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09.xml" ContentType="application/vnd.openxmlformats-officedocument.drawingml.chart+xml"/>
  <Override PartName="/xl/drawings/drawing17.xml" ContentType="application/vnd.openxmlformats-officedocument.drawing+xml"/>
  <Override PartName="/xl/charts/chart156.xml" ContentType="application/vnd.openxmlformats-officedocument.drawingml.chart+xml"/>
  <Override PartName="/xl/drawings/drawing28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charts/chart145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34.xml" ContentType="application/vnd.openxmlformats-officedocument.drawingml.chart+xml"/>
  <Override PartName="/xl/charts/chart16.xml" ContentType="application/vnd.openxmlformats-officedocument.drawingml.chart+xml"/>
  <Override PartName="/xl/charts/chart63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charts/chart52.xml" ContentType="application/vnd.openxmlformats-officedocument.drawingml.chart+xml"/>
  <Override PartName="/xl/charts/chart101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43.xml" ContentType="application/vnd.openxmlformats-officedocument.spreadsheetml.worksheet+xml"/>
  <Default Extension="png" ContentType="image/png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harts/chart139.xml" ContentType="application/vnd.openxmlformats-officedocument.drawingml.char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drawings/drawing18.xml" ContentType="application/vnd.openxmlformats-officedocument.drawing+xml"/>
  <Override PartName="/xl/charts/chart15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drawings/drawing25.xml" ContentType="application/vnd.openxmlformats-officedocument.drawing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drawings/drawing14.xml" ContentType="application/vnd.openxmlformats-officedocument.drawing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drawings/drawing21.xml" ContentType="application/vnd.openxmlformats-officedocument.drawing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drawings/drawing10.xml" ContentType="application/vnd.openxmlformats-officedocument.drawing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charts/chart158.xml" ContentType="application/vnd.openxmlformats-officedocument.drawingml.chart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drawings/drawing15.xml" ContentType="application/vnd.openxmlformats-officedocument.drawing+xml"/>
  <Override PartName="/xl/charts/chart136.xml" ContentType="application/vnd.openxmlformats-officedocument.drawingml.chart+xml"/>
  <Override PartName="/xl/drawings/drawing26.xml" ContentType="application/vnd.openxmlformats-officedocument.drawing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drawings/drawing22.xml" ContentType="application/vnd.openxmlformats-officedocument.drawing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drawings/drawing11.xml" ContentType="application/vnd.openxmlformats-officedocument.drawing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worksheets/sheet27.xml" ContentType="application/vnd.openxmlformats-officedocument.spreadsheetml.workshee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drawings/drawing27.xml" ContentType="application/vnd.openxmlformats-officedocument.drawing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drawings/drawing16.xml" ContentType="application/vnd.openxmlformats-officedocument.drawing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drawings/drawing23.xml" ContentType="application/vnd.openxmlformats-officedocument.drawing+xml"/>
  <Override PartName="/xl/charts/chart162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drawings/drawing12.xml" ContentType="application/vnd.openxmlformats-officedocument.drawing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worksheets/sheet42.xml" ContentType="application/vnd.openxmlformats-officedocument.spreadsheetml.worksheet+xml"/>
  <Override PartName="/xl/drawings/drawing6.xml" ContentType="application/vnd.openxmlformats-officedocument.drawing+xml"/>
  <Override PartName="/xl/charts/chart149.xml" ContentType="application/vnd.openxmlformats-officedocument.drawingml.char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38.xml" ContentType="application/vnd.openxmlformats-officedocument.drawingml.chart+xml"/>
  <Override PartName="/xl/charts/chart67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63.xml" ContentType="application/vnd.openxmlformats-officedocument.drawingml.chart+xml"/>
  <Override PartName="/xl/charts/chart56.xml" ContentType="application/vnd.openxmlformats-officedocument.drawingml.chart+xml"/>
  <Override PartName="/xl/drawings/drawing13.xml" ContentType="application/vnd.openxmlformats-officedocument.drawing+xml"/>
  <Override PartName="/xl/charts/chart105.xml" ContentType="application/vnd.openxmlformats-officedocument.drawingml.chart+xml"/>
  <Override PartName="/xl/drawings/drawing24.xml" ContentType="application/vnd.openxmlformats-officedocument.drawing+xml"/>
  <Override PartName="/xl/charts/chart152.xml" ContentType="application/vnd.openxmlformats-officedocument.drawingml.chart+xml"/>
  <Override PartName="/xl/externalLinks/externalLink1.xml" ContentType="application/vnd.openxmlformats-officedocument.spreadsheetml.externalLink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41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worksheets/sheet36.xml" ContentType="application/vnd.openxmlformats-officedocument.spreadsheetml.workshee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2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19440" windowHeight="7935"/>
  </bookViews>
  <sheets>
    <sheet name="Estadísticas de Septiembre" sheetId="41" r:id="rId1"/>
    <sheet name="GRAFICAS SEG SEM GR" sheetId="9" state="hidden" r:id="rId2"/>
    <sheet name="ACUM TOTAL ANUAL" sheetId="10" state="hidden" r:id="rId3"/>
    <sheet name="GRAFICAS PRIM SEM GR" sheetId="8" state="hidden" r:id="rId4"/>
    <sheet name="ACUMULADO ANUAL" sheetId="7" state="hidden" r:id="rId5"/>
    <sheet name="GRAFICA ANUAL" sheetId="6" state="hidden" r:id="rId6"/>
    <sheet name="ORDENES DE PAGO" sheetId="16" state="hidden" r:id="rId7"/>
    <sheet name="CIMTRA" sheetId="54" state="hidden" r:id="rId8"/>
    <sheet name="ACUM-ENERO" sheetId="1" state="hidden" r:id="rId9"/>
    <sheet name="ACUM-FEBRERO" sheetId="13" state="hidden" r:id="rId10"/>
    <sheet name="ACUM-MARZO" sheetId="18" state="hidden" r:id="rId11"/>
    <sheet name="ACUM-ABRIL" sheetId="21" state="hidden" r:id="rId12"/>
    <sheet name="ACUM-MAYO" sheetId="28" state="hidden" r:id="rId13"/>
    <sheet name="ACUM-JUNIO" sheetId="29" state="hidden" r:id="rId14"/>
    <sheet name="ACUM-JULIO" sheetId="34" state="hidden" r:id="rId15"/>
    <sheet name="ACUM-AGOSTO" sheetId="38" state="hidden" r:id="rId16"/>
    <sheet name="ACUM-OCTUBRE" sheetId="46" state="hidden" r:id="rId17"/>
    <sheet name="ACUM-NOVIEMBRE" sheetId="50" state="hidden" r:id="rId18"/>
    <sheet name="ACUM-DICIEMBRE" sheetId="52" state="hidden" r:id="rId19"/>
    <sheet name="ESTAD-ENERO" sheetId="2" state="hidden" r:id="rId20"/>
    <sheet name="ESTD-FEBRERO" sheetId="14" state="hidden" r:id="rId21"/>
    <sheet name="ESTAD-MARZO " sheetId="23" state="hidden" r:id="rId22"/>
    <sheet name="ESTAD-ABRIL" sheetId="19" state="hidden" r:id="rId23"/>
    <sheet name="ESTAD-MAYO" sheetId="27" state="hidden" r:id="rId24"/>
    <sheet name="ESTAD-JUNIO" sheetId="30" state="hidden" r:id="rId25"/>
    <sheet name="ESTAD-JULIO" sheetId="57" state="hidden" r:id="rId26"/>
    <sheet name="ESTAD-AGOSTO " sheetId="58" state="hidden" r:id="rId27"/>
    <sheet name="EST-OCTUBRE" sheetId="47" state="hidden" r:id="rId28"/>
    <sheet name="EST-NOVIEMBRE" sheetId="51" state="hidden" r:id="rId29"/>
    <sheet name="EST-DICIEMBRE" sheetId="53" state="hidden" r:id="rId30"/>
    <sheet name="DEPENDENCIAS ENERO" sheetId="12" state="hidden" r:id="rId31"/>
    <sheet name="DEPENDENCIAS FEBRERO" sheetId="15" state="hidden" r:id="rId32"/>
    <sheet name="DEPENDENCIAS MARZO" sheetId="25" state="hidden" r:id="rId33"/>
    <sheet name="EPENDENCIAS ABRIL" sheetId="26" state="hidden" r:id="rId34"/>
    <sheet name="DEPENDENCIAS MAYO" sheetId="31" state="hidden" r:id="rId35"/>
    <sheet name="DEPENDENCIA JUNIO" sheetId="33" state="hidden" r:id="rId36"/>
    <sheet name="DEPENDENCIA JULIO" sheetId="36" state="hidden" r:id="rId37"/>
    <sheet name="DEPENDENCIA AGOSTO" sheetId="44" state="hidden" r:id="rId38"/>
    <sheet name="DEPENDENCIA SEPTIEMBRE" sheetId="43" state="hidden" r:id="rId39"/>
    <sheet name="EST-JULIO" sheetId="35" state="hidden" r:id="rId40"/>
    <sheet name="DEPENDENCIA OCTUBRE" sheetId="48" state="hidden" r:id="rId41"/>
    <sheet name="Hoja1" sheetId="49" state="hidden" r:id="rId42"/>
    <sheet name="Hoja2" sheetId="55" state="hidden" r:id="rId43"/>
    <sheet name="Hoja3" sheetId="56" state="hidden" r:id="rId44"/>
  </sheets>
  <externalReferences>
    <externalReference r:id="rId45"/>
  </externalReferences>
  <calcPr calcId="124519"/>
</workbook>
</file>

<file path=xl/calcChain.xml><?xml version="1.0" encoding="utf-8"?>
<calcChain xmlns="http://schemas.openxmlformats.org/spreadsheetml/2006/main">
  <c r="I77" i="9"/>
  <c r="I110"/>
  <c r="I109"/>
  <c r="I108"/>
  <c r="I107"/>
  <c r="I106"/>
  <c r="I105"/>
  <c r="I104"/>
  <c r="I277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22"/>
  <c r="J197"/>
  <c r="J170"/>
  <c r="I146"/>
  <c r="I74"/>
  <c r="I75"/>
  <c r="I76"/>
  <c r="I73"/>
  <c r="I49"/>
  <c r="I48"/>
  <c r="I18"/>
  <c r="I59" i="58" l="1"/>
  <c r="I54"/>
  <c r="H223" i="9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22"/>
  <c r="I197"/>
  <c r="I170"/>
  <c r="H146"/>
  <c r="H106"/>
  <c r="H110"/>
  <c r="H109"/>
  <c r="H108"/>
  <c r="H107"/>
  <c r="H105"/>
  <c r="H104"/>
  <c r="H74"/>
  <c r="O74" s="1"/>
  <c r="H75"/>
  <c r="O75" s="1"/>
  <c r="H76"/>
  <c r="O76" s="1"/>
  <c r="H73"/>
  <c r="O73" s="1"/>
  <c r="H49"/>
  <c r="H48"/>
  <c r="H18"/>
  <c r="G280" i="58"/>
  <c r="G281"/>
  <c r="G271"/>
  <c r="G305"/>
  <c r="G282"/>
  <c r="G288"/>
  <c r="G296"/>
  <c r="G302"/>
  <c r="G272"/>
  <c r="G289"/>
  <c r="G314"/>
  <c r="G299"/>
  <c r="G262"/>
  <c r="G263"/>
  <c r="G292"/>
  <c r="G273"/>
  <c r="G264"/>
  <c r="G265"/>
  <c r="G274"/>
  <c r="G290"/>
  <c r="G306"/>
  <c r="G304"/>
  <c r="G307"/>
  <c r="G311"/>
  <c r="G317"/>
  <c r="G301"/>
  <c r="G283"/>
  <c r="G293"/>
  <c r="G284"/>
  <c r="G300"/>
  <c r="G266"/>
  <c r="G267"/>
  <c r="G294"/>
  <c r="G268"/>
  <c r="G285"/>
  <c r="G275"/>
  <c r="G316"/>
  <c r="G313"/>
  <c r="G276"/>
  <c r="G303"/>
  <c r="G309"/>
  <c r="G269"/>
  <c r="G297"/>
  <c r="G291"/>
  <c r="G277"/>
  <c r="G286"/>
  <c r="G278"/>
  <c r="G279"/>
  <c r="G287"/>
  <c r="G270"/>
  <c r="G295"/>
  <c r="G298"/>
  <c r="G312"/>
  <c r="G315"/>
  <c r="G310"/>
  <c r="G308"/>
  <c r="E281"/>
  <c r="E271"/>
  <c r="E305"/>
  <c r="E282"/>
  <c r="E288"/>
  <c r="E296"/>
  <c r="E302"/>
  <c r="E272"/>
  <c r="E289"/>
  <c r="E314"/>
  <c r="E299"/>
  <c r="E262"/>
  <c r="E263"/>
  <c r="E292"/>
  <c r="E273"/>
  <c r="E264"/>
  <c r="E265"/>
  <c r="E274"/>
  <c r="E290"/>
  <c r="E306"/>
  <c r="E304"/>
  <c r="E307"/>
  <c r="E311"/>
  <c r="E317"/>
  <c r="E301"/>
  <c r="E283"/>
  <c r="E293"/>
  <c r="E284"/>
  <c r="E300"/>
  <c r="E266"/>
  <c r="E267"/>
  <c r="E294"/>
  <c r="E268"/>
  <c r="E285"/>
  <c r="E275"/>
  <c r="E316"/>
  <c r="E313"/>
  <c r="E276"/>
  <c r="E303"/>
  <c r="E309"/>
  <c r="E269"/>
  <c r="E297"/>
  <c r="E291"/>
  <c r="E277"/>
  <c r="E286"/>
  <c r="E278"/>
  <c r="E279"/>
  <c r="E287"/>
  <c r="E270"/>
  <c r="E295"/>
  <c r="E298"/>
  <c r="E312"/>
  <c r="E315"/>
  <c r="E310"/>
  <c r="E280"/>
  <c r="E308"/>
  <c r="H237"/>
  <c r="H236"/>
  <c r="H235"/>
  <c r="H234"/>
  <c r="H207"/>
  <c r="H206"/>
  <c r="H205"/>
  <c r="H204"/>
  <c r="H177"/>
  <c r="H176"/>
  <c r="H175"/>
  <c r="I166"/>
  <c r="I160"/>
  <c r="I161" s="1"/>
  <c r="I154"/>
  <c r="I155" s="1"/>
  <c r="I148"/>
  <c r="I149" s="1"/>
  <c r="H102"/>
  <c r="H101"/>
  <c r="E101"/>
  <c r="H100"/>
  <c r="E100"/>
  <c r="I48"/>
  <c r="I49"/>
  <c r="I50"/>
  <c r="I51"/>
  <c r="I52"/>
  <c r="I53"/>
  <c r="I55"/>
  <c r="I56"/>
  <c r="I57"/>
  <c r="I58"/>
  <c r="I60"/>
  <c r="I61"/>
  <c r="I62"/>
  <c r="I47"/>
  <c r="K22"/>
  <c r="J22"/>
  <c r="I22"/>
  <c r="H22"/>
  <c r="D22"/>
  <c r="C22"/>
  <c r="E236"/>
  <c r="E237"/>
  <c r="E235"/>
  <c r="E234"/>
  <c r="E207"/>
  <c r="E205"/>
  <c r="E206"/>
  <c r="E204"/>
  <c r="H178"/>
  <c r="I167"/>
  <c r="E104"/>
  <c r="E103"/>
  <c r="E106"/>
  <c r="E105"/>
  <c r="E102"/>
  <c r="E62"/>
  <c r="E61"/>
  <c r="E60"/>
  <c r="E59"/>
  <c r="E58"/>
  <c r="E57"/>
  <c r="E56"/>
  <c r="E55"/>
  <c r="E54"/>
  <c r="E53"/>
  <c r="E52"/>
  <c r="E51"/>
  <c r="E50"/>
  <c r="E49"/>
  <c r="E48"/>
  <c r="E47"/>
  <c r="B35" i="38"/>
  <c r="J391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32"/>
  <c r="H113" i="9" l="1"/>
  <c r="O77"/>
  <c r="I64" i="58"/>
  <c r="J57" s="1"/>
  <c r="G319"/>
  <c r="H239"/>
  <c r="I234" s="1"/>
  <c r="F22"/>
  <c r="D23" s="1"/>
  <c r="H108"/>
  <c r="I105" s="1"/>
  <c r="H209"/>
  <c r="I205" s="1"/>
  <c r="H180"/>
  <c r="I177" s="1"/>
  <c r="L22"/>
  <c r="J23" s="1"/>
  <c r="B211" i="38"/>
  <c r="J53" i="58" l="1"/>
  <c r="I237"/>
  <c r="J58"/>
  <c r="J52"/>
  <c r="J51"/>
  <c r="I235"/>
  <c r="J62"/>
  <c r="J47"/>
  <c r="J48"/>
  <c r="J49"/>
  <c r="J60"/>
  <c r="J61"/>
  <c r="I236"/>
  <c r="J50"/>
  <c r="J59"/>
  <c r="J54"/>
  <c r="J55"/>
  <c r="J56"/>
  <c r="I176"/>
  <c r="C23"/>
  <c r="F23" s="1"/>
  <c r="I178"/>
  <c r="I204"/>
  <c r="I206"/>
  <c r="I207"/>
  <c r="I175"/>
  <c r="I104"/>
  <c r="I101"/>
  <c r="I103"/>
  <c r="I102"/>
  <c r="I106"/>
  <c r="I100"/>
  <c r="K23"/>
  <c r="I23"/>
  <c r="H23"/>
  <c r="I389" i="38"/>
  <c r="H389"/>
  <c r="G389"/>
  <c r="F389"/>
  <c r="E389"/>
  <c r="D389"/>
  <c r="J386" s="1"/>
  <c r="C389"/>
  <c r="B389"/>
  <c r="J387"/>
  <c r="A387"/>
  <c r="A386"/>
  <c r="J385"/>
  <c r="A385"/>
  <c r="J384"/>
  <c r="A384"/>
  <c r="J383"/>
  <c r="A383"/>
  <c r="J382"/>
  <c r="A382"/>
  <c r="J381"/>
  <c r="A381"/>
  <c r="J380"/>
  <c r="A380"/>
  <c r="J379"/>
  <c r="A379"/>
  <c r="J378"/>
  <c r="A378"/>
  <c r="J377"/>
  <c r="A377"/>
  <c r="J376"/>
  <c r="A376"/>
  <c r="J375"/>
  <c r="A375"/>
  <c r="J374"/>
  <c r="A374"/>
  <c r="J373"/>
  <c r="A373"/>
  <c r="J372"/>
  <c r="A372"/>
  <c r="J371"/>
  <c r="A371"/>
  <c r="J370"/>
  <c r="A370"/>
  <c r="J369"/>
  <c r="A369"/>
  <c r="J368"/>
  <c r="A368"/>
  <c r="J367"/>
  <c r="A367"/>
  <c r="J366"/>
  <c r="A366"/>
  <c r="J365"/>
  <c r="A365"/>
  <c r="J364"/>
  <c r="A364"/>
  <c r="J363"/>
  <c r="A363"/>
  <c r="J362"/>
  <c r="A362"/>
  <c r="J361"/>
  <c r="A361"/>
  <c r="A360"/>
  <c r="J359"/>
  <c r="A359"/>
  <c r="J358"/>
  <c r="A358"/>
  <c r="J357"/>
  <c r="A357"/>
  <c r="J356"/>
  <c r="A356"/>
  <c r="J355"/>
  <c r="A355"/>
  <c r="J354"/>
  <c r="A354"/>
  <c r="J353"/>
  <c r="A353"/>
  <c r="J352"/>
  <c r="A352"/>
  <c r="J351"/>
  <c r="A351"/>
  <c r="J350"/>
  <c r="A350"/>
  <c r="J349"/>
  <c r="A349"/>
  <c r="J348"/>
  <c r="A348"/>
  <c r="J347"/>
  <c r="A347"/>
  <c r="J346"/>
  <c r="A346"/>
  <c r="J345"/>
  <c r="A345"/>
  <c r="J344"/>
  <c r="A344"/>
  <c r="J343"/>
  <c r="A343"/>
  <c r="J342"/>
  <c r="A342"/>
  <c r="J341"/>
  <c r="A341"/>
  <c r="J340"/>
  <c r="A340"/>
  <c r="J339"/>
  <c r="A339"/>
  <c r="J338"/>
  <c r="A338"/>
  <c r="J337"/>
  <c r="A337"/>
  <c r="J336"/>
  <c r="A336"/>
  <c r="J335"/>
  <c r="A335"/>
  <c r="J334"/>
  <c r="A334"/>
  <c r="J333"/>
  <c r="A333"/>
  <c r="J332"/>
  <c r="A332"/>
  <c r="B327"/>
  <c r="B258"/>
  <c r="B264" s="1"/>
  <c r="B242"/>
  <c r="B224"/>
  <c r="B171"/>
  <c r="B160"/>
  <c r="B148"/>
  <c r="B123"/>
  <c r="B87"/>
  <c r="B71"/>
  <c r="B49"/>
  <c r="B25"/>
  <c r="B16"/>
  <c r="B8"/>
  <c r="G223" i="9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22"/>
  <c r="H197"/>
  <c r="O197" s="1"/>
  <c r="M197"/>
  <c r="H170"/>
  <c r="G146"/>
  <c r="G110"/>
  <c r="E110"/>
  <c r="G109"/>
  <c r="G106"/>
  <c r="G108"/>
  <c r="G107"/>
  <c r="G105"/>
  <c r="G104"/>
  <c r="G262" i="57"/>
  <c r="G272"/>
  <c r="G285"/>
  <c r="G273"/>
  <c r="G269"/>
  <c r="G274"/>
  <c r="G278"/>
  <c r="G240"/>
  <c r="G277"/>
  <c r="G291"/>
  <c r="G267"/>
  <c r="G241"/>
  <c r="G242"/>
  <c r="G281"/>
  <c r="G258"/>
  <c r="G243"/>
  <c r="G244"/>
  <c r="G259"/>
  <c r="G263"/>
  <c r="G282"/>
  <c r="G279"/>
  <c r="G283"/>
  <c r="G284"/>
  <c r="G294"/>
  <c r="G288"/>
  <c r="G245"/>
  <c r="G270"/>
  <c r="G260"/>
  <c r="G264"/>
  <c r="G246"/>
  <c r="G247"/>
  <c r="G265"/>
  <c r="G248"/>
  <c r="G268"/>
  <c r="G275"/>
  <c r="G295"/>
  <c r="G292"/>
  <c r="G271"/>
  <c r="G280"/>
  <c r="G286"/>
  <c r="G249"/>
  <c r="G276"/>
  <c r="G250"/>
  <c r="G251"/>
  <c r="G252"/>
  <c r="G253"/>
  <c r="G254"/>
  <c r="G261"/>
  <c r="G255"/>
  <c r="G256"/>
  <c r="G266"/>
  <c r="G290"/>
  <c r="G293"/>
  <c r="G289"/>
  <c r="G257"/>
  <c r="G287"/>
  <c r="E262"/>
  <c r="E272"/>
  <c r="E285"/>
  <c r="E273"/>
  <c r="E269"/>
  <c r="E274"/>
  <c r="E278"/>
  <c r="E240"/>
  <c r="E277"/>
  <c r="E291"/>
  <c r="E267"/>
  <c r="E241"/>
  <c r="E242"/>
  <c r="E281"/>
  <c r="E258"/>
  <c r="E243"/>
  <c r="E244"/>
  <c r="E259"/>
  <c r="E263"/>
  <c r="E282"/>
  <c r="E279"/>
  <c r="E283"/>
  <c r="E284"/>
  <c r="E294"/>
  <c r="E288"/>
  <c r="E245"/>
  <c r="E270"/>
  <c r="E260"/>
  <c r="E264"/>
  <c r="E246"/>
  <c r="E247"/>
  <c r="E265"/>
  <c r="E248"/>
  <c r="E268"/>
  <c r="E275"/>
  <c r="E295"/>
  <c r="E292"/>
  <c r="E271"/>
  <c r="E280"/>
  <c r="E286"/>
  <c r="E249"/>
  <c r="E276"/>
  <c r="E250"/>
  <c r="E251"/>
  <c r="E252"/>
  <c r="E253"/>
  <c r="E254"/>
  <c r="E261"/>
  <c r="E255"/>
  <c r="E256"/>
  <c r="E266"/>
  <c r="E290"/>
  <c r="E293"/>
  <c r="E289"/>
  <c r="E257"/>
  <c r="E287"/>
  <c r="H216"/>
  <c r="H215"/>
  <c r="H214"/>
  <c r="H213"/>
  <c r="H189"/>
  <c r="H188"/>
  <c r="H187"/>
  <c r="H186"/>
  <c r="H158"/>
  <c r="H160"/>
  <c r="H159"/>
  <c r="H157"/>
  <c r="I145"/>
  <c r="I146" s="1"/>
  <c r="I140"/>
  <c r="I141" s="1"/>
  <c r="I135"/>
  <c r="I136" s="1"/>
  <c r="H100"/>
  <c r="H101"/>
  <c r="H98"/>
  <c r="H99"/>
  <c r="H97"/>
  <c r="I47"/>
  <c r="I48"/>
  <c r="I49"/>
  <c r="I50"/>
  <c r="I51"/>
  <c r="I52"/>
  <c r="I53"/>
  <c r="I54"/>
  <c r="I55"/>
  <c r="I56"/>
  <c r="I57"/>
  <c r="I58"/>
  <c r="I59"/>
  <c r="I60"/>
  <c r="I46"/>
  <c r="E47"/>
  <c r="E48"/>
  <c r="E49"/>
  <c r="E50"/>
  <c r="E51"/>
  <c r="E52"/>
  <c r="E53"/>
  <c r="E54"/>
  <c r="E55"/>
  <c r="E56"/>
  <c r="E57"/>
  <c r="E58"/>
  <c r="E59"/>
  <c r="E60"/>
  <c r="E46"/>
  <c r="K24"/>
  <c r="J24"/>
  <c r="I24"/>
  <c r="H24"/>
  <c r="D24"/>
  <c r="C24"/>
  <c r="E216"/>
  <c r="E215"/>
  <c r="E214"/>
  <c r="E213"/>
  <c r="E159"/>
  <c r="E160"/>
  <c r="E158"/>
  <c r="E157"/>
  <c r="I151"/>
  <c r="H102"/>
  <c r="E102"/>
  <c r="E100"/>
  <c r="E101"/>
  <c r="E98"/>
  <c r="E99"/>
  <c r="E97"/>
  <c r="K363" i="34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362"/>
  <c r="B234"/>
  <c r="J64" i="58" l="1"/>
  <c r="I239"/>
  <c r="I180"/>
  <c r="I209"/>
  <c r="I108"/>
  <c r="L23"/>
  <c r="B39" i="38"/>
  <c r="K389"/>
  <c r="J389"/>
  <c r="G297" i="57"/>
  <c r="H218"/>
  <c r="I215" s="1"/>
  <c r="F24"/>
  <c r="D25" s="1"/>
  <c r="H104"/>
  <c r="I98" s="1"/>
  <c r="H162"/>
  <c r="I159" s="1"/>
  <c r="I62"/>
  <c r="J48" s="1"/>
  <c r="H191"/>
  <c r="L24"/>
  <c r="I25" s="1"/>
  <c r="B73" i="34"/>
  <c r="I419"/>
  <c r="H419"/>
  <c r="G419"/>
  <c r="F419"/>
  <c r="E419"/>
  <c r="D419"/>
  <c r="C419"/>
  <c r="B419"/>
  <c r="J417"/>
  <c r="A417"/>
  <c r="J416"/>
  <c r="A416"/>
  <c r="J415"/>
  <c r="A415"/>
  <c r="J414"/>
  <c r="A414"/>
  <c r="J413"/>
  <c r="A413"/>
  <c r="J412"/>
  <c r="A412"/>
  <c r="J411"/>
  <c r="A411"/>
  <c r="J410"/>
  <c r="A410"/>
  <c r="J409"/>
  <c r="A409"/>
  <c r="J408"/>
  <c r="A408"/>
  <c r="J407"/>
  <c r="A407"/>
  <c r="J406"/>
  <c r="A406"/>
  <c r="J405"/>
  <c r="A405"/>
  <c r="J404"/>
  <c r="A404"/>
  <c r="J403"/>
  <c r="A403"/>
  <c r="J402"/>
  <c r="A402"/>
  <c r="J401"/>
  <c r="A401"/>
  <c r="J400"/>
  <c r="A400"/>
  <c r="J399"/>
  <c r="A399"/>
  <c r="J398"/>
  <c r="A398"/>
  <c r="J397"/>
  <c r="A397"/>
  <c r="J396"/>
  <c r="A396"/>
  <c r="J395"/>
  <c r="A395"/>
  <c r="J394"/>
  <c r="A394"/>
  <c r="J393"/>
  <c r="A393"/>
  <c r="J392"/>
  <c r="A392"/>
  <c r="J391"/>
  <c r="A391"/>
  <c r="A390"/>
  <c r="J389"/>
  <c r="A389"/>
  <c r="J388"/>
  <c r="A388"/>
  <c r="J387"/>
  <c r="A387"/>
  <c r="J386"/>
  <c r="A386"/>
  <c r="J385"/>
  <c r="A385"/>
  <c r="J384"/>
  <c r="A384"/>
  <c r="J383"/>
  <c r="A383"/>
  <c r="J382"/>
  <c r="A382"/>
  <c r="J381"/>
  <c r="A381"/>
  <c r="J380"/>
  <c r="A380"/>
  <c r="J379"/>
  <c r="A379"/>
  <c r="J378"/>
  <c r="A378"/>
  <c r="J377"/>
  <c r="A377"/>
  <c r="J376"/>
  <c r="A376"/>
  <c r="J375"/>
  <c r="A375"/>
  <c r="J374"/>
  <c r="A374"/>
  <c r="J373"/>
  <c r="A373"/>
  <c r="J372"/>
  <c r="A372"/>
  <c r="J371"/>
  <c r="A371"/>
  <c r="J370"/>
  <c r="A370"/>
  <c r="J369"/>
  <c r="A369"/>
  <c r="J368"/>
  <c r="A368"/>
  <c r="J367"/>
  <c r="A367"/>
  <c r="J366"/>
  <c r="A366"/>
  <c r="J365"/>
  <c r="A365"/>
  <c r="J364"/>
  <c r="A364"/>
  <c r="J363"/>
  <c r="A363"/>
  <c r="J362"/>
  <c r="A362"/>
  <c r="B357"/>
  <c r="B282"/>
  <c r="B288" s="1"/>
  <c r="B266"/>
  <c r="B248"/>
  <c r="B195"/>
  <c r="B182"/>
  <c r="B168"/>
  <c r="B135"/>
  <c r="B91"/>
  <c r="B45"/>
  <c r="B35"/>
  <c r="B25"/>
  <c r="B16"/>
  <c r="B8"/>
  <c r="K130" i="8"/>
  <c r="N130" s="1"/>
  <c r="I214" i="57" l="1"/>
  <c r="I218" s="1"/>
  <c r="I216"/>
  <c r="I213"/>
  <c r="I102"/>
  <c r="I97"/>
  <c r="I101"/>
  <c r="J58"/>
  <c r="I100"/>
  <c r="I99"/>
  <c r="C25"/>
  <c r="F25" s="1"/>
  <c r="J51"/>
  <c r="J57"/>
  <c r="J59"/>
  <c r="J54"/>
  <c r="J53"/>
  <c r="J49"/>
  <c r="J46"/>
  <c r="J47"/>
  <c r="J50"/>
  <c r="J52"/>
  <c r="J56"/>
  <c r="I157"/>
  <c r="I160"/>
  <c r="I158"/>
  <c r="J55"/>
  <c r="J60"/>
  <c r="H25"/>
  <c r="I189"/>
  <c r="I187"/>
  <c r="I186"/>
  <c r="J25"/>
  <c r="K25"/>
  <c r="I188"/>
  <c r="B39" i="34"/>
  <c r="J419"/>
  <c r="K419"/>
  <c r="T33" i="8"/>
  <c r="I104" i="57" l="1"/>
  <c r="J62"/>
  <c r="I162"/>
  <c r="L25"/>
  <c r="I191"/>
  <c r="F193" i="6"/>
  <c r="F166"/>
  <c r="H166"/>
  <c r="H142"/>
  <c r="H100"/>
  <c r="H101"/>
  <c r="H102"/>
  <c r="H103"/>
  <c r="H104"/>
  <c r="H105"/>
  <c r="H106"/>
  <c r="H99"/>
  <c r="G107" i="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06"/>
  <c r="G97"/>
  <c r="G98"/>
  <c r="G99"/>
  <c r="G96"/>
  <c r="G87"/>
  <c r="G88"/>
  <c r="G89"/>
  <c r="G86"/>
  <c r="E87"/>
  <c r="E88"/>
  <c r="E89"/>
  <c r="E86"/>
  <c r="G77"/>
  <c r="G78"/>
  <c r="G79"/>
  <c r="G76"/>
  <c r="E77"/>
  <c r="E78"/>
  <c r="E79"/>
  <c r="E76"/>
  <c r="C70"/>
  <c r="D70"/>
  <c r="E70"/>
  <c r="F70"/>
  <c r="G70"/>
  <c r="B70"/>
  <c r="G64"/>
  <c r="G50"/>
  <c r="G51"/>
  <c r="G49"/>
  <c r="G48"/>
  <c r="G47"/>
  <c r="G46"/>
  <c r="G45"/>
  <c r="G31"/>
  <c r="G32"/>
  <c r="G33"/>
  <c r="G34"/>
  <c r="G35"/>
  <c r="G36"/>
  <c r="G37"/>
  <c r="G30"/>
  <c r="K265" i="8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09"/>
  <c r="L150"/>
  <c r="K104"/>
  <c r="K103"/>
  <c r="K102"/>
  <c r="K101"/>
  <c r="K100"/>
  <c r="K99"/>
  <c r="K98"/>
  <c r="K97"/>
  <c r="I214" i="30"/>
  <c r="I213"/>
  <c r="G310" l="1"/>
  <c r="G317"/>
  <c r="G324"/>
  <c r="G314"/>
  <c r="G315"/>
  <c r="G311"/>
  <c r="G295"/>
  <c r="G306"/>
  <c r="G296"/>
  <c r="G329"/>
  <c r="G297"/>
  <c r="G286"/>
  <c r="G279"/>
  <c r="G287"/>
  <c r="G288"/>
  <c r="G289"/>
  <c r="G280"/>
  <c r="G290"/>
  <c r="G298"/>
  <c r="G321"/>
  <c r="G299"/>
  <c r="G328"/>
  <c r="G327"/>
  <c r="G332"/>
  <c r="G326"/>
  <c r="G307"/>
  <c r="G322"/>
  <c r="G300"/>
  <c r="G301"/>
  <c r="G281"/>
  <c r="G282"/>
  <c r="G308"/>
  <c r="G291"/>
  <c r="G312"/>
  <c r="G318"/>
  <c r="G334"/>
  <c r="G331"/>
  <c r="G320"/>
  <c r="G319"/>
  <c r="G325"/>
  <c r="G283"/>
  <c r="G316"/>
  <c r="G302"/>
  <c r="G309"/>
  <c r="G284"/>
  <c r="G292"/>
  <c r="G303"/>
  <c r="G304"/>
  <c r="G285"/>
  <c r="G293"/>
  <c r="G313"/>
  <c r="G330"/>
  <c r="G333"/>
  <c r="G305"/>
  <c r="G294"/>
  <c r="G323"/>
  <c r="E310"/>
  <c r="E317"/>
  <c r="E324"/>
  <c r="E314"/>
  <c r="E315"/>
  <c r="E311"/>
  <c r="E295"/>
  <c r="E306"/>
  <c r="E296"/>
  <c r="E329"/>
  <c r="E297"/>
  <c r="E286"/>
  <c r="E279"/>
  <c r="E287"/>
  <c r="E288"/>
  <c r="E289"/>
  <c r="E280"/>
  <c r="E290"/>
  <c r="E298"/>
  <c r="E321"/>
  <c r="E299"/>
  <c r="E328"/>
  <c r="E327"/>
  <c r="E332"/>
  <c r="E326"/>
  <c r="E307"/>
  <c r="E322"/>
  <c r="E300"/>
  <c r="E301"/>
  <c r="E281"/>
  <c r="E282"/>
  <c r="E308"/>
  <c r="E291"/>
  <c r="E312"/>
  <c r="E318"/>
  <c r="E334"/>
  <c r="E331"/>
  <c r="E320"/>
  <c r="E319"/>
  <c r="E325"/>
  <c r="E283"/>
  <c r="E316"/>
  <c r="E302"/>
  <c r="E309"/>
  <c r="E284"/>
  <c r="E292"/>
  <c r="E303"/>
  <c r="E304"/>
  <c r="E285"/>
  <c r="E293"/>
  <c r="E313"/>
  <c r="E330"/>
  <c r="E333"/>
  <c r="E305"/>
  <c r="E294"/>
  <c r="E323"/>
  <c r="H248"/>
  <c r="H253" s="1"/>
  <c r="H251"/>
  <c r="H250"/>
  <c r="H249"/>
  <c r="E248"/>
  <c r="E251"/>
  <c r="E250"/>
  <c r="E249"/>
  <c r="E212"/>
  <c r="E214"/>
  <c r="E213"/>
  <c r="E211"/>
  <c r="H212"/>
  <c r="H214"/>
  <c r="H213"/>
  <c r="H211"/>
  <c r="H178"/>
  <c r="H176"/>
  <c r="H177"/>
  <c r="H175"/>
  <c r="I166"/>
  <c r="I160"/>
  <c r="I154"/>
  <c r="I148"/>
  <c r="H106"/>
  <c r="H101"/>
  <c r="H102"/>
  <c r="H103"/>
  <c r="H104"/>
  <c r="H100"/>
  <c r="H105"/>
  <c r="E106"/>
  <c r="E101"/>
  <c r="E102"/>
  <c r="E103"/>
  <c r="E104"/>
  <c r="E100"/>
  <c r="E105"/>
  <c r="I48"/>
  <c r="I49"/>
  <c r="I50"/>
  <c r="I51"/>
  <c r="I52"/>
  <c r="I53"/>
  <c r="I54"/>
  <c r="I55"/>
  <c r="I56"/>
  <c r="I57"/>
  <c r="I58"/>
  <c r="I59"/>
  <c r="I60"/>
  <c r="I61"/>
  <c r="I62"/>
  <c r="I47"/>
  <c r="E48"/>
  <c r="E49"/>
  <c r="E50"/>
  <c r="E51"/>
  <c r="E52"/>
  <c r="E53"/>
  <c r="E54"/>
  <c r="E55"/>
  <c r="E56"/>
  <c r="E57"/>
  <c r="E58"/>
  <c r="E59"/>
  <c r="E60"/>
  <c r="E61"/>
  <c r="E62"/>
  <c r="E47"/>
  <c r="I388" i="29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31"/>
  <c r="B326"/>
  <c r="B211"/>
  <c r="B161"/>
  <c r="B71"/>
  <c r="I251" i="30" l="1"/>
  <c r="I250"/>
  <c r="H388" i="29"/>
  <c r="G388"/>
  <c r="F388"/>
  <c r="E388"/>
  <c r="D388"/>
  <c r="C388"/>
  <c r="B388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B259"/>
  <c r="B265" s="1"/>
  <c r="B243"/>
  <c r="B225"/>
  <c r="B172"/>
  <c r="B149"/>
  <c r="B124"/>
  <c r="B87"/>
  <c r="B49"/>
  <c r="B35"/>
  <c r="B25"/>
  <c r="B16"/>
  <c r="B8"/>
  <c r="J388" l="1"/>
  <c r="K388"/>
  <c r="B39"/>
  <c r="I15" i="16"/>
  <c r="J210" i="8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09"/>
  <c r="J103"/>
  <c r="J102"/>
  <c r="J101"/>
  <c r="J100"/>
  <c r="J99"/>
  <c r="J98"/>
  <c r="J97"/>
  <c r="E37" i="7"/>
  <c r="I145" i="27"/>
  <c r="I151" l="1"/>
  <c r="G281"/>
  <c r="G269"/>
  <c r="G282"/>
  <c r="G258"/>
  <c r="G240"/>
  <c r="G278"/>
  <c r="G270"/>
  <c r="G271"/>
  <c r="G272"/>
  <c r="G291"/>
  <c r="G259"/>
  <c r="G241"/>
  <c r="G242"/>
  <c r="G265"/>
  <c r="G243"/>
  <c r="G244"/>
  <c r="G245"/>
  <c r="G246"/>
  <c r="G260"/>
  <c r="G283"/>
  <c r="G273"/>
  <c r="G289"/>
  <c r="G288"/>
  <c r="G295"/>
  <c r="G290"/>
  <c r="G247"/>
  <c r="G279"/>
  <c r="G261"/>
  <c r="G274"/>
  <c r="G248"/>
  <c r="G249"/>
  <c r="G266"/>
  <c r="G250"/>
  <c r="G275"/>
  <c r="G267"/>
  <c r="G294"/>
  <c r="G292"/>
  <c r="G280"/>
  <c r="G276"/>
  <c r="G287"/>
  <c r="G251"/>
  <c r="G284"/>
  <c r="G262"/>
  <c r="G252"/>
  <c r="G263"/>
  <c r="G253"/>
  <c r="G254"/>
  <c r="G255"/>
  <c r="G256"/>
  <c r="G264"/>
  <c r="G277"/>
  <c r="G285"/>
  <c r="G293"/>
  <c r="G268"/>
  <c r="G257"/>
  <c r="G286"/>
  <c r="H213"/>
  <c r="H216"/>
  <c r="H215"/>
  <c r="H214"/>
  <c r="E213"/>
  <c r="E216"/>
  <c r="E215"/>
  <c r="E214"/>
  <c r="H158"/>
  <c r="H159"/>
  <c r="H160"/>
  <c r="H157"/>
  <c r="E158"/>
  <c r="E159"/>
  <c r="E160"/>
  <c r="E157"/>
  <c r="I135"/>
  <c r="H98"/>
  <c r="H99"/>
  <c r="H100"/>
  <c r="H101"/>
  <c r="H97"/>
  <c r="H102"/>
  <c r="E98"/>
  <c r="E99"/>
  <c r="E100"/>
  <c r="E101"/>
  <c r="E97"/>
  <c r="E102"/>
  <c r="I47"/>
  <c r="I48"/>
  <c r="I49"/>
  <c r="I50"/>
  <c r="I51"/>
  <c r="I52"/>
  <c r="I53"/>
  <c r="I54"/>
  <c r="I55"/>
  <c r="I56"/>
  <c r="I57"/>
  <c r="I58"/>
  <c r="I59"/>
  <c r="I60"/>
  <c r="I46"/>
  <c r="E47"/>
  <c r="E48"/>
  <c r="E49"/>
  <c r="E50"/>
  <c r="E51"/>
  <c r="E52"/>
  <c r="E53"/>
  <c r="E54"/>
  <c r="E55"/>
  <c r="E56"/>
  <c r="E57"/>
  <c r="E58"/>
  <c r="E59"/>
  <c r="E60"/>
  <c r="E46"/>
  <c r="H104" l="1"/>
  <c r="H218"/>
  <c r="I213" s="1"/>
  <c r="A270" i="28"/>
  <c r="E281" i="27" s="1"/>
  <c r="A271" i="28"/>
  <c r="E269" i="27" s="1"/>
  <c r="A272" i="28"/>
  <c r="E282" i="27" s="1"/>
  <c r="A273" i="28"/>
  <c r="E258" i="27" s="1"/>
  <c r="A274" i="28"/>
  <c r="E240" i="27" s="1"/>
  <c r="A275" i="28"/>
  <c r="E278" i="27" s="1"/>
  <c r="A276" i="28"/>
  <c r="E270" i="27" s="1"/>
  <c r="A277" i="28"/>
  <c r="E271" i="27" s="1"/>
  <c r="A278" i="28"/>
  <c r="E272" i="27" s="1"/>
  <c r="A279" i="28"/>
  <c r="E291" i="27" s="1"/>
  <c r="A280" i="28"/>
  <c r="E259" i="27" s="1"/>
  <c r="A281" i="28"/>
  <c r="E241" i="27" s="1"/>
  <c r="A282" i="28"/>
  <c r="E242" i="27" s="1"/>
  <c r="A283" i="28"/>
  <c r="E265" i="27" s="1"/>
  <c r="A284" i="28"/>
  <c r="E243" i="27" s="1"/>
  <c r="A285" i="28"/>
  <c r="E244" i="27" s="1"/>
  <c r="A286" i="28"/>
  <c r="E245" i="27" s="1"/>
  <c r="A287" i="28"/>
  <c r="E246" i="27" s="1"/>
  <c r="A288" i="28"/>
  <c r="E260" i="27" s="1"/>
  <c r="A289" i="28"/>
  <c r="E283" i="27" s="1"/>
  <c r="A290" i="28"/>
  <c r="E273" i="27" s="1"/>
  <c r="A291" i="28"/>
  <c r="E289" i="27" s="1"/>
  <c r="A292" i="28"/>
  <c r="E288" i="27" s="1"/>
  <c r="A293" i="28"/>
  <c r="E295" i="27" s="1"/>
  <c r="A294" i="28"/>
  <c r="E290" i="27" s="1"/>
  <c r="A295" i="28"/>
  <c r="E247" i="27" s="1"/>
  <c r="A296" i="28"/>
  <c r="E279" i="27" s="1"/>
  <c r="A297" i="28"/>
  <c r="E261" i="27" s="1"/>
  <c r="A298" i="28"/>
  <c r="E274" i="27" s="1"/>
  <c r="A299" i="28"/>
  <c r="E248" i="27" s="1"/>
  <c r="A300" i="28"/>
  <c r="E249" i="27" s="1"/>
  <c r="A301" i="28"/>
  <c r="E266" i="27" s="1"/>
  <c r="A302" i="28"/>
  <c r="E250" i="27" s="1"/>
  <c r="A303" i="28"/>
  <c r="E275" i="27" s="1"/>
  <c r="A304" i="28"/>
  <c r="E267" i="27" s="1"/>
  <c r="A305" i="28"/>
  <c r="E294" i="27" s="1"/>
  <c r="A306" i="28"/>
  <c r="E292" i="27" s="1"/>
  <c r="A307" i="28"/>
  <c r="E280" i="27" s="1"/>
  <c r="A308" i="28"/>
  <c r="E276" i="27" s="1"/>
  <c r="A309" i="28"/>
  <c r="E287" i="27" s="1"/>
  <c r="A310" i="28"/>
  <c r="E251" i="27" s="1"/>
  <c r="A311" i="28"/>
  <c r="E284" i="27" s="1"/>
  <c r="A312" i="28"/>
  <c r="E262" i="27" s="1"/>
  <c r="A313" i="28"/>
  <c r="E252" i="27" s="1"/>
  <c r="A314" i="28"/>
  <c r="E263" i="27" s="1"/>
  <c r="A315" i="28"/>
  <c r="E253" i="27" s="1"/>
  <c r="A316" i="28"/>
  <c r="E254" i="27" s="1"/>
  <c r="A317" i="28"/>
  <c r="E255" i="27" s="1"/>
  <c r="A318" i="28"/>
  <c r="E256" i="27" s="1"/>
  <c r="A319" i="28"/>
  <c r="E264" i="27" s="1"/>
  <c r="A320" i="28"/>
  <c r="E277" i="27" s="1"/>
  <c r="A321" i="28"/>
  <c r="E285" i="27" s="1"/>
  <c r="A322" i="28"/>
  <c r="E293" i="27" s="1"/>
  <c r="A323" i="28"/>
  <c r="E268" i="27" s="1"/>
  <c r="A324" i="28"/>
  <c r="E257" i="27" s="1"/>
  <c r="A269" i="28"/>
  <c r="E286" i="27" s="1"/>
  <c r="B210" i="28"/>
  <c r="B79"/>
  <c r="B66"/>
  <c r="I264" i="8" l="1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J150"/>
  <c r="I130"/>
  <c r="I103"/>
  <c r="E36" i="7" s="1"/>
  <c r="I102" i="8"/>
  <c r="E35" i="7" s="1"/>
  <c r="I101" i="8"/>
  <c r="E34" i="7" s="1"/>
  <c r="I100" i="8"/>
  <c r="E33" i="7" s="1"/>
  <c r="I99" i="8"/>
  <c r="E32" i="7" s="1"/>
  <c r="I98" i="8"/>
  <c r="E31" i="7" s="1"/>
  <c r="I97" i="8"/>
  <c r="E30" i="7" s="1"/>
  <c r="I76" i="8"/>
  <c r="I77"/>
  <c r="I78"/>
  <c r="I75"/>
  <c r="I53"/>
  <c r="I52"/>
  <c r="I19"/>
  <c r="I166" i="19"/>
  <c r="I167" s="1"/>
  <c r="K382" i="21" l="1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381"/>
  <c r="G286" i="19" l="1"/>
  <c r="G281"/>
  <c r="G287"/>
  <c r="G288"/>
  <c r="G289"/>
  <c r="G282"/>
  <c r="G297"/>
  <c r="G257"/>
  <c r="G295"/>
  <c r="G306"/>
  <c r="G293"/>
  <c r="G258"/>
  <c r="G259"/>
  <c r="G290"/>
  <c r="G260"/>
  <c r="G283"/>
  <c r="G261"/>
  <c r="G262"/>
  <c r="G273"/>
  <c r="G298"/>
  <c r="G300"/>
  <c r="G303"/>
  <c r="G304"/>
  <c r="G310"/>
  <c r="G301"/>
  <c r="G284"/>
  <c r="G296"/>
  <c r="G274"/>
  <c r="G291"/>
  <c r="G263"/>
  <c r="G264"/>
  <c r="G275"/>
  <c r="G265"/>
  <c r="G276"/>
  <c r="G266"/>
  <c r="G311"/>
  <c r="G308"/>
  <c r="G294"/>
  <c r="G277"/>
  <c r="G299"/>
  <c r="G267"/>
  <c r="G302"/>
  <c r="G268"/>
  <c r="G269"/>
  <c r="G278"/>
  <c r="G279"/>
  <c r="G270"/>
  <c r="G280"/>
  <c r="G271"/>
  <c r="G292"/>
  <c r="G285"/>
  <c r="G305"/>
  <c r="G312"/>
  <c r="G307"/>
  <c r="G272"/>
  <c r="G309"/>
  <c r="E286"/>
  <c r="E281"/>
  <c r="E287"/>
  <c r="E288"/>
  <c r="E289"/>
  <c r="E282"/>
  <c r="E297"/>
  <c r="E257"/>
  <c r="E295"/>
  <c r="E306"/>
  <c r="E293"/>
  <c r="E258"/>
  <c r="E259"/>
  <c r="E290"/>
  <c r="E260"/>
  <c r="E283"/>
  <c r="E261"/>
  <c r="E262"/>
  <c r="E273"/>
  <c r="E298"/>
  <c r="E300"/>
  <c r="E303"/>
  <c r="E304"/>
  <c r="E310"/>
  <c r="E301"/>
  <c r="E284"/>
  <c r="E296"/>
  <c r="E274"/>
  <c r="E291"/>
  <c r="E263"/>
  <c r="E264"/>
  <c r="E275"/>
  <c r="E265"/>
  <c r="E276"/>
  <c r="E266"/>
  <c r="E311"/>
  <c r="E308"/>
  <c r="E294"/>
  <c r="E277"/>
  <c r="E299"/>
  <c r="E267"/>
  <c r="E302"/>
  <c r="E268"/>
  <c r="E269"/>
  <c r="E278"/>
  <c r="E279"/>
  <c r="E270"/>
  <c r="E280"/>
  <c r="E271"/>
  <c r="E292"/>
  <c r="E285"/>
  <c r="E305"/>
  <c r="E312"/>
  <c r="E307"/>
  <c r="E272"/>
  <c r="E309"/>
  <c r="H233"/>
  <c r="H232"/>
  <c r="H231"/>
  <c r="H230"/>
  <c r="H206"/>
  <c r="H205"/>
  <c r="H204"/>
  <c r="H203"/>
  <c r="E206"/>
  <c r="E205"/>
  <c r="E204"/>
  <c r="E203"/>
  <c r="H175"/>
  <c r="H177"/>
  <c r="H176"/>
  <c r="H174"/>
  <c r="F175"/>
  <c r="F177"/>
  <c r="F176"/>
  <c r="F174"/>
  <c r="I155"/>
  <c r="I150"/>
  <c r="H112"/>
  <c r="H113"/>
  <c r="H114"/>
  <c r="H115"/>
  <c r="H116"/>
  <c r="H117"/>
  <c r="H111"/>
  <c r="E112"/>
  <c r="E113"/>
  <c r="E114"/>
  <c r="E115"/>
  <c r="E116"/>
  <c r="E117"/>
  <c r="E111"/>
  <c r="I47"/>
  <c r="I48"/>
  <c r="I49"/>
  <c r="I50"/>
  <c r="I51"/>
  <c r="I52"/>
  <c r="I53"/>
  <c r="I54"/>
  <c r="I55"/>
  <c r="I56"/>
  <c r="I57"/>
  <c r="I58"/>
  <c r="I59"/>
  <c r="I60"/>
  <c r="I61"/>
  <c r="I46"/>
  <c r="E47"/>
  <c r="E48"/>
  <c r="E49"/>
  <c r="E50"/>
  <c r="E51"/>
  <c r="E52"/>
  <c r="E53"/>
  <c r="E54"/>
  <c r="E55"/>
  <c r="E56"/>
  <c r="E57"/>
  <c r="E58"/>
  <c r="E59"/>
  <c r="E60"/>
  <c r="E61"/>
  <c r="E46"/>
  <c r="K24"/>
  <c r="J24"/>
  <c r="I24"/>
  <c r="H24"/>
  <c r="D24"/>
  <c r="C24"/>
  <c r="H119" l="1"/>
  <c r="B153" i="21" l="1"/>
  <c r="I152" i="23"/>
  <c r="I153" s="1"/>
  <c r="I148" i="2"/>
  <c r="I149" s="1"/>
  <c r="B305" i="21"/>
  <c r="I438"/>
  <c r="H438"/>
  <c r="G438"/>
  <c r="F438"/>
  <c r="E438"/>
  <c r="D438"/>
  <c r="C438"/>
  <c r="B438"/>
  <c r="J436"/>
  <c r="A436"/>
  <c r="J435"/>
  <c r="A435"/>
  <c r="J434"/>
  <c r="A434"/>
  <c r="J433"/>
  <c r="A433"/>
  <c r="J432"/>
  <c r="A432"/>
  <c r="J431"/>
  <c r="A431"/>
  <c r="J430"/>
  <c r="A430"/>
  <c r="J429"/>
  <c r="A429"/>
  <c r="J428"/>
  <c r="A428"/>
  <c r="J427"/>
  <c r="A427"/>
  <c r="J426"/>
  <c r="A426"/>
  <c r="J425"/>
  <c r="A425"/>
  <c r="J424"/>
  <c r="A424"/>
  <c r="J423"/>
  <c r="A423"/>
  <c r="J422"/>
  <c r="A422"/>
  <c r="J421"/>
  <c r="A421"/>
  <c r="J420"/>
  <c r="A420"/>
  <c r="J419"/>
  <c r="A419"/>
  <c r="J418"/>
  <c r="A418"/>
  <c r="J417"/>
  <c r="A417"/>
  <c r="J416"/>
  <c r="A416"/>
  <c r="J415"/>
  <c r="A415"/>
  <c r="J414"/>
  <c r="A414"/>
  <c r="J413"/>
  <c r="A413"/>
  <c r="J412"/>
  <c r="A412"/>
  <c r="J411"/>
  <c r="A411"/>
  <c r="J410"/>
  <c r="A410"/>
  <c r="J409"/>
  <c r="A409"/>
  <c r="J408"/>
  <c r="A408"/>
  <c r="J407"/>
  <c r="A407"/>
  <c r="J406"/>
  <c r="A406"/>
  <c r="J405"/>
  <c r="A405"/>
  <c r="J404"/>
  <c r="A404"/>
  <c r="J403"/>
  <c r="A403"/>
  <c r="J402"/>
  <c r="A402"/>
  <c r="J401"/>
  <c r="A401"/>
  <c r="J400"/>
  <c r="A400"/>
  <c r="J399"/>
  <c r="A399"/>
  <c r="J398"/>
  <c r="A398"/>
  <c r="J397"/>
  <c r="A397"/>
  <c r="J396"/>
  <c r="A396"/>
  <c r="J395"/>
  <c r="A395"/>
  <c r="J394"/>
  <c r="A394"/>
  <c r="J393"/>
  <c r="A393"/>
  <c r="J392"/>
  <c r="A392"/>
  <c r="J391"/>
  <c r="A391"/>
  <c r="J390"/>
  <c r="A390"/>
  <c r="J389"/>
  <c r="A389"/>
  <c r="J388"/>
  <c r="A388"/>
  <c r="J387"/>
  <c r="A387"/>
  <c r="J386"/>
  <c r="A386"/>
  <c r="J385"/>
  <c r="A385"/>
  <c r="J384"/>
  <c r="A384"/>
  <c r="J383"/>
  <c r="A383"/>
  <c r="J382"/>
  <c r="A382"/>
  <c r="J381"/>
  <c r="A381"/>
  <c r="B372"/>
  <c r="B299"/>
  <c r="B263"/>
  <c r="B245"/>
  <c r="B220"/>
  <c r="B165"/>
  <c r="B131"/>
  <c r="B119"/>
  <c r="B82"/>
  <c r="B40"/>
  <c r="B32"/>
  <c r="B24"/>
  <c r="B16"/>
  <c r="B8"/>
  <c r="H101" i="8"/>
  <c r="H99"/>
  <c r="B35" i="21" l="1"/>
  <c r="J438"/>
  <c r="K438"/>
  <c r="H17" i="16" l="1"/>
  <c r="G17"/>
  <c r="D37" i="7"/>
  <c r="D77"/>
  <c r="D78"/>
  <c r="D79"/>
  <c r="D7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93" i="6"/>
  <c r="E106"/>
  <c r="H210" i="8"/>
  <c r="E219" i="6" s="1"/>
  <c r="H211" i="8"/>
  <c r="E220" i="6" s="1"/>
  <c r="H212" i="8"/>
  <c r="E221" i="6" s="1"/>
  <c r="H213" i="8"/>
  <c r="E222" i="6" s="1"/>
  <c r="H214" i="8"/>
  <c r="E223" i="6" s="1"/>
  <c r="H215" i="8"/>
  <c r="E224" i="6" s="1"/>
  <c r="H216" i="8"/>
  <c r="E225" i="6" s="1"/>
  <c r="H217" i="8"/>
  <c r="E226" i="6" s="1"/>
  <c r="H218" i="8"/>
  <c r="E227" i="6" s="1"/>
  <c r="H219" i="8"/>
  <c r="E228" i="6" s="1"/>
  <c r="H220" i="8"/>
  <c r="E229" i="6" s="1"/>
  <c r="H221" i="8"/>
  <c r="E230" i="6" s="1"/>
  <c r="H222" i="8"/>
  <c r="E231" i="6" s="1"/>
  <c r="H223" i="8"/>
  <c r="E232" i="6" s="1"/>
  <c r="H224" i="8"/>
  <c r="E233" i="6" s="1"/>
  <c r="H225" i="8"/>
  <c r="E234" i="6" s="1"/>
  <c r="H226" i="8"/>
  <c r="E235" i="6" s="1"/>
  <c r="H227" i="8"/>
  <c r="E236" i="6" s="1"/>
  <c r="H228" i="8"/>
  <c r="E237" i="6" s="1"/>
  <c r="H229" i="8"/>
  <c r="E238" i="6" s="1"/>
  <c r="H230" i="8"/>
  <c r="E239" i="6" s="1"/>
  <c r="H231" i="8"/>
  <c r="E240" i="6" s="1"/>
  <c r="H232" i="8"/>
  <c r="E241" i="6" s="1"/>
  <c r="H233" i="8"/>
  <c r="E242" i="6" s="1"/>
  <c r="H234" i="8"/>
  <c r="E243" i="6" s="1"/>
  <c r="H235" i="8"/>
  <c r="E244" i="6" s="1"/>
  <c r="H236" i="8"/>
  <c r="E245" i="6" s="1"/>
  <c r="H237" i="8"/>
  <c r="E246" i="6" s="1"/>
  <c r="H238" i="8"/>
  <c r="E247" i="6" s="1"/>
  <c r="H239" i="8"/>
  <c r="E248" i="6" s="1"/>
  <c r="H240" i="8"/>
  <c r="E249" i="6" s="1"/>
  <c r="H241" i="8"/>
  <c r="E250" i="6" s="1"/>
  <c r="H242" i="8"/>
  <c r="E251" i="6" s="1"/>
  <c r="H243" i="8"/>
  <c r="E252" i="6" s="1"/>
  <c r="H244" i="8"/>
  <c r="E253" i="6" s="1"/>
  <c r="H245" i="8"/>
  <c r="E254" i="6" s="1"/>
  <c r="H246" i="8"/>
  <c r="E255" i="6" s="1"/>
  <c r="H247" i="8"/>
  <c r="E256" i="6" s="1"/>
  <c r="H248" i="8"/>
  <c r="E257" i="6" s="1"/>
  <c r="H249" i="8"/>
  <c r="E258" i="6" s="1"/>
  <c r="H250" i="8"/>
  <c r="E259" i="6" s="1"/>
  <c r="H251" i="8"/>
  <c r="E260" i="6" s="1"/>
  <c r="H252" i="8"/>
  <c r="E261" i="6" s="1"/>
  <c r="H253" i="8"/>
  <c r="E262" i="6" s="1"/>
  <c r="H254" i="8"/>
  <c r="E263" i="6" s="1"/>
  <c r="H255" i="8"/>
  <c r="E264" i="6" s="1"/>
  <c r="H256" i="8"/>
  <c r="E265" i="6" s="1"/>
  <c r="H257" i="8"/>
  <c r="E266" i="6" s="1"/>
  <c r="H258" i="8"/>
  <c r="E267" i="6" s="1"/>
  <c r="H259" i="8"/>
  <c r="E268" i="6" s="1"/>
  <c r="H260" i="8"/>
  <c r="E269" i="6" s="1"/>
  <c r="H261" i="8"/>
  <c r="E270" i="6" s="1"/>
  <c r="H262" i="8"/>
  <c r="E271" i="6" s="1"/>
  <c r="H263" i="8"/>
  <c r="E272" i="6" s="1"/>
  <c r="H264" i="8"/>
  <c r="E273" i="6" s="1"/>
  <c r="H209" i="8"/>
  <c r="E218" i="6" s="1"/>
  <c r="H103" i="8"/>
  <c r="E105" i="6" s="1"/>
  <c r="H102" i="8"/>
  <c r="E104" i="6" s="1"/>
  <c r="D34" i="7"/>
  <c r="H100" i="8"/>
  <c r="E102" i="6" s="1"/>
  <c r="E101"/>
  <c r="H98" i="8"/>
  <c r="D31" i="7" s="1"/>
  <c r="H97" i="8"/>
  <c r="D30" i="7" s="1"/>
  <c r="G279" i="23"/>
  <c r="G278"/>
  <c r="G281"/>
  <c r="G270"/>
  <c r="G271"/>
  <c r="G275"/>
  <c r="G283"/>
  <c r="G256"/>
  <c r="G257"/>
  <c r="G291"/>
  <c r="G258"/>
  <c r="G265"/>
  <c r="G240"/>
  <c r="G266"/>
  <c r="G241"/>
  <c r="G259"/>
  <c r="G242"/>
  <c r="G243"/>
  <c r="G267"/>
  <c r="G284"/>
  <c r="G282"/>
  <c r="G285"/>
  <c r="G289"/>
  <c r="G295"/>
  <c r="G287"/>
  <c r="G244"/>
  <c r="G260"/>
  <c r="G268"/>
  <c r="G245"/>
  <c r="G246"/>
  <c r="G247"/>
  <c r="G276"/>
  <c r="G248"/>
  <c r="G249"/>
  <c r="G250"/>
  <c r="G294"/>
  <c r="G292"/>
  <c r="G272"/>
  <c r="G273"/>
  <c r="G286"/>
  <c r="G269"/>
  <c r="G280"/>
  <c r="G277"/>
  <c r="G251"/>
  <c r="G261"/>
  <c r="G262"/>
  <c r="G252"/>
  <c r="G253"/>
  <c r="G254"/>
  <c r="G263"/>
  <c r="G264"/>
  <c r="G290"/>
  <c r="G293"/>
  <c r="G274"/>
  <c r="G255"/>
  <c r="G288"/>
  <c r="E279"/>
  <c r="E278"/>
  <c r="E281"/>
  <c r="E270"/>
  <c r="E271"/>
  <c r="E275"/>
  <c r="E283"/>
  <c r="E256"/>
  <c r="E257"/>
  <c r="E291"/>
  <c r="E258"/>
  <c r="E265"/>
  <c r="E240"/>
  <c r="E266"/>
  <c r="E241"/>
  <c r="E259"/>
  <c r="E242"/>
  <c r="E243"/>
  <c r="E267"/>
  <c r="E284"/>
  <c r="E282"/>
  <c r="E285"/>
  <c r="E289"/>
  <c r="E295"/>
  <c r="E287"/>
  <c r="E244"/>
  <c r="E260"/>
  <c r="E268"/>
  <c r="E245"/>
  <c r="E246"/>
  <c r="E247"/>
  <c r="E276"/>
  <c r="E248"/>
  <c r="E249"/>
  <c r="E250"/>
  <c r="E294"/>
  <c r="E292"/>
  <c r="E272"/>
  <c r="E273"/>
  <c r="E286"/>
  <c r="E269"/>
  <c r="E280"/>
  <c r="E277"/>
  <c r="E251"/>
  <c r="E261"/>
  <c r="E262"/>
  <c r="E252"/>
  <c r="E253"/>
  <c r="E254"/>
  <c r="E263"/>
  <c r="E264"/>
  <c r="E290"/>
  <c r="E293"/>
  <c r="E274"/>
  <c r="E255"/>
  <c r="E288"/>
  <c r="H161"/>
  <c r="H163"/>
  <c r="H162"/>
  <c r="H160"/>
  <c r="E161"/>
  <c r="E163"/>
  <c r="E162"/>
  <c r="E160"/>
  <c r="B77" i="18"/>
  <c r="I47" i="23"/>
  <c r="I48"/>
  <c r="I49"/>
  <c r="I50"/>
  <c r="I51"/>
  <c r="I52"/>
  <c r="I53"/>
  <c r="I54"/>
  <c r="I55"/>
  <c r="I56"/>
  <c r="I57"/>
  <c r="I58"/>
  <c r="I59"/>
  <c r="I60"/>
  <c r="I61"/>
  <c r="I46"/>
  <c r="E47"/>
  <c r="E48"/>
  <c r="E49"/>
  <c r="E50"/>
  <c r="E51"/>
  <c r="E52"/>
  <c r="E53"/>
  <c r="E54"/>
  <c r="E55"/>
  <c r="E56"/>
  <c r="E57"/>
  <c r="E58"/>
  <c r="E59"/>
  <c r="E60"/>
  <c r="E61"/>
  <c r="E46"/>
  <c r="I17" i="16" l="1"/>
  <c r="I18" s="1"/>
  <c r="I19" s="1"/>
  <c r="I20" s="1"/>
  <c r="I28"/>
  <c r="E103" i="6"/>
  <c r="E99"/>
  <c r="D33" i="7"/>
  <c r="D36"/>
  <c r="D32"/>
  <c r="E100" i="6"/>
  <c r="D35" i="7"/>
  <c r="K312" i="18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11"/>
  <c r="B302"/>
  <c r="B215"/>
  <c r="B197"/>
  <c r="B176"/>
  <c r="B120"/>
  <c r="B380" i="13"/>
  <c r="C380"/>
  <c r="D380"/>
  <c r="E380"/>
  <c r="F380"/>
  <c r="G380"/>
  <c r="H380"/>
  <c r="I380"/>
  <c r="B144"/>
  <c r="C107" i="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06"/>
  <c r="C99"/>
  <c r="C98"/>
  <c r="C97"/>
  <c r="C96"/>
  <c r="C87"/>
  <c r="B87"/>
  <c r="C88"/>
  <c r="C89"/>
  <c r="C86"/>
  <c r="C79"/>
  <c r="C77"/>
  <c r="C76"/>
  <c r="C51"/>
  <c r="C49"/>
  <c r="C48"/>
  <c r="C47"/>
  <c r="C46"/>
  <c r="C45"/>
  <c r="G210" i="8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09"/>
  <c r="H150"/>
  <c r="D166" i="6" s="1"/>
  <c r="G130" i="8"/>
  <c r="D142" i="6" s="1"/>
  <c r="G103" i="8"/>
  <c r="G102"/>
  <c r="G101"/>
  <c r="G100"/>
  <c r="G99"/>
  <c r="G98"/>
  <c r="G97"/>
  <c r="C30" i="7" s="1"/>
  <c r="G76" i="8"/>
  <c r="D77" i="6" s="1"/>
  <c r="G77" i="8"/>
  <c r="D78" i="6" s="1"/>
  <c r="G78" i="8"/>
  <c r="D79" i="6" s="1"/>
  <c r="G75" i="8"/>
  <c r="D76" i="6" s="1"/>
  <c r="G53" i="8"/>
  <c r="D44" i="6" s="1"/>
  <c r="G52" i="8"/>
  <c r="D43" i="6" s="1"/>
  <c r="G19" i="8"/>
  <c r="D20" i="6" s="1"/>
  <c r="G263" i="14"/>
  <c r="G271"/>
  <c r="G272"/>
  <c r="G279"/>
  <c r="G257"/>
  <c r="G258"/>
  <c r="G275"/>
  <c r="G252"/>
  <c r="G259"/>
  <c r="G286"/>
  <c r="G253"/>
  <c r="G254"/>
  <c r="G235"/>
  <c r="G260"/>
  <c r="G236"/>
  <c r="G237"/>
  <c r="G238"/>
  <c r="G239"/>
  <c r="G264"/>
  <c r="G284"/>
  <c r="G261"/>
  <c r="G285"/>
  <c r="G283"/>
  <c r="G290"/>
  <c r="G278"/>
  <c r="G265"/>
  <c r="G274"/>
  <c r="G255"/>
  <c r="G262"/>
  <c r="G240"/>
  <c r="G241"/>
  <c r="G273"/>
  <c r="G242"/>
  <c r="G266"/>
  <c r="G267"/>
  <c r="G289"/>
  <c r="G287"/>
  <c r="G268"/>
  <c r="G276"/>
  <c r="G281"/>
  <c r="G243"/>
  <c r="G277"/>
  <c r="G244"/>
  <c r="G256"/>
  <c r="G245"/>
  <c r="G246"/>
  <c r="G247"/>
  <c r="G248"/>
  <c r="G249"/>
  <c r="G250"/>
  <c r="G269"/>
  <c r="G282"/>
  <c r="G288"/>
  <c r="G270"/>
  <c r="G251"/>
  <c r="G280"/>
  <c r="E263"/>
  <c r="E271"/>
  <c r="E272"/>
  <c r="E279"/>
  <c r="E257"/>
  <c r="E258"/>
  <c r="E275"/>
  <c r="E252"/>
  <c r="E259"/>
  <c r="E286"/>
  <c r="E253"/>
  <c r="E254"/>
  <c r="E235"/>
  <c r="E260"/>
  <c r="E236"/>
  <c r="E237"/>
  <c r="E238"/>
  <c r="E239"/>
  <c r="E264"/>
  <c r="E284"/>
  <c r="E261"/>
  <c r="E285"/>
  <c r="E283"/>
  <c r="E290"/>
  <c r="E278"/>
  <c r="E265"/>
  <c r="E274"/>
  <c r="E255"/>
  <c r="E262"/>
  <c r="E240"/>
  <c r="E241"/>
  <c r="E273"/>
  <c r="E242"/>
  <c r="E266"/>
  <c r="E267"/>
  <c r="E289"/>
  <c r="E287"/>
  <c r="E268"/>
  <c r="E276"/>
  <c r="E281"/>
  <c r="E243"/>
  <c r="E277"/>
  <c r="E244"/>
  <c r="E256"/>
  <c r="E245"/>
  <c r="E246"/>
  <c r="E247"/>
  <c r="E248"/>
  <c r="E249"/>
  <c r="E250"/>
  <c r="E269"/>
  <c r="E282"/>
  <c r="E288"/>
  <c r="E270"/>
  <c r="E251"/>
  <c r="E280"/>
  <c r="H210"/>
  <c r="H211"/>
  <c r="H212"/>
  <c r="H209"/>
  <c r="E210"/>
  <c r="E211"/>
  <c r="E212"/>
  <c r="E209"/>
  <c r="H184"/>
  <c r="H185"/>
  <c r="H186"/>
  <c r="H183"/>
  <c r="E184"/>
  <c r="E185"/>
  <c r="E186"/>
  <c r="E183"/>
  <c r="H156"/>
  <c r="H157"/>
  <c r="H158"/>
  <c r="H155"/>
  <c r="E156"/>
  <c r="E157"/>
  <c r="E158"/>
  <c r="E155"/>
  <c r="I142"/>
  <c r="I137"/>
  <c r="H100"/>
  <c r="H101"/>
  <c r="H102"/>
  <c r="H103"/>
  <c r="H104"/>
  <c r="H105"/>
  <c r="H99"/>
  <c r="E100"/>
  <c r="E101"/>
  <c r="E102"/>
  <c r="E103"/>
  <c r="E104"/>
  <c r="E105"/>
  <c r="E99"/>
  <c r="B78" i="13"/>
  <c r="I47" i="14"/>
  <c r="I48"/>
  <c r="I49"/>
  <c r="I50"/>
  <c r="I51"/>
  <c r="I52"/>
  <c r="I53"/>
  <c r="I54"/>
  <c r="I55"/>
  <c r="I56"/>
  <c r="I57"/>
  <c r="I58"/>
  <c r="I59"/>
  <c r="I60"/>
  <c r="I61"/>
  <c r="I46"/>
  <c r="E47"/>
  <c r="E48"/>
  <c r="E49"/>
  <c r="E50"/>
  <c r="E51"/>
  <c r="E52"/>
  <c r="E53"/>
  <c r="E54"/>
  <c r="E55"/>
  <c r="E56"/>
  <c r="E57"/>
  <c r="E58"/>
  <c r="E59"/>
  <c r="E60"/>
  <c r="E61"/>
  <c r="E46"/>
  <c r="K24"/>
  <c r="J24"/>
  <c r="I24"/>
  <c r="H24"/>
  <c r="D24"/>
  <c r="C24"/>
  <c r="J378" i="1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23"/>
  <c r="H382"/>
  <c r="G382"/>
  <c r="F382"/>
  <c r="E382"/>
  <c r="D382"/>
  <c r="C382"/>
  <c r="B382"/>
  <c r="A378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23"/>
  <c r="B318"/>
  <c r="B188"/>
  <c r="K382" l="1"/>
  <c r="C6" i="7"/>
  <c r="C13"/>
  <c r="C58"/>
  <c r="C12"/>
  <c r="C64"/>
  <c r="K368" i="18"/>
  <c r="B64" i="13"/>
  <c r="B61" i="18"/>
  <c r="B245" i="13"/>
  <c r="B251" s="1"/>
  <c r="B228"/>
  <c r="B212"/>
  <c r="B110"/>
  <c r="B131"/>
  <c r="B118"/>
  <c r="B43"/>
  <c r="B35"/>
  <c r="B27"/>
  <c r="B19"/>
  <c r="B11"/>
  <c r="C2"/>
  <c r="B38" l="1"/>
  <c r="B40" i="18" l="1"/>
  <c r="D23" i="7" l="1"/>
  <c r="B107" l="1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06"/>
  <c r="G103" i="15" l="1"/>
  <c r="G104"/>
  <c r="G105"/>
  <c r="G106"/>
  <c r="G107"/>
  <c r="G108"/>
  <c r="G102"/>
  <c r="D8"/>
  <c r="E8"/>
  <c r="F8"/>
  <c r="G8"/>
  <c r="H8"/>
  <c r="I8"/>
  <c r="J8"/>
  <c r="K8"/>
  <c r="D9"/>
  <c r="E9"/>
  <c r="F9"/>
  <c r="G9"/>
  <c r="H9"/>
  <c r="I9"/>
  <c r="J9"/>
  <c r="K9"/>
  <c r="D10"/>
  <c r="E10"/>
  <c r="F10"/>
  <c r="G10"/>
  <c r="H10"/>
  <c r="I10"/>
  <c r="J10"/>
  <c r="K10"/>
  <c r="D11"/>
  <c r="E11"/>
  <c r="F11"/>
  <c r="G11"/>
  <c r="H11"/>
  <c r="I11"/>
  <c r="J11"/>
  <c r="K11"/>
  <c r="D12"/>
  <c r="E12"/>
  <c r="F12"/>
  <c r="G12"/>
  <c r="H12"/>
  <c r="I12"/>
  <c r="J12"/>
  <c r="K12"/>
  <c r="D13"/>
  <c r="E13"/>
  <c r="F13"/>
  <c r="G13"/>
  <c r="H13"/>
  <c r="I13"/>
  <c r="J13"/>
  <c r="K13"/>
  <c r="D14"/>
  <c r="E14"/>
  <c r="F14"/>
  <c r="G14"/>
  <c r="H14"/>
  <c r="I14"/>
  <c r="J14"/>
  <c r="K14"/>
  <c r="D15"/>
  <c r="E15"/>
  <c r="F15"/>
  <c r="G15"/>
  <c r="H15"/>
  <c r="I15"/>
  <c r="J15"/>
  <c r="K15"/>
  <c r="D16"/>
  <c r="E16"/>
  <c r="F16"/>
  <c r="G16"/>
  <c r="H16"/>
  <c r="I16"/>
  <c r="J16"/>
  <c r="K16"/>
  <c r="D17"/>
  <c r="E17"/>
  <c r="F17"/>
  <c r="G17"/>
  <c r="H17"/>
  <c r="I17"/>
  <c r="J17"/>
  <c r="K17"/>
  <c r="D18"/>
  <c r="E18"/>
  <c r="F18"/>
  <c r="G18"/>
  <c r="H18"/>
  <c r="I18"/>
  <c r="J18"/>
  <c r="K18"/>
  <c r="D19"/>
  <c r="E19"/>
  <c r="F19"/>
  <c r="G19"/>
  <c r="H19"/>
  <c r="I19"/>
  <c r="J19"/>
  <c r="K19"/>
  <c r="D20"/>
  <c r="E20"/>
  <c r="F20"/>
  <c r="G20"/>
  <c r="H20"/>
  <c r="I20"/>
  <c r="J20"/>
  <c r="K20"/>
  <c r="D21"/>
  <c r="E21"/>
  <c r="F21"/>
  <c r="G21"/>
  <c r="H21"/>
  <c r="I21"/>
  <c r="J21"/>
  <c r="K21"/>
  <c r="D22"/>
  <c r="E22"/>
  <c r="F22"/>
  <c r="G22"/>
  <c r="H22"/>
  <c r="I22"/>
  <c r="J22"/>
  <c r="K22"/>
  <c r="D23"/>
  <c r="E23"/>
  <c r="F23"/>
  <c r="G23"/>
  <c r="H23"/>
  <c r="I23"/>
  <c r="J23"/>
  <c r="K23"/>
  <c r="D24"/>
  <c r="E24"/>
  <c r="F24"/>
  <c r="G24"/>
  <c r="H24"/>
  <c r="I24"/>
  <c r="J24"/>
  <c r="K24"/>
  <c r="D25"/>
  <c r="E25"/>
  <c r="F25"/>
  <c r="G25"/>
  <c r="H25"/>
  <c r="I25"/>
  <c r="J25"/>
  <c r="K25"/>
  <c r="D26"/>
  <c r="E26"/>
  <c r="F26"/>
  <c r="G26"/>
  <c r="H26"/>
  <c r="I26"/>
  <c r="J26"/>
  <c r="K26"/>
  <c r="D27"/>
  <c r="E27"/>
  <c r="F27"/>
  <c r="G27"/>
  <c r="H27"/>
  <c r="I27"/>
  <c r="J27"/>
  <c r="K27"/>
  <c r="D28"/>
  <c r="E28"/>
  <c r="F28"/>
  <c r="G28"/>
  <c r="H28"/>
  <c r="I28"/>
  <c r="J28"/>
  <c r="K28"/>
  <c r="D29"/>
  <c r="E29"/>
  <c r="F29"/>
  <c r="G29"/>
  <c r="H29"/>
  <c r="I29"/>
  <c r="J29"/>
  <c r="K29"/>
  <c r="D30"/>
  <c r="E30"/>
  <c r="F30"/>
  <c r="G30"/>
  <c r="H30"/>
  <c r="I30"/>
  <c r="J30"/>
  <c r="K30"/>
  <c r="D31"/>
  <c r="E31"/>
  <c r="F31"/>
  <c r="G31"/>
  <c r="H31"/>
  <c r="I31"/>
  <c r="J31"/>
  <c r="K31"/>
  <c r="D32"/>
  <c r="E32"/>
  <c r="F32"/>
  <c r="G32"/>
  <c r="H32"/>
  <c r="I32"/>
  <c r="J32"/>
  <c r="K32"/>
  <c r="D33"/>
  <c r="E33"/>
  <c r="F33"/>
  <c r="G33"/>
  <c r="H33"/>
  <c r="I33"/>
  <c r="J33"/>
  <c r="K33"/>
  <c r="D34"/>
  <c r="E34"/>
  <c r="F34"/>
  <c r="G34"/>
  <c r="H34"/>
  <c r="I34"/>
  <c r="J34"/>
  <c r="K34"/>
  <c r="D35"/>
  <c r="E35"/>
  <c r="F35"/>
  <c r="G35"/>
  <c r="H35"/>
  <c r="I35"/>
  <c r="J35"/>
  <c r="K35"/>
  <c r="D36"/>
  <c r="E36"/>
  <c r="F36"/>
  <c r="G36"/>
  <c r="H36"/>
  <c r="I36"/>
  <c r="J36"/>
  <c r="K36"/>
  <c r="D37"/>
  <c r="E37"/>
  <c r="F37"/>
  <c r="G37"/>
  <c r="H37"/>
  <c r="I37"/>
  <c r="J37"/>
  <c r="K37"/>
  <c r="D38"/>
  <c r="E38"/>
  <c r="F38"/>
  <c r="G38"/>
  <c r="H38"/>
  <c r="I38"/>
  <c r="J38"/>
  <c r="K38"/>
  <c r="D39"/>
  <c r="E39"/>
  <c r="F39"/>
  <c r="G39"/>
  <c r="H39"/>
  <c r="I39"/>
  <c r="J39"/>
  <c r="K39"/>
  <c r="D40"/>
  <c r="E40"/>
  <c r="F40"/>
  <c r="G40"/>
  <c r="H40"/>
  <c r="I40"/>
  <c r="J40"/>
  <c r="K40"/>
  <c r="D41"/>
  <c r="E41"/>
  <c r="F41"/>
  <c r="G41"/>
  <c r="H41"/>
  <c r="I41"/>
  <c r="J41"/>
  <c r="K41"/>
  <c r="D42"/>
  <c r="E42"/>
  <c r="F42"/>
  <c r="G42"/>
  <c r="H42"/>
  <c r="I42"/>
  <c r="J42"/>
  <c r="K42"/>
  <c r="D43"/>
  <c r="E43"/>
  <c r="F43"/>
  <c r="G43"/>
  <c r="H43"/>
  <c r="I43"/>
  <c r="J43"/>
  <c r="K43"/>
  <c r="D44"/>
  <c r="E44"/>
  <c r="F44"/>
  <c r="G44"/>
  <c r="H44"/>
  <c r="I44"/>
  <c r="J44"/>
  <c r="K44"/>
  <c r="D45"/>
  <c r="E45"/>
  <c r="F45"/>
  <c r="G45"/>
  <c r="H45"/>
  <c r="I45"/>
  <c r="J45"/>
  <c r="K45"/>
  <c r="D46"/>
  <c r="E46"/>
  <c r="F46"/>
  <c r="G46"/>
  <c r="H46"/>
  <c r="I46"/>
  <c r="J46"/>
  <c r="K46"/>
  <c r="D47"/>
  <c r="E47"/>
  <c r="F47"/>
  <c r="G47"/>
  <c r="H47"/>
  <c r="I47"/>
  <c r="J47"/>
  <c r="K47"/>
  <c r="D48"/>
  <c r="E48"/>
  <c r="F48"/>
  <c r="G48"/>
  <c r="H48"/>
  <c r="I48"/>
  <c r="J48"/>
  <c r="K48"/>
  <c r="D49"/>
  <c r="E49"/>
  <c r="F49"/>
  <c r="G49"/>
  <c r="H49"/>
  <c r="I49"/>
  <c r="J49"/>
  <c r="K49"/>
  <c r="D50"/>
  <c r="E50"/>
  <c r="F50"/>
  <c r="G50"/>
  <c r="H50"/>
  <c r="I50"/>
  <c r="J50"/>
  <c r="K50"/>
  <c r="D51"/>
  <c r="E51"/>
  <c r="F51"/>
  <c r="G51"/>
  <c r="H51"/>
  <c r="I51"/>
  <c r="J51"/>
  <c r="K51"/>
  <c r="D52"/>
  <c r="E52"/>
  <c r="F52"/>
  <c r="G52"/>
  <c r="H52"/>
  <c r="I52"/>
  <c r="J52"/>
  <c r="K52"/>
  <c r="D53"/>
  <c r="E53"/>
  <c r="F53"/>
  <c r="G53"/>
  <c r="H53"/>
  <c r="I53"/>
  <c r="J53"/>
  <c r="K53"/>
  <c r="D54"/>
  <c r="E54"/>
  <c r="F54"/>
  <c r="G54"/>
  <c r="H54"/>
  <c r="I54"/>
  <c r="J54"/>
  <c r="K54"/>
  <c r="D55"/>
  <c r="E55"/>
  <c r="F55"/>
  <c r="G55"/>
  <c r="H55"/>
  <c r="I55"/>
  <c r="J55"/>
  <c r="K55"/>
  <c r="D56"/>
  <c r="E56"/>
  <c r="F56"/>
  <c r="G56"/>
  <c r="H56"/>
  <c r="I56"/>
  <c r="J56"/>
  <c r="K56"/>
  <c r="D57"/>
  <c r="E57"/>
  <c r="F57"/>
  <c r="G57"/>
  <c r="H57"/>
  <c r="I57"/>
  <c r="J57"/>
  <c r="K57"/>
  <c r="D58"/>
  <c r="E58"/>
  <c r="F58"/>
  <c r="G58"/>
  <c r="H58"/>
  <c r="I58"/>
  <c r="J58"/>
  <c r="K58"/>
  <c r="D59"/>
  <c r="E59"/>
  <c r="F59"/>
  <c r="G59"/>
  <c r="H59"/>
  <c r="I59"/>
  <c r="J59"/>
  <c r="K59"/>
  <c r="D60"/>
  <c r="E60"/>
  <c r="F60"/>
  <c r="G60"/>
  <c r="H60"/>
  <c r="I60"/>
  <c r="J60"/>
  <c r="K60"/>
  <c r="D61"/>
  <c r="E61"/>
  <c r="F61"/>
  <c r="G61"/>
  <c r="H61"/>
  <c r="I61"/>
  <c r="J61"/>
  <c r="K61"/>
  <c r="D62"/>
  <c r="E62"/>
  <c r="F62"/>
  <c r="G62"/>
  <c r="H62"/>
  <c r="I62"/>
  <c r="J62"/>
  <c r="K62"/>
  <c r="E7"/>
  <c r="F7"/>
  <c r="G7"/>
  <c r="H7"/>
  <c r="I7"/>
  <c r="J7"/>
  <c r="K7"/>
  <c r="D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7"/>
  <c r="F9" i="12"/>
  <c r="G9"/>
  <c r="H9"/>
  <c r="I9"/>
  <c r="J9"/>
  <c r="K9"/>
  <c r="L9"/>
  <c r="M9"/>
  <c r="F10"/>
  <c r="G10"/>
  <c r="H10"/>
  <c r="I10"/>
  <c r="J10"/>
  <c r="K10"/>
  <c r="L10"/>
  <c r="M10"/>
  <c r="F11"/>
  <c r="G11"/>
  <c r="H11"/>
  <c r="I11"/>
  <c r="J11"/>
  <c r="K11"/>
  <c r="L11"/>
  <c r="M11"/>
  <c r="F12"/>
  <c r="G12"/>
  <c r="H12"/>
  <c r="I12"/>
  <c r="J12"/>
  <c r="K12"/>
  <c r="L12"/>
  <c r="M12"/>
  <c r="F13"/>
  <c r="G13"/>
  <c r="H13"/>
  <c r="I13"/>
  <c r="J13"/>
  <c r="K13"/>
  <c r="L13"/>
  <c r="M13"/>
  <c r="F14"/>
  <c r="G14"/>
  <c r="H14"/>
  <c r="I14"/>
  <c r="J14"/>
  <c r="K14"/>
  <c r="L14"/>
  <c r="M14"/>
  <c r="F15"/>
  <c r="G15"/>
  <c r="H15"/>
  <c r="I15"/>
  <c r="J15"/>
  <c r="K15"/>
  <c r="L15"/>
  <c r="M15"/>
  <c r="F16"/>
  <c r="G16"/>
  <c r="H16"/>
  <c r="I16"/>
  <c r="J16"/>
  <c r="K16"/>
  <c r="L16"/>
  <c r="M16"/>
  <c r="F17"/>
  <c r="G17"/>
  <c r="H17"/>
  <c r="I17"/>
  <c r="J17"/>
  <c r="K17"/>
  <c r="L17"/>
  <c r="M17"/>
  <c r="F18"/>
  <c r="G18"/>
  <c r="H18"/>
  <c r="I18"/>
  <c r="J18"/>
  <c r="K18"/>
  <c r="L18"/>
  <c r="M18"/>
  <c r="F19"/>
  <c r="G19"/>
  <c r="H19"/>
  <c r="I19"/>
  <c r="J19"/>
  <c r="K19"/>
  <c r="L19"/>
  <c r="M19"/>
  <c r="F20"/>
  <c r="G20"/>
  <c r="H20"/>
  <c r="I20"/>
  <c r="J20"/>
  <c r="K20"/>
  <c r="L20"/>
  <c r="M20"/>
  <c r="F21"/>
  <c r="G21"/>
  <c r="H21"/>
  <c r="I21"/>
  <c r="J21"/>
  <c r="K21"/>
  <c r="L21"/>
  <c r="M21"/>
  <c r="F22"/>
  <c r="G22"/>
  <c r="H22"/>
  <c r="I22"/>
  <c r="J22"/>
  <c r="K22"/>
  <c r="L22"/>
  <c r="M22"/>
  <c r="F23"/>
  <c r="G23"/>
  <c r="H23"/>
  <c r="I23"/>
  <c r="J23"/>
  <c r="K23"/>
  <c r="L23"/>
  <c r="M23"/>
  <c r="F24"/>
  <c r="G24"/>
  <c r="H24"/>
  <c r="I24"/>
  <c r="J24"/>
  <c r="K24"/>
  <c r="L24"/>
  <c r="M24"/>
  <c r="F25"/>
  <c r="G25"/>
  <c r="H25"/>
  <c r="I25"/>
  <c r="J25"/>
  <c r="K25"/>
  <c r="L25"/>
  <c r="M25"/>
  <c r="F26"/>
  <c r="G26"/>
  <c r="H26"/>
  <c r="I26"/>
  <c r="J26"/>
  <c r="K26"/>
  <c r="L26"/>
  <c r="M26"/>
  <c r="F27"/>
  <c r="G27"/>
  <c r="H27"/>
  <c r="I27"/>
  <c r="J27"/>
  <c r="K27"/>
  <c r="L27"/>
  <c r="M27"/>
  <c r="F28"/>
  <c r="G28"/>
  <c r="H28"/>
  <c r="I28"/>
  <c r="J28"/>
  <c r="K28"/>
  <c r="L28"/>
  <c r="M28"/>
  <c r="F29"/>
  <c r="G29"/>
  <c r="H29"/>
  <c r="I29"/>
  <c r="J29"/>
  <c r="K29"/>
  <c r="L29"/>
  <c r="M29"/>
  <c r="F30"/>
  <c r="G30"/>
  <c r="H30"/>
  <c r="I30"/>
  <c r="J30"/>
  <c r="K30"/>
  <c r="L30"/>
  <c r="M30"/>
  <c r="F31"/>
  <c r="G31"/>
  <c r="H31"/>
  <c r="I31"/>
  <c r="J31"/>
  <c r="K31"/>
  <c r="L31"/>
  <c r="M31"/>
  <c r="F32"/>
  <c r="G32"/>
  <c r="H32"/>
  <c r="I32"/>
  <c r="J32"/>
  <c r="K32"/>
  <c r="L32"/>
  <c r="M32"/>
  <c r="F33"/>
  <c r="G33"/>
  <c r="H33"/>
  <c r="I33"/>
  <c r="J33"/>
  <c r="K33"/>
  <c r="L33"/>
  <c r="M33"/>
  <c r="F34"/>
  <c r="G34"/>
  <c r="H34"/>
  <c r="I34"/>
  <c r="J34"/>
  <c r="K34"/>
  <c r="L34"/>
  <c r="M34"/>
  <c r="F35"/>
  <c r="G35"/>
  <c r="H35"/>
  <c r="I35"/>
  <c r="J35"/>
  <c r="K35"/>
  <c r="L35"/>
  <c r="M35"/>
  <c r="F36"/>
  <c r="G36"/>
  <c r="H36"/>
  <c r="I36"/>
  <c r="J36"/>
  <c r="K36"/>
  <c r="L36"/>
  <c r="M36"/>
  <c r="F37"/>
  <c r="G37"/>
  <c r="H37"/>
  <c r="I37"/>
  <c r="J37"/>
  <c r="K37"/>
  <c r="L37"/>
  <c r="M37"/>
  <c r="F38"/>
  <c r="G38"/>
  <c r="H38"/>
  <c r="I38"/>
  <c r="J38"/>
  <c r="K38"/>
  <c r="L38"/>
  <c r="M38"/>
  <c r="F39"/>
  <c r="G39"/>
  <c r="H39"/>
  <c r="I39"/>
  <c r="J39"/>
  <c r="K39"/>
  <c r="L39"/>
  <c r="M39"/>
  <c r="F40"/>
  <c r="G40"/>
  <c r="H40"/>
  <c r="I40"/>
  <c r="J40"/>
  <c r="K40"/>
  <c r="L40"/>
  <c r="M40"/>
  <c r="F41"/>
  <c r="G41"/>
  <c r="H41"/>
  <c r="I41"/>
  <c r="J41"/>
  <c r="K41"/>
  <c r="L41"/>
  <c r="M41"/>
  <c r="F42"/>
  <c r="G42"/>
  <c r="H42"/>
  <c r="I42"/>
  <c r="J42"/>
  <c r="K42"/>
  <c r="L42"/>
  <c r="M42"/>
  <c r="F43"/>
  <c r="G43"/>
  <c r="H43"/>
  <c r="I43"/>
  <c r="J43"/>
  <c r="K43"/>
  <c r="L43"/>
  <c r="M43"/>
  <c r="F44"/>
  <c r="G44"/>
  <c r="H44"/>
  <c r="I44"/>
  <c r="J44"/>
  <c r="K44"/>
  <c r="L44"/>
  <c r="M44"/>
  <c r="F45"/>
  <c r="G45"/>
  <c r="H45"/>
  <c r="I45"/>
  <c r="J45"/>
  <c r="K45"/>
  <c r="L45"/>
  <c r="M45"/>
  <c r="F46"/>
  <c r="G46"/>
  <c r="H46"/>
  <c r="I46"/>
  <c r="J46"/>
  <c r="K46"/>
  <c r="L46"/>
  <c r="M46"/>
  <c r="F47"/>
  <c r="G47"/>
  <c r="H47"/>
  <c r="I47"/>
  <c r="J47"/>
  <c r="K47"/>
  <c r="L47"/>
  <c r="M47"/>
  <c r="F48"/>
  <c r="G48"/>
  <c r="H48"/>
  <c r="I48"/>
  <c r="J48"/>
  <c r="K48"/>
  <c r="L48"/>
  <c r="M48"/>
  <c r="F49"/>
  <c r="G49"/>
  <c r="H49"/>
  <c r="I49"/>
  <c r="J49"/>
  <c r="K49"/>
  <c r="L49"/>
  <c r="M49"/>
  <c r="F50"/>
  <c r="G50"/>
  <c r="H50"/>
  <c r="I50"/>
  <c r="J50"/>
  <c r="K50"/>
  <c r="L50"/>
  <c r="M50"/>
  <c r="F51"/>
  <c r="G51"/>
  <c r="H51"/>
  <c r="I51"/>
  <c r="J51"/>
  <c r="K51"/>
  <c r="L51"/>
  <c r="M51"/>
  <c r="F52"/>
  <c r="G52"/>
  <c r="H52"/>
  <c r="I52"/>
  <c r="J52"/>
  <c r="K52"/>
  <c r="L52"/>
  <c r="M52"/>
  <c r="F53"/>
  <c r="G53"/>
  <c r="H53"/>
  <c r="I53"/>
  <c r="J53"/>
  <c r="K53"/>
  <c r="L53"/>
  <c r="M53"/>
  <c r="F54"/>
  <c r="G54"/>
  <c r="H54"/>
  <c r="I54"/>
  <c r="J54"/>
  <c r="K54"/>
  <c r="L54"/>
  <c r="M54"/>
  <c r="F55"/>
  <c r="G55"/>
  <c r="H55"/>
  <c r="I55"/>
  <c r="J55"/>
  <c r="K55"/>
  <c r="L55"/>
  <c r="M55"/>
  <c r="F56"/>
  <c r="G56"/>
  <c r="H56"/>
  <c r="I56"/>
  <c r="J56"/>
  <c r="K56"/>
  <c r="L56"/>
  <c r="M56"/>
  <c r="F57"/>
  <c r="G57"/>
  <c r="H57"/>
  <c r="I57"/>
  <c r="J57"/>
  <c r="K57"/>
  <c r="L57"/>
  <c r="M57"/>
  <c r="F58"/>
  <c r="G58"/>
  <c r="H58"/>
  <c r="I58"/>
  <c r="J58"/>
  <c r="K58"/>
  <c r="L58"/>
  <c r="M58"/>
  <c r="F59"/>
  <c r="G59"/>
  <c r="H59"/>
  <c r="I59"/>
  <c r="J59"/>
  <c r="K59"/>
  <c r="L59"/>
  <c r="M59"/>
  <c r="F60"/>
  <c r="G60"/>
  <c r="H60"/>
  <c r="I60"/>
  <c r="J60"/>
  <c r="K60"/>
  <c r="L60"/>
  <c r="M60"/>
  <c r="F61"/>
  <c r="G61"/>
  <c r="H61"/>
  <c r="I61"/>
  <c r="J61"/>
  <c r="K61"/>
  <c r="L61"/>
  <c r="M61"/>
  <c r="F62"/>
  <c r="G62"/>
  <c r="H62"/>
  <c r="I62"/>
  <c r="J62"/>
  <c r="K62"/>
  <c r="L62"/>
  <c r="M62"/>
  <c r="F63"/>
  <c r="G63"/>
  <c r="H63"/>
  <c r="I63"/>
  <c r="J63"/>
  <c r="K63"/>
  <c r="L63"/>
  <c r="M63"/>
  <c r="G8"/>
  <c r="H8"/>
  <c r="I8"/>
  <c r="J8"/>
  <c r="K8"/>
  <c r="L8"/>
  <c r="M8"/>
  <c r="F8"/>
  <c r="G105"/>
  <c r="G106"/>
  <c r="G107"/>
  <c r="G108"/>
  <c r="G109"/>
  <c r="G110"/>
  <c r="G111"/>
  <c r="G104"/>
  <c r="C50" i="7"/>
  <c r="B46"/>
  <c r="B47"/>
  <c r="B48"/>
  <c r="B49"/>
  <c r="B50"/>
  <c r="B51"/>
  <c r="B45"/>
  <c r="F30"/>
  <c r="C37"/>
  <c r="D106" i="6" s="1"/>
  <c r="B37" i="7"/>
  <c r="C21"/>
  <c r="C22"/>
  <c r="C23"/>
  <c r="C20"/>
  <c r="B21"/>
  <c r="B22"/>
  <c r="B23"/>
  <c r="B20"/>
  <c r="B13"/>
  <c r="B12"/>
  <c r="B14" s="1"/>
  <c r="B6"/>
  <c r="F210" i="8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09"/>
  <c r="C36" i="7"/>
  <c r="C35"/>
  <c r="C34"/>
  <c r="C33"/>
  <c r="C32"/>
  <c r="C31"/>
  <c r="F103" i="8"/>
  <c r="B36" i="7" s="1"/>
  <c r="F102" i="8"/>
  <c r="B35" i="7" s="1"/>
  <c r="F101" i="8"/>
  <c r="B34" i="7" s="1"/>
  <c r="F100" i="8"/>
  <c r="B33" i="7" s="1"/>
  <c r="F99" i="8"/>
  <c r="B32" i="7" s="1"/>
  <c r="F98" i="8"/>
  <c r="B31" i="7" s="1"/>
  <c r="F97" i="8"/>
  <c r="B30" i="7" s="1"/>
  <c r="N8" i="12" l="1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B24" i="7"/>
  <c r="C14"/>
  <c r="C24"/>
  <c r="L62" i="15"/>
  <c r="L58"/>
  <c r="L57"/>
  <c r="L54"/>
  <c r="L52"/>
  <c r="L48"/>
  <c r="L46"/>
  <c r="L42"/>
  <c r="L34"/>
  <c r="L61"/>
  <c r="L53"/>
  <c r="L50"/>
  <c r="L49"/>
  <c r="L45"/>
  <c r="L44"/>
  <c r="L41"/>
  <c r="L40"/>
  <c r="L38"/>
  <c r="L37"/>
  <c r="L36"/>
  <c r="L33"/>
  <c r="L32"/>
  <c r="L30"/>
  <c r="L29"/>
  <c r="L28"/>
  <c r="L26"/>
  <c r="L25"/>
  <c r="L24"/>
  <c r="L22"/>
  <c r="L21"/>
  <c r="L20"/>
  <c r="L18"/>
  <c r="L17"/>
  <c r="L16"/>
  <c r="L14"/>
  <c r="L13"/>
  <c r="L12"/>
  <c r="L10"/>
  <c r="L9"/>
  <c r="L8"/>
  <c r="L7"/>
  <c r="L60"/>
  <c r="L56"/>
  <c r="L59"/>
  <c r="L55"/>
  <c r="L51"/>
  <c r="L47"/>
  <c r="L43"/>
  <c r="L39"/>
  <c r="L35"/>
  <c r="L31"/>
  <c r="L27"/>
  <c r="L23"/>
  <c r="L19"/>
  <c r="L15"/>
  <c r="L11"/>
  <c r="N65" i="12" l="1"/>
  <c r="K294" i="1"/>
  <c r="K293"/>
  <c r="B290"/>
  <c r="D9" i="12" s="1"/>
  <c r="B291" i="1"/>
  <c r="D10" i="12" s="1"/>
  <c r="B292" i="1"/>
  <c r="D11" i="12" s="1"/>
  <c r="B293" i="1"/>
  <c r="D12" i="12" s="1"/>
  <c r="B294" i="1"/>
  <c r="D13" i="12" s="1"/>
  <c r="B295" i="1"/>
  <c r="D14" i="12" s="1"/>
  <c r="B296" i="1"/>
  <c r="D15" i="12" s="1"/>
  <c r="B297" i="1"/>
  <c r="D16" i="12" s="1"/>
  <c r="B298" i="1"/>
  <c r="D17" i="12" s="1"/>
  <c r="B299" i="1"/>
  <c r="D18" i="12" s="1"/>
  <c r="B300" i="1"/>
  <c r="D19" i="12" s="1"/>
  <c r="B301" i="1"/>
  <c r="D20" i="12" s="1"/>
  <c r="B302" i="1"/>
  <c r="D21" i="12" s="1"/>
  <c r="B303" i="1"/>
  <c r="D22" i="12" s="1"/>
  <c r="B304" i="1"/>
  <c r="D23" i="12" s="1"/>
  <c r="B305" i="1"/>
  <c r="D24" i="12" s="1"/>
  <c r="B306" i="1"/>
  <c r="D25" i="12" s="1"/>
  <c r="B307" i="1"/>
  <c r="D26" i="12" s="1"/>
  <c r="B308" i="1"/>
  <c r="D27" i="12" s="1"/>
  <c r="B309" i="1"/>
  <c r="D28" i="12" s="1"/>
  <c r="B310" i="1"/>
  <c r="D29" i="12" s="1"/>
  <c r="B311" i="1"/>
  <c r="D30" i="12" s="1"/>
  <c r="B312" i="1"/>
  <c r="D31" i="12" s="1"/>
  <c r="B313" i="1"/>
  <c r="D32" i="12" s="1"/>
  <c r="B314" i="1"/>
  <c r="D33" i="12" s="1"/>
  <c r="B315" i="1"/>
  <c r="D34" i="12" s="1"/>
  <c r="B316" i="1"/>
  <c r="D35" i="12" s="1"/>
  <c r="B317" i="1"/>
  <c r="D36" i="12" s="1"/>
  <c r="B318" i="1"/>
  <c r="D37" i="12" s="1"/>
  <c r="B319" i="1"/>
  <c r="D38" i="12" s="1"/>
  <c r="B320" i="1"/>
  <c r="D39" i="12" s="1"/>
  <c r="B321" i="1"/>
  <c r="D40" i="12" s="1"/>
  <c r="B322" i="1"/>
  <c r="D41" i="12" s="1"/>
  <c r="B323" i="1"/>
  <c r="D42" i="12" s="1"/>
  <c r="B324" i="1"/>
  <c r="D43" i="12" s="1"/>
  <c r="B325" i="1"/>
  <c r="D44" i="12" s="1"/>
  <c r="B326" i="1"/>
  <c r="D45" i="12" s="1"/>
  <c r="B327" i="1"/>
  <c r="D46" i="12" s="1"/>
  <c r="B328" i="1"/>
  <c r="D47" i="12" s="1"/>
  <c r="B329" i="1"/>
  <c r="D48" i="12" s="1"/>
  <c r="B330" i="1"/>
  <c r="D49" i="12" s="1"/>
  <c r="B331" i="1"/>
  <c r="D50" i="12" s="1"/>
  <c r="B332" i="1"/>
  <c r="D51" i="12" s="1"/>
  <c r="B333" i="1"/>
  <c r="D52" i="12" s="1"/>
  <c r="B334" i="1"/>
  <c r="D53" i="12" s="1"/>
  <c r="B335" i="1"/>
  <c r="D54" i="12" s="1"/>
  <c r="B336" i="1"/>
  <c r="D55" i="12" s="1"/>
  <c r="B337" i="1"/>
  <c r="D56" i="12" s="1"/>
  <c r="B338" i="1"/>
  <c r="D57" i="12" s="1"/>
  <c r="B339" i="1"/>
  <c r="D58" i="12" s="1"/>
  <c r="B340" i="1"/>
  <c r="D59" i="12" s="1"/>
  <c r="B341" i="1"/>
  <c r="D60" i="12" s="1"/>
  <c r="B342" i="1"/>
  <c r="D61" i="12" s="1"/>
  <c r="B343" i="1"/>
  <c r="D62" i="12" s="1"/>
  <c r="B344" i="1"/>
  <c r="D63" i="12" s="1"/>
  <c r="B289" i="1"/>
  <c r="D8" i="12" s="1"/>
  <c r="L290" i="1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289"/>
  <c r="G261" i="2"/>
  <c r="G268"/>
  <c r="G273"/>
  <c r="G250"/>
  <c r="G275"/>
  <c r="G271"/>
  <c r="G264"/>
  <c r="G249"/>
  <c r="G277"/>
  <c r="G285"/>
  <c r="G259"/>
  <c r="G266"/>
  <c r="G234"/>
  <c r="G270"/>
  <c r="G254"/>
  <c r="G253"/>
  <c r="G255"/>
  <c r="G235"/>
  <c r="G251"/>
  <c r="G280"/>
  <c r="G236"/>
  <c r="G279"/>
  <c r="G278"/>
  <c r="G288"/>
  <c r="G283"/>
  <c r="G237"/>
  <c r="G276"/>
  <c r="G252"/>
  <c r="G267"/>
  <c r="G248"/>
  <c r="G238"/>
  <c r="G260"/>
  <c r="G247"/>
  <c r="G257"/>
  <c r="G258"/>
  <c r="G289"/>
  <c r="G286"/>
  <c r="G269"/>
  <c r="G272"/>
  <c r="G284"/>
  <c r="G256"/>
  <c r="G274"/>
  <c r="G239"/>
  <c r="G240"/>
  <c r="G241"/>
  <c r="G242"/>
  <c r="G243"/>
  <c r="G262"/>
  <c r="G244"/>
  <c r="G245"/>
  <c r="G263"/>
  <c r="G281"/>
  <c r="G287"/>
  <c r="G265"/>
  <c r="G246"/>
  <c r="G282"/>
  <c r="E261"/>
  <c r="E268"/>
  <c r="E273"/>
  <c r="E250"/>
  <c r="E275"/>
  <c r="E271"/>
  <c r="E264"/>
  <c r="E249"/>
  <c r="E277"/>
  <c r="E285"/>
  <c r="E259"/>
  <c r="E266"/>
  <c r="E234"/>
  <c r="E270"/>
  <c r="E254"/>
  <c r="E253"/>
  <c r="E255"/>
  <c r="E235"/>
  <c r="E251"/>
  <c r="E280"/>
  <c r="E236"/>
  <c r="E279"/>
  <c r="E278"/>
  <c r="E288"/>
  <c r="E283"/>
  <c r="E237"/>
  <c r="E276"/>
  <c r="E252"/>
  <c r="E267"/>
  <c r="E248"/>
  <c r="E238"/>
  <c r="E260"/>
  <c r="E247"/>
  <c r="E257"/>
  <c r="E258"/>
  <c r="E289"/>
  <c r="E286"/>
  <c r="E269"/>
  <c r="E272"/>
  <c r="E284"/>
  <c r="E256"/>
  <c r="E274"/>
  <c r="E239"/>
  <c r="E240"/>
  <c r="E241"/>
  <c r="E242"/>
  <c r="E243"/>
  <c r="E262"/>
  <c r="E244"/>
  <c r="E245"/>
  <c r="E263"/>
  <c r="E281"/>
  <c r="E287"/>
  <c r="E265"/>
  <c r="E246"/>
  <c r="E282"/>
  <c r="I47"/>
  <c r="I48"/>
  <c r="I49"/>
  <c r="I50"/>
  <c r="I51"/>
  <c r="I52"/>
  <c r="I53"/>
  <c r="I54"/>
  <c r="I55"/>
  <c r="I56"/>
  <c r="I57"/>
  <c r="K77" i="6" l="1"/>
  <c r="K78"/>
  <c r="K79"/>
  <c r="K76"/>
  <c r="K43"/>
  <c r="K20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18"/>
  <c r="C219"/>
  <c r="C106"/>
  <c r="K142"/>
  <c r="K166"/>
  <c r="K193"/>
  <c r="H101" i="2"/>
  <c r="H96"/>
  <c r="H97"/>
  <c r="H98"/>
  <c r="H100"/>
  <c r="H95"/>
  <c r="H99"/>
  <c r="E101"/>
  <c r="E96"/>
  <c r="E97"/>
  <c r="E98"/>
  <c r="E100"/>
  <c r="E95"/>
  <c r="E99"/>
  <c r="H102" l="1"/>
  <c r="I99" s="1"/>
  <c r="B32" i="18"/>
  <c r="B24"/>
  <c r="B35" i="28"/>
  <c r="B25"/>
  <c r="B39" s="1"/>
  <c r="B37" i="46"/>
  <c r="B27"/>
  <c r="B38" i="50"/>
  <c r="B28"/>
  <c r="B35" i="18" l="1"/>
  <c r="I96" i="2"/>
  <c r="I97"/>
  <c r="I100"/>
  <c r="I98"/>
  <c r="I101"/>
  <c r="I95"/>
  <c r="I102" l="1"/>
  <c r="C74" i="1"/>
  <c r="K339" l="1"/>
  <c r="K338"/>
  <c r="K336"/>
  <c r="K335"/>
  <c r="K334"/>
  <c r="K333"/>
  <c r="K332"/>
  <c r="K320"/>
  <c r="K315"/>
  <c r="K308"/>
  <c r="K317"/>
  <c r="K319"/>
  <c r="K330"/>
  <c r="K322"/>
  <c r="K306"/>
  <c r="K310"/>
  <c r="K304"/>
  <c r="K307"/>
  <c r="K302"/>
  <c r="K305"/>
  <c r="K297"/>
  <c r="K342"/>
  <c r="K329"/>
  <c r="K328"/>
  <c r="K326"/>
  <c r="K313"/>
  <c r="K323"/>
  <c r="K321"/>
  <c r="K327"/>
  <c r="K298"/>
  <c r="C346"/>
  <c r="C176" s="1"/>
  <c r="H104" i="12" s="1"/>
  <c r="D346" i="1"/>
  <c r="C177" s="1"/>
  <c r="H105" i="12" s="1"/>
  <c r="E346" i="1"/>
  <c r="C178" s="1"/>
  <c r="H106" i="12" s="1"/>
  <c r="F346" i="1"/>
  <c r="C179" s="1"/>
  <c r="H107" i="12" s="1"/>
  <c r="G346" i="1"/>
  <c r="C180" s="1"/>
  <c r="H108" i="12" s="1"/>
  <c r="H346" i="1"/>
  <c r="C181" s="1"/>
  <c r="H109" i="12" s="1"/>
  <c r="I346" i="1"/>
  <c r="C182" s="1"/>
  <c r="H110" i="12" s="1"/>
  <c r="J346" i="1"/>
  <c r="C183" s="1"/>
  <c r="H111" i="12" s="1"/>
  <c r="K341" i="1"/>
  <c r="K314"/>
  <c r="K299"/>
  <c r="K340"/>
  <c r="K337"/>
  <c r="K312"/>
  <c r="K325"/>
  <c r="K324"/>
  <c r="K343"/>
  <c r="K316"/>
  <c r="K311"/>
  <c r="K309"/>
  <c r="K318"/>
  <c r="K303"/>
  <c r="K301"/>
  <c r="K296"/>
  <c r="K300"/>
  <c r="K331"/>
  <c r="K295"/>
  <c r="K292"/>
  <c r="K291"/>
  <c r="K289"/>
  <c r="K290"/>
  <c r="H114" i="12" l="1"/>
  <c r="C185" i="1"/>
  <c r="K344"/>
  <c r="K346" s="1"/>
  <c r="H154" i="2" l="1"/>
  <c r="I46"/>
  <c r="C35" i="1" l="1"/>
  <c r="K314" i="52" l="1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13"/>
  <c r="I371"/>
  <c r="H371"/>
  <c r="G371"/>
  <c r="F371"/>
  <c r="E371"/>
  <c r="D371"/>
  <c r="C371"/>
  <c r="B371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B117" i="46"/>
  <c r="B125" i="28"/>
  <c r="B108" i="18"/>
  <c r="C107" i="1"/>
  <c r="B44" i="52"/>
  <c r="K369" i="50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368"/>
  <c r="I426"/>
  <c r="H426"/>
  <c r="G426"/>
  <c r="F426"/>
  <c r="E426"/>
  <c r="D426"/>
  <c r="C426"/>
  <c r="B426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K322" i="46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21"/>
  <c r="I378"/>
  <c r="H378"/>
  <c r="G378"/>
  <c r="F378"/>
  <c r="E378"/>
  <c r="D378"/>
  <c r="C378"/>
  <c r="B378"/>
  <c r="J372"/>
  <c r="J373"/>
  <c r="J374"/>
  <c r="J375"/>
  <c r="J376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K331" i="28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30"/>
  <c r="B387"/>
  <c r="C387"/>
  <c r="D387"/>
  <c r="E387"/>
  <c r="F387"/>
  <c r="G387"/>
  <c r="H387"/>
  <c r="I387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B368" i="18"/>
  <c r="C368"/>
  <c r="D368"/>
  <c r="E368"/>
  <c r="F368"/>
  <c r="G368"/>
  <c r="H368"/>
  <c r="I368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C283" i="1"/>
  <c r="C218"/>
  <c r="C203"/>
  <c r="C170"/>
  <c r="C135"/>
  <c r="C38"/>
  <c r="C17"/>
  <c r="C9"/>
  <c r="J371" i="52" l="1"/>
  <c r="K371" s="1"/>
  <c r="J426" i="50"/>
  <c r="K426" s="1"/>
  <c r="J387" i="28"/>
  <c r="K387" s="1"/>
  <c r="C221" i="1"/>
  <c r="C224" s="1"/>
  <c r="K380" i="13"/>
  <c r="J378" i="46"/>
  <c r="K378" s="1"/>
  <c r="L346" i="1"/>
  <c r="J368" i="18"/>
  <c r="AA58" i="55"/>
  <c r="H97" i="53"/>
  <c r="H96"/>
  <c r="H98"/>
  <c r="H101"/>
  <c r="H99"/>
  <c r="H95"/>
  <c r="H100"/>
  <c r="E97"/>
  <c r="E96"/>
  <c r="E98"/>
  <c r="E101"/>
  <c r="E99"/>
  <c r="E95"/>
  <c r="E100"/>
  <c r="W58" i="55"/>
  <c r="H95" i="51"/>
  <c r="H96"/>
  <c r="H97"/>
  <c r="H99"/>
  <c r="H98"/>
  <c r="H94"/>
  <c r="H100"/>
  <c r="E95"/>
  <c r="E96"/>
  <c r="E97"/>
  <c r="E99"/>
  <c r="E98"/>
  <c r="E94"/>
  <c r="E100"/>
  <c r="S57" i="55"/>
  <c r="H102" i="47"/>
  <c r="H101"/>
  <c r="H104"/>
  <c r="H105"/>
  <c r="H103"/>
  <c r="H100"/>
  <c r="H106"/>
  <c r="E102"/>
  <c r="E101"/>
  <c r="E104"/>
  <c r="E105"/>
  <c r="E103"/>
  <c r="E100"/>
  <c r="E106"/>
  <c r="O58" i="55"/>
  <c r="K57"/>
  <c r="G57"/>
  <c r="C57"/>
  <c r="G297" i="27"/>
  <c r="H103" i="53" l="1"/>
  <c r="H102" i="51"/>
  <c r="H108" i="47"/>
  <c r="H108" i="30"/>
  <c r="E100" i="23"/>
  <c r="E101"/>
  <c r="E103"/>
  <c r="E104"/>
  <c r="E102"/>
  <c r="E99"/>
  <c r="H100"/>
  <c r="H101"/>
  <c r="H103"/>
  <c r="H104"/>
  <c r="H102"/>
  <c r="H99"/>
  <c r="H105"/>
  <c r="E105"/>
  <c r="I104" i="30" l="1"/>
  <c r="I100"/>
  <c r="I101"/>
  <c r="I106"/>
  <c r="I103"/>
  <c r="I102"/>
  <c r="I105"/>
  <c r="H106" i="14"/>
  <c r="I114" i="19"/>
  <c r="H106" i="23"/>
  <c r="I99" s="1"/>
  <c r="I115" i="19" l="1"/>
  <c r="I104" i="14"/>
  <c r="I99"/>
  <c r="I100"/>
  <c r="I105"/>
  <c r="I101"/>
  <c r="I102"/>
  <c r="I103"/>
  <c r="I112" i="19"/>
  <c r="I117"/>
  <c r="I113"/>
  <c r="I111"/>
  <c r="H160" i="53"/>
  <c r="I49"/>
  <c r="I147"/>
  <c r="I146" i="51"/>
  <c r="I154" i="47"/>
  <c r="I147" i="23"/>
  <c r="I148" s="1"/>
  <c r="K24" i="2"/>
  <c r="J24"/>
  <c r="H24"/>
  <c r="I24"/>
  <c r="D24"/>
  <c r="C24"/>
  <c r="L193" i="6"/>
  <c r="J193"/>
  <c r="I193"/>
  <c r="G193"/>
  <c r="E193"/>
  <c r="G166"/>
  <c r="G142"/>
  <c r="F142"/>
  <c r="N79"/>
  <c r="L79"/>
  <c r="J79"/>
  <c r="I79"/>
  <c r="H77"/>
  <c r="G21" i="7" s="1"/>
  <c r="H78" i="6"/>
  <c r="G22" i="7" s="1"/>
  <c r="H79" i="6"/>
  <c r="G23" i="7" s="1"/>
  <c r="H76" i="6"/>
  <c r="G20" i="7" s="1"/>
  <c r="G77" i="6"/>
  <c r="F21" i="7" s="1"/>
  <c r="G78" i="6"/>
  <c r="F22" i="7" s="1"/>
  <c r="G79" i="6"/>
  <c r="F23" i="7" s="1"/>
  <c r="G76" i="6"/>
  <c r="F20" i="7" s="1"/>
  <c r="F77" i="6"/>
  <c r="E21" i="7" s="1"/>
  <c r="F78" i="6"/>
  <c r="E22" i="7" s="1"/>
  <c r="F79" i="6"/>
  <c r="E23" i="7" s="1"/>
  <c r="F76" i="6"/>
  <c r="E20" i="7" s="1"/>
  <c r="K44" i="6"/>
  <c r="H44"/>
  <c r="G13" i="7" s="1"/>
  <c r="H43" i="6"/>
  <c r="G12" i="7" s="1"/>
  <c r="G44" i="6"/>
  <c r="F13" i="7" s="1"/>
  <c r="G43" i="6"/>
  <c r="F12" i="7" s="1"/>
  <c r="F44" i="6"/>
  <c r="E13" i="7" s="1"/>
  <c r="F43" i="6"/>
  <c r="E12" i="7" s="1"/>
  <c r="H20" i="6"/>
  <c r="G6" i="7" s="1"/>
  <c r="G234" i="6"/>
  <c r="G270"/>
  <c r="G271"/>
  <c r="G272"/>
  <c r="G273"/>
  <c r="G267"/>
  <c r="G268"/>
  <c r="G269"/>
  <c r="G264"/>
  <c r="G265"/>
  <c r="G266"/>
  <c r="G261"/>
  <c r="G262"/>
  <c r="G263"/>
  <c r="G258"/>
  <c r="G259"/>
  <c r="G260"/>
  <c r="G255"/>
  <c r="G256"/>
  <c r="G257"/>
  <c r="G252"/>
  <c r="G253"/>
  <c r="G254"/>
  <c r="G249"/>
  <c r="G250"/>
  <c r="G251"/>
  <c r="G247"/>
  <c r="G248"/>
  <c r="G245"/>
  <c r="G246"/>
  <c r="G243"/>
  <c r="G244"/>
  <c r="G241"/>
  <c r="G242"/>
  <c r="G239"/>
  <c r="G240"/>
  <c r="G238"/>
  <c r="G237"/>
  <c r="G235"/>
  <c r="G236"/>
  <c r="G233"/>
  <c r="G232"/>
  <c r="G231"/>
  <c r="G230"/>
  <c r="G229"/>
  <c r="G227"/>
  <c r="G226"/>
  <c r="G225"/>
  <c r="G223"/>
  <c r="G224"/>
  <c r="G222"/>
  <c r="G221"/>
  <c r="G219"/>
  <c r="G220"/>
  <c r="G218"/>
  <c r="H76" i="7"/>
  <c r="L277" i="9"/>
  <c r="L276"/>
  <c r="L275"/>
  <c r="L274"/>
  <c r="L273"/>
  <c r="L272"/>
  <c r="L271"/>
  <c r="L270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0"/>
  <c r="L241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K254"/>
  <c r="K253"/>
  <c r="K246"/>
  <c r="K234"/>
  <c r="J277"/>
  <c r="J276"/>
  <c r="J275"/>
  <c r="J274"/>
  <c r="J273"/>
  <c r="J272"/>
  <c r="J271"/>
  <c r="J270"/>
  <c r="J269"/>
  <c r="J266"/>
  <c r="J267"/>
  <c r="J268"/>
  <c r="J263"/>
  <c r="J264"/>
  <c r="J265"/>
  <c r="J259"/>
  <c r="J260"/>
  <c r="J261"/>
  <c r="J262"/>
  <c r="J255"/>
  <c r="J256"/>
  <c r="J257"/>
  <c r="J258"/>
  <c r="J251"/>
  <c r="J252"/>
  <c r="J253"/>
  <c r="J254"/>
  <c r="J249"/>
  <c r="J250"/>
  <c r="J247"/>
  <c r="J248"/>
  <c r="J244"/>
  <c r="J245"/>
  <c r="J246"/>
  <c r="J241"/>
  <c r="J242"/>
  <c r="J243"/>
  <c r="J238"/>
  <c r="J239"/>
  <c r="J240"/>
  <c r="J237"/>
  <c r="J236"/>
  <c r="J235"/>
  <c r="J234"/>
  <c r="J233"/>
  <c r="J232"/>
  <c r="J231"/>
  <c r="J230"/>
  <c r="J229"/>
  <c r="J228"/>
  <c r="J227"/>
  <c r="J226"/>
  <c r="J225"/>
  <c r="J223"/>
  <c r="J224"/>
  <c r="J222"/>
  <c r="O277"/>
  <c r="O274"/>
  <c r="O275"/>
  <c r="O276"/>
  <c r="O271"/>
  <c r="O272"/>
  <c r="O273"/>
  <c r="O268"/>
  <c r="O269"/>
  <c r="O270"/>
  <c r="O265"/>
  <c r="O266"/>
  <c r="O267"/>
  <c r="O262"/>
  <c r="O263"/>
  <c r="O264"/>
  <c r="O259"/>
  <c r="O260"/>
  <c r="O261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L76"/>
  <c r="J76"/>
  <c r="G18"/>
  <c r="M161" i="7"/>
  <c r="N273" i="6" s="1"/>
  <c r="M107" i="7"/>
  <c r="N219" i="6" s="1"/>
  <c r="M108" i="7"/>
  <c r="N220" i="6" s="1"/>
  <c r="M109" i="7"/>
  <c r="N221" i="6" s="1"/>
  <c r="M110" i="7"/>
  <c r="N222" i="6" s="1"/>
  <c r="M111" i="7"/>
  <c r="N223" i="6" s="1"/>
  <c r="M112" i="7"/>
  <c r="N224" i="6" s="1"/>
  <c r="M113" i="7"/>
  <c r="N225" i="6" s="1"/>
  <c r="M114" i="7"/>
  <c r="N226" i="6" s="1"/>
  <c r="M115" i="7"/>
  <c r="N227" i="6" s="1"/>
  <c r="M116" i="7"/>
  <c r="N228" i="6" s="1"/>
  <c r="M117" i="7"/>
  <c r="N229" i="6" s="1"/>
  <c r="M118" i="7"/>
  <c r="N230" i="6" s="1"/>
  <c r="M119" i="7"/>
  <c r="N231" i="6" s="1"/>
  <c r="M120" i="7"/>
  <c r="N232" i="6" s="1"/>
  <c r="M121" i="7"/>
  <c r="N233" i="6" s="1"/>
  <c r="M122" i="7"/>
  <c r="N234" i="6" s="1"/>
  <c r="M123" i="7"/>
  <c r="N235" i="6" s="1"/>
  <c r="M124" i="7"/>
  <c r="N236" i="6" s="1"/>
  <c r="M125" i="7"/>
  <c r="N237" i="6" s="1"/>
  <c r="M126" i="7"/>
  <c r="N238" i="6" s="1"/>
  <c r="M127" i="7"/>
  <c r="N239" i="6" s="1"/>
  <c r="M128" i="7"/>
  <c r="N240" i="6" s="1"/>
  <c r="M129" i="7"/>
  <c r="N241" i="6" s="1"/>
  <c r="M130" i="7"/>
  <c r="N242" i="6" s="1"/>
  <c r="M131" i="7"/>
  <c r="N243" i="6" s="1"/>
  <c r="M132" i="7"/>
  <c r="N244" i="6" s="1"/>
  <c r="M133" i="7"/>
  <c r="N245" i="6" s="1"/>
  <c r="M134" i="7"/>
  <c r="N246" i="6" s="1"/>
  <c r="M135" i="7"/>
  <c r="N247" i="6" s="1"/>
  <c r="M136" i="7"/>
  <c r="N248" i="6" s="1"/>
  <c r="M137" i="7"/>
  <c r="N249" i="6" s="1"/>
  <c r="M138" i="7"/>
  <c r="N250" i="6" s="1"/>
  <c r="M139" i="7"/>
  <c r="N251" i="6" s="1"/>
  <c r="M140" i="7"/>
  <c r="N252" i="6" s="1"/>
  <c r="M141" i="7"/>
  <c r="N253" i="6" s="1"/>
  <c r="M142" i="7"/>
  <c r="N254" i="6" s="1"/>
  <c r="M143" i="7"/>
  <c r="N255" i="6" s="1"/>
  <c r="M144" i="7"/>
  <c r="N256" i="6" s="1"/>
  <c r="M145" i="7"/>
  <c r="N257" i="6" s="1"/>
  <c r="M146" i="7"/>
  <c r="N258" i="6" s="1"/>
  <c r="M147" i="7"/>
  <c r="N259" i="6" s="1"/>
  <c r="M148" i="7"/>
  <c r="N260" i="6" s="1"/>
  <c r="M149" i="7"/>
  <c r="N261" i="6" s="1"/>
  <c r="M150" i="7"/>
  <c r="N262" i="6" s="1"/>
  <c r="M151" i="7"/>
  <c r="N263" i="6" s="1"/>
  <c r="M152" i="7"/>
  <c r="N264" i="6" s="1"/>
  <c r="M153" i="7"/>
  <c r="N265" i="6" s="1"/>
  <c r="M154" i="7"/>
  <c r="N266" i="6" s="1"/>
  <c r="M155" i="7"/>
  <c r="N267" i="6" s="1"/>
  <c r="M156" i="7"/>
  <c r="N268" i="6" s="1"/>
  <c r="M157" i="7"/>
  <c r="N269" i="6" s="1"/>
  <c r="M158" i="7"/>
  <c r="N270" i="6" s="1"/>
  <c r="M159" i="7"/>
  <c r="N271" i="6" s="1"/>
  <c r="M160" i="7"/>
  <c r="N272" i="6" s="1"/>
  <c r="M106" i="7"/>
  <c r="N218" i="6" s="1"/>
  <c r="L107" i="7"/>
  <c r="M219" i="6" s="1"/>
  <c r="L108" i="7"/>
  <c r="M220" i="6" s="1"/>
  <c r="L109" i="7"/>
  <c r="M221" i="6" s="1"/>
  <c r="L110" i="7"/>
  <c r="M222" i="6" s="1"/>
  <c r="L111" i="7"/>
  <c r="M223" i="6" s="1"/>
  <c r="L112" i="7"/>
  <c r="M224" i="6" s="1"/>
  <c r="L113" i="7"/>
  <c r="M225" i="6" s="1"/>
  <c r="L114" i="7"/>
  <c r="M226" i="6" s="1"/>
  <c r="L115" i="7"/>
  <c r="M227" i="6" s="1"/>
  <c r="L116" i="7"/>
  <c r="M228" i="6" s="1"/>
  <c r="L117" i="7"/>
  <c r="M229" i="6" s="1"/>
  <c r="L118" i="7"/>
  <c r="M230" i="6" s="1"/>
  <c r="L119" i="7"/>
  <c r="M231" i="6" s="1"/>
  <c r="L120" i="7"/>
  <c r="M232" i="6" s="1"/>
  <c r="L121" i="7"/>
  <c r="M233" i="6" s="1"/>
  <c r="L122" i="7"/>
  <c r="M234" i="6" s="1"/>
  <c r="L123" i="7"/>
  <c r="M235" i="6" s="1"/>
  <c r="L124" i="7"/>
  <c r="M236" i="6" s="1"/>
  <c r="L125" i="7"/>
  <c r="M237" i="6" s="1"/>
  <c r="L126" i="7"/>
  <c r="M238" i="6" s="1"/>
  <c r="L127" i="7"/>
  <c r="M239" i="6" s="1"/>
  <c r="L128" i="7"/>
  <c r="M240" i="6" s="1"/>
  <c r="L129" i="7"/>
  <c r="M241" i="6" s="1"/>
  <c r="L130" i="7"/>
  <c r="M242" i="6" s="1"/>
  <c r="L131" i="7"/>
  <c r="M243" i="6" s="1"/>
  <c r="L132" i="7"/>
  <c r="M244" i="6" s="1"/>
  <c r="L133" i="7"/>
  <c r="M245" i="6" s="1"/>
  <c r="L134" i="7"/>
  <c r="M246" i="6" s="1"/>
  <c r="L135" i="7"/>
  <c r="M247" i="6" s="1"/>
  <c r="L136" i="7"/>
  <c r="M248" i="6" s="1"/>
  <c r="L137" i="7"/>
  <c r="M249" i="6" s="1"/>
  <c r="L138" i="7"/>
  <c r="M250" i="6" s="1"/>
  <c r="L139" i="7"/>
  <c r="M251" i="6" s="1"/>
  <c r="L140" i="7"/>
  <c r="M252" i="6" s="1"/>
  <c r="L141" i="7"/>
  <c r="M253" i="6" s="1"/>
  <c r="L142" i="7"/>
  <c r="M254" i="6" s="1"/>
  <c r="L143" i="7"/>
  <c r="M255" i="6" s="1"/>
  <c r="L144" i="7"/>
  <c r="M256" i="6" s="1"/>
  <c r="L145" i="7"/>
  <c r="M257" i="6" s="1"/>
  <c r="L146" i="7"/>
  <c r="M258" i="6" s="1"/>
  <c r="L147" i="7"/>
  <c r="M259" i="6" s="1"/>
  <c r="L148" i="7"/>
  <c r="M260" i="6" s="1"/>
  <c r="L149" i="7"/>
  <c r="M261" i="6" s="1"/>
  <c r="L150" i="7"/>
  <c r="M262" i="6" s="1"/>
  <c r="L151" i="7"/>
  <c r="M263" i="6" s="1"/>
  <c r="L152" i="7"/>
  <c r="M264" i="6" s="1"/>
  <c r="L153" i="7"/>
  <c r="M265" i="6" s="1"/>
  <c r="L154" i="7"/>
  <c r="M266" i="6" s="1"/>
  <c r="L155" i="7"/>
  <c r="M267" i="6" s="1"/>
  <c r="L156" i="7"/>
  <c r="M268" i="6" s="1"/>
  <c r="L157" i="7"/>
  <c r="M269" i="6" s="1"/>
  <c r="L158" i="7"/>
  <c r="M270" i="6" s="1"/>
  <c r="L159" i="7"/>
  <c r="M271" i="6" s="1"/>
  <c r="L160" i="7"/>
  <c r="M272" i="6" s="1"/>
  <c r="L161" i="7"/>
  <c r="M273" i="6" s="1"/>
  <c r="L106" i="7"/>
  <c r="M218" i="6" s="1"/>
  <c r="K107" i="7"/>
  <c r="L219" i="6" s="1"/>
  <c r="K108" i="7"/>
  <c r="L220" i="6" s="1"/>
  <c r="K109" i="7"/>
  <c r="L221" i="6" s="1"/>
  <c r="K110" i="7"/>
  <c r="L222" i="6" s="1"/>
  <c r="K111" i="7"/>
  <c r="L223" i="6" s="1"/>
  <c r="K112" i="7"/>
  <c r="L224" i="6" s="1"/>
  <c r="K113" i="7"/>
  <c r="L225" i="6" s="1"/>
  <c r="K114" i="7"/>
  <c r="L226" i="6" s="1"/>
  <c r="K115" i="7"/>
  <c r="L227" i="6" s="1"/>
  <c r="K116" i="7"/>
  <c r="L228" i="6" s="1"/>
  <c r="K117" i="7"/>
  <c r="L229" i="6" s="1"/>
  <c r="K118" i="7"/>
  <c r="L230" i="6" s="1"/>
  <c r="K119" i="7"/>
  <c r="L231" i="6" s="1"/>
  <c r="K120" i="7"/>
  <c r="L232" i="6" s="1"/>
  <c r="K121" i="7"/>
  <c r="L233" i="6" s="1"/>
  <c r="K122" i="7"/>
  <c r="L234" i="6" s="1"/>
  <c r="K123" i="7"/>
  <c r="L235" i="6" s="1"/>
  <c r="K124" i="7"/>
  <c r="L236" i="6" s="1"/>
  <c r="K125" i="7"/>
  <c r="L237" i="6" s="1"/>
  <c r="K126" i="7"/>
  <c r="L238" i="6" s="1"/>
  <c r="K127" i="7"/>
  <c r="L239" i="6" s="1"/>
  <c r="K128" i="7"/>
  <c r="L240" i="6" s="1"/>
  <c r="K129" i="7"/>
  <c r="L241" i="6" s="1"/>
  <c r="K130" i="7"/>
  <c r="L242" i="6" s="1"/>
  <c r="K131" i="7"/>
  <c r="L243" i="6" s="1"/>
  <c r="K132" i="7"/>
  <c r="L244" i="6" s="1"/>
  <c r="K133" i="7"/>
  <c r="L245" i="6" s="1"/>
  <c r="K134" i="7"/>
  <c r="L246" i="6" s="1"/>
  <c r="K135" i="7"/>
  <c r="L247" i="6" s="1"/>
  <c r="K136" i="7"/>
  <c r="L248" i="6" s="1"/>
  <c r="K137" i="7"/>
  <c r="L249" i="6" s="1"/>
  <c r="K138" i="7"/>
  <c r="L250" i="6" s="1"/>
  <c r="K139" i="7"/>
  <c r="L251" i="6" s="1"/>
  <c r="K140" i="7"/>
  <c r="L252" i="6" s="1"/>
  <c r="K141" i="7"/>
  <c r="L253" i="6" s="1"/>
  <c r="K142" i="7"/>
  <c r="L254" i="6" s="1"/>
  <c r="K143" i="7"/>
  <c r="L255" i="6" s="1"/>
  <c r="K144" i="7"/>
  <c r="L256" i="6" s="1"/>
  <c r="K145" i="7"/>
  <c r="L257" i="6" s="1"/>
  <c r="K146" i="7"/>
  <c r="L258" i="6" s="1"/>
  <c r="K147" i="7"/>
  <c r="L259" i="6" s="1"/>
  <c r="K148" i="7"/>
  <c r="L260" i="6" s="1"/>
  <c r="K149" i="7"/>
  <c r="L261" i="6" s="1"/>
  <c r="K150" i="7"/>
  <c r="L262" i="6" s="1"/>
  <c r="K151" i="7"/>
  <c r="L263" i="6" s="1"/>
  <c r="K152" i="7"/>
  <c r="L264" i="6" s="1"/>
  <c r="K153" i="7"/>
  <c r="L265" i="6" s="1"/>
  <c r="K154" i="7"/>
  <c r="L266" i="6" s="1"/>
  <c r="K155" i="7"/>
  <c r="L267" i="6" s="1"/>
  <c r="K156" i="7"/>
  <c r="L268" i="6" s="1"/>
  <c r="K157" i="7"/>
  <c r="L269" i="6" s="1"/>
  <c r="K158" i="7"/>
  <c r="L270" i="6" s="1"/>
  <c r="K159" i="7"/>
  <c r="L271" i="6" s="1"/>
  <c r="K160" i="7"/>
  <c r="L272" i="6" s="1"/>
  <c r="K161" i="7"/>
  <c r="L273" i="6" s="1"/>
  <c r="K106" i="7"/>
  <c r="L218" i="6" s="1"/>
  <c r="J152" i="7"/>
  <c r="K264" i="6" s="1"/>
  <c r="J153" i="7"/>
  <c r="K265" i="6" s="1"/>
  <c r="J154" i="7"/>
  <c r="K266" i="6" s="1"/>
  <c r="J155" i="7"/>
  <c r="K267" i="6" s="1"/>
  <c r="J156" i="7"/>
  <c r="K268" i="6" s="1"/>
  <c r="J157" i="7"/>
  <c r="K269" i="6" s="1"/>
  <c r="J158" i="7"/>
  <c r="K270" i="6" s="1"/>
  <c r="J159" i="7"/>
  <c r="K271" i="6" s="1"/>
  <c r="J160" i="7"/>
  <c r="K272" i="6" s="1"/>
  <c r="J161" i="7"/>
  <c r="K273" i="6" s="1"/>
  <c r="J144" i="7"/>
  <c r="K256" i="6" s="1"/>
  <c r="J145" i="7"/>
  <c r="K257" i="6" s="1"/>
  <c r="J146" i="7"/>
  <c r="K258" i="6" s="1"/>
  <c r="J147" i="7"/>
  <c r="K259" i="6" s="1"/>
  <c r="J148" i="7"/>
  <c r="K260" i="6" s="1"/>
  <c r="J149" i="7"/>
  <c r="K261" i="6" s="1"/>
  <c r="J150" i="7"/>
  <c r="K262" i="6" s="1"/>
  <c r="J151" i="7"/>
  <c r="K263" i="6" s="1"/>
  <c r="J135" i="7"/>
  <c r="K247" i="6" s="1"/>
  <c r="J136" i="7"/>
  <c r="K248" i="6" s="1"/>
  <c r="J137" i="7"/>
  <c r="K249" i="6" s="1"/>
  <c r="J138" i="7"/>
  <c r="K250" i="6" s="1"/>
  <c r="J139" i="7"/>
  <c r="K251" i="6" s="1"/>
  <c r="J140" i="7"/>
  <c r="K252" i="6" s="1"/>
  <c r="J141" i="7"/>
  <c r="K253" i="6" s="1"/>
  <c r="J142" i="7"/>
  <c r="K254" i="6" s="1"/>
  <c r="J143" i="7"/>
  <c r="K255" i="6" s="1"/>
  <c r="J107" i="7"/>
  <c r="K219" i="6" s="1"/>
  <c r="J108" i="7"/>
  <c r="K220" i="6" s="1"/>
  <c r="J109" i="7"/>
  <c r="K221" i="6" s="1"/>
  <c r="J110" i="7"/>
  <c r="K222" i="6" s="1"/>
  <c r="J111" i="7"/>
  <c r="K223" i="6" s="1"/>
  <c r="J112" i="7"/>
  <c r="K224" i="6" s="1"/>
  <c r="J113" i="7"/>
  <c r="K225" i="6" s="1"/>
  <c r="J114" i="7"/>
  <c r="K226" i="6" s="1"/>
  <c r="J115" i="7"/>
  <c r="K227" i="6" s="1"/>
  <c r="J116" i="7"/>
  <c r="K228" i="6" s="1"/>
  <c r="J117" i="7"/>
  <c r="K229" i="6" s="1"/>
  <c r="J118" i="7"/>
  <c r="K230" i="6" s="1"/>
  <c r="J119" i="7"/>
  <c r="K231" i="6" s="1"/>
  <c r="J120" i="7"/>
  <c r="K232" i="6" s="1"/>
  <c r="J121" i="7"/>
  <c r="K233" i="6" s="1"/>
  <c r="J122" i="7"/>
  <c r="K234" i="6" s="1"/>
  <c r="J123" i="7"/>
  <c r="K235" i="6" s="1"/>
  <c r="J124" i="7"/>
  <c r="K236" i="6" s="1"/>
  <c r="J125" i="7"/>
  <c r="K237" i="6" s="1"/>
  <c r="J126" i="7"/>
  <c r="K238" i="6" s="1"/>
  <c r="J127" i="7"/>
  <c r="K239" i="6" s="1"/>
  <c r="J128" i="7"/>
  <c r="K240" i="6" s="1"/>
  <c r="J129" i="7"/>
  <c r="K241" i="6" s="1"/>
  <c r="J130" i="7"/>
  <c r="K242" i="6" s="1"/>
  <c r="J131" i="7"/>
  <c r="K243" i="6" s="1"/>
  <c r="J132" i="7"/>
  <c r="K244" i="6" s="1"/>
  <c r="J133" i="7"/>
  <c r="K245" i="6" s="1"/>
  <c r="J134" i="7"/>
  <c r="K246" i="6" s="1"/>
  <c r="J106" i="7"/>
  <c r="K218" i="6" s="1"/>
  <c r="I161" i="7"/>
  <c r="J273" i="6" s="1"/>
  <c r="I107" i="7"/>
  <c r="J219" i="6" s="1"/>
  <c r="I108" i="7"/>
  <c r="J220" i="6" s="1"/>
  <c r="I109" i="7"/>
  <c r="J221" i="6" s="1"/>
  <c r="I110" i="7"/>
  <c r="J222" i="6" s="1"/>
  <c r="I111" i="7"/>
  <c r="J223" i="6" s="1"/>
  <c r="I112" i="7"/>
  <c r="J224" i="6" s="1"/>
  <c r="I113" i="7"/>
  <c r="J225" i="6" s="1"/>
  <c r="I114" i="7"/>
  <c r="J226" i="6" s="1"/>
  <c r="I115" i="7"/>
  <c r="J227" i="6" s="1"/>
  <c r="I116" i="7"/>
  <c r="J228" i="6" s="1"/>
  <c r="I117" i="7"/>
  <c r="J229" i="6" s="1"/>
  <c r="I118" i="7"/>
  <c r="J230" i="6" s="1"/>
  <c r="I119" i="7"/>
  <c r="J231" i="6" s="1"/>
  <c r="I120" i="7"/>
  <c r="J232" i="6" s="1"/>
  <c r="I121" i="7"/>
  <c r="J233" i="6" s="1"/>
  <c r="I122" i="7"/>
  <c r="J234" i="6" s="1"/>
  <c r="I123" i="7"/>
  <c r="J235" i="6" s="1"/>
  <c r="I124" i="7"/>
  <c r="J236" i="6" s="1"/>
  <c r="I125" i="7"/>
  <c r="J237" i="6" s="1"/>
  <c r="I126" i="7"/>
  <c r="J238" i="6" s="1"/>
  <c r="I127" i="7"/>
  <c r="J239" i="6" s="1"/>
  <c r="I128" i="7"/>
  <c r="J240" i="6" s="1"/>
  <c r="I129" i="7"/>
  <c r="J241" i="6" s="1"/>
  <c r="I130" i="7"/>
  <c r="J242" i="6" s="1"/>
  <c r="I131" i="7"/>
  <c r="J243" i="6" s="1"/>
  <c r="I132" i="7"/>
  <c r="J244" i="6" s="1"/>
  <c r="I133" i="7"/>
  <c r="J245" i="6" s="1"/>
  <c r="I134" i="7"/>
  <c r="J246" i="6" s="1"/>
  <c r="I135" i="7"/>
  <c r="J247" i="6" s="1"/>
  <c r="I136" i="7"/>
  <c r="J248" i="6" s="1"/>
  <c r="I137" i="7"/>
  <c r="J249" i="6" s="1"/>
  <c r="I138" i="7"/>
  <c r="J250" i="6" s="1"/>
  <c r="I139" i="7"/>
  <c r="J251" i="6" s="1"/>
  <c r="I140" i="7"/>
  <c r="J252" i="6" s="1"/>
  <c r="I141" i="7"/>
  <c r="J253" i="6" s="1"/>
  <c r="I142" i="7"/>
  <c r="J254" i="6" s="1"/>
  <c r="I143" i="7"/>
  <c r="J255" i="6" s="1"/>
  <c r="I144" i="7"/>
  <c r="J256" i="6" s="1"/>
  <c r="I145" i="7"/>
  <c r="J257" i="6" s="1"/>
  <c r="I146" i="7"/>
  <c r="J258" i="6" s="1"/>
  <c r="I147" i="7"/>
  <c r="J259" i="6" s="1"/>
  <c r="I148" i="7"/>
  <c r="J260" i="6" s="1"/>
  <c r="I149" i="7"/>
  <c r="J261" i="6" s="1"/>
  <c r="I150" i="7"/>
  <c r="J262" i="6" s="1"/>
  <c r="I151" i="7"/>
  <c r="J263" i="6" s="1"/>
  <c r="I152" i="7"/>
  <c r="J264" i="6" s="1"/>
  <c r="I153" i="7"/>
  <c r="J265" i="6" s="1"/>
  <c r="I154" i="7"/>
  <c r="J266" i="6" s="1"/>
  <c r="I155" i="7"/>
  <c r="J267" i="6" s="1"/>
  <c r="I156" i="7"/>
  <c r="J268" i="6" s="1"/>
  <c r="I157" i="7"/>
  <c r="J269" i="6" s="1"/>
  <c r="I158" i="7"/>
  <c r="J270" i="6" s="1"/>
  <c r="I159" i="7"/>
  <c r="J271" i="6" s="1"/>
  <c r="I160" i="7"/>
  <c r="J272" i="6" s="1"/>
  <c r="I106" i="7"/>
  <c r="J218" i="6" s="1"/>
  <c r="H107" i="7"/>
  <c r="I219" i="6" s="1"/>
  <c r="H108" i="7"/>
  <c r="I220" i="6" s="1"/>
  <c r="H109" i="7"/>
  <c r="I221" i="6" s="1"/>
  <c r="H110" i="7"/>
  <c r="I222" i="6" s="1"/>
  <c r="H111" i="7"/>
  <c r="I223" i="6" s="1"/>
  <c r="H112" i="7"/>
  <c r="I224" i="6" s="1"/>
  <c r="H113" i="7"/>
  <c r="I225" i="6" s="1"/>
  <c r="H114" i="7"/>
  <c r="I226" i="6" s="1"/>
  <c r="H115" i="7"/>
  <c r="I227" i="6" s="1"/>
  <c r="H116" i="7"/>
  <c r="I228" i="6" s="1"/>
  <c r="H117" i="7"/>
  <c r="I229" i="6" s="1"/>
  <c r="H118" i="7"/>
  <c r="I230" i="6" s="1"/>
  <c r="H119" i="7"/>
  <c r="I231" i="6" s="1"/>
  <c r="H120" i="7"/>
  <c r="I232" i="6" s="1"/>
  <c r="H121" i="7"/>
  <c r="I233" i="6" s="1"/>
  <c r="H122" i="7"/>
  <c r="I234" i="6" s="1"/>
  <c r="H123" i="7"/>
  <c r="I235" i="6" s="1"/>
  <c r="H124" i="7"/>
  <c r="I236" i="6" s="1"/>
  <c r="H125" i="7"/>
  <c r="I237" i="6" s="1"/>
  <c r="H126" i="7"/>
  <c r="I238" i="6" s="1"/>
  <c r="H127" i="7"/>
  <c r="I239" i="6" s="1"/>
  <c r="H128" i="7"/>
  <c r="I240" i="6" s="1"/>
  <c r="H129" i="7"/>
  <c r="I241" i="6" s="1"/>
  <c r="H130" i="7"/>
  <c r="I242" i="6" s="1"/>
  <c r="H131" i="7"/>
  <c r="I243" i="6" s="1"/>
  <c r="H132" i="7"/>
  <c r="I244" i="6" s="1"/>
  <c r="H133" i="7"/>
  <c r="I245" i="6" s="1"/>
  <c r="H134" i="7"/>
  <c r="I246" i="6" s="1"/>
  <c r="H135" i="7"/>
  <c r="I247" i="6" s="1"/>
  <c r="H136" i="7"/>
  <c r="I248" i="6" s="1"/>
  <c r="H137" i="7"/>
  <c r="I249" i="6" s="1"/>
  <c r="H138" i="7"/>
  <c r="I250" i="6" s="1"/>
  <c r="H139" i="7"/>
  <c r="I251" i="6" s="1"/>
  <c r="H140" i="7"/>
  <c r="I252" i="6" s="1"/>
  <c r="H141" i="7"/>
  <c r="I253" i="6" s="1"/>
  <c r="H142" i="7"/>
  <c r="I254" i="6" s="1"/>
  <c r="H143" i="7"/>
  <c r="I255" i="6" s="1"/>
  <c r="H144" i="7"/>
  <c r="I256" i="6" s="1"/>
  <c r="H145" i="7"/>
  <c r="I257" i="6" s="1"/>
  <c r="H146" i="7"/>
  <c r="I258" i="6" s="1"/>
  <c r="H147" i="7"/>
  <c r="I259" i="6" s="1"/>
  <c r="H148" i="7"/>
  <c r="I260" i="6" s="1"/>
  <c r="H149" i="7"/>
  <c r="I261" i="6" s="1"/>
  <c r="H150" i="7"/>
  <c r="I262" i="6" s="1"/>
  <c r="H151" i="7"/>
  <c r="I263" i="6" s="1"/>
  <c r="H152" i="7"/>
  <c r="I264" i="6" s="1"/>
  <c r="H153" i="7"/>
  <c r="I265" i="6" s="1"/>
  <c r="H154" i="7"/>
  <c r="I266" i="6" s="1"/>
  <c r="H155" i="7"/>
  <c r="I267" i="6" s="1"/>
  <c r="H156" i="7"/>
  <c r="I268" i="6" s="1"/>
  <c r="H157" i="7"/>
  <c r="I269" i="6" s="1"/>
  <c r="H158" i="7"/>
  <c r="I270" i="6" s="1"/>
  <c r="H159" i="7"/>
  <c r="I271" i="6" s="1"/>
  <c r="H160" i="7"/>
  <c r="I272" i="6" s="1"/>
  <c r="H161" i="7"/>
  <c r="I273" i="6" s="1"/>
  <c r="H106" i="7"/>
  <c r="I218" i="6" s="1"/>
  <c r="H264"/>
  <c r="H265"/>
  <c r="H266"/>
  <c r="H267"/>
  <c r="H268"/>
  <c r="H269"/>
  <c r="H270"/>
  <c r="H271"/>
  <c r="H272"/>
  <c r="H273"/>
  <c r="H252"/>
  <c r="H253"/>
  <c r="H254"/>
  <c r="H255"/>
  <c r="H256"/>
  <c r="H257"/>
  <c r="H258"/>
  <c r="H259"/>
  <c r="H260"/>
  <c r="H261"/>
  <c r="H262"/>
  <c r="H263"/>
  <c r="H240"/>
  <c r="H241"/>
  <c r="H242"/>
  <c r="H243"/>
  <c r="H244"/>
  <c r="H245"/>
  <c r="H246"/>
  <c r="H247"/>
  <c r="H248"/>
  <c r="H249"/>
  <c r="H250"/>
  <c r="H251"/>
  <c r="H234"/>
  <c r="H235"/>
  <c r="H236"/>
  <c r="H237"/>
  <c r="H238"/>
  <c r="H239"/>
  <c r="H228"/>
  <c r="H229"/>
  <c r="H230"/>
  <c r="H231"/>
  <c r="H232"/>
  <c r="H233"/>
  <c r="H219"/>
  <c r="H220"/>
  <c r="H221"/>
  <c r="H222"/>
  <c r="H223"/>
  <c r="H224"/>
  <c r="H225"/>
  <c r="H226"/>
  <c r="H227"/>
  <c r="H218"/>
  <c r="G228"/>
  <c r="F260"/>
  <c r="F261"/>
  <c r="F262"/>
  <c r="F263"/>
  <c r="F264"/>
  <c r="F265"/>
  <c r="F266"/>
  <c r="F267"/>
  <c r="F268"/>
  <c r="F269"/>
  <c r="F270"/>
  <c r="F271"/>
  <c r="F272"/>
  <c r="F273"/>
  <c r="F247"/>
  <c r="F248"/>
  <c r="F249"/>
  <c r="F250"/>
  <c r="F251"/>
  <c r="F252"/>
  <c r="F253"/>
  <c r="F254"/>
  <c r="F255"/>
  <c r="F256"/>
  <c r="F257"/>
  <c r="F258"/>
  <c r="F259"/>
  <c r="F235"/>
  <c r="F236"/>
  <c r="F237"/>
  <c r="F238"/>
  <c r="F239"/>
  <c r="F240"/>
  <c r="F241"/>
  <c r="F242"/>
  <c r="F243"/>
  <c r="F244"/>
  <c r="F245"/>
  <c r="F246"/>
  <c r="F219"/>
  <c r="F220"/>
  <c r="F221"/>
  <c r="F222"/>
  <c r="F223"/>
  <c r="F224"/>
  <c r="F225"/>
  <c r="F226"/>
  <c r="F227"/>
  <c r="F228"/>
  <c r="F229"/>
  <c r="F230"/>
  <c r="F231"/>
  <c r="F232"/>
  <c r="F233"/>
  <c r="F234"/>
  <c r="F218"/>
  <c r="D106" i="7"/>
  <c r="D273" i="6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18"/>
  <c r="K78" i="7"/>
  <c r="H79"/>
  <c r="H78"/>
  <c r="H77"/>
  <c r="K70"/>
  <c r="J70"/>
  <c r="I70"/>
  <c r="H70"/>
  <c r="L64"/>
  <c r="K64"/>
  <c r="J64"/>
  <c r="I64"/>
  <c r="H64"/>
  <c r="F64"/>
  <c r="E64"/>
  <c r="D64"/>
  <c r="B64"/>
  <c r="L58"/>
  <c r="G58"/>
  <c r="E58"/>
  <c r="D58"/>
  <c r="B58"/>
  <c r="K51"/>
  <c r="K50"/>
  <c r="K48"/>
  <c r="K47"/>
  <c r="K46"/>
  <c r="K45"/>
  <c r="J51"/>
  <c r="J50"/>
  <c r="J48"/>
  <c r="J47"/>
  <c r="J46"/>
  <c r="J45"/>
  <c r="I51"/>
  <c r="I50"/>
  <c r="I48"/>
  <c r="I47"/>
  <c r="I46"/>
  <c r="I45"/>
  <c r="H51"/>
  <c r="H50"/>
  <c r="H48"/>
  <c r="H47"/>
  <c r="H46"/>
  <c r="H45"/>
  <c r="F51"/>
  <c r="F50"/>
  <c r="F48"/>
  <c r="F47"/>
  <c r="F46"/>
  <c r="F45"/>
  <c r="E51"/>
  <c r="E50"/>
  <c r="E48"/>
  <c r="E47"/>
  <c r="E46"/>
  <c r="E45"/>
  <c r="D51"/>
  <c r="D50"/>
  <c r="M36"/>
  <c r="N105" i="6" s="1"/>
  <c r="M35" i="7"/>
  <c r="N104" i="6" s="1"/>
  <c r="M34" i="7"/>
  <c r="N103" i="6" s="1"/>
  <c r="M33" i="7"/>
  <c r="N102" i="6" s="1"/>
  <c r="M32" i="7"/>
  <c r="N101" i="6" s="1"/>
  <c r="M31" i="7"/>
  <c r="N100" i="6" s="1"/>
  <c r="M30" i="7"/>
  <c r="N99" i="6" s="1"/>
  <c r="L36" i="7"/>
  <c r="M105" i="6" s="1"/>
  <c r="L35" i="7"/>
  <c r="M104" i="6" s="1"/>
  <c r="L34" i="7"/>
  <c r="M103" i="6" s="1"/>
  <c r="L33" i="7"/>
  <c r="M102" i="6" s="1"/>
  <c r="L32" i="7"/>
  <c r="M101" i="6" s="1"/>
  <c r="L31" i="7"/>
  <c r="M100" i="6" s="1"/>
  <c r="L30" i="7"/>
  <c r="M99" i="6" s="1"/>
  <c r="K36" i="7"/>
  <c r="L105" i="6" s="1"/>
  <c r="K35" i="7"/>
  <c r="L104" i="6" s="1"/>
  <c r="K34" i="7"/>
  <c r="L103" i="6" s="1"/>
  <c r="K33" i="7"/>
  <c r="L102" i="6" s="1"/>
  <c r="K32" i="7"/>
  <c r="L101" i="6" s="1"/>
  <c r="K31" i="7"/>
  <c r="L100" i="6" s="1"/>
  <c r="K30" i="7"/>
  <c r="L99" i="6" s="1"/>
  <c r="J36" i="7"/>
  <c r="K105" i="6" s="1"/>
  <c r="J35" i="7"/>
  <c r="K104" i="6" s="1"/>
  <c r="J34" i="7"/>
  <c r="K103" i="6" s="1"/>
  <c r="J33" i="7"/>
  <c r="K102" i="6" s="1"/>
  <c r="J32" i="7"/>
  <c r="K101" i="6" s="1"/>
  <c r="J31" i="7"/>
  <c r="K100" i="6" s="1"/>
  <c r="J30" i="7"/>
  <c r="K99" i="6" s="1"/>
  <c r="I36" i="7"/>
  <c r="J105" i="6" s="1"/>
  <c r="I35" i="7"/>
  <c r="J104" i="6" s="1"/>
  <c r="I34" i="7"/>
  <c r="J103" i="6" s="1"/>
  <c r="I33" i="7"/>
  <c r="J102" i="6" s="1"/>
  <c r="I32" i="7"/>
  <c r="J101" i="6" s="1"/>
  <c r="I31" i="7"/>
  <c r="J100" i="6" s="1"/>
  <c r="I30" i="7"/>
  <c r="J99" i="6" s="1"/>
  <c r="H36" i="7"/>
  <c r="I105" i="6" s="1"/>
  <c r="H35" i="7"/>
  <c r="I104" i="6" s="1"/>
  <c r="H34" i="7"/>
  <c r="I103" i="6" s="1"/>
  <c r="H33" i="7"/>
  <c r="I102" i="6" s="1"/>
  <c r="H32" i="7"/>
  <c r="I101" i="6" s="1"/>
  <c r="H31" i="7"/>
  <c r="I100" i="6" s="1"/>
  <c r="H30" i="7"/>
  <c r="I99" i="6" s="1"/>
  <c r="O279" i="9" l="1"/>
  <c r="K106" i="6"/>
  <c r="L106"/>
  <c r="I106"/>
  <c r="M106"/>
  <c r="G14" i="7"/>
  <c r="J106" i="6"/>
  <c r="N106"/>
  <c r="G24" i="7"/>
  <c r="F24"/>
  <c r="F14"/>
  <c r="I119" i="19"/>
  <c r="E14" i="7"/>
  <c r="E24"/>
  <c r="N212" i="8"/>
  <c r="N213"/>
  <c r="N249"/>
  <c r="L279" i="9"/>
  <c r="B163" i="7"/>
  <c r="O161"/>
  <c r="O108"/>
  <c r="O107"/>
  <c r="O111"/>
  <c r="O112"/>
  <c r="D163"/>
  <c r="O106"/>
  <c r="O157"/>
  <c r="O149"/>
  <c r="O141"/>
  <c r="O133"/>
  <c r="O125"/>
  <c r="O117"/>
  <c r="O109"/>
  <c r="O158"/>
  <c r="O154"/>
  <c r="O150"/>
  <c r="O146"/>
  <c r="O142"/>
  <c r="O138"/>
  <c r="O134"/>
  <c r="O130"/>
  <c r="O126"/>
  <c r="O122"/>
  <c r="O118"/>
  <c r="O114"/>
  <c r="O110"/>
  <c r="O159"/>
  <c r="O155"/>
  <c r="O151"/>
  <c r="O147"/>
  <c r="O143"/>
  <c r="O139"/>
  <c r="O135"/>
  <c r="O131"/>
  <c r="O127"/>
  <c r="O123"/>
  <c r="O119"/>
  <c r="O115"/>
  <c r="O153"/>
  <c r="O145"/>
  <c r="O137"/>
  <c r="O129"/>
  <c r="O121"/>
  <c r="O113"/>
  <c r="O160"/>
  <c r="O156"/>
  <c r="O152"/>
  <c r="O148"/>
  <c r="O144"/>
  <c r="O140"/>
  <c r="O136"/>
  <c r="O132"/>
  <c r="O128"/>
  <c r="O124"/>
  <c r="O120"/>
  <c r="O116"/>
  <c r="M163"/>
  <c r="L163"/>
  <c r="K163"/>
  <c r="J163"/>
  <c r="I163"/>
  <c r="H163"/>
  <c r="G163"/>
  <c r="F163"/>
  <c r="E163"/>
  <c r="C163"/>
  <c r="F36"/>
  <c r="F35"/>
  <c r="F34"/>
  <c r="F33"/>
  <c r="F32"/>
  <c r="F31"/>
  <c r="C104" i="6"/>
  <c r="C105"/>
  <c r="C103"/>
  <c r="C102"/>
  <c r="C101"/>
  <c r="C100"/>
  <c r="B39" i="7" l="1"/>
  <c r="C99" i="6"/>
  <c r="O163" i="7"/>
  <c r="K150" i="8"/>
  <c r="I98" i="7"/>
  <c r="I96"/>
  <c r="I97"/>
  <c r="C147" i="1"/>
  <c r="B97" i="7"/>
  <c r="G76" i="9"/>
  <c r="G75"/>
  <c r="G74"/>
  <c r="G73"/>
  <c r="G49"/>
  <c r="G48"/>
  <c r="B19" i="50"/>
  <c r="B37" i="52"/>
  <c r="C108" i="6" l="1"/>
  <c r="L39" i="7"/>
  <c r="G77" i="9"/>
  <c r="J176" i="10" l="1"/>
  <c r="M58" i="7" l="1"/>
  <c r="I140" i="27"/>
  <c r="B308" i="52"/>
  <c r="K176" i="10"/>
  <c r="M97" i="7"/>
  <c r="M98"/>
  <c r="M99"/>
  <c r="M96"/>
  <c r="L97"/>
  <c r="L98"/>
  <c r="L99"/>
  <c r="L96"/>
  <c r="M87"/>
  <c r="M88"/>
  <c r="M89"/>
  <c r="M86"/>
  <c r="L87"/>
  <c r="L88"/>
  <c r="L89"/>
  <c r="L86"/>
  <c r="M77"/>
  <c r="M78"/>
  <c r="M79"/>
  <c r="M76"/>
  <c r="L77"/>
  <c r="L78"/>
  <c r="L79"/>
  <c r="L76"/>
  <c r="M70"/>
  <c r="L70"/>
  <c r="M64"/>
  <c r="M48"/>
  <c r="M51"/>
  <c r="M50"/>
  <c r="M47"/>
  <c r="M46"/>
  <c r="M45"/>
  <c r="L51"/>
  <c r="L48"/>
  <c r="L50"/>
  <c r="L47"/>
  <c r="L46"/>
  <c r="L45"/>
  <c r="M21"/>
  <c r="M22"/>
  <c r="M23"/>
  <c r="M20"/>
  <c r="L22"/>
  <c r="L23"/>
  <c r="L21"/>
  <c r="L20"/>
  <c r="M13"/>
  <c r="M12"/>
  <c r="L13"/>
  <c r="L12"/>
  <c r="M6"/>
  <c r="L6"/>
  <c r="N193" i="6"/>
  <c r="M193"/>
  <c r="N166"/>
  <c r="M166"/>
  <c r="N142"/>
  <c r="M142"/>
  <c r="N78"/>
  <c r="N77"/>
  <c r="N76"/>
  <c r="M79"/>
  <c r="M78"/>
  <c r="M77"/>
  <c r="M76"/>
  <c r="N44"/>
  <c r="N43"/>
  <c r="M44"/>
  <c r="M43"/>
  <c r="N20"/>
  <c r="M20"/>
  <c r="M170" i="9"/>
  <c r="L146"/>
  <c r="L110"/>
  <c r="L109"/>
  <c r="L108"/>
  <c r="L107"/>
  <c r="L106"/>
  <c r="L105"/>
  <c r="L104"/>
  <c r="L75"/>
  <c r="L74"/>
  <c r="L73"/>
  <c r="L49"/>
  <c r="L48"/>
  <c r="L18"/>
  <c r="H226" i="53"/>
  <c r="H225"/>
  <c r="H224"/>
  <c r="H223"/>
  <c r="H196"/>
  <c r="H195"/>
  <c r="H194"/>
  <c r="H193"/>
  <c r="H159"/>
  <c r="H158"/>
  <c r="H157"/>
  <c r="I152"/>
  <c r="I153" s="1"/>
  <c r="I142"/>
  <c r="I143" s="1"/>
  <c r="I137"/>
  <c r="I138" s="1"/>
  <c r="J49"/>
  <c r="I60"/>
  <c r="J60" s="1"/>
  <c r="I59"/>
  <c r="J59" s="1"/>
  <c r="I58"/>
  <c r="J58" s="1"/>
  <c r="I57"/>
  <c r="J57" s="1"/>
  <c r="I56"/>
  <c r="J56" s="1"/>
  <c r="I55"/>
  <c r="J55" s="1"/>
  <c r="I54"/>
  <c r="J54" s="1"/>
  <c r="I53"/>
  <c r="J53" s="1"/>
  <c r="I52"/>
  <c r="J52" s="1"/>
  <c r="I51"/>
  <c r="J51" s="1"/>
  <c r="I50"/>
  <c r="J50" s="1"/>
  <c r="I48"/>
  <c r="J48" s="1"/>
  <c r="K22"/>
  <c r="J22"/>
  <c r="I22"/>
  <c r="H22"/>
  <c r="D22"/>
  <c r="C22"/>
  <c r="H318"/>
  <c r="I148"/>
  <c r="B235" i="52"/>
  <c r="B241" s="1"/>
  <c r="B218"/>
  <c r="B202"/>
  <c r="B178"/>
  <c r="B142"/>
  <c r="B123"/>
  <c r="B105"/>
  <c r="B96"/>
  <c r="B77"/>
  <c r="B63"/>
  <c r="B27"/>
  <c r="B19"/>
  <c r="B11"/>
  <c r="C2"/>
  <c r="K230" i="9"/>
  <c r="K277"/>
  <c r="K276"/>
  <c r="K275"/>
  <c r="K274"/>
  <c r="K273"/>
  <c r="K272"/>
  <c r="K270"/>
  <c r="K269"/>
  <c r="K268"/>
  <c r="K267"/>
  <c r="K266"/>
  <c r="K265"/>
  <c r="K264"/>
  <c r="K263"/>
  <c r="K262"/>
  <c r="K261"/>
  <c r="K260"/>
  <c r="K259"/>
  <c r="K258"/>
  <c r="K257"/>
  <c r="K256"/>
  <c r="K255"/>
  <c r="K252"/>
  <c r="K251"/>
  <c r="K250"/>
  <c r="K249"/>
  <c r="K248"/>
  <c r="K247"/>
  <c r="K245"/>
  <c r="K244"/>
  <c r="K243"/>
  <c r="K242"/>
  <c r="K241"/>
  <c r="K240"/>
  <c r="K239"/>
  <c r="K238"/>
  <c r="K237"/>
  <c r="K236"/>
  <c r="K235"/>
  <c r="K233"/>
  <c r="K232"/>
  <c r="K231"/>
  <c r="K229"/>
  <c r="K228"/>
  <c r="K227"/>
  <c r="K226"/>
  <c r="K225"/>
  <c r="K224"/>
  <c r="K223"/>
  <c r="K222"/>
  <c r="L197"/>
  <c r="L170"/>
  <c r="K146"/>
  <c r="K110"/>
  <c r="K109"/>
  <c r="K108"/>
  <c r="K107"/>
  <c r="K106"/>
  <c r="K105"/>
  <c r="K104"/>
  <c r="K76"/>
  <c r="K75"/>
  <c r="K74"/>
  <c r="K73"/>
  <c r="K49"/>
  <c r="K48"/>
  <c r="K18"/>
  <c r="H317" i="51"/>
  <c r="H225"/>
  <c r="H224"/>
  <c r="H223"/>
  <c r="H222"/>
  <c r="H195"/>
  <c r="H194"/>
  <c r="H193"/>
  <c r="H192"/>
  <c r="H158"/>
  <c r="H157"/>
  <c r="H156"/>
  <c r="I151"/>
  <c r="I152" s="1"/>
  <c r="I141"/>
  <c r="I142" s="1"/>
  <c r="I136"/>
  <c r="I137" s="1"/>
  <c r="J59"/>
  <c r="J58"/>
  <c r="J57"/>
  <c r="J56"/>
  <c r="J55"/>
  <c r="J54"/>
  <c r="J53"/>
  <c r="J52"/>
  <c r="J51"/>
  <c r="J50"/>
  <c r="J22"/>
  <c r="I22"/>
  <c r="H22"/>
  <c r="D22"/>
  <c r="C22"/>
  <c r="J49"/>
  <c r="J48"/>
  <c r="I61"/>
  <c r="B363" i="50"/>
  <c r="B283"/>
  <c r="B289" s="1"/>
  <c r="B261"/>
  <c r="B245"/>
  <c r="B222"/>
  <c r="B163"/>
  <c r="B144"/>
  <c r="B115"/>
  <c r="B106"/>
  <c r="B87"/>
  <c r="B66"/>
  <c r="B11"/>
  <c r="C2"/>
  <c r="K99" i="7"/>
  <c r="K98"/>
  <c r="K97"/>
  <c r="K96"/>
  <c r="K89"/>
  <c r="K88"/>
  <c r="K87"/>
  <c r="K86"/>
  <c r="K79"/>
  <c r="K77"/>
  <c r="K76"/>
  <c r="P225" i="6" l="1"/>
  <c r="P272"/>
  <c r="M80"/>
  <c r="F22" i="53"/>
  <c r="C23" s="1"/>
  <c r="H162"/>
  <c r="I158" s="1"/>
  <c r="J62"/>
  <c r="H228"/>
  <c r="I225" s="1"/>
  <c r="L22"/>
  <c r="H23" s="1"/>
  <c r="H198"/>
  <c r="I193" s="1"/>
  <c r="I62"/>
  <c r="H161" i="51"/>
  <c r="I159" s="1"/>
  <c r="H197"/>
  <c r="I194" s="1"/>
  <c r="H227"/>
  <c r="I223" s="1"/>
  <c r="J61"/>
  <c r="L22"/>
  <c r="K23" s="1"/>
  <c r="F22"/>
  <c r="C23" s="1"/>
  <c r="L166" i="6"/>
  <c r="L142"/>
  <c r="L78"/>
  <c r="K22" i="7" s="1"/>
  <c r="L77" i="6"/>
  <c r="K21" i="7" s="1"/>
  <c r="L76" i="6"/>
  <c r="K20" i="7" s="1"/>
  <c r="L44" i="6"/>
  <c r="K13" i="7" s="1"/>
  <c r="L43" i="6"/>
  <c r="K12" i="7" s="1"/>
  <c r="L20" i="6"/>
  <c r="K6" i="7" s="1"/>
  <c r="L60" i="48"/>
  <c r="G114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K170" i="9"/>
  <c r="J146"/>
  <c r="J110"/>
  <c r="J109"/>
  <c r="J108"/>
  <c r="J107"/>
  <c r="J106"/>
  <c r="J105"/>
  <c r="J104"/>
  <c r="J75"/>
  <c r="J74"/>
  <c r="J73"/>
  <c r="J49"/>
  <c r="J48"/>
  <c r="J18"/>
  <c r="G304" i="47"/>
  <c r="H223"/>
  <c r="H222"/>
  <c r="H221"/>
  <c r="H220"/>
  <c r="H198"/>
  <c r="H197"/>
  <c r="H196"/>
  <c r="H195"/>
  <c r="H168"/>
  <c r="H167"/>
  <c r="H166"/>
  <c r="I149"/>
  <c r="I150" s="1"/>
  <c r="H57"/>
  <c r="H56"/>
  <c r="H55"/>
  <c r="H54"/>
  <c r="H53"/>
  <c r="H52"/>
  <c r="H51"/>
  <c r="H49"/>
  <c r="H48"/>
  <c r="H47"/>
  <c r="H46"/>
  <c r="H45"/>
  <c r="H44"/>
  <c r="I22"/>
  <c r="J22"/>
  <c r="H22"/>
  <c r="D22"/>
  <c r="C22"/>
  <c r="I161"/>
  <c r="K22"/>
  <c r="B316" i="46"/>
  <c r="B241"/>
  <c r="B247" s="1"/>
  <c r="B222"/>
  <c r="B201"/>
  <c r="B185"/>
  <c r="B152"/>
  <c r="B142"/>
  <c r="B133"/>
  <c r="B83"/>
  <c r="B64"/>
  <c r="B44"/>
  <c r="B19"/>
  <c r="B11"/>
  <c r="C2"/>
  <c r="J275" i="6"/>
  <c r="P218"/>
  <c r="P219"/>
  <c r="P220"/>
  <c r="P221"/>
  <c r="P222"/>
  <c r="P223"/>
  <c r="P224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3"/>
  <c r="C8" i="44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7"/>
  <c r="G102"/>
  <c r="G103"/>
  <c r="G104"/>
  <c r="G105"/>
  <c r="G106"/>
  <c r="G107"/>
  <c r="G108"/>
  <c r="G109"/>
  <c r="G101"/>
  <c r="D8"/>
  <c r="E8"/>
  <c r="F8"/>
  <c r="G8"/>
  <c r="H8"/>
  <c r="I8"/>
  <c r="J8"/>
  <c r="K8"/>
  <c r="D9"/>
  <c r="E9"/>
  <c r="F9"/>
  <c r="G9"/>
  <c r="H9"/>
  <c r="I9"/>
  <c r="J9"/>
  <c r="K9"/>
  <c r="D10"/>
  <c r="E10"/>
  <c r="F10"/>
  <c r="G10"/>
  <c r="H10"/>
  <c r="I10"/>
  <c r="J10"/>
  <c r="K10"/>
  <c r="D11"/>
  <c r="E11"/>
  <c r="F11"/>
  <c r="G11"/>
  <c r="H11"/>
  <c r="I11"/>
  <c r="J11"/>
  <c r="K11"/>
  <c r="D12"/>
  <c r="E12"/>
  <c r="F12"/>
  <c r="G12"/>
  <c r="H12"/>
  <c r="I12"/>
  <c r="J12"/>
  <c r="K12"/>
  <c r="D13"/>
  <c r="E13"/>
  <c r="F13"/>
  <c r="G13"/>
  <c r="H13"/>
  <c r="I13"/>
  <c r="J13"/>
  <c r="K13"/>
  <c r="D14"/>
  <c r="E14"/>
  <c r="F14"/>
  <c r="G14"/>
  <c r="H14"/>
  <c r="I14"/>
  <c r="J14"/>
  <c r="K14"/>
  <c r="D15"/>
  <c r="E15"/>
  <c r="F15"/>
  <c r="G15"/>
  <c r="H15"/>
  <c r="I15"/>
  <c r="J15"/>
  <c r="K15"/>
  <c r="D16"/>
  <c r="E16"/>
  <c r="F16"/>
  <c r="G16"/>
  <c r="H16"/>
  <c r="I16"/>
  <c r="J16"/>
  <c r="K16"/>
  <c r="D17"/>
  <c r="E17"/>
  <c r="F17"/>
  <c r="G17"/>
  <c r="H17"/>
  <c r="I17"/>
  <c r="J17"/>
  <c r="K17"/>
  <c r="D18"/>
  <c r="E18"/>
  <c r="F18"/>
  <c r="G18"/>
  <c r="H18"/>
  <c r="I18"/>
  <c r="J18"/>
  <c r="K18"/>
  <c r="D19"/>
  <c r="E19"/>
  <c r="F19"/>
  <c r="G19"/>
  <c r="H19"/>
  <c r="I19"/>
  <c r="J19"/>
  <c r="K19"/>
  <c r="D20"/>
  <c r="E20"/>
  <c r="F20"/>
  <c r="G20"/>
  <c r="H20"/>
  <c r="I20"/>
  <c r="J20"/>
  <c r="K20"/>
  <c r="D21"/>
  <c r="E21"/>
  <c r="F21"/>
  <c r="G21"/>
  <c r="H21"/>
  <c r="I21"/>
  <c r="J21"/>
  <c r="K21"/>
  <c r="D22"/>
  <c r="E22"/>
  <c r="F22"/>
  <c r="G22"/>
  <c r="H22"/>
  <c r="I22"/>
  <c r="J22"/>
  <c r="K22"/>
  <c r="D23"/>
  <c r="E23"/>
  <c r="F23"/>
  <c r="G23"/>
  <c r="H23"/>
  <c r="I23"/>
  <c r="J23"/>
  <c r="K23"/>
  <c r="D24"/>
  <c r="E24"/>
  <c r="F24"/>
  <c r="G24"/>
  <c r="H24"/>
  <c r="I24"/>
  <c r="J24"/>
  <c r="K24"/>
  <c r="D25"/>
  <c r="E25"/>
  <c r="F25"/>
  <c r="G25"/>
  <c r="H25"/>
  <c r="I25"/>
  <c r="J25"/>
  <c r="K25"/>
  <c r="D26"/>
  <c r="E26"/>
  <c r="F26"/>
  <c r="G26"/>
  <c r="H26"/>
  <c r="I26"/>
  <c r="J26"/>
  <c r="K26"/>
  <c r="D27"/>
  <c r="E27"/>
  <c r="F27"/>
  <c r="G27"/>
  <c r="H27"/>
  <c r="I27"/>
  <c r="J27"/>
  <c r="K27"/>
  <c r="D28"/>
  <c r="E28"/>
  <c r="F28"/>
  <c r="G28"/>
  <c r="H28"/>
  <c r="I28"/>
  <c r="J28"/>
  <c r="K28"/>
  <c r="D29"/>
  <c r="E29"/>
  <c r="F29"/>
  <c r="G29"/>
  <c r="H29"/>
  <c r="I29"/>
  <c r="J29"/>
  <c r="K29"/>
  <c r="D30"/>
  <c r="E30"/>
  <c r="F30"/>
  <c r="G30"/>
  <c r="H30"/>
  <c r="I30"/>
  <c r="J30"/>
  <c r="K30"/>
  <c r="D31"/>
  <c r="E31"/>
  <c r="F31"/>
  <c r="G31"/>
  <c r="H31"/>
  <c r="I31"/>
  <c r="J31"/>
  <c r="K31"/>
  <c r="D32"/>
  <c r="E32"/>
  <c r="F32"/>
  <c r="G32"/>
  <c r="H32"/>
  <c r="I32"/>
  <c r="J32"/>
  <c r="K32"/>
  <c r="D33"/>
  <c r="E33"/>
  <c r="F33"/>
  <c r="G33"/>
  <c r="H33"/>
  <c r="I33"/>
  <c r="J33"/>
  <c r="K33"/>
  <c r="D34"/>
  <c r="E34"/>
  <c r="F34"/>
  <c r="G34"/>
  <c r="H34"/>
  <c r="I34"/>
  <c r="J34"/>
  <c r="K34"/>
  <c r="D35"/>
  <c r="E35"/>
  <c r="F35"/>
  <c r="G35"/>
  <c r="H35"/>
  <c r="I35"/>
  <c r="J35"/>
  <c r="K35"/>
  <c r="D36"/>
  <c r="E36"/>
  <c r="F36"/>
  <c r="G36"/>
  <c r="H36"/>
  <c r="I36"/>
  <c r="J36"/>
  <c r="K36"/>
  <c r="D37"/>
  <c r="E37"/>
  <c r="F37"/>
  <c r="G37"/>
  <c r="H37"/>
  <c r="I37"/>
  <c r="J37"/>
  <c r="K37"/>
  <c r="D38"/>
  <c r="E38"/>
  <c r="F38"/>
  <c r="G38"/>
  <c r="H38"/>
  <c r="I38"/>
  <c r="J38"/>
  <c r="K38"/>
  <c r="D39"/>
  <c r="E39"/>
  <c r="F39"/>
  <c r="G39"/>
  <c r="H39"/>
  <c r="I39"/>
  <c r="J39"/>
  <c r="K39"/>
  <c r="D40"/>
  <c r="E40"/>
  <c r="F40"/>
  <c r="G40"/>
  <c r="H40"/>
  <c r="I40"/>
  <c r="J40"/>
  <c r="K40"/>
  <c r="D41"/>
  <c r="E41"/>
  <c r="F41"/>
  <c r="G41"/>
  <c r="H41"/>
  <c r="I41"/>
  <c r="J41"/>
  <c r="K41"/>
  <c r="D42"/>
  <c r="E42"/>
  <c r="F42"/>
  <c r="G42"/>
  <c r="H42"/>
  <c r="I42"/>
  <c r="J42"/>
  <c r="K42"/>
  <c r="D43"/>
  <c r="E43"/>
  <c r="F43"/>
  <c r="G43"/>
  <c r="H43"/>
  <c r="I43"/>
  <c r="J43"/>
  <c r="K43"/>
  <c r="D44"/>
  <c r="E44"/>
  <c r="F44"/>
  <c r="G44"/>
  <c r="H44"/>
  <c r="I44"/>
  <c r="J44"/>
  <c r="K44"/>
  <c r="D45"/>
  <c r="E45"/>
  <c r="F45"/>
  <c r="G45"/>
  <c r="H45"/>
  <c r="I45"/>
  <c r="J45"/>
  <c r="K45"/>
  <c r="D46"/>
  <c r="E46"/>
  <c r="F46"/>
  <c r="G46"/>
  <c r="H46"/>
  <c r="I46"/>
  <c r="J46"/>
  <c r="K46"/>
  <c r="D47"/>
  <c r="E47"/>
  <c r="F47"/>
  <c r="G47"/>
  <c r="H47"/>
  <c r="I47"/>
  <c r="J47"/>
  <c r="K47"/>
  <c r="D48"/>
  <c r="E48"/>
  <c r="F48"/>
  <c r="G48"/>
  <c r="H48"/>
  <c r="I48"/>
  <c r="J48"/>
  <c r="K48"/>
  <c r="D49"/>
  <c r="E49"/>
  <c r="F49"/>
  <c r="G49"/>
  <c r="H49"/>
  <c r="I49"/>
  <c r="J49"/>
  <c r="K49"/>
  <c r="D50"/>
  <c r="E50"/>
  <c r="F50"/>
  <c r="G50"/>
  <c r="H50"/>
  <c r="I50"/>
  <c r="J50"/>
  <c r="K50"/>
  <c r="D51"/>
  <c r="E51"/>
  <c r="F51"/>
  <c r="G51"/>
  <c r="H51"/>
  <c r="I51"/>
  <c r="J51"/>
  <c r="K51"/>
  <c r="D52"/>
  <c r="E52"/>
  <c r="F52"/>
  <c r="G52"/>
  <c r="H52"/>
  <c r="I52"/>
  <c r="J52"/>
  <c r="K52"/>
  <c r="D53"/>
  <c r="E53"/>
  <c r="F53"/>
  <c r="G53"/>
  <c r="H53"/>
  <c r="I53"/>
  <c r="J53"/>
  <c r="K53"/>
  <c r="D54"/>
  <c r="E54"/>
  <c r="F54"/>
  <c r="G54"/>
  <c r="H54"/>
  <c r="I54"/>
  <c r="J54"/>
  <c r="K54"/>
  <c r="D55"/>
  <c r="E55"/>
  <c r="F55"/>
  <c r="G55"/>
  <c r="H55"/>
  <c r="I55"/>
  <c r="J55"/>
  <c r="K55"/>
  <c r="D56"/>
  <c r="E56"/>
  <c r="F56"/>
  <c r="G56"/>
  <c r="H56"/>
  <c r="I56"/>
  <c r="J56"/>
  <c r="K56"/>
  <c r="D57"/>
  <c r="E57"/>
  <c r="F57"/>
  <c r="G57"/>
  <c r="H57"/>
  <c r="I57"/>
  <c r="J57"/>
  <c r="K57"/>
  <c r="D58"/>
  <c r="E58"/>
  <c r="F58"/>
  <c r="G58"/>
  <c r="H58"/>
  <c r="I58"/>
  <c r="J58"/>
  <c r="K58"/>
  <c r="D59"/>
  <c r="E59"/>
  <c r="F59"/>
  <c r="G59"/>
  <c r="H59"/>
  <c r="I59"/>
  <c r="J59"/>
  <c r="K59"/>
  <c r="E7"/>
  <c r="F7"/>
  <c r="G7"/>
  <c r="H7"/>
  <c r="I7"/>
  <c r="J7"/>
  <c r="K7"/>
  <c r="D7"/>
  <c r="J97" i="7"/>
  <c r="J98"/>
  <c r="J99"/>
  <c r="J96"/>
  <c r="I99"/>
  <c r="I100" s="1"/>
  <c r="H97"/>
  <c r="H98"/>
  <c r="H99"/>
  <c r="H96"/>
  <c r="J87"/>
  <c r="J88"/>
  <c r="J89"/>
  <c r="J86"/>
  <c r="I87"/>
  <c r="I88"/>
  <c r="I89"/>
  <c r="I86"/>
  <c r="H87"/>
  <c r="H88"/>
  <c r="H89"/>
  <c r="H86"/>
  <c r="J77"/>
  <c r="J78"/>
  <c r="J79"/>
  <c r="J76"/>
  <c r="I77"/>
  <c r="I78"/>
  <c r="I79"/>
  <c r="I76"/>
  <c r="J13"/>
  <c r="J23"/>
  <c r="I167" i="30"/>
  <c r="G111" i="43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K60"/>
  <c r="J60"/>
  <c r="I60"/>
  <c r="H60"/>
  <c r="G60"/>
  <c r="F60"/>
  <c r="E60"/>
  <c r="D60"/>
  <c r="L62" i="48" l="1"/>
  <c r="L60" i="43"/>
  <c r="K58" i="7"/>
  <c r="I144" i="47"/>
  <c r="I95" i="53"/>
  <c r="I103" s="1"/>
  <c r="I101"/>
  <c r="I95" i="51"/>
  <c r="I99"/>
  <c r="G60" i="44"/>
  <c r="L48"/>
  <c r="L16"/>
  <c r="D60"/>
  <c r="H60"/>
  <c r="L44"/>
  <c r="L36"/>
  <c r="L28"/>
  <c r="L24"/>
  <c r="L20"/>
  <c r="L32"/>
  <c r="L12"/>
  <c r="L8"/>
  <c r="N275" i="6"/>
  <c r="I23" i="53"/>
  <c r="L56" i="44"/>
  <c r="L40"/>
  <c r="K60"/>
  <c r="J60"/>
  <c r="F60"/>
  <c r="L52"/>
  <c r="D23" i="53"/>
  <c r="F23" s="1"/>
  <c r="I223"/>
  <c r="J23"/>
  <c r="K23"/>
  <c r="I224"/>
  <c r="I160"/>
  <c r="I159"/>
  <c r="I157"/>
  <c r="I100"/>
  <c r="I99"/>
  <c r="I195"/>
  <c r="I194"/>
  <c r="I196"/>
  <c r="I226"/>
  <c r="I98"/>
  <c r="I97"/>
  <c r="I96"/>
  <c r="L7" i="44"/>
  <c r="L59"/>
  <c r="L58"/>
  <c r="L57"/>
  <c r="L55"/>
  <c r="L54"/>
  <c r="L53"/>
  <c r="L51"/>
  <c r="L50"/>
  <c r="L49"/>
  <c r="L47"/>
  <c r="L46"/>
  <c r="L45"/>
  <c r="L43"/>
  <c r="L42"/>
  <c r="L41"/>
  <c r="L39"/>
  <c r="L38"/>
  <c r="L37"/>
  <c r="L35"/>
  <c r="L34"/>
  <c r="L33"/>
  <c r="L31"/>
  <c r="L30"/>
  <c r="L29"/>
  <c r="L27"/>
  <c r="L26"/>
  <c r="L25"/>
  <c r="L23"/>
  <c r="L22"/>
  <c r="L21"/>
  <c r="L19"/>
  <c r="L18"/>
  <c r="L17"/>
  <c r="L15"/>
  <c r="L14"/>
  <c r="L13"/>
  <c r="L11"/>
  <c r="L10"/>
  <c r="L9"/>
  <c r="I60"/>
  <c r="E60"/>
  <c r="I193" i="51"/>
  <c r="I224"/>
  <c r="I222"/>
  <c r="I225"/>
  <c r="I157"/>
  <c r="I158"/>
  <c r="I156"/>
  <c r="I195"/>
  <c r="I192"/>
  <c r="I94"/>
  <c r="I102" s="1"/>
  <c r="I98"/>
  <c r="I96"/>
  <c r="I100"/>
  <c r="I97"/>
  <c r="I23"/>
  <c r="J23"/>
  <c r="D23"/>
  <c r="F23" s="1"/>
  <c r="H23"/>
  <c r="L22" i="47"/>
  <c r="J23" s="1"/>
  <c r="F22"/>
  <c r="C23" s="1"/>
  <c r="H226"/>
  <c r="I222" s="1"/>
  <c r="H200"/>
  <c r="I197" s="1"/>
  <c r="H171"/>
  <c r="I169" s="1"/>
  <c r="H59"/>
  <c r="I57" s="1"/>
  <c r="P275" i="6"/>
  <c r="G111" i="44"/>
  <c r="J22" i="7"/>
  <c r="J21"/>
  <c r="J20"/>
  <c r="J12"/>
  <c r="J58"/>
  <c r="I145" i="47" l="1"/>
  <c r="I102"/>
  <c r="I105"/>
  <c r="I104"/>
  <c r="L60" i="44"/>
  <c r="L23" i="53"/>
  <c r="I162"/>
  <c r="I228"/>
  <c r="I198"/>
  <c r="I161" i="51"/>
  <c r="I227"/>
  <c r="I197"/>
  <c r="L23"/>
  <c r="I106" i="47"/>
  <c r="I103"/>
  <c r="I101"/>
  <c r="I100"/>
  <c r="D23"/>
  <c r="F23" s="1"/>
  <c r="K23"/>
  <c r="I23"/>
  <c r="H23"/>
  <c r="I223"/>
  <c r="I224"/>
  <c r="I220"/>
  <c r="I221"/>
  <c r="I198"/>
  <c r="I196"/>
  <c r="I195"/>
  <c r="I167"/>
  <c r="I168"/>
  <c r="I166"/>
  <c r="I52"/>
  <c r="I46"/>
  <c r="I56"/>
  <c r="I55"/>
  <c r="I54"/>
  <c r="I49"/>
  <c r="I48"/>
  <c r="I51"/>
  <c r="I53"/>
  <c r="I47"/>
  <c r="I45"/>
  <c r="I44"/>
  <c r="I50"/>
  <c r="J6" i="7"/>
  <c r="J166" i="6"/>
  <c r="J142"/>
  <c r="M108"/>
  <c r="N108"/>
  <c r="J78"/>
  <c r="I22" i="7" s="1"/>
  <c r="J77" i="6"/>
  <c r="I21" i="7" s="1"/>
  <c r="J76" i="6"/>
  <c r="I20" i="7" s="1"/>
  <c r="J44" i="6"/>
  <c r="I13" i="7" s="1"/>
  <c r="J43" i="6"/>
  <c r="I12" i="7" s="1"/>
  <c r="J20" i="6"/>
  <c r="I6" i="7" s="1"/>
  <c r="I108" i="47" l="1"/>
  <c r="L23"/>
  <c r="I226"/>
  <c r="I200"/>
  <c r="I171"/>
  <c r="I59"/>
  <c r="N107" i="9"/>
  <c r="J55" i="35"/>
  <c r="J53"/>
  <c r="I57"/>
  <c r="J57" s="1"/>
  <c r="I56"/>
  <c r="J56" s="1"/>
  <c r="I54"/>
  <c r="J54" s="1"/>
  <c r="I52"/>
  <c r="J52" s="1"/>
  <c r="I51"/>
  <c r="J51" s="1"/>
  <c r="I50"/>
  <c r="J50" s="1"/>
  <c r="I49"/>
  <c r="J49" s="1"/>
  <c r="I48"/>
  <c r="J48" s="1"/>
  <c r="I47"/>
  <c r="J47" s="1"/>
  <c r="I46"/>
  <c r="J46" s="1"/>
  <c r="I45"/>
  <c r="J45" s="1"/>
  <c r="I44"/>
  <c r="J44" s="1"/>
  <c r="I58" i="7"/>
  <c r="L7" i="36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G111"/>
  <c r="K60"/>
  <c r="J60"/>
  <c r="I60"/>
  <c r="H60"/>
  <c r="G60"/>
  <c r="F60"/>
  <c r="E60"/>
  <c r="D60"/>
  <c r="L7" i="33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G111"/>
  <c r="K60"/>
  <c r="J60"/>
  <c r="I60"/>
  <c r="H60"/>
  <c r="G60"/>
  <c r="F60"/>
  <c r="E60"/>
  <c r="D60"/>
  <c r="I166" i="6"/>
  <c r="I142"/>
  <c r="L60" i="33" l="1"/>
  <c r="O146" i="9"/>
  <c r="L60" i="36"/>
  <c r="O170" i="9"/>
  <c r="I78" i="6"/>
  <c r="H22" i="7" s="1"/>
  <c r="I77" i="6"/>
  <c r="H21" i="7" s="1"/>
  <c r="I76" i="6"/>
  <c r="H20" i="7" s="1"/>
  <c r="I44" i="6"/>
  <c r="H13" i="7" s="1"/>
  <c r="I43" i="6"/>
  <c r="H12" i="7" s="1"/>
  <c r="H6"/>
  <c r="H94" i="35"/>
  <c r="H93"/>
  <c r="H97"/>
  <c r="H96"/>
  <c r="H95"/>
  <c r="H92"/>
  <c r="H207"/>
  <c r="H206"/>
  <c r="H205"/>
  <c r="H204"/>
  <c r="H179"/>
  <c r="H178"/>
  <c r="H58" i="7"/>
  <c r="G289" i="35" l="1"/>
  <c r="H177"/>
  <c r="H150"/>
  <c r="H149"/>
  <c r="H148"/>
  <c r="I140"/>
  <c r="I141" s="1"/>
  <c r="I135"/>
  <c r="I136" s="1"/>
  <c r="I130"/>
  <c r="I131" s="1"/>
  <c r="J22"/>
  <c r="I22"/>
  <c r="H22"/>
  <c r="D22"/>
  <c r="C22"/>
  <c r="H180"/>
  <c r="K22"/>
  <c r="G28" i="16"/>
  <c r="F97" i="7"/>
  <c r="F98"/>
  <c r="F99"/>
  <c r="F96"/>
  <c r="E97"/>
  <c r="E98"/>
  <c r="E99"/>
  <c r="E96"/>
  <c r="D97"/>
  <c r="D98"/>
  <c r="D99"/>
  <c r="D96"/>
  <c r="F87"/>
  <c r="F88"/>
  <c r="F89"/>
  <c r="F86"/>
  <c r="D87"/>
  <c r="D88"/>
  <c r="D89"/>
  <c r="D86"/>
  <c r="F77"/>
  <c r="F78"/>
  <c r="F79"/>
  <c r="F76"/>
  <c r="D100" i="6"/>
  <c r="D101"/>
  <c r="D102"/>
  <c r="D103"/>
  <c r="D104"/>
  <c r="D105"/>
  <c r="D99"/>
  <c r="G100"/>
  <c r="G101"/>
  <c r="G102"/>
  <c r="G103"/>
  <c r="G104"/>
  <c r="G105"/>
  <c r="F100"/>
  <c r="F101"/>
  <c r="F103"/>
  <c r="F104"/>
  <c r="F105"/>
  <c r="G20"/>
  <c r="F6" i="7" s="1"/>
  <c r="F20" i="6"/>
  <c r="E6" i="7" s="1"/>
  <c r="J130" i="8"/>
  <c r="J78"/>
  <c r="J77"/>
  <c r="J76"/>
  <c r="J75"/>
  <c r="J53"/>
  <c r="J52"/>
  <c r="J19"/>
  <c r="H189" i="27"/>
  <c r="H188"/>
  <c r="H187"/>
  <c r="H186"/>
  <c r="K24"/>
  <c r="J24"/>
  <c r="I24"/>
  <c r="H24"/>
  <c r="D24"/>
  <c r="C24"/>
  <c r="G111" i="31"/>
  <c r="B8" i="28"/>
  <c r="B16"/>
  <c r="B45"/>
  <c r="F58" i="7" s="1"/>
  <c r="O58" s="1"/>
  <c r="B150" i="28"/>
  <c r="B161"/>
  <c r="B172"/>
  <c r="B225"/>
  <c r="B239"/>
  <c r="B259"/>
  <c r="B266" s="1"/>
  <c r="B325"/>
  <c r="L60" i="31"/>
  <c r="D60"/>
  <c r="E60"/>
  <c r="F60"/>
  <c r="G60"/>
  <c r="H60"/>
  <c r="I60"/>
  <c r="J60"/>
  <c r="K60"/>
  <c r="N254" i="8"/>
  <c r="K77"/>
  <c r="K76"/>
  <c r="K75"/>
  <c r="K53"/>
  <c r="K52"/>
  <c r="K19"/>
  <c r="P100" i="6" l="1"/>
  <c r="P103"/>
  <c r="P104"/>
  <c r="P105"/>
  <c r="P101"/>
  <c r="I59" i="35"/>
  <c r="F22"/>
  <c r="C23" s="1"/>
  <c r="H153"/>
  <c r="I148" s="1"/>
  <c r="H99"/>
  <c r="I92" s="1"/>
  <c r="H182"/>
  <c r="I178" s="1"/>
  <c r="H209"/>
  <c r="I206" s="1"/>
  <c r="L22"/>
  <c r="K23" s="1"/>
  <c r="D108" i="6" l="1"/>
  <c r="D23" i="35"/>
  <c r="F23" s="1"/>
  <c r="I151"/>
  <c r="I149"/>
  <c r="I150"/>
  <c r="I93"/>
  <c r="I97"/>
  <c r="I95"/>
  <c r="I96"/>
  <c r="I205"/>
  <c r="I94"/>
  <c r="I204"/>
  <c r="I23"/>
  <c r="J23"/>
  <c r="H23"/>
  <c r="I179"/>
  <c r="I177"/>
  <c r="I207"/>
  <c r="I180"/>
  <c r="I64" i="30"/>
  <c r="K22"/>
  <c r="J22"/>
  <c r="I22"/>
  <c r="H22"/>
  <c r="D22"/>
  <c r="C22"/>
  <c r="I248"/>
  <c r="H216"/>
  <c r="H180"/>
  <c r="I161"/>
  <c r="I155"/>
  <c r="I149"/>
  <c r="J62" l="1"/>
  <c r="J55"/>
  <c r="J56"/>
  <c r="J54"/>
  <c r="J53"/>
  <c r="I99" i="35"/>
  <c r="I153"/>
  <c r="J59"/>
  <c r="I209"/>
  <c r="L23"/>
  <c r="I182"/>
  <c r="G336" i="30"/>
  <c r="F22"/>
  <c r="D23" s="1"/>
  <c r="J49"/>
  <c r="J61"/>
  <c r="J57"/>
  <c r="I177"/>
  <c r="I175"/>
  <c r="I178"/>
  <c r="I176"/>
  <c r="I212"/>
  <c r="I211"/>
  <c r="I249"/>
  <c r="J48"/>
  <c r="J52"/>
  <c r="J60"/>
  <c r="J47"/>
  <c r="J51"/>
  <c r="J59"/>
  <c r="L22"/>
  <c r="J23" s="1"/>
  <c r="J50"/>
  <c r="J58"/>
  <c r="I108" l="1"/>
  <c r="J64"/>
  <c r="C23"/>
  <c r="F23" s="1"/>
  <c r="I253"/>
  <c r="I180"/>
  <c r="I23"/>
  <c r="H23"/>
  <c r="K23"/>
  <c r="I216"/>
  <c r="J265" i="8"/>
  <c r="L23" i="30" l="1"/>
  <c r="I146" i="27" l="1"/>
  <c r="I141"/>
  <c r="I136"/>
  <c r="I62"/>
  <c r="F24"/>
  <c r="G101" i="26"/>
  <c r="L7"/>
  <c r="K52"/>
  <c r="J52"/>
  <c r="I52"/>
  <c r="H52"/>
  <c r="G52"/>
  <c r="F52"/>
  <c r="E52"/>
  <c r="D52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F96" i="25"/>
  <c r="K52"/>
  <c r="J52"/>
  <c r="I52"/>
  <c r="H52"/>
  <c r="G52"/>
  <c r="F52"/>
  <c r="E52"/>
  <c r="D52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J59" i="27" l="1"/>
  <c r="J60"/>
  <c r="J47"/>
  <c r="J56"/>
  <c r="J55"/>
  <c r="J53"/>
  <c r="J48"/>
  <c r="J49"/>
  <c r="J52"/>
  <c r="H191"/>
  <c r="I188" s="1"/>
  <c r="H162"/>
  <c r="I158" s="1"/>
  <c r="D25"/>
  <c r="C25"/>
  <c r="J51"/>
  <c r="J57"/>
  <c r="J46"/>
  <c r="J50"/>
  <c r="J54"/>
  <c r="J58"/>
  <c r="L52" i="26"/>
  <c r="L52" i="25"/>
  <c r="I98" i="27" l="1"/>
  <c r="I97"/>
  <c r="I186"/>
  <c r="I187"/>
  <c r="I160"/>
  <c r="I159"/>
  <c r="I157"/>
  <c r="I101"/>
  <c r="F25"/>
  <c r="I189"/>
  <c r="I102"/>
  <c r="I100"/>
  <c r="I99"/>
  <c r="I215"/>
  <c r="J62"/>
  <c r="I216"/>
  <c r="I214"/>
  <c r="I161" i="19"/>
  <c r="I156"/>
  <c r="G297" i="23"/>
  <c r="H216"/>
  <c r="H217"/>
  <c r="H214"/>
  <c r="H215"/>
  <c r="H189"/>
  <c r="H190"/>
  <c r="H191"/>
  <c r="H188"/>
  <c r="I142"/>
  <c r="I143" s="1"/>
  <c r="I63"/>
  <c r="K24"/>
  <c r="J24"/>
  <c r="H24"/>
  <c r="I24"/>
  <c r="D24"/>
  <c r="C24"/>
  <c r="N263" i="8"/>
  <c r="N262"/>
  <c r="N261"/>
  <c r="N260"/>
  <c r="N259"/>
  <c r="N258"/>
  <c r="N257"/>
  <c r="N256"/>
  <c r="N255"/>
  <c r="N253"/>
  <c r="N252"/>
  <c r="N251"/>
  <c r="N250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1"/>
  <c r="N210"/>
  <c r="N209"/>
  <c r="I150"/>
  <c r="H130"/>
  <c r="M103"/>
  <c r="M102"/>
  <c r="M101"/>
  <c r="M100"/>
  <c r="M99"/>
  <c r="M98"/>
  <c r="H78"/>
  <c r="H77"/>
  <c r="H76"/>
  <c r="H75"/>
  <c r="H53"/>
  <c r="H52"/>
  <c r="H19"/>
  <c r="E166" i="6"/>
  <c r="E142"/>
  <c r="E78"/>
  <c r="D22" i="7" s="1"/>
  <c r="E77" i="6"/>
  <c r="D21" i="7" s="1"/>
  <c r="E76" i="6"/>
  <c r="D20" i="7" s="1"/>
  <c r="E44" i="6"/>
  <c r="D13" i="7" s="1"/>
  <c r="E43" i="6"/>
  <c r="D12" i="7" s="1"/>
  <c r="E20" i="6"/>
  <c r="D6" i="7" s="1"/>
  <c r="I63" i="19"/>
  <c r="N264" i="8"/>
  <c r="B242" i="18"/>
  <c r="B236"/>
  <c r="B143"/>
  <c r="B131"/>
  <c r="I137" i="23"/>
  <c r="I138" s="1"/>
  <c r="B16" i="18"/>
  <c r="B8"/>
  <c r="N265" i="8" l="1"/>
  <c r="I104" i="27"/>
  <c r="I218"/>
  <c r="J56" i="19"/>
  <c r="J53"/>
  <c r="J52"/>
  <c r="J52" i="23"/>
  <c r="J48"/>
  <c r="J55"/>
  <c r="J60"/>
  <c r="J56"/>
  <c r="J51"/>
  <c r="J53"/>
  <c r="J47"/>
  <c r="J50"/>
  <c r="J57"/>
  <c r="J54"/>
  <c r="J61"/>
  <c r="J58"/>
  <c r="J49"/>
  <c r="D14" i="7"/>
  <c r="D24"/>
  <c r="H218" i="23"/>
  <c r="I216" s="1"/>
  <c r="L24"/>
  <c r="H25" s="1"/>
  <c r="J55" i="19"/>
  <c r="F24" i="23"/>
  <c r="C25" s="1"/>
  <c r="I103"/>
  <c r="H192"/>
  <c r="I191" s="1"/>
  <c r="H164"/>
  <c r="I162" s="1"/>
  <c r="I217"/>
  <c r="I191" i="27"/>
  <c r="I162"/>
  <c r="L24"/>
  <c r="H25" s="1"/>
  <c r="L24" i="19"/>
  <c r="I151"/>
  <c r="H235"/>
  <c r="I233" s="1"/>
  <c r="J46" i="23"/>
  <c r="H179" i="19"/>
  <c r="I176" s="1"/>
  <c r="J57"/>
  <c r="J49"/>
  <c r="H208"/>
  <c r="I205" s="1"/>
  <c r="G314"/>
  <c r="F24"/>
  <c r="C25" s="1"/>
  <c r="J48"/>
  <c r="J54"/>
  <c r="J60"/>
  <c r="J47"/>
  <c r="J51"/>
  <c r="J59"/>
  <c r="J61"/>
  <c r="J46"/>
  <c r="J50"/>
  <c r="J58"/>
  <c r="F24" i="14"/>
  <c r="G112" i="15"/>
  <c r="K64"/>
  <c r="J64"/>
  <c r="I64"/>
  <c r="H64"/>
  <c r="G64"/>
  <c r="F64"/>
  <c r="E64"/>
  <c r="D64"/>
  <c r="I148" i="14"/>
  <c r="I143"/>
  <c r="I138"/>
  <c r="H213" l="1"/>
  <c r="I210" s="1"/>
  <c r="I215" i="23"/>
  <c r="I101"/>
  <c r="I100"/>
  <c r="I160"/>
  <c r="I104"/>
  <c r="I214"/>
  <c r="I161"/>
  <c r="D25"/>
  <c r="I163"/>
  <c r="I105"/>
  <c r="I102"/>
  <c r="I190"/>
  <c r="I25"/>
  <c r="I188"/>
  <c r="K25"/>
  <c r="F25"/>
  <c r="I189"/>
  <c r="G106" i="8"/>
  <c r="K25" i="27"/>
  <c r="I25"/>
  <c r="J25"/>
  <c r="H25" i="19"/>
  <c r="I174"/>
  <c r="J63" i="23"/>
  <c r="J25"/>
  <c r="I175" i="19"/>
  <c r="I231"/>
  <c r="I232"/>
  <c r="I230"/>
  <c r="I203"/>
  <c r="I177"/>
  <c r="I206"/>
  <c r="I204"/>
  <c r="D25"/>
  <c r="F25" s="1"/>
  <c r="J25"/>
  <c r="I25"/>
  <c r="J63"/>
  <c r="K25"/>
  <c r="L64" i="15"/>
  <c r="H159" i="14"/>
  <c r="G292"/>
  <c r="I63"/>
  <c r="C25"/>
  <c r="H187"/>
  <c r="L24"/>
  <c r="I218" i="23" l="1"/>
  <c r="I158" i="14"/>
  <c r="I155"/>
  <c r="I156"/>
  <c r="J58"/>
  <c r="J59"/>
  <c r="J61"/>
  <c r="J60"/>
  <c r="I209"/>
  <c r="I106" i="23"/>
  <c r="I164"/>
  <c r="L25"/>
  <c r="I192"/>
  <c r="I235" i="19"/>
  <c r="L25" i="27"/>
  <c r="L25" i="19"/>
  <c r="J53" i="14"/>
  <c r="J49"/>
  <c r="I208" i="19"/>
  <c r="I179"/>
  <c r="K25" i="14"/>
  <c r="H25"/>
  <c r="I211"/>
  <c r="I157"/>
  <c r="J50"/>
  <c r="J51"/>
  <c r="J52"/>
  <c r="J46"/>
  <c r="I212"/>
  <c r="D25"/>
  <c r="F25" s="1"/>
  <c r="J54"/>
  <c r="J47"/>
  <c r="J57"/>
  <c r="J48"/>
  <c r="J55"/>
  <c r="J56"/>
  <c r="I184"/>
  <c r="I185"/>
  <c r="I183"/>
  <c r="I25"/>
  <c r="I186"/>
  <c r="J25"/>
  <c r="L21" i="10"/>
  <c r="M65" i="12"/>
  <c r="L65"/>
  <c r="K65"/>
  <c r="J65"/>
  <c r="I65"/>
  <c r="H65"/>
  <c r="G65"/>
  <c r="F65"/>
  <c r="L20" i="10" l="1"/>
  <c r="L22" s="1"/>
  <c r="I106" i="14"/>
  <c r="I159"/>
  <c r="I213"/>
  <c r="L25"/>
  <c r="I187"/>
  <c r="J63"/>
  <c r="I16" i="16" l="1"/>
  <c r="G291" i="2" l="1"/>
  <c r="C124" i="1"/>
  <c r="H156" i="2"/>
  <c r="H157"/>
  <c r="H155"/>
  <c r="H158" l="1"/>
  <c r="I157" s="1"/>
  <c r="I156" l="1"/>
  <c r="H209"/>
  <c r="H211"/>
  <c r="H208"/>
  <c r="H210"/>
  <c r="H183"/>
  <c r="H185"/>
  <c r="H184"/>
  <c r="H182"/>
  <c r="H212" l="1"/>
  <c r="I208" s="1"/>
  <c r="H186"/>
  <c r="I185" s="1"/>
  <c r="I211" l="1"/>
  <c r="I210"/>
  <c r="C56" i="1"/>
  <c r="K279" i="9" l="1"/>
  <c r="J279"/>
  <c r="I279"/>
  <c r="H279"/>
  <c r="L113"/>
  <c r="K113"/>
  <c r="J113"/>
  <c r="I113"/>
  <c r="L77"/>
  <c r="K77"/>
  <c r="J77"/>
  <c r="H77"/>
  <c r="L50"/>
  <c r="K50"/>
  <c r="J50"/>
  <c r="I50"/>
  <c r="H50"/>
  <c r="N49"/>
  <c r="N48"/>
  <c r="O18"/>
  <c r="N50" l="1"/>
  <c r="G50"/>
  <c r="I265" i="8"/>
  <c r="H265"/>
  <c r="G265"/>
  <c r="G150"/>
  <c r="N150" s="1"/>
  <c r="F130"/>
  <c r="K79"/>
  <c r="J79"/>
  <c r="I79"/>
  <c r="H79"/>
  <c r="G79"/>
  <c r="F78"/>
  <c r="N78" s="1"/>
  <c r="F77"/>
  <c r="N77" s="1"/>
  <c r="F76"/>
  <c r="N76" s="1"/>
  <c r="F75"/>
  <c r="N75" s="1"/>
  <c r="K54"/>
  <c r="J54"/>
  <c r="I54"/>
  <c r="H54"/>
  <c r="G54"/>
  <c r="F53"/>
  <c r="M53" s="1"/>
  <c r="F52"/>
  <c r="M52" s="1"/>
  <c r="F19"/>
  <c r="N19" s="1"/>
  <c r="F54" l="1"/>
  <c r="M54" s="1"/>
  <c r="F79"/>
  <c r="N79" s="1"/>
  <c r="C193" i="6"/>
  <c r="P193" s="1"/>
  <c r="C166"/>
  <c r="P166" s="1"/>
  <c r="B99" i="7" l="1"/>
  <c r="O99" s="1"/>
  <c r="B98"/>
  <c r="O98" s="1"/>
  <c r="O97"/>
  <c r="B96"/>
  <c r="B89"/>
  <c r="O89" s="1"/>
  <c r="B88"/>
  <c r="O88" s="1"/>
  <c r="O87"/>
  <c r="B86"/>
  <c r="O86" s="1"/>
  <c r="B79"/>
  <c r="O79" s="1"/>
  <c r="B78"/>
  <c r="O78" s="1"/>
  <c r="B77"/>
  <c r="O77" s="1"/>
  <c r="B76"/>
  <c r="O76" s="1"/>
  <c r="O64"/>
  <c r="O51"/>
  <c r="O50"/>
  <c r="O49"/>
  <c r="O48"/>
  <c r="O47"/>
  <c r="O46"/>
  <c r="O45"/>
  <c r="N105" i="9"/>
  <c r="N104"/>
  <c r="O23" i="7"/>
  <c r="O22"/>
  <c r="O21"/>
  <c r="O20"/>
  <c r="O13"/>
  <c r="O12"/>
  <c r="O6"/>
  <c r="C100"/>
  <c r="D100"/>
  <c r="E100"/>
  <c r="F100"/>
  <c r="G100"/>
  <c r="C90"/>
  <c r="D90"/>
  <c r="E90"/>
  <c r="F90"/>
  <c r="G90"/>
  <c r="C80"/>
  <c r="D80"/>
  <c r="E80"/>
  <c r="F80"/>
  <c r="G80"/>
  <c r="M100"/>
  <c r="L100"/>
  <c r="K100"/>
  <c r="J100"/>
  <c r="H100"/>
  <c r="M90"/>
  <c r="L90"/>
  <c r="K90"/>
  <c r="J90"/>
  <c r="I90"/>
  <c r="H90"/>
  <c r="M80"/>
  <c r="L80"/>
  <c r="K80"/>
  <c r="J80"/>
  <c r="I80"/>
  <c r="H80"/>
  <c r="M52"/>
  <c r="L52"/>
  <c r="K52"/>
  <c r="J52"/>
  <c r="I52"/>
  <c r="H52"/>
  <c r="G52"/>
  <c r="F52"/>
  <c r="E52"/>
  <c r="D52"/>
  <c r="C52"/>
  <c r="M39"/>
  <c r="C39"/>
  <c r="M24"/>
  <c r="L24"/>
  <c r="K24"/>
  <c r="J24"/>
  <c r="I24"/>
  <c r="H24"/>
  <c r="M14"/>
  <c r="L14"/>
  <c r="K14"/>
  <c r="J14"/>
  <c r="I14"/>
  <c r="H14"/>
  <c r="O96" l="1"/>
  <c r="O100" s="1"/>
  <c r="K97" i="10"/>
  <c r="O90" i="7"/>
  <c r="O32"/>
  <c r="N106" i="9"/>
  <c r="O36" i="7"/>
  <c r="N110" i="9"/>
  <c r="O31" i="7"/>
  <c r="O35"/>
  <c r="N109" i="9"/>
  <c r="O34" i="7"/>
  <c r="N108" i="9"/>
  <c r="B80" i="7"/>
  <c r="O80" s="1"/>
  <c r="B100"/>
  <c r="B90"/>
  <c r="O14"/>
  <c r="B52"/>
  <c r="O52" s="1"/>
  <c r="O24"/>
  <c r="K109" i="10" l="1"/>
  <c r="N111" i="9"/>
  <c r="G113" l="1"/>
  <c r="F106" i="8"/>
  <c r="C142" i="6"/>
  <c r="P142" s="1"/>
  <c r="I143" i="2"/>
  <c r="I144" s="1"/>
  <c r="I138"/>
  <c r="I139" s="1"/>
  <c r="I133"/>
  <c r="I134" s="1"/>
  <c r="I183"/>
  <c r="I182"/>
  <c r="I184"/>
  <c r="N113" i="9" l="1"/>
  <c r="I186" i="2"/>
  <c r="I154" l="1"/>
  <c r="I155"/>
  <c r="G279" i="9" l="1"/>
  <c r="I158" i="2"/>
  <c r="C79" i="6" l="1"/>
  <c r="P79" s="1"/>
  <c r="C78"/>
  <c r="P78" s="1"/>
  <c r="C77"/>
  <c r="P77" s="1"/>
  <c r="C76"/>
  <c r="P76" s="1"/>
  <c r="D80"/>
  <c r="E80"/>
  <c r="F80"/>
  <c r="G80"/>
  <c r="H80"/>
  <c r="C44"/>
  <c r="D45"/>
  <c r="E45"/>
  <c r="F45"/>
  <c r="G45"/>
  <c r="H45"/>
  <c r="C20"/>
  <c r="P20" s="1"/>
  <c r="C43"/>
  <c r="P43" s="1"/>
  <c r="N80"/>
  <c r="L80"/>
  <c r="K80"/>
  <c r="J80"/>
  <c r="I80"/>
  <c r="N45"/>
  <c r="M45"/>
  <c r="L45"/>
  <c r="K45"/>
  <c r="J45"/>
  <c r="I45"/>
  <c r="C45" l="1"/>
  <c r="P45" s="1"/>
  <c r="C80"/>
  <c r="P80" s="1"/>
  <c r="P44"/>
  <c r="Q44" l="1"/>
  <c r="Q43"/>
  <c r="Q45" l="1"/>
  <c r="F24" i="2" l="1"/>
  <c r="D25" s="1"/>
  <c r="I59" l="1"/>
  <c r="C25"/>
  <c r="F25" s="1"/>
  <c r="L24"/>
  <c r="H25" s="1"/>
  <c r="J56" l="1"/>
  <c r="J57"/>
  <c r="J48"/>
  <c r="J47"/>
  <c r="J46"/>
  <c r="J51"/>
  <c r="J50"/>
  <c r="J54"/>
  <c r="J49"/>
  <c r="J52"/>
  <c r="J55"/>
  <c r="J53"/>
  <c r="I25"/>
  <c r="J25"/>
  <c r="K25"/>
  <c r="J59" l="1"/>
  <c r="L25"/>
  <c r="I209" l="1"/>
  <c r="I212" s="1"/>
  <c r="N52" i="8" l="1"/>
  <c r="N53"/>
  <c r="N54" l="1"/>
  <c r="O108" i="9" l="1"/>
  <c r="O110"/>
  <c r="O109"/>
  <c r="O105"/>
  <c r="O106"/>
  <c r="O111"/>
  <c r="O107"/>
  <c r="O104"/>
  <c r="O113" l="1"/>
  <c r="O49"/>
  <c r="O48"/>
  <c r="O50" l="1"/>
  <c r="C275" i="6" l="1"/>
  <c r="I275"/>
  <c r="L275"/>
  <c r="H275"/>
  <c r="M275"/>
  <c r="D275"/>
  <c r="G275"/>
  <c r="F275"/>
  <c r="K275"/>
  <c r="E275"/>
  <c r="F265" i="8" l="1"/>
  <c r="H39" i="7" l="1"/>
  <c r="I108" i="6"/>
  <c r="I39" i="7"/>
  <c r="J108" i="6" l="1"/>
  <c r="J39" i="7"/>
  <c r="K108" i="6"/>
  <c r="K39" i="7"/>
  <c r="O37"/>
  <c r="L108" i="6"/>
  <c r="F39" i="7" l="1"/>
  <c r="G39"/>
  <c r="F99" i="6"/>
  <c r="I106" i="8"/>
  <c r="E39" i="7"/>
  <c r="J106" i="8"/>
  <c r="E106" s="1"/>
  <c r="G99" i="6"/>
  <c r="G106" s="1"/>
  <c r="G108" s="1"/>
  <c r="D39" i="7"/>
  <c r="O30"/>
  <c r="K106" i="8"/>
  <c r="H108" i="6" l="1"/>
  <c r="P99"/>
  <c r="M104" i="8" l="1"/>
  <c r="M97"/>
  <c r="E108" i="6"/>
  <c r="M106" i="8" l="1"/>
  <c r="N104" s="1"/>
  <c r="H106"/>
  <c r="N99" l="1"/>
  <c r="N101"/>
  <c r="N103"/>
  <c r="N98"/>
  <c r="N102"/>
  <c r="N100"/>
  <c r="N97"/>
  <c r="N106" l="1"/>
  <c r="B66" i="21" l="1"/>
  <c r="F102" i="6" l="1"/>
  <c r="O33" i="7"/>
  <c r="O39" s="1"/>
  <c r="P102" i="6" l="1"/>
  <c r="F106"/>
  <c r="F108" l="1"/>
  <c r="P106"/>
  <c r="P108" s="1"/>
  <c r="Q104" l="1"/>
  <c r="Q101"/>
  <c r="Q103"/>
  <c r="Q102"/>
  <c r="Q106"/>
  <c r="Q105"/>
  <c r="Q100"/>
  <c r="Q99"/>
  <c r="Q108" l="1"/>
</calcChain>
</file>

<file path=xl/sharedStrings.xml><?xml version="1.0" encoding="utf-8"?>
<sst xmlns="http://schemas.openxmlformats.org/spreadsheetml/2006/main" count="5301" uniqueCount="542">
  <si>
    <t>TIPO DE SOLICITUD</t>
  </si>
  <si>
    <t>MANUALES</t>
  </si>
  <si>
    <t>TOTAL</t>
  </si>
  <si>
    <t>GENERO</t>
  </si>
  <si>
    <t>FEMENINO</t>
  </si>
  <si>
    <t>MASCULINO</t>
  </si>
  <si>
    <t>EMPRESAS</t>
  </si>
  <si>
    <t>SEUDONIMO</t>
  </si>
  <si>
    <t>No. DE PREGUNTAS</t>
  </si>
  <si>
    <t>PREGUNTAS</t>
  </si>
  <si>
    <t>RESPUESTAS</t>
  </si>
  <si>
    <t>IMPROCEDENTE NO RESPONDIO PREVENCIÓN</t>
  </si>
  <si>
    <t>INCOMPETENCIA</t>
  </si>
  <si>
    <t>INEXISTENCIA</t>
  </si>
  <si>
    <t>PROCEDENTE</t>
  </si>
  <si>
    <t>PROCEDENTE PARCIAL POR CONFIDENCIAL E INEXISTENCIA</t>
  </si>
  <si>
    <t>PROCEDENTE PARCIAL POR INEXISTENCIA</t>
  </si>
  <si>
    <t>PROCEDENTE PARCIAL POR RESERVA</t>
  </si>
  <si>
    <t>RESERVADA</t>
  </si>
  <si>
    <t>FORMATO SOLICITADO</t>
  </si>
  <si>
    <t>CD</t>
  </si>
  <si>
    <t>COPIA CERTIFICADA</t>
  </si>
  <si>
    <t>COPIA SIMPLE</t>
  </si>
  <si>
    <t>COPIA SIMPLE Y COPIA CERTIFICADA</t>
  </si>
  <si>
    <t>VÍA INFOMEX</t>
  </si>
  <si>
    <t>ACTUALIZACIONES DEL PORTAL</t>
  </si>
  <si>
    <t>RECURSOS DE REVISIÓN</t>
  </si>
  <si>
    <t>TIPO DE INFORMACION</t>
  </si>
  <si>
    <t>ORDINARIA</t>
  </si>
  <si>
    <t>FUNDAMENTAL</t>
  </si>
  <si>
    <t>CONFIDENCIAL</t>
  </si>
  <si>
    <t>INFORMACION POR TEMATICA</t>
  </si>
  <si>
    <t>ECONOMICA ADMINISTRATIVA</t>
  </si>
  <si>
    <t>SERV. PUB.</t>
  </si>
  <si>
    <t>LEGAL</t>
  </si>
  <si>
    <t>TRAMITE</t>
  </si>
  <si>
    <t>NOTIFICACIONES DE RESPUESTAS</t>
  </si>
  <si>
    <t>INFOMEX</t>
  </si>
  <si>
    <t>LISTAS</t>
  </si>
  <si>
    <t>DEPENDENCIAS QUE TARDARON DE 5 EN CONTESTAR</t>
  </si>
  <si>
    <t>No. De Solic.</t>
  </si>
  <si>
    <t>ACTAS</t>
  </si>
  <si>
    <t>BOMBEROS</t>
  </si>
  <si>
    <t>CATASTRO</t>
  </si>
  <si>
    <t>COPLADEMUN</t>
  </si>
  <si>
    <t>INNOVACION</t>
  </si>
  <si>
    <t>MANTENIMIENTO URBANO</t>
  </si>
  <si>
    <t xml:space="preserve"> </t>
  </si>
  <si>
    <t>SINDICATURA</t>
  </si>
  <si>
    <t>MISMO DIA</t>
  </si>
  <si>
    <t>UN DIA</t>
  </si>
  <si>
    <t>DOS DIAS</t>
  </si>
  <si>
    <t>TRES DIAS</t>
  </si>
  <si>
    <t>CUATRO DIAS</t>
  </si>
  <si>
    <t>CINCO DIAS</t>
  </si>
  <si>
    <t>SEIS DIAS</t>
  </si>
  <si>
    <t>SIETE DIAS</t>
  </si>
  <si>
    <t>DIAS QUE TARDO DTAI EN CONTESTAR</t>
  </si>
  <si>
    <t>No. DE DIAS</t>
  </si>
  <si>
    <t>PRORROGAS (UNA VEZ QUE SE REALIZÓ EL APAGO)</t>
  </si>
  <si>
    <t>INFORMACION ENTREGADA</t>
  </si>
  <si>
    <t xml:space="preserve">SE ENTREGO INFORMACION SOLICITADA EN LA MISMA RESPUESTA </t>
  </si>
  <si>
    <r>
      <t>LA INFORMACION SE PUSO A DISPOSICION,  ACUDIERON A REALIZAR PAGO Y VINIERON POR SU DOCUMENTACION</t>
    </r>
    <r>
      <rPr>
        <sz val="8"/>
        <rFont val="Arial"/>
        <family val="2"/>
      </rPr>
      <t xml:space="preserve"> (LA INFORMACION QUE ACUDIERON A PAGAR PUDO HABER SIDO RESPONDIDA EN MESES ANTERIORES)</t>
    </r>
  </si>
  <si>
    <t>LA INFORMACION SE PUSO A DISPOSICION Y NO ACUDIERON A PAGAR</t>
  </si>
  <si>
    <t>DEPENDENCIAS</t>
  </si>
  <si>
    <t>Comunidad Digna</t>
  </si>
  <si>
    <t>Consejería Jurídica</t>
  </si>
  <si>
    <t>Contraloría</t>
  </si>
  <si>
    <t>Coordinación de Delegaciones</t>
  </si>
  <si>
    <t>Coordinación de Gabinete</t>
  </si>
  <si>
    <t>Dirección de Cementerios</t>
  </si>
  <si>
    <t>Dirección de Protección al Medio Ambiente</t>
  </si>
  <si>
    <t>Estacionómetros y Estacionamientos</t>
  </si>
  <si>
    <t>Instituto de Cultura</t>
  </si>
  <si>
    <t>Instituto Municipal de la Juventud</t>
  </si>
  <si>
    <t>Instituto Municipal de la Mujer</t>
  </si>
  <si>
    <t>Junta Municipal de Reclutamiento</t>
  </si>
  <si>
    <t>Portal</t>
  </si>
  <si>
    <t>Rastros Municipales</t>
  </si>
  <si>
    <t>Recursos Humanos</t>
  </si>
  <si>
    <t>Regidores</t>
  </si>
  <si>
    <t>Registro Civil</t>
  </si>
  <si>
    <t>Relaciones Exteriores</t>
  </si>
  <si>
    <t>Relaciones Públicas</t>
  </si>
  <si>
    <t>Sanidad Animal</t>
  </si>
  <si>
    <t>Agua y Alcantarillado</t>
  </si>
  <si>
    <t>Alumbrado Público</t>
  </si>
  <si>
    <t>Archivo Municipal</t>
  </si>
  <si>
    <t>Comunicación Social</t>
  </si>
  <si>
    <t>Dirección de Aseo Público</t>
  </si>
  <si>
    <t>Integración y Dictaminación</t>
  </si>
  <si>
    <t>Participación Ciudadana</t>
  </si>
  <si>
    <t>Atención Ciudadana</t>
  </si>
  <si>
    <t>Coplademun</t>
  </si>
  <si>
    <t>Dirección de Parques y Jardines</t>
  </si>
  <si>
    <t>Proyectos Estratégicos</t>
  </si>
  <si>
    <t>Secretaria del Ayuntamiento</t>
  </si>
  <si>
    <t>Asuntos Internos</t>
  </si>
  <si>
    <t>Dir. Gral. Promoción Económica y T.</t>
  </si>
  <si>
    <t>Educación Municipal</t>
  </si>
  <si>
    <t>Instituto de Capacitación y Oferta Educativa</t>
  </si>
  <si>
    <t>Mantenimiento Urbano</t>
  </si>
  <si>
    <t>Dir. Gral. Innovación y Tecnología</t>
  </si>
  <si>
    <t>Protección Civil y Bomberos</t>
  </si>
  <si>
    <t>Actas y Acuerdos</t>
  </si>
  <si>
    <t>Desarrollo Social Humano</t>
  </si>
  <si>
    <t>Dir. General y Admva. Ecología</t>
  </si>
  <si>
    <t>Secretaría Particular</t>
  </si>
  <si>
    <t>Dirección Catastro</t>
  </si>
  <si>
    <t>Dirección de Transparencia y Acceso a la Información</t>
  </si>
  <si>
    <t>Patrimonio Municipal</t>
  </si>
  <si>
    <t>Dir. Gral. de Servicios Públicos</t>
  </si>
  <si>
    <t>Mantenimiento de Pavimentos</t>
  </si>
  <si>
    <t>Síndico Municipal</t>
  </si>
  <si>
    <t>Seguridad Pública</t>
  </si>
  <si>
    <t>Inspección de Reglamentos</t>
  </si>
  <si>
    <t>Padrón y Licencias</t>
  </si>
  <si>
    <t>Tesorero Municipal</t>
  </si>
  <si>
    <t>Oficialía Mayor Administrativa</t>
  </si>
  <si>
    <t>Obras Públicas</t>
  </si>
  <si>
    <t xml:space="preserve">       SECRETARÍA DEL AYUNTAMIENTO</t>
  </si>
  <si>
    <t xml:space="preserve">       DIRECCIÓN DE TRANSPARENCIA Y ACCESO A LA INFORMACIÓN </t>
  </si>
  <si>
    <t>SEUDÓNIMO</t>
  </si>
  <si>
    <t>SOLICITUDES POR TIPO</t>
  </si>
  <si>
    <t>TIPO DE RESPUESTAS</t>
  </si>
  <si>
    <t xml:space="preserve">DIRECCIÓN DE TRANSPARENCIA Y ACCESO A LA INFORMACIÓN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</si>
  <si>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</si>
  <si>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</si>
  <si>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</si>
  <si>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</si>
  <si>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</si>
  <si>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</si>
  <si>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</si>
  <si>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</si>
  <si>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</si>
  <si>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</si>
  <si>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</si>
  <si>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</si>
  <si>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SOLICITUDES RECIBIDAS</t>
  </si>
  <si>
    <t>ANUAL</t>
  </si>
  <si>
    <t>PORCENTAJE</t>
  </si>
  <si>
    <t>ELECTRÓNICAS</t>
  </si>
  <si>
    <t xml:space="preserve">PROCEDENTE </t>
  </si>
  <si>
    <t xml:space="preserve">PROCEDENTE PARCIAL POR CONFIDENCIALIDAD </t>
  </si>
  <si>
    <t>IMPROCEDENTE NO RESPONDIO PREVENCION</t>
  </si>
  <si>
    <t>OTRAS</t>
  </si>
  <si>
    <t>NUMERO DE PREGUNTAS</t>
  </si>
  <si>
    <t>RECURSOS DE REVISION</t>
  </si>
  <si>
    <t>Vinculación Asuntos Religiosos</t>
  </si>
  <si>
    <t>Dirección Relaciones Públicas</t>
  </si>
  <si>
    <t>Dirección de Recursos Humanos</t>
  </si>
  <si>
    <t>Dirección de Sanidad Animal</t>
  </si>
  <si>
    <t>Contraloría Municipal</t>
  </si>
  <si>
    <t>Dirección Coplademun</t>
  </si>
  <si>
    <t>Consejería Jurídica de Presidencia</t>
  </si>
  <si>
    <t>Dirección de Coordinación de Delegaciones</t>
  </si>
  <si>
    <t>Instituto de Capacidad y Oferta Educativa</t>
  </si>
  <si>
    <t>Dirección de Mantenimiento de Pavimentos</t>
  </si>
  <si>
    <t>Dirección de Integración y Dictaminación</t>
  </si>
  <si>
    <t>Dirección Estacionómetros y Estacionamientos</t>
  </si>
  <si>
    <t>Dirección de Alumbrado Público</t>
  </si>
  <si>
    <t>Dirección de Atención Ciudadana</t>
  </si>
  <si>
    <t>Dirección de Asuntos Internos</t>
  </si>
  <si>
    <t>Instituto Municipal  de Cultura</t>
  </si>
  <si>
    <t>Dirección de Agua y Alcantarillado</t>
  </si>
  <si>
    <t>Dirección General del Centro de Promoción Económica y Turismo</t>
  </si>
  <si>
    <t>Dirección General de Comunicación Social</t>
  </si>
  <si>
    <t>Dirección de Archivo Municipal</t>
  </si>
  <si>
    <t>Dirección General de  Innovación Gubernamental y Tecnología de la Información</t>
  </si>
  <si>
    <t>Dirección de Proyectos Estratégicos</t>
  </si>
  <si>
    <t>Dirección de Participación Ciudadana</t>
  </si>
  <si>
    <t>Dirección de Patrimonio Municipal</t>
  </si>
  <si>
    <t>Dirección General de Ecología y fomento Agropecuario</t>
  </si>
  <si>
    <t>Dirección General de Servicios Públicos</t>
  </si>
  <si>
    <t>Dirección de Actas y Acuerdos y Seguimientos</t>
  </si>
  <si>
    <t>Dirección de Desarrollo Social Humano</t>
  </si>
  <si>
    <t xml:space="preserve">Dirección General de Seguridad Pública </t>
  </si>
  <si>
    <t>Dirección General de Inspección de Reglamentos</t>
  </si>
  <si>
    <t>Tesoreria Municipal</t>
  </si>
  <si>
    <t>Oficialia Mayor de Padrón y Licencias</t>
  </si>
  <si>
    <t>Dirección General de Obras Públicas</t>
  </si>
  <si>
    <t xml:space="preserve">                          SECRETARÍA DEL AYUNTAMIENTO</t>
  </si>
  <si>
    <t>Debido a que las solicitudes de información se envían a diversas de dependencias, el número no es coincidente con el total de solicitudes respondidas en el año</t>
  </si>
  <si>
    <t xml:space="preserve">       FORMATO SOLICITADO</t>
  </si>
  <si>
    <t>COPIA SIMPLE Y CERTIFICADA</t>
  </si>
  <si>
    <t xml:space="preserve">                                                                                                                                          </t>
  </si>
  <si>
    <t xml:space="preserve">       ACTUALIZACIONES EN EL PORTAL</t>
  </si>
  <si>
    <t xml:space="preserve">                    RECURSOS DE REVISION</t>
  </si>
  <si>
    <t>TIPO DE INFORMACIÓN</t>
  </si>
  <si>
    <t>INFORMACIÓN POR TEMÁTICA</t>
  </si>
  <si>
    <t>SERVICIOS PUBLICOS</t>
  </si>
  <si>
    <t>NOTIFICACIONES DE RESPUESTA</t>
  </si>
  <si>
    <t>NOTIFICACIÓN POR LISTAS</t>
  </si>
  <si>
    <t>NOTIFICACIÓN PERSONAL</t>
  </si>
  <si>
    <t>PORTAL</t>
  </si>
  <si>
    <t>CONSULTA FÍSICA</t>
  </si>
  <si>
    <t>COPIA SIMPLE Y COPIA DIGITAL</t>
  </si>
  <si>
    <t>CONSULTA FISICA</t>
  </si>
  <si>
    <t>PRIMER SEMESTRE</t>
  </si>
  <si>
    <t xml:space="preserve">                    SECRETARÍA DEL AYUNTAMIENTO</t>
  </si>
  <si>
    <t>SEGUNDO SEMESTRE</t>
  </si>
  <si>
    <t>FORMATO ELECTRONICO</t>
  </si>
  <si>
    <t>ACUMULADO TOTAL 2013 AL 2015</t>
  </si>
  <si>
    <t>RUBROS</t>
  </si>
  <si>
    <t>SOLICITUDES POR GENERO</t>
  </si>
  <si>
    <t>SOLICITUDES POR TIPO DE RESPUESTAS</t>
  </si>
  <si>
    <t>FORMATOS SOLICITADOS</t>
  </si>
  <si>
    <t>NOTIFICACIÓN</t>
  </si>
  <si>
    <t>SOLICITUD POR GÉNERO</t>
  </si>
  <si>
    <t xml:space="preserve">       No. DE PREGUNTAS CONTESTADAS</t>
  </si>
  <si>
    <t>ECONÓMICA ADMINISTRATIVA</t>
  </si>
  <si>
    <t>SERVICIOS PÚBLICOS</t>
  </si>
  <si>
    <t>SOLICITUDES CONTESTADAS POR DEPENDENCIAS</t>
  </si>
  <si>
    <t>MISMO DÍA</t>
  </si>
  <si>
    <t>DOS DÍAS</t>
  </si>
  <si>
    <t>TRES DÍAS</t>
  </si>
  <si>
    <t>CUATRO DÍAS</t>
  </si>
  <si>
    <t>CINCO DÍAS</t>
  </si>
  <si>
    <t xml:space="preserve">SEIS DÍAS </t>
  </si>
  <si>
    <t>SIETE DÍAS</t>
  </si>
  <si>
    <t>No. DE SOLICITUDES</t>
  </si>
  <si>
    <t xml:space="preserve">                                                                                                    </t>
  </si>
  <si>
    <t>CORREO ELECTRONICO</t>
  </si>
  <si>
    <t>Comunidad digna</t>
  </si>
  <si>
    <t xml:space="preserve">                    RECURSOS DE REVISIÓN</t>
  </si>
  <si>
    <t xml:space="preserve">RECURSOS DE REVISIÓN </t>
  </si>
  <si>
    <t>CORREO ELECTRÓNICO</t>
  </si>
  <si>
    <t>SOLICITUDES CONTESTADAS</t>
  </si>
  <si>
    <t xml:space="preserve">Debido a que las solicitudes de información se envían a diversas de dependencias, debemos esperar a tener la información completa para emitir respuesta. </t>
  </si>
  <si>
    <t>MONTO TOTAL</t>
  </si>
  <si>
    <t>MES</t>
  </si>
  <si>
    <t>MONTO</t>
  </si>
  <si>
    <t xml:space="preserve">        ORDENES DE PAGO                                                                    </t>
  </si>
  <si>
    <t>TURNOS</t>
  </si>
  <si>
    <t>NÚMERO DE PREGUNTAS</t>
  </si>
  <si>
    <t>PROCEDENTE PARCIAL POR CONFIDENCIAL</t>
  </si>
  <si>
    <t>PROCEDENTE PARCIAL POR RESERVA E INEXISTENCIA</t>
  </si>
  <si>
    <t xml:space="preserve">SE PREVINO, EN TRAMITE </t>
  </si>
  <si>
    <t>CONTRALORIA</t>
  </si>
  <si>
    <t>DTAI</t>
  </si>
  <si>
    <t>ECOLOGIA</t>
  </si>
  <si>
    <t>INNOVACIÓN</t>
  </si>
  <si>
    <t>OP</t>
  </si>
  <si>
    <t>PADRON</t>
  </si>
  <si>
    <t>PATRIMONIO</t>
  </si>
  <si>
    <t>REGLAMENTOS</t>
  </si>
  <si>
    <t>TESORERIA</t>
  </si>
  <si>
    <t>INFORMACIÓN POR TEMATICA</t>
  </si>
  <si>
    <t>PRORROGAS (UNA VEZ QUE SE REALIZÓ EL PAGO)</t>
  </si>
  <si>
    <t>INFORMACIÓN ENTREGADA</t>
  </si>
  <si>
    <t xml:space="preserve">SE ENTREGÓ INFORMACIÓN SOLICITADA EN LA MISMA RESPUESTA </t>
  </si>
  <si>
    <t>LA INFORMACIÓN SE PUSO A DISPOSICIÓN Y NO ACUDIERON A PAGAR</t>
  </si>
  <si>
    <t>*</t>
  </si>
  <si>
    <t>IMPROCEDENTE POR NO CUMPLIR CON LOS REQUISITOS</t>
  </si>
  <si>
    <t>PROCEDENTE PARCIAL POR CONFIDENCIAL RESERVADA E INEXISTENCIA</t>
  </si>
  <si>
    <t>DESARROLLO SOCIAL</t>
  </si>
  <si>
    <t>PARTICIPACION CIUDADANA</t>
  </si>
  <si>
    <t xml:space="preserve">Coordinación de la Oficina de Presidencia </t>
  </si>
  <si>
    <t>DIAS HABILES EN SE DIO RESPUESTA A LA SOLICITUD DEL MES DE MARZO 2014</t>
  </si>
  <si>
    <t>DIAS HABILES EN QUE SE  DIO RESPUESTA A LA SOLICITUD DEL MES DE FEBRERO 2014</t>
  </si>
  <si>
    <t>DIAS HABILES EN QUE CONTESTARON LAS DEPENDENCIAS DEL MES DE ABRIL 2014</t>
  </si>
  <si>
    <t>DIAS HABILES EN QUE CONTESTARON LAS DEPENDENCIAS DEL MES DE MARZO 2014</t>
  </si>
  <si>
    <t>ARCHIVO</t>
  </si>
  <si>
    <t>COMUNIDAD DIGNA</t>
  </si>
  <si>
    <t>ESTACIONAMIENTOS</t>
  </si>
  <si>
    <t>INTEGRACIÓN</t>
  </si>
  <si>
    <t>OMA</t>
  </si>
  <si>
    <t>SECRETARIA PARTICULAR</t>
  </si>
  <si>
    <t>SEGURIDAD PÚBLICA</t>
  </si>
  <si>
    <t>Coordinación General  Oficina Central de Gobierno, Estrategía y opinión Pública</t>
  </si>
  <si>
    <t>CONSULTA DIRECTA</t>
  </si>
  <si>
    <t>SECRETARÍA DEL AYUNTAMIENTO</t>
  </si>
  <si>
    <t xml:space="preserve"> DIRECCIÓN DE TRANSPARENCIA Y ACCESO A LA INFORMACIÓN </t>
  </si>
  <si>
    <t xml:space="preserve">INEXISTENCIA </t>
  </si>
  <si>
    <t>PROCEDENTE PARCIAL POR CONFIDENCIAL Y RESERVA</t>
  </si>
  <si>
    <t>CULTURA</t>
  </si>
  <si>
    <t>OCHO DIAS</t>
  </si>
  <si>
    <t>MAYO 2014</t>
  </si>
  <si>
    <t>DIAS HABILES EN QUE CONTESTARON LAS DEPENDENCIAS DEL MES DE MAYO 2014</t>
  </si>
  <si>
    <t xml:space="preserve">  </t>
  </si>
  <si>
    <t>ICOE</t>
  </si>
  <si>
    <t>PAVIMENTOS</t>
  </si>
  <si>
    <t xml:space="preserve">OCHO DIAS O MAS </t>
  </si>
  <si>
    <t xml:space="preserve">             INFORMACIÓN ESTADÍSTICAS JULIO 2014</t>
  </si>
  <si>
    <t>DIAS HABILES EN QUE CONTESTARON LAS DEPENDENCIAS DEL MES DE JUNIO 2014</t>
  </si>
  <si>
    <t>DIAS HABILES EN QUE CONTESTARON LAS DEPENDENCIAS DEL MES DE JULIO 2014</t>
  </si>
  <si>
    <t>DESISTIMIENTO</t>
  </si>
  <si>
    <t>NO PRESENTADA</t>
  </si>
  <si>
    <t>PREVENCIÓN EN TRAMITE</t>
  </si>
  <si>
    <t>IMPROCEDENTE POR RESERVA E INEXISTENCIA</t>
  </si>
  <si>
    <t>Programa Zapopan Ciudad de Todos</t>
  </si>
  <si>
    <t>ASEO</t>
  </si>
  <si>
    <t>OBRAS PUBLICAS</t>
  </si>
  <si>
    <t>DIAS HABILES EN QUE CONTESTARON LAS DEPENDENCIAS DEL MES DE SEPTIEMBRE 2014</t>
  </si>
  <si>
    <t>DIAS QUE TARDO LAS DEPENDENCIAS EN CONTESTAR DESPUES DE LA FECHA DE TURNO</t>
  </si>
  <si>
    <t>DIAS QUE TARDO LA DIRECCION DE TRASPARENCIA Y ACCESO A LA INFORMACIÓN EN CONTESTAR DESPUES DE LA FECHA DE ADMISIÓN</t>
  </si>
  <si>
    <t>SOLICITUDES REMITIDAS POR EL ITEI</t>
  </si>
  <si>
    <t>DE LA SOLICITUD    2584  A LA  2962</t>
  </si>
  <si>
    <t>AGUA</t>
  </si>
  <si>
    <t>ASEO PUBLICO</t>
  </si>
  <si>
    <t>COMUNICACIÓN SOCIAL</t>
  </si>
  <si>
    <t>PADRÓN</t>
  </si>
  <si>
    <t>PARTICIPACIÓN CIUDADANA</t>
  </si>
  <si>
    <t>VINCULACIÓN Y ASUNTOS RELIGIOSOS</t>
  </si>
  <si>
    <t>PARQUES Y JARDINES</t>
  </si>
  <si>
    <t xml:space="preserve">SIETE DÍAS O MAS </t>
  </si>
  <si>
    <t>Vinculación y Asuntos Religiosos</t>
  </si>
  <si>
    <t>DIAS HABILES EN QUE CONTESTARON LAS DEPENDENCIAS DEL MES DE OCTUBRE 2014</t>
  </si>
  <si>
    <t>Estadisticas de Recursos de Revisión de Octubre 2013 a Noviembre 2014</t>
  </si>
  <si>
    <t>2014*</t>
  </si>
  <si>
    <t>Se confirma respuesta</t>
  </si>
  <si>
    <t xml:space="preserve">Se requiere entrega de información </t>
  </si>
  <si>
    <t xml:space="preserve">Se sobresee </t>
  </si>
  <si>
    <r>
      <rPr>
        <b/>
        <sz val="11"/>
        <color theme="1"/>
        <rFont val="Calibri"/>
        <family val="2"/>
        <scheme val="minor"/>
      </rPr>
      <t>*</t>
    </r>
    <r>
      <rPr>
        <sz val="11"/>
        <color theme="1"/>
        <rFont val="Calibri"/>
        <family val="2"/>
        <scheme val="minor"/>
      </rPr>
      <t xml:space="preserve"> 4 recursos de revisión NO INCLUIDOS por encontrarse en trámite </t>
    </r>
  </si>
  <si>
    <t>CORTE DEL MES DE NOVIEMBRE DEL 2014</t>
  </si>
  <si>
    <t>DE LA SOLICITUD    2963  A LA  3360</t>
  </si>
  <si>
    <t>NOS EMITIERON DEL ITEI</t>
  </si>
  <si>
    <t>NOS REMITIERON DE OTRAS DEPENDENCIAS</t>
  </si>
  <si>
    <t>SECRETARIA DEL AYUNTAMIENTO</t>
  </si>
  <si>
    <t>INSPECCIÓN DE REGLAMENTOS</t>
  </si>
  <si>
    <t>ADQUISISCIONES</t>
  </si>
  <si>
    <t>ASUNTOS RELIGIOSOS</t>
  </si>
  <si>
    <t>LICENCIAS</t>
  </si>
  <si>
    <t>SERV.PUBS.</t>
  </si>
  <si>
    <t>ASUNTOS INTERNOS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</si>
  <si>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</si>
  <si>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RELACIONES EXTERIORES</t>
  </si>
  <si>
    <t>Consejeria Juridica</t>
  </si>
  <si>
    <t>CORTE DEL MES DE DICIEMBRE DEL 2014</t>
  </si>
  <si>
    <t>DE LA SOLICITUD    3361  A LA  3559</t>
  </si>
  <si>
    <t>INFOMEX -EMPRESAS</t>
  </si>
  <si>
    <t>INFOMEX -MASCULINO</t>
  </si>
  <si>
    <t>INFOMEX -FEMENINO</t>
  </si>
  <si>
    <t>INFOMEX -SEUDONIMO</t>
  </si>
  <si>
    <t xml:space="preserve">RECURSOS DE REVISIÓN                                          </t>
  </si>
  <si>
    <t>AGUA Y ALCANTARILLADO</t>
  </si>
  <si>
    <t xml:space="preserve">ALUMBRADO </t>
  </si>
  <si>
    <t>DELEGACIONES</t>
  </si>
  <si>
    <t>EDUCACION MUNICIPAL</t>
  </si>
  <si>
    <t>PROMOCION ECONOMICA</t>
  </si>
  <si>
    <t>RASTRO</t>
  </si>
  <si>
    <t>RELACIONES PUBLICAS</t>
  </si>
  <si>
    <t>SEGURIDAD PUBLICA</t>
  </si>
  <si>
    <t>COMPARATIVO CALIFICACIONES ZAPOPAN  CIMTRA 2012</t>
  </si>
  <si>
    <t>COMPARATIVO CALIFICACIONES ZAPOPAN  CIMTRA 2013</t>
  </si>
  <si>
    <t>COMPARATIVO CALIFICACIONES ZAPOPAN  CIMTRA 2014</t>
  </si>
  <si>
    <t>BLOQUE DE GASTOS</t>
  </si>
  <si>
    <t>GASTOS</t>
  </si>
  <si>
    <t>BLOQUE SOBRE OBRAS</t>
  </si>
  <si>
    <t>OBRAS</t>
  </si>
  <si>
    <t>BLOQUE SOBRE BIENES Y SUS USOS</t>
  </si>
  <si>
    <t>BIENES Y SUS USOS</t>
  </si>
  <si>
    <t>BLOQUE SOBRE ADMINISTRACION</t>
  </si>
  <si>
    <t>ADMINISTRACION</t>
  </si>
  <si>
    <t>BLOQUE OBRE URBANIDAD</t>
  </si>
  <si>
    <t>URBANIDAD</t>
  </si>
  <si>
    <t>BLOQUE SOBRE ATENCION CIUDADANA</t>
  </si>
  <si>
    <t>CONSEJOS</t>
  </si>
  <si>
    <t>BLOQUE SOBRE CONSEJOS</t>
  </si>
  <si>
    <t>CABILDO</t>
  </si>
  <si>
    <t>BLOQUE SOBRE CABILDO</t>
  </si>
  <si>
    <t>ATENCION CIUDADANA</t>
  </si>
  <si>
    <t xml:space="preserve">RECURSOS DE REVISIÓN  </t>
  </si>
  <si>
    <t>* acumulados</t>
  </si>
  <si>
    <t>Coordinación de la Oficina de Presidencia</t>
  </si>
  <si>
    <t>3*</t>
  </si>
  <si>
    <t>5*</t>
  </si>
  <si>
    <t>NOS REMITIERON DEL ITEI</t>
  </si>
  <si>
    <t>ADQUISICIONES</t>
  </si>
  <si>
    <t>RECURSOS DE REVISIÓN  (siete acumulado)</t>
  </si>
  <si>
    <t>RECURSOS DE REVISIÓN  (2 acumulados)</t>
  </si>
  <si>
    <t>ACTUALIZACIONES DEL  PORTAL</t>
  </si>
  <si>
    <t>TIPO DE IMFORMACIÓN</t>
  </si>
  <si>
    <t>REDACCIÓN A DEPENDENCIAS</t>
  </si>
  <si>
    <t>ELECTRÓNICA</t>
  </si>
  <si>
    <t>MANUAL-FEMENINO</t>
  </si>
  <si>
    <t>MANUAL-MASCULINO</t>
  </si>
  <si>
    <t>MANUAL-EMPRESAS</t>
  </si>
  <si>
    <t>MANUAL-SEUDONIMOS</t>
  </si>
  <si>
    <t>Direcciónde Protección al  Medio Ambiente</t>
  </si>
  <si>
    <t>Consejería Juridica</t>
  </si>
  <si>
    <t>COPIA CERTIFICADA COPIA SIMPLE</t>
  </si>
  <si>
    <t>ORDENES DE PAGO 2015</t>
  </si>
  <si>
    <t>ESTADÍSTICAS PRIMER SEMESTRE DEL 2015</t>
  </si>
  <si>
    <t>ESTADÍSTICAS SEGUNDO SEMESTRE 2015</t>
  </si>
  <si>
    <t>SOLICITUDES RECIBIDAS PRIMER SEMESTRE  2015</t>
  </si>
  <si>
    <t xml:space="preserve">      SOLICITUDES PRIMER SEMESTRE  2015</t>
  </si>
  <si>
    <t xml:space="preserve">      SOLICITUDES POR GÉNERO  PRIMER SEMESTRE 2015</t>
  </si>
  <si>
    <t>SOLICITUDES POR RESPUESTA   PRIMER SEMESTRE  2015</t>
  </si>
  <si>
    <t xml:space="preserve"> ACTUALIZACIÓN EN EL PORTAL PRIMER SEMESTRE 2015</t>
  </si>
  <si>
    <t xml:space="preserve">      SOLICITUDES  POR TIPO SEGUNDO SEMESTRE  2015</t>
  </si>
  <si>
    <t xml:space="preserve">      SOLICITUDES POR GÉNERO  SEGUNDO SEMESTRE 2015</t>
  </si>
  <si>
    <t>SOLICITUDES POR RESPUESTA  SEGUNDO SEMESTRE  2015</t>
  </si>
  <si>
    <t>SOLICITUDES POR NÚMERO DE PREGUNTAS SEGUNDO SEMESTRE 2015</t>
  </si>
  <si>
    <t xml:space="preserve"> ACTUALIZACIÓN DEL PORTAL SEGUNDO SEMESTRE 2015</t>
  </si>
  <si>
    <t>RECURSOS DE REVISIÓN SEGUNDO SEMESTRE 2015</t>
  </si>
  <si>
    <t>DEPENDENCIAS SEGUNDO SEMESTRE 2015</t>
  </si>
  <si>
    <t>ACUMULADO ANUAL DEL 2015</t>
  </si>
  <si>
    <t>SOLICITUDES RECIBIDAS  ANUAL 2015</t>
  </si>
  <si>
    <t xml:space="preserve">      SOLICITUDES POR TIPO ANUAL  2015</t>
  </si>
  <si>
    <t xml:space="preserve">      SOLICITUDES POR GENERO ANUAL 2015</t>
  </si>
  <si>
    <t>SOLICITUDES POR RESPUESTA ANUAL 2015</t>
  </si>
  <si>
    <t xml:space="preserve">      SOLICITUDES POR FORMATO SOLICITADO ANUAL 2015</t>
  </si>
  <si>
    <t xml:space="preserve"> NÚMERO DE PREGUNTAS CONTESTADAS ANUAL 2015</t>
  </si>
  <si>
    <t>ACTUALIZACIÓN DEL PORTAL ANUAL 2015</t>
  </si>
  <si>
    <t>RECURSOS DE REVISIÓN 2015</t>
  </si>
  <si>
    <t xml:space="preserve">      SOLICITUDES POR TIPO DE INFORMACIÓN ANUAL 2015</t>
  </si>
  <si>
    <t>INFORMACIÓN POR TEMÁTICA  ANUAL 2015</t>
  </si>
  <si>
    <t>NOTIFICACIONES DE RESPUESTA ANUAL 2015</t>
  </si>
  <si>
    <t>DEPENDENCIAS ANUAL 2015</t>
  </si>
  <si>
    <t>GRAFICAS ANUAL 2015</t>
  </si>
  <si>
    <t xml:space="preserve">      SOLICITUDES POR TIPO  2015</t>
  </si>
  <si>
    <t xml:space="preserve">      SOLICITUDES POR GÉNERO  ANUAL 2015</t>
  </si>
  <si>
    <t>SOLICITUDES POR RESPUESTA   ANUAL 2015</t>
  </si>
  <si>
    <t>COMPARATIVO CALIFICACIONES ZAPOPAN  CIMTRA 2015</t>
  </si>
  <si>
    <t>TOTAL ORDENES DE PAGO</t>
  </si>
  <si>
    <t xml:space="preserve">ORDENES DE PAGO-                                                                       </t>
  </si>
  <si>
    <t>COMPARATIVO</t>
  </si>
  <si>
    <t>ENERO 2015</t>
  </si>
  <si>
    <t xml:space="preserve">ORDENES DE PAGO-                                                                      </t>
  </si>
  <si>
    <t xml:space="preserve">DINERO RECAUDADO POR ORDENES DE PAGO                                                                   </t>
  </si>
  <si>
    <t>ACUMULADO</t>
  </si>
  <si>
    <t>MARZO 2015</t>
  </si>
  <si>
    <t>CORTE DEL MES DE ABRIL DEL 2015</t>
  </si>
  <si>
    <t xml:space="preserve">RECURSOS DE REVISIÓN                    </t>
  </si>
  <si>
    <t>CORTE DEL MES DE MAYO DEL 2015</t>
  </si>
  <si>
    <t xml:space="preserve">ORDENES DE PAGO-                                                                         </t>
  </si>
  <si>
    <t>CORTE DEL MES DE JULIO DEL 2015</t>
  </si>
  <si>
    <t xml:space="preserve">ORDENES DE PAGO-                                                                                  </t>
  </si>
  <si>
    <t>CORTE DEL MES DE AGOSTO DEL 2015</t>
  </si>
  <si>
    <t>CORTE DEL MES DE OCTUBRE DEL 2015</t>
  </si>
  <si>
    <t xml:space="preserve">RECURSOS DE REVISIÓN                          </t>
  </si>
  <si>
    <t xml:space="preserve">RECURSOS DE REVISIÓN                                       </t>
  </si>
  <si>
    <t xml:space="preserve">ORDENES DE PAGO-                                          </t>
  </si>
  <si>
    <t xml:space="preserve">ORDENES DE PAGO-                                   </t>
  </si>
  <si>
    <t>SOLICITUDES ACUMULADAS</t>
  </si>
  <si>
    <t>DE LA SOLICITUD    01  A LA  386</t>
  </si>
  <si>
    <t>MANUAL -EMPRESAS</t>
  </si>
  <si>
    <t>MANUAL -MASCULINO</t>
  </si>
  <si>
    <t>MANUAL -FEMENINO</t>
  </si>
  <si>
    <t>MANUAL -SEUDONIMO</t>
  </si>
  <si>
    <t>TOTAL DE SOLICITUDES</t>
  </si>
  <si>
    <t xml:space="preserve">INCOMPETENCIA </t>
  </si>
  <si>
    <t>INEXISTENTE</t>
  </si>
  <si>
    <t>PROCEDENTE PARCIAL POR CONFIDENCIALIDAD E INEXISTENCIA</t>
  </si>
  <si>
    <t>PROCEDENTE PARCIAL POR CONFIDENCIALIDAD, RESERVA E INEXISTENCIA</t>
  </si>
  <si>
    <t>PROCEDENTE PARCIAL POR RESERVA Y CONFIDENCIALIDAD</t>
  </si>
  <si>
    <t>PROCEDENE PARCIAL POR RESERVA E INEXISTENCIA</t>
  </si>
  <si>
    <t>OFICIALIA MAYOR ADMINISTRATIVA</t>
  </si>
  <si>
    <t>TESORERÍA</t>
  </si>
  <si>
    <t>OBRAS PÚBLICAS</t>
  </si>
  <si>
    <t>SERVS. PUBS.</t>
  </si>
  <si>
    <t xml:space="preserve">EN TRAMITE </t>
  </si>
  <si>
    <t>IMPROCEDENTE SE TIENE POR NO PRESENTADA</t>
  </si>
  <si>
    <t>* 1 acumulado</t>
  </si>
  <si>
    <t>CORTE DEL MES DE ENERO DEL 2015</t>
  </si>
  <si>
    <t>INFORMACIÓN ESTADÍSTICA ENERO 2015</t>
  </si>
  <si>
    <t>NÚMERO DE PREGUNTAS CONTESTADAS PRIMER SEMESTRE 2015</t>
  </si>
  <si>
    <t>NO CUMPLIO CON LOS EXTREMOS DEL ARTÍCULO 79 (REQUISITOS)</t>
  </si>
  <si>
    <t>SE TIENE POR NO PRESENTADA ( NO CUMPLIÓ PREVENCIÓN)</t>
  </si>
  <si>
    <t>Dirección General de Ecología</t>
  </si>
  <si>
    <t>Dirección General de  Innovación y Tecnología</t>
  </si>
  <si>
    <t>Centro de  Promoción Económica y Turismo</t>
  </si>
  <si>
    <t>Parques y Jardines</t>
  </si>
  <si>
    <t>Aseo Público</t>
  </si>
  <si>
    <t>Catastro</t>
  </si>
  <si>
    <t>Cementerios</t>
  </si>
  <si>
    <t>Protección al Medio Ambiente</t>
  </si>
  <si>
    <t>Transparencia y Acceso a la Información</t>
  </si>
  <si>
    <t>Oficialía Mayor de Padrón y Licencias</t>
  </si>
  <si>
    <t>Comisaría General de Seguridad Pública</t>
  </si>
  <si>
    <t>Sindicatura</t>
  </si>
  <si>
    <t>Tesorería</t>
  </si>
  <si>
    <t>IMPROCEDENTE POR INEXISTENTE</t>
  </si>
  <si>
    <t>IMPROCEDENTE POR RESERVADA</t>
  </si>
  <si>
    <t>IMPROCEDENTE, CONFIDENCIAL E INEXISTENTE</t>
  </si>
  <si>
    <t>IMPROCEDENTE POR CONFIDENCIALIDAD Y RESERVADA</t>
  </si>
  <si>
    <t xml:space="preserve">      </t>
  </si>
  <si>
    <t>IMPROCEDENTE POR INEXISTENCIA</t>
  </si>
  <si>
    <t>DEPENDENCIAS PRIMER SEMESTRE 2015</t>
  </si>
  <si>
    <t>DIAS HABILES EN QUE SE  DIO RESPUESTA A LA SOLICITUD DEL MES DE FEBRERO 2015</t>
  </si>
  <si>
    <t>DIAS HABILES EN  QUE SE DIO RESPUESTA A LA SOLICITUD DEL MES DE ENERO 2015</t>
  </si>
  <si>
    <t>DIAS HABILES EN QUE CONTESTARON LAS DEPENDENCIAS DEL MES DE FEBRERO 2015</t>
  </si>
  <si>
    <t>DÍAS HÁBILES EN QUE CONTESTARON LAS DEPENDENCIAS EN EL MES DE ENERO 2015</t>
  </si>
  <si>
    <t>INFORMACIÓN ESTADÍSTICA FEBRERO 2015</t>
  </si>
  <si>
    <t>DE LA SOLICITUD   693  A LA  987</t>
  </si>
  <si>
    <t>0693</t>
  </si>
  <si>
    <t>0987</t>
  </si>
  <si>
    <t>CORTE DEL MES DE FEBRERO  DEL 2015</t>
  </si>
  <si>
    <t>DIAS QUE TARDO LAS DEPENDENCIAS EN CONTESTAR</t>
  </si>
  <si>
    <t>IMPROCEDENTE POR RESERVADA E INEXISTENCIA</t>
  </si>
  <si>
    <t>DE LA SOLICITUD    0387  A LA  0692</t>
  </si>
  <si>
    <t>PADRON Y LICENCIAS</t>
  </si>
  <si>
    <t>CEMENTERIOS</t>
  </si>
  <si>
    <t xml:space="preserve">ORDENES DE PAGO-                                                        </t>
  </si>
  <si>
    <t>DINERO RECAUDADO POR ORDENES DE PAGO</t>
  </si>
  <si>
    <t>SIETE DÍAS O MAS</t>
  </si>
  <si>
    <t>ACTUALIZACION DEL PORTAL</t>
  </si>
  <si>
    <t xml:space="preserve">INNOVACION </t>
  </si>
  <si>
    <t>INTEGRACION</t>
  </si>
  <si>
    <t>MEDIO AMBIENTE</t>
  </si>
  <si>
    <t>*1</t>
  </si>
  <si>
    <t>*  ACUMULADOS</t>
  </si>
  <si>
    <t>CORTE DEL MES DE MARZO DEL 2015</t>
  </si>
  <si>
    <t>DE LA SOLICITUD   0988  A LA  1247</t>
  </si>
  <si>
    <t>* 1 acumulados</t>
  </si>
  <si>
    <t>ACTAS Y ACUERDOS</t>
  </si>
  <si>
    <t>GABINETE</t>
  </si>
  <si>
    <t>REGISTRO CIVIL</t>
  </si>
  <si>
    <t>ZAPOPAN CIUDAD DE TODOS</t>
  </si>
  <si>
    <t>ALUMBRADO PUBLICO</t>
  </si>
  <si>
    <t xml:space="preserve">             INFORMACIÓN ESTADÍSTICAS ABRIL 2015</t>
  </si>
  <si>
    <t>INFORMACIÓN ESTADÍSTICAS MARZO 2015</t>
  </si>
  <si>
    <t xml:space="preserve">ORDENES DE PAGO                                                                      </t>
  </si>
  <si>
    <t>DE LA SOLICITUD    1248  A LA  1499</t>
  </si>
  <si>
    <t>PREVENCIÓN ENTRAMITE</t>
  </si>
  <si>
    <t xml:space="preserve">             INFORMACIÓN ESTADÍSTICAS MAYO 2015</t>
  </si>
  <si>
    <t>DE LA SOLICITUD    1500 A LA  1896</t>
  </si>
  <si>
    <t>CORTE DEL MES DE JUNIO DEL 2015</t>
  </si>
  <si>
    <t>COPIA SIMPLE Y CD</t>
  </si>
  <si>
    <t>*2</t>
  </si>
  <si>
    <t>PROYECTOS ESTRATEGICOS</t>
  </si>
  <si>
    <t>SANIDAD ANIMAL</t>
  </si>
  <si>
    <t>DIAS QUE TARDO LA DIRECCION DE TRASPARENCIA Y ACCESO A LA INFORMACIÓN EN CONTESTAR AL SOLICITANTE DESPUES DE LA FECHA DE ADMISIÓN</t>
  </si>
  <si>
    <t>RESPUETAS ENVIADAS POR LA DEPENDENCIA  CORRESPONDIENTE A 8 SOLICITUDES DE INFORMACIÓN EN LAS CUALES ENTREGARON OFICIOS EN ALCANCE CON LOS CUALES  YA SE HABÍA CONTESTADO PREVIAMENTE</t>
  </si>
  <si>
    <t xml:space="preserve">             INFORMACIÓN ESTADÍSTICAS JUNIO 2015</t>
  </si>
  <si>
    <t>DE LA SOLICITUD    1897 A LA  2303</t>
  </si>
  <si>
    <t>RESPUETAS ENVIADAS POR LA DEPENDENCIA  CORRESPONDIENTE A 15 SOLICITUDES DE INFORMACIÓN EN LAS CUALES ENTREGARON OFICIOS EN ALCANCE CON LOS CUALES  YA SE HABÍA CONTESTADO PREVIAMENTE</t>
  </si>
  <si>
    <t xml:space="preserve">             INFORMACIÓN ESTADÍSTICAS JULIO 2015</t>
  </si>
  <si>
    <t>DE LA SOLICITUD    2304 A LA  2601</t>
  </si>
  <si>
    <t>RESPUETAS ENVIADAS POR LA DEPENDENCIA  CORRESPONDIENTE A 14 SOLICITUDES DE INFORMACIÓN EN LAS CUALES ENTREGARON OFICIOS EN ALCANCE CON LOS CUALES  YA SE HABÍA CONTESTADO PREVIAMENTE</t>
  </si>
  <si>
    <t xml:space="preserve">             INFORMACIÓN ESTADÍSTICAS AGOSTO 2015</t>
  </si>
  <si>
    <t>SOLICITUDES RECIBIDAS  Y CONTESTADAS SEGUNDO SEMESTRE  2015</t>
  </si>
  <si>
    <t>2504/2015</t>
  </si>
  <si>
    <t>2505/2015</t>
  </si>
  <si>
    <t>2568/2015</t>
  </si>
  <si>
    <t xml:space="preserve">             INFORMACIÓN ESTADÍSTICAS SEPTIEMBRE 2015</t>
  </si>
  <si>
    <t xml:space="preserve">             INFORMACIÓN ESTADÍSTICAS OCTUBRE 2015</t>
  </si>
  <si>
    <t xml:space="preserve">             INFORMACIÓN ESTADÍSTICAS NOVIEMBRE 2015</t>
  </si>
  <si>
    <t xml:space="preserve">             INFORMACIÓN ESTADÍSTICAS DICIEMBRE 2015</t>
  </si>
  <si>
    <t>CONTRALORÍA MUNICIPAL</t>
  </si>
  <si>
    <t xml:space="preserve">       DIRECCIÓN DE TRANSPARENCIA Y BUENAS PRÁCTICAS 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</si>
</sst>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4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sz val="22"/>
      <color indexed="10"/>
      <name val="Arial"/>
      <family val="2"/>
    </font>
    <font>
      <b/>
      <sz val="26"/>
      <name val="Aparajita"/>
      <family val="2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4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.5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0000"/>
      <name val="Arial"/>
      <family val="2"/>
    </font>
    <font>
      <sz val="22"/>
      <color rgb="FFFF0000"/>
      <name val="Arial"/>
      <family val="2"/>
    </font>
    <font>
      <sz val="10.5"/>
      <color rgb="FF000000"/>
      <name val="Calibri"/>
      <family val="2"/>
    </font>
    <font>
      <b/>
      <sz val="11"/>
      <color rgb="FF000000"/>
      <name val="Calibri"/>
      <family val="2"/>
    </font>
    <font>
      <b/>
      <sz val="8"/>
      <color rgb="FF000000"/>
      <name val="Calibri"/>
      <family val="2"/>
    </font>
    <font>
      <sz val="11"/>
      <color theme="2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C9E9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4F0F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/>
      <bottom/>
      <diagonal/>
    </border>
    <border>
      <left style="medium">
        <color theme="1" tint="0.499984740745262"/>
      </left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0" fontId="1" fillId="0" borderId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</cellStyleXfs>
  <cellXfs count="834">
    <xf numFmtId="0" fontId="0" fillId="0" borderId="0" xfId="0"/>
    <xf numFmtId="0" fontId="1" fillId="0" borderId="0" xfId="1"/>
    <xf numFmtId="0" fontId="2" fillId="0" borderId="0" xfId="1" applyFont="1"/>
    <xf numFmtId="0" fontId="5" fillId="0" borderId="3" xfId="1" applyFont="1" applyBorder="1" applyAlignment="1">
      <alignment horizontal="center"/>
    </xf>
    <xf numFmtId="0" fontId="6" fillId="0" borderId="0" xfId="1" applyFont="1"/>
    <xf numFmtId="0" fontId="1" fillId="0" borderId="2" xfId="1" applyBorder="1" applyAlignment="1">
      <alignment horizontal="center"/>
    </xf>
    <xf numFmtId="0" fontId="1" fillId="0" borderId="2" xfId="1" applyFill="1" applyBorder="1" applyAlignment="1">
      <alignment horizontal="center"/>
    </xf>
    <xf numFmtId="0" fontId="1" fillId="0" borderId="2" xfId="1" applyBorder="1"/>
    <xf numFmtId="0" fontId="1" fillId="0" borderId="4" xfId="1" applyBorder="1"/>
    <xf numFmtId="0" fontId="5" fillId="0" borderId="5" xfId="1" applyFont="1" applyBorder="1" applyAlignment="1">
      <alignment horizontal="right"/>
    </xf>
    <xf numFmtId="0" fontId="3" fillId="0" borderId="0" xfId="1" applyFont="1" applyAlignment="1">
      <alignment horizontal="center"/>
    </xf>
    <xf numFmtId="0" fontId="5" fillId="0" borderId="0" xfId="1" applyFont="1" applyBorder="1" applyAlignment="1">
      <alignment horizontal="right"/>
    </xf>
    <xf numFmtId="0" fontId="1" fillId="0" borderId="0" xfId="1" applyBorder="1" applyAlignment="1">
      <alignment horizontal="center"/>
    </xf>
    <xf numFmtId="0" fontId="5" fillId="0" borderId="3" xfId="1" applyFont="1" applyBorder="1"/>
    <xf numFmtId="0" fontId="9" fillId="0" borderId="3" xfId="1" applyFont="1" applyBorder="1"/>
    <xf numFmtId="0" fontId="8" fillId="0" borderId="0" xfId="1" applyFont="1" applyAlignment="1">
      <alignment horizontal="right"/>
    </xf>
    <xf numFmtId="0" fontId="1" fillId="0" borderId="1" xfId="1" applyBorder="1"/>
    <xf numFmtId="0" fontId="5" fillId="0" borderId="1" xfId="1" applyFont="1" applyBorder="1"/>
    <xf numFmtId="0" fontId="5" fillId="0" borderId="0" xfId="1" applyFont="1" applyBorder="1" applyAlignment="1">
      <alignment horizontal="center"/>
    </xf>
    <xf numFmtId="0" fontId="5" fillId="0" borderId="6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5" fillId="0" borderId="7" xfId="1" applyFont="1" applyBorder="1"/>
    <xf numFmtId="0" fontId="2" fillId="0" borderId="2" xfId="1" applyFont="1" applyBorder="1"/>
    <xf numFmtId="0" fontId="2" fillId="0" borderId="2" xfId="1" applyFont="1" applyFill="1" applyBorder="1"/>
    <xf numFmtId="0" fontId="2" fillId="0" borderId="2" xfId="1" applyFont="1" applyBorder="1" applyAlignment="1">
      <alignment wrapText="1"/>
    </xf>
    <xf numFmtId="0" fontId="2" fillId="0" borderId="1" xfId="1" applyFont="1" applyBorder="1"/>
    <xf numFmtId="0" fontId="1" fillId="0" borderId="4" xfId="1" applyBorder="1" applyAlignment="1">
      <alignment horizontal="center"/>
    </xf>
    <xf numFmtId="0" fontId="0" fillId="2" borderId="0" xfId="0" applyFill="1"/>
    <xf numFmtId="0" fontId="0" fillId="0" borderId="3" xfId="0" applyBorder="1" applyAlignment="1">
      <alignment horizontal="center"/>
    </xf>
    <xf numFmtId="0" fontId="0" fillId="0" borderId="0" xfId="0" applyAlignment="1"/>
    <xf numFmtId="0" fontId="0" fillId="3" borderId="0" xfId="0" applyFill="1" applyBorder="1" applyAlignment="1">
      <alignment horizontal="left"/>
    </xf>
    <xf numFmtId="0" fontId="0" fillId="6" borderId="14" xfId="0" applyFill="1" applyBorder="1" applyAlignment="1">
      <alignment horizontal="center"/>
    </xf>
    <xf numFmtId="0" fontId="13" fillId="7" borderId="3" xfId="0" applyFont="1" applyFill="1" applyBorder="1" applyAlignment="1">
      <alignment horizontal="center"/>
    </xf>
    <xf numFmtId="0" fontId="0" fillId="3" borderId="0" xfId="0" applyFill="1" applyBorder="1"/>
    <xf numFmtId="0" fontId="0" fillId="6" borderId="0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0" fillId="3" borderId="6" xfId="0" applyFont="1" applyFill="1" applyBorder="1" applyAlignment="1">
      <alignment horizontal="center"/>
    </xf>
    <xf numFmtId="0" fontId="0" fillId="0" borderId="0" xfId="0" applyBorder="1"/>
    <xf numFmtId="0" fontId="0" fillId="3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0" fontId="14" fillId="7" borderId="26" xfId="0" applyFont="1" applyFill="1" applyBorder="1" applyAlignment="1">
      <alignment horizontal="center"/>
    </xf>
    <xf numFmtId="9" fontId="13" fillId="7" borderId="3" xfId="0" applyNumberFormat="1" applyFont="1" applyFill="1" applyBorder="1" applyAlignment="1">
      <alignment horizontal="right"/>
    </xf>
    <xf numFmtId="0" fontId="0" fillId="0" borderId="17" xfId="0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0" xfId="0" applyFill="1"/>
    <xf numFmtId="0" fontId="0" fillId="2" borderId="11" xfId="0" applyFill="1" applyBorder="1"/>
    <xf numFmtId="0" fontId="0" fillId="2" borderId="0" xfId="0" applyFill="1" applyBorder="1"/>
    <xf numFmtId="0" fontId="14" fillId="5" borderId="3" xfId="0" applyFont="1" applyFill="1" applyBorder="1" applyAlignment="1">
      <alignment horizontal="center" wrapText="1"/>
    </xf>
    <xf numFmtId="0" fontId="13" fillId="6" borderId="3" xfId="0" applyFont="1" applyFill="1" applyBorder="1" applyAlignment="1">
      <alignment horizontal="center"/>
    </xf>
    <xf numFmtId="0" fontId="13" fillId="6" borderId="9" xfId="0" applyFont="1" applyFill="1" applyBorder="1" applyAlignment="1">
      <alignment horizontal="center"/>
    </xf>
    <xf numFmtId="0" fontId="13" fillId="7" borderId="6" xfId="0" applyFont="1" applyFill="1" applyBorder="1" applyAlignment="1">
      <alignment horizontal="center"/>
    </xf>
    <xf numFmtId="0" fontId="13" fillId="7" borderId="8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0" fillId="3" borderId="0" xfId="0" applyFill="1" applyBorder="1" applyAlignment="1">
      <alignment horizontal="left" wrapText="1"/>
    </xf>
    <xf numFmtId="0" fontId="0" fillId="3" borderId="0" xfId="0" applyFill="1" applyAlignment="1"/>
    <xf numFmtId="0" fontId="0" fillId="6" borderId="44" xfId="0" applyFill="1" applyBorder="1" applyAlignment="1">
      <alignment horizontal="center"/>
    </xf>
    <xf numFmtId="0" fontId="14" fillId="5" borderId="12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13" fillId="3" borderId="46" xfId="0" applyFont="1" applyFill="1" applyBorder="1" applyAlignment="1">
      <alignment horizontal="left"/>
    </xf>
    <xf numFmtId="0" fontId="13" fillId="3" borderId="47" xfId="0" applyFont="1" applyFill="1" applyBorder="1" applyAlignment="1">
      <alignment horizontal="left"/>
    </xf>
    <xf numFmtId="0" fontId="0" fillId="3" borderId="48" xfId="0" applyFill="1" applyBorder="1" applyAlignment="1">
      <alignment horizontal="left"/>
    </xf>
    <xf numFmtId="0" fontId="0" fillId="3" borderId="0" xfId="0" applyFill="1" applyBorder="1" applyAlignment="1">
      <alignment horizontal="center"/>
    </xf>
    <xf numFmtId="0" fontId="20" fillId="0" borderId="0" xfId="0" applyFont="1" applyBorder="1" applyAlignment="1">
      <alignment horizontal="left" wrapText="1"/>
    </xf>
    <xf numFmtId="0" fontId="0" fillId="3" borderId="49" xfId="0" applyFill="1" applyBorder="1" applyAlignment="1">
      <alignment horizontal="center"/>
    </xf>
    <xf numFmtId="0" fontId="0" fillId="3" borderId="50" xfId="0" applyFill="1" applyBorder="1" applyAlignment="1">
      <alignment horizontal="center"/>
    </xf>
    <xf numFmtId="0" fontId="1" fillId="0" borderId="2" xfId="4" applyFont="1" applyFill="1" applyBorder="1" applyAlignment="1">
      <alignment horizontal="center"/>
    </xf>
    <xf numFmtId="0" fontId="1" fillId="0" borderId="2" xfId="5" applyFont="1" applyBorder="1" applyAlignment="1">
      <alignment horizontal="center"/>
    </xf>
    <xf numFmtId="0" fontId="1" fillId="0" borderId="2" xfId="6" applyFont="1" applyBorder="1" applyAlignment="1">
      <alignment horizontal="center"/>
    </xf>
    <xf numFmtId="0" fontId="1" fillId="0" borderId="2" xfId="7" applyFont="1" applyBorder="1" applyAlignment="1">
      <alignment horizontal="center"/>
    </xf>
    <xf numFmtId="0" fontId="1" fillId="0" borderId="2" xfId="8" applyFont="1" applyBorder="1" applyAlignment="1">
      <alignment horizontal="center"/>
    </xf>
    <xf numFmtId="0" fontId="0" fillId="3" borderId="23" xfId="0" applyFill="1" applyBorder="1" applyAlignment="1">
      <alignment horizontal="center"/>
    </xf>
    <xf numFmtId="0" fontId="0" fillId="3" borderId="21" xfId="0" applyFill="1" applyBorder="1" applyAlignment="1">
      <alignment horizontal="center" wrapText="1"/>
    </xf>
    <xf numFmtId="0" fontId="0" fillId="3" borderId="2" xfId="0" applyFill="1" applyBorder="1" applyAlignment="1">
      <alignment horizontal="center" wrapText="1"/>
    </xf>
    <xf numFmtId="0" fontId="1" fillId="0" borderId="2" xfId="11" applyFill="1" applyBorder="1" applyAlignment="1">
      <alignment horizontal="center"/>
    </xf>
    <xf numFmtId="0" fontId="1" fillId="0" borderId="2" xfId="12" applyFill="1" applyBorder="1" applyAlignment="1">
      <alignment horizontal="center"/>
    </xf>
    <xf numFmtId="0" fontId="1" fillId="0" borderId="2" xfId="13" applyFill="1" applyBorder="1" applyAlignment="1">
      <alignment horizontal="center"/>
    </xf>
    <xf numFmtId="0" fontId="1" fillId="0" borderId="2" xfId="14" applyFill="1" applyBorder="1" applyAlignment="1">
      <alignment horizontal="center"/>
    </xf>
    <xf numFmtId="0" fontId="1" fillId="0" borderId="2" xfId="15" applyBorder="1" applyAlignment="1">
      <alignment horizontal="center"/>
    </xf>
    <xf numFmtId="0" fontId="1" fillId="0" borderId="2" xfId="16" applyBorder="1" applyAlignment="1">
      <alignment horizontal="center"/>
    </xf>
    <xf numFmtId="0" fontId="1" fillId="0" borderId="2" xfId="17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21" fillId="10" borderId="5" xfId="0" applyFont="1" applyFill="1" applyBorder="1" applyAlignment="1">
      <alignment horizontal="center"/>
    </xf>
    <xf numFmtId="0" fontId="21" fillId="10" borderId="3" xfId="0" applyFont="1" applyFill="1" applyBorder="1" applyAlignment="1">
      <alignment horizontal="center"/>
    </xf>
    <xf numFmtId="0" fontId="21" fillId="10" borderId="8" xfId="0" applyFont="1" applyFill="1" applyBorder="1" applyAlignment="1">
      <alignment horizontal="center"/>
    </xf>
    <xf numFmtId="0" fontId="0" fillId="3" borderId="0" xfId="0" applyFill="1" applyAlignment="1">
      <alignment horizontal="left"/>
    </xf>
    <xf numFmtId="0" fontId="13" fillId="4" borderId="3" xfId="0" applyFont="1" applyFill="1" applyBorder="1" applyAlignment="1">
      <alignment horizontal="center"/>
    </xf>
    <xf numFmtId="0" fontId="13" fillId="4" borderId="3" xfId="0" applyFont="1" applyFill="1" applyBorder="1" applyAlignment="1">
      <alignment horizontal="right"/>
    </xf>
    <xf numFmtId="0" fontId="2" fillId="0" borderId="48" xfId="1" applyFont="1" applyBorder="1"/>
    <xf numFmtId="0" fontId="5" fillId="0" borderId="3" xfId="1" applyFont="1" applyBorder="1" applyAlignment="1">
      <alignment horizontal="right"/>
    </xf>
    <xf numFmtId="0" fontId="1" fillId="0" borderId="4" xfId="1" applyFill="1" applyBorder="1" applyAlignment="1">
      <alignment horizontal="center"/>
    </xf>
    <xf numFmtId="0" fontId="13" fillId="9" borderId="0" xfId="0" applyFont="1" applyFill="1" applyBorder="1" applyAlignment="1">
      <alignment horizontal="center" wrapText="1"/>
    </xf>
    <xf numFmtId="0" fontId="13" fillId="0" borderId="3" xfId="0" applyFont="1" applyBorder="1" applyAlignment="1">
      <alignment horizontal="center"/>
    </xf>
    <xf numFmtId="0" fontId="1" fillId="0" borderId="2" xfId="1" applyFont="1" applyBorder="1" applyAlignment="1">
      <alignment horizontal="center"/>
    </xf>
    <xf numFmtId="0" fontId="13" fillId="11" borderId="7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13" fillId="11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5" fillId="0" borderId="5" xfId="1" applyFont="1" applyBorder="1" applyAlignment="1"/>
    <xf numFmtId="0" fontId="13" fillId="3" borderId="5" xfId="0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1" fillId="0" borderId="46" xfId="1" applyFont="1" applyBorder="1"/>
    <xf numFmtId="0" fontId="1" fillId="0" borderId="62" xfId="1" applyFont="1" applyBorder="1"/>
    <xf numFmtId="0" fontId="1" fillId="0" borderId="47" xfId="1" applyFont="1" applyBorder="1"/>
    <xf numFmtId="0" fontId="1" fillId="3" borderId="0" xfId="1" applyFill="1"/>
    <xf numFmtId="0" fontId="5" fillId="12" borderId="7" xfId="1" applyFont="1" applyFill="1" applyBorder="1"/>
    <xf numFmtId="0" fontId="5" fillId="0" borderId="5" xfId="1" applyFont="1" applyBorder="1" applyAlignment="1">
      <alignment horizontal="left" wrapText="1"/>
    </xf>
    <xf numFmtId="0" fontId="9" fillId="0" borderId="3" xfId="1" applyFont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3" fillId="9" borderId="0" xfId="0" applyFont="1" applyFill="1" applyBorder="1" applyAlignment="1">
      <alignment horizontal="center" wrapText="1"/>
    </xf>
    <xf numFmtId="0" fontId="13" fillId="11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4" fillId="12" borderId="3" xfId="0" applyFont="1" applyFill="1" applyBorder="1" applyAlignment="1">
      <alignment horizontal="center" vertical="center" wrapText="1"/>
    </xf>
    <xf numFmtId="0" fontId="13" fillId="11" borderId="7" xfId="0" applyFont="1" applyFill="1" applyBorder="1" applyAlignment="1">
      <alignment horizontal="center" wrapText="1"/>
    </xf>
    <xf numFmtId="0" fontId="25" fillId="11" borderId="7" xfId="0" applyFont="1" applyFill="1" applyBorder="1" applyAlignment="1">
      <alignment horizontal="center" wrapText="1"/>
    </xf>
    <xf numFmtId="0" fontId="11" fillId="3" borderId="0" xfId="0" applyFont="1" applyFill="1" applyAlignment="1">
      <alignment horizontal="center" wrapText="1"/>
    </xf>
    <xf numFmtId="0" fontId="13" fillId="12" borderId="7" xfId="0" applyFont="1" applyFill="1" applyBorder="1" applyAlignment="1"/>
    <xf numFmtId="0" fontId="3" fillId="0" borderId="3" xfId="1" applyFont="1" applyFill="1" applyBorder="1" applyAlignment="1">
      <alignment horizontal="center"/>
    </xf>
    <xf numFmtId="0" fontId="2" fillId="0" borderId="64" xfId="1" applyFont="1" applyBorder="1"/>
    <xf numFmtId="0" fontId="3" fillId="0" borderId="3" xfId="1" applyFont="1" applyBorder="1" applyAlignment="1">
      <alignment horizontal="center"/>
    </xf>
    <xf numFmtId="0" fontId="1" fillId="0" borderId="17" xfId="1" applyFill="1" applyBorder="1" applyAlignment="1">
      <alignment horizontal="center"/>
    </xf>
    <xf numFmtId="0" fontId="5" fillId="0" borderId="53" xfId="1" applyFont="1" applyBorder="1" applyAlignment="1"/>
    <xf numFmtId="0" fontId="1" fillId="0" borderId="17" xfId="1" applyFont="1" applyBorder="1" applyAlignment="1">
      <alignment horizontal="center"/>
    </xf>
    <xf numFmtId="0" fontId="0" fillId="0" borderId="64" xfId="0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9" borderId="0" xfId="0" applyFont="1" applyFill="1" applyBorder="1" applyAlignment="1">
      <alignment horizontal="center" wrapText="1"/>
    </xf>
    <xf numFmtId="0" fontId="1" fillId="0" borderId="0" xfId="1" applyAlignment="1">
      <alignment horizontal="center"/>
    </xf>
    <xf numFmtId="0" fontId="1" fillId="0" borderId="2" xfId="1" applyFont="1" applyBorder="1"/>
    <xf numFmtId="0" fontId="1" fillId="0" borderId="2" xfId="1" applyFont="1" applyFill="1" applyBorder="1"/>
    <xf numFmtId="0" fontId="1" fillId="0" borderId="3" xfId="1" applyBorder="1" applyAlignment="1">
      <alignment horizontal="center"/>
    </xf>
    <xf numFmtId="0" fontId="5" fillId="0" borderId="7" xfId="1" applyFont="1" applyBorder="1" applyAlignment="1">
      <alignment horizontal="center"/>
    </xf>
    <xf numFmtId="0" fontId="1" fillId="0" borderId="2" xfId="1" applyFont="1" applyBorder="1" applyAlignment="1">
      <alignment wrapText="1"/>
    </xf>
    <xf numFmtId="0" fontId="1" fillId="0" borderId="64" xfId="1" applyFont="1" applyBorder="1"/>
    <xf numFmtId="0" fontId="1" fillId="3" borderId="2" xfId="1" applyFill="1" applyBorder="1" applyAlignment="1">
      <alignment horizontal="center"/>
    </xf>
    <xf numFmtId="0" fontId="1" fillId="0" borderId="1" xfId="1" applyFont="1" applyBorder="1"/>
    <xf numFmtId="0" fontId="1" fillId="0" borderId="48" xfId="1" applyFont="1" applyBorder="1"/>
    <xf numFmtId="0" fontId="0" fillId="0" borderId="65" xfId="0" applyFill="1" applyBorder="1" applyAlignment="1">
      <alignment horizontal="center"/>
    </xf>
    <xf numFmtId="0" fontId="1" fillId="3" borderId="0" xfId="1" applyFill="1" applyBorder="1" applyAlignment="1">
      <alignment horizontal="center"/>
    </xf>
    <xf numFmtId="0" fontId="5" fillId="0" borderId="11" xfId="1" applyFont="1" applyBorder="1" applyAlignment="1"/>
    <xf numFmtId="0" fontId="1" fillId="0" borderId="65" xfId="1" applyFont="1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66" xfId="0" applyBorder="1" applyAlignment="1">
      <alignment horizontal="center"/>
    </xf>
    <xf numFmtId="0" fontId="13" fillId="0" borderId="54" xfId="0" applyFont="1" applyBorder="1" applyAlignment="1">
      <alignment horizontal="center"/>
    </xf>
    <xf numFmtId="0" fontId="1" fillId="0" borderId="21" xfId="1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51" xfId="0" applyBorder="1" applyAlignment="1">
      <alignment horizontal="center"/>
    </xf>
    <xf numFmtId="0" fontId="1" fillId="0" borderId="67" xfId="1" applyFont="1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40" xfId="0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7" fillId="0" borderId="0" xfId="1" applyFont="1" applyAlignment="1"/>
    <xf numFmtId="0" fontId="13" fillId="9" borderId="0" xfId="0" applyFont="1" applyFill="1" applyBorder="1" applyAlignment="1">
      <alignment horizontal="center" wrapText="1"/>
    </xf>
    <xf numFmtId="0" fontId="26" fillId="2" borderId="0" xfId="0" applyFont="1" applyFill="1"/>
    <xf numFmtId="0" fontId="26" fillId="3" borderId="0" xfId="0" applyFont="1" applyFill="1"/>
    <xf numFmtId="0" fontId="26" fillId="3" borderId="0" xfId="0" applyFont="1" applyFill="1" applyBorder="1" applyAlignment="1">
      <alignment horizontal="left" wrapText="1"/>
    </xf>
    <xf numFmtId="0" fontId="26" fillId="0" borderId="0" xfId="0" applyFont="1"/>
    <xf numFmtId="0" fontId="14" fillId="3" borderId="0" xfId="0" applyFont="1" applyFill="1" applyAlignment="1">
      <alignment horizontal="right"/>
    </xf>
    <xf numFmtId="0" fontId="14" fillId="0" borderId="3" xfId="0" applyFont="1" applyFill="1" applyBorder="1" applyAlignment="1">
      <alignment horizontal="center"/>
    </xf>
    <xf numFmtId="0" fontId="0" fillId="3" borderId="0" xfId="0" applyFill="1" applyBorder="1" applyAlignment="1">
      <alignment horizontal="center" wrapText="1"/>
    </xf>
    <xf numFmtId="0" fontId="13" fillId="5" borderId="9" xfId="0" applyFont="1" applyFill="1" applyBorder="1" applyAlignment="1">
      <alignment horizontal="center"/>
    </xf>
    <xf numFmtId="0" fontId="13" fillId="5" borderId="8" xfId="0" applyFont="1" applyFill="1" applyBorder="1" applyAlignment="1">
      <alignment horizontal="center"/>
    </xf>
    <xf numFmtId="0" fontId="0" fillId="13" borderId="0" xfId="0" applyFill="1" applyBorder="1"/>
    <xf numFmtId="0" fontId="0" fillId="13" borderId="0" xfId="0" applyFill="1"/>
    <xf numFmtId="0" fontId="0" fillId="13" borderId="0" xfId="0" applyFill="1" applyBorder="1" applyAlignment="1">
      <alignment horizontal="left"/>
    </xf>
    <xf numFmtId="0" fontId="14" fillId="13" borderId="0" xfId="0" applyFont="1" applyFill="1" applyBorder="1" applyAlignment="1">
      <alignment wrapText="1"/>
    </xf>
    <xf numFmtId="0" fontId="16" fillId="13" borderId="0" xfId="0" applyFont="1" applyFill="1" applyBorder="1" applyAlignment="1"/>
    <xf numFmtId="0" fontId="16" fillId="13" borderId="0" xfId="0" applyFont="1" applyFill="1" applyBorder="1" applyAlignment="1">
      <alignment wrapText="1"/>
    </xf>
    <xf numFmtId="0" fontId="15" fillId="13" borderId="0" xfId="0" applyFont="1" applyFill="1" applyBorder="1"/>
    <xf numFmtId="0" fontId="0" fillId="13" borderId="30" xfId="0" applyFill="1" applyBorder="1"/>
    <xf numFmtId="0" fontId="13" fillId="5" borderId="3" xfId="0" applyFont="1" applyFill="1" applyBorder="1" applyAlignment="1">
      <alignment horizontal="center"/>
    </xf>
    <xf numFmtId="0" fontId="13" fillId="5" borderId="63" xfId="0" applyFont="1" applyFill="1" applyBorder="1" applyAlignment="1">
      <alignment horizontal="center"/>
    </xf>
    <xf numFmtId="0" fontId="22" fillId="11" borderId="0" xfId="0" applyFont="1" applyFill="1" applyBorder="1" applyAlignment="1">
      <alignment horizontal="center" wrapText="1"/>
    </xf>
    <xf numFmtId="0" fontId="22" fillId="11" borderId="0" xfId="0" applyFont="1" applyFill="1" applyBorder="1" applyAlignment="1">
      <alignment horizontal="center"/>
    </xf>
    <xf numFmtId="0" fontId="0" fillId="0" borderId="0" xfId="0" applyFill="1" applyBorder="1"/>
    <xf numFmtId="0" fontId="22" fillId="0" borderId="0" xfId="0" applyFont="1" applyFill="1" applyBorder="1" applyAlignment="1">
      <alignment horizontal="center" wrapText="1"/>
    </xf>
    <xf numFmtId="0" fontId="25" fillId="11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1" fillId="0" borderId="0" xfId="1" applyBorder="1"/>
    <xf numFmtId="0" fontId="13" fillId="13" borderId="0" xfId="0" applyFont="1" applyFill="1" applyBorder="1" applyAlignment="1">
      <alignment horizontal="center"/>
    </xf>
    <xf numFmtId="0" fontId="14" fillId="13" borderId="0" xfId="0" applyFont="1" applyFill="1" applyBorder="1" applyAlignment="1">
      <alignment horizontal="center"/>
    </xf>
    <xf numFmtId="0" fontId="14" fillId="14" borderId="3" xfId="0" applyFont="1" applyFill="1" applyBorder="1" applyAlignment="1">
      <alignment horizontal="center"/>
    </xf>
    <xf numFmtId="0" fontId="13" fillId="14" borderId="3" xfId="0" applyFont="1" applyFill="1" applyBorder="1" applyAlignment="1">
      <alignment horizontal="center"/>
    </xf>
    <xf numFmtId="9" fontId="13" fillId="14" borderId="3" xfId="0" applyNumberFormat="1" applyFont="1" applyFill="1" applyBorder="1" applyAlignment="1">
      <alignment horizontal="right"/>
    </xf>
    <xf numFmtId="0" fontId="13" fillId="14" borderId="8" xfId="0" applyFont="1" applyFill="1" applyBorder="1" applyAlignment="1">
      <alignment horizontal="center"/>
    </xf>
    <xf numFmtId="0" fontId="0" fillId="14" borderId="0" xfId="0" applyFill="1"/>
    <xf numFmtId="0" fontId="26" fillId="13" borderId="0" xfId="0" applyFont="1" applyFill="1" applyBorder="1" applyAlignment="1">
      <alignment horizontal="left" wrapText="1"/>
    </xf>
    <xf numFmtId="0" fontId="0" fillId="15" borderId="3" xfId="0" applyFill="1" applyBorder="1" applyAlignment="1">
      <alignment horizontal="center"/>
    </xf>
    <xf numFmtId="0" fontId="14" fillId="15" borderId="3" xfId="0" applyFont="1" applyFill="1" applyBorder="1" applyAlignment="1">
      <alignment horizontal="center"/>
    </xf>
    <xf numFmtId="9" fontId="0" fillId="15" borderId="3" xfId="3" applyFont="1" applyFill="1" applyBorder="1" applyAlignment="1">
      <alignment horizontal="center"/>
    </xf>
    <xf numFmtId="9" fontId="14" fillId="15" borderId="3" xfId="0" applyNumberFormat="1" applyFont="1" applyFill="1" applyBorder="1" applyAlignment="1">
      <alignment horizontal="center"/>
    </xf>
    <xf numFmtId="0" fontId="14" fillId="16" borderId="3" xfId="0" applyFont="1" applyFill="1" applyBorder="1" applyAlignment="1">
      <alignment horizontal="center"/>
    </xf>
    <xf numFmtId="9" fontId="14" fillId="16" borderId="3" xfId="0" applyNumberFormat="1" applyFont="1" applyFill="1" applyBorder="1" applyAlignment="1">
      <alignment horizontal="center"/>
    </xf>
    <xf numFmtId="0" fontId="1" fillId="15" borderId="9" xfId="1" applyFill="1" applyBorder="1" applyAlignment="1"/>
    <xf numFmtId="0" fontId="1" fillId="15" borderId="8" xfId="1" applyFill="1" applyBorder="1" applyAlignment="1"/>
    <xf numFmtId="0" fontId="0" fillId="15" borderId="36" xfId="0" applyFill="1" applyBorder="1" applyAlignment="1">
      <alignment horizontal="center" wrapText="1"/>
    </xf>
    <xf numFmtId="0" fontId="0" fillId="15" borderId="2" xfId="0" applyFill="1" applyBorder="1" applyAlignment="1">
      <alignment horizontal="center"/>
    </xf>
    <xf numFmtId="9" fontId="0" fillId="15" borderId="18" xfId="3" applyFont="1" applyFill="1" applyBorder="1" applyAlignment="1">
      <alignment wrapText="1"/>
    </xf>
    <xf numFmtId="0" fontId="14" fillId="15" borderId="3" xfId="0" applyFont="1" applyFill="1" applyBorder="1"/>
    <xf numFmtId="9" fontId="14" fillId="15" borderId="3" xfId="0" applyNumberFormat="1" applyFont="1" applyFill="1" applyBorder="1"/>
    <xf numFmtId="0" fontId="0" fillId="15" borderId="65" xfId="0" applyFill="1" applyBorder="1" applyAlignment="1">
      <alignment horizontal="right"/>
    </xf>
    <xf numFmtId="0" fontId="13" fillId="15" borderId="3" xfId="0" applyFont="1" applyFill="1" applyBorder="1"/>
    <xf numFmtId="0" fontId="0" fillId="15" borderId="42" xfId="0" applyFill="1" applyBorder="1" applyAlignment="1">
      <alignment horizontal="right" wrapText="1"/>
    </xf>
    <xf numFmtId="0" fontId="14" fillId="15" borderId="3" xfId="0" applyFont="1" applyFill="1" applyBorder="1" applyAlignment="1">
      <alignment horizontal="right"/>
    </xf>
    <xf numFmtId="0" fontId="0" fillId="15" borderId="15" xfId="0" applyFill="1" applyBorder="1" applyAlignment="1">
      <alignment horizontal="center" wrapText="1"/>
    </xf>
    <xf numFmtId="0" fontId="0" fillId="15" borderId="40" xfId="0" applyFill="1" applyBorder="1" applyAlignment="1"/>
    <xf numFmtId="0" fontId="0" fillId="15" borderId="9" xfId="0" applyFill="1" applyBorder="1" applyAlignment="1"/>
    <xf numFmtId="0" fontId="0" fillId="15" borderId="5" xfId="0" applyFill="1" applyBorder="1"/>
    <xf numFmtId="0" fontId="0" fillId="15" borderId="8" xfId="0" applyFill="1" applyBorder="1" applyAlignment="1"/>
    <xf numFmtId="9" fontId="0" fillId="15" borderId="43" xfId="3" applyFont="1" applyFill="1" applyBorder="1" applyAlignment="1">
      <alignment wrapText="1"/>
    </xf>
    <xf numFmtId="0" fontId="0" fillId="15" borderId="5" xfId="0" applyFill="1" applyBorder="1" applyAlignment="1">
      <alignment horizontal="center" wrapText="1"/>
    </xf>
    <xf numFmtId="0" fontId="0" fillId="15" borderId="5" xfId="0" applyFill="1" applyBorder="1" applyAlignment="1"/>
    <xf numFmtId="9" fontId="0" fillId="15" borderId="3" xfId="3" applyFont="1" applyFill="1" applyBorder="1" applyAlignment="1">
      <alignment wrapText="1"/>
    </xf>
    <xf numFmtId="9" fontId="14" fillId="15" borderId="3" xfId="3" applyFont="1" applyFill="1" applyBorder="1" applyAlignment="1">
      <alignment wrapText="1"/>
    </xf>
    <xf numFmtId="0" fontId="1" fillId="15" borderId="3" xfId="1" applyFill="1" applyBorder="1" applyAlignment="1">
      <alignment horizontal="center"/>
    </xf>
    <xf numFmtId="0" fontId="3" fillId="15" borderId="3" xfId="1" applyFont="1" applyFill="1" applyBorder="1" applyAlignment="1">
      <alignment horizontal="right"/>
    </xf>
    <xf numFmtId="0" fontId="3" fillId="15" borderId="3" xfId="1" applyFont="1" applyFill="1" applyBorder="1" applyAlignment="1">
      <alignment horizontal="center"/>
    </xf>
    <xf numFmtId="0" fontId="0" fillId="3" borderId="2" xfId="0" applyFill="1" applyBorder="1"/>
    <xf numFmtId="17" fontId="0" fillId="0" borderId="0" xfId="0" applyNumberFormat="1"/>
    <xf numFmtId="49" fontId="22" fillId="0" borderId="0" xfId="0" applyNumberFormat="1" applyFont="1" applyAlignment="1">
      <alignment horizontal="center"/>
    </xf>
    <xf numFmtId="0" fontId="1" fillId="15" borderId="55" xfId="1" applyFill="1" applyBorder="1" applyAlignment="1"/>
    <xf numFmtId="0" fontId="1" fillId="15" borderId="56" xfId="1" applyFill="1" applyBorder="1" applyAlignment="1"/>
    <xf numFmtId="0" fontId="1" fillId="15" borderId="15" xfId="1" applyFill="1" applyBorder="1"/>
    <xf numFmtId="0" fontId="0" fillId="15" borderId="8" xfId="0" applyFill="1" applyBorder="1" applyAlignment="1">
      <alignment horizontal="center"/>
    </xf>
    <xf numFmtId="0" fontId="1" fillId="15" borderId="35" xfId="1" applyFill="1" applyBorder="1" applyAlignment="1"/>
    <xf numFmtId="0" fontId="1" fillId="15" borderId="39" xfId="1" applyFill="1" applyBorder="1" applyAlignment="1"/>
    <xf numFmtId="0" fontId="13" fillId="0" borderId="6" xfId="0" applyFont="1" applyFill="1" applyBorder="1" applyAlignment="1">
      <alignment horizontal="center"/>
    </xf>
    <xf numFmtId="0" fontId="2" fillId="15" borderId="5" xfId="1" applyFont="1" applyFill="1" applyBorder="1" applyAlignment="1"/>
    <xf numFmtId="0" fontId="2" fillId="15" borderId="8" xfId="1" applyFont="1" applyFill="1" applyBorder="1" applyAlignment="1"/>
    <xf numFmtId="0" fontId="22" fillId="11" borderId="0" xfId="0" applyFont="1" applyFill="1" applyBorder="1" applyAlignment="1">
      <alignment horizontal="center" wrapText="1"/>
    </xf>
    <xf numFmtId="0" fontId="22" fillId="11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" fillId="0" borderId="38" xfId="1" applyBorder="1" applyAlignment="1">
      <alignment horizontal="center"/>
    </xf>
    <xf numFmtId="0" fontId="1" fillId="0" borderId="0" xfId="1" applyBorder="1" applyAlignment="1">
      <alignment horizontal="center" wrapText="1"/>
    </xf>
    <xf numFmtId="0" fontId="13" fillId="6" borderId="7" xfId="0" applyFont="1" applyFill="1" applyBorder="1" applyAlignment="1">
      <alignment horizontal="center"/>
    </xf>
    <xf numFmtId="0" fontId="0" fillId="15" borderId="5" xfId="0" applyFill="1" applyBorder="1" applyAlignment="1">
      <alignment horizontal="center" wrapText="1"/>
    </xf>
    <xf numFmtId="0" fontId="0" fillId="13" borderId="11" xfId="0" applyFill="1" applyBorder="1"/>
    <xf numFmtId="0" fontId="0" fillId="14" borderId="0" xfId="0" applyFill="1" applyBorder="1"/>
    <xf numFmtId="0" fontId="0" fillId="14" borderId="30" xfId="0" applyFill="1" applyBorder="1"/>
    <xf numFmtId="0" fontId="0" fillId="12" borderId="0" xfId="0" applyFill="1"/>
    <xf numFmtId="0" fontId="24" fillId="12" borderId="7" xfId="0" applyFont="1" applyFill="1" applyBorder="1" applyAlignment="1">
      <alignment horizontal="center" vertical="center" wrapText="1"/>
    </xf>
    <xf numFmtId="0" fontId="1" fillId="0" borderId="43" xfId="1" applyBorder="1" applyAlignment="1">
      <alignment horizontal="center"/>
    </xf>
    <xf numFmtId="0" fontId="1" fillId="0" borderId="68" xfId="1" applyBorder="1" applyAlignment="1">
      <alignment horizontal="center"/>
    </xf>
    <xf numFmtId="0" fontId="1" fillId="0" borderId="70" xfId="1" applyBorder="1" applyAlignment="1">
      <alignment horizontal="center"/>
    </xf>
    <xf numFmtId="0" fontId="0" fillId="15" borderId="21" xfId="0" applyFill="1" applyBorder="1" applyAlignment="1">
      <alignment horizontal="center"/>
    </xf>
    <xf numFmtId="0" fontId="0" fillId="15" borderId="20" xfId="0" applyFill="1" applyBorder="1" applyAlignment="1">
      <alignment horizontal="center"/>
    </xf>
    <xf numFmtId="0" fontId="0" fillId="15" borderId="37" xfId="0" applyFill="1" applyBorder="1" applyAlignment="1">
      <alignment horizontal="center"/>
    </xf>
    <xf numFmtId="0" fontId="13" fillId="15" borderId="3" xfId="0" applyFont="1" applyFill="1" applyBorder="1" applyAlignment="1">
      <alignment horizontal="center"/>
    </xf>
    <xf numFmtId="0" fontId="0" fillId="15" borderId="3" xfId="0" applyFont="1" applyFill="1" applyBorder="1" applyAlignment="1">
      <alignment horizontal="center"/>
    </xf>
    <xf numFmtId="0" fontId="0" fillId="15" borderId="4" xfId="0" applyFill="1" applyBorder="1" applyAlignment="1">
      <alignment horizontal="center"/>
    </xf>
    <xf numFmtId="0" fontId="13" fillId="6" borderId="8" xfId="0" applyFont="1" applyFill="1" applyBorder="1" applyAlignment="1">
      <alignment horizontal="center"/>
    </xf>
    <xf numFmtId="0" fontId="14" fillId="5" borderId="31" xfId="0" applyFont="1" applyFill="1" applyBorder="1" applyAlignment="1">
      <alignment horizontal="center"/>
    </xf>
    <xf numFmtId="0" fontId="13" fillId="3" borderId="40" xfId="0" applyFont="1" applyFill="1" applyBorder="1" applyAlignment="1">
      <alignment wrapText="1"/>
    </xf>
    <xf numFmtId="0" fontId="13" fillId="6" borderId="44" xfId="0" applyFont="1" applyFill="1" applyBorder="1" applyAlignment="1">
      <alignment horizontal="center"/>
    </xf>
    <xf numFmtId="0" fontId="13" fillId="6" borderId="14" xfId="0" applyFont="1" applyFill="1" applyBorder="1" applyAlignment="1">
      <alignment horizontal="center"/>
    </xf>
    <xf numFmtId="0" fontId="13" fillId="0" borderId="0" xfId="0" applyFont="1"/>
    <xf numFmtId="0" fontId="13" fillId="3" borderId="21" xfId="0" applyFont="1" applyFill="1" applyBorder="1" applyAlignment="1">
      <alignment horizontal="left"/>
    </xf>
    <xf numFmtId="0" fontId="13" fillId="3" borderId="51" xfId="0" applyFont="1" applyFill="1" applyBorder="1" applyAlignment="1">
      <alignment wrapText="1"/>
    </xf>
    <xf numFmtId="0" fontId="13" fillId="3" borderId="1" xfId="0" applyFont="1" applyFill="1" applyBorder="1" applyAlignment="1">
      <alignment wrapText="1"/>
    </xf>
    <xf numFmtId="0" fontId="13" fillId="3" borderId="1" xfId="0" applyFont="1" applyFill="1" applyBorder="1" applyAlignment="1"/>
    <xf numFmtId="0" fontId="13" fillId="3" borderId="52" xfId="0" applyFont="1" applyFill="1" applyBorder="1" applyAlignment="1"/>
    <xf numFmtId="0" fontId="24" fillId="0" borderId="3" xfId="0" applyFont="1" applyBorder="1" applyAlignment="1">
      <alignment horizontal="left" wrapText="1"/>
    </xf>
    <xf numFmtId="0" fontId="13" fillId="3" borderId="2" xfId="0" applyFont="1" applyFill="1" applyBorder="1" applyAlignment="1">
      <alignment horizontal="left"/>
    </xf>
    <xf numFmtId="0" fontId="13" fillId="3" borderId="20" xfId="0" applyFont="1" applyFill="1" applyBorder="1" applyAlignment="1">
      <alignment horizontal="left"/>
    </xf>
    <xf numFmtId="0" fontId="13" fillId="6" borderId="45" xfId="0" applyFont="1" applyFill="1" applyBorder="1" applyAlignment="1">
      <alignment horizontal="center"/>
    </xf>
    <xf numFmtId="0" fontId="29" fillId="6" borderId="3" xfId="0" applyFont="1" applyFill="1" applyBorder="1" applyAlignment="1">
      <alignment horizontal="center"/>
    </xf>
    <xf numFmtId="0" fontId="30" fillId="6" borderId="3" xfId="0" applyFont="1" applyFill="1" applyBorder="1" applyAlignment="1">
      <alignment horizontal="center"/>
    </xf>
    <xf numFmtId="0" fontId="13" fillId="6" borderId="15" xfId="0" applyFont="1" applyFill="1" applyBorder="1" applyAlignment="1">
      <alignment horizontal="left"/>
    </xf>
    <xf numFmtId="0" fontId="13" fillId="15" borderId="15" xfId="0" applyFont="1" applyFill="1" applyBorder="1" applyAlignment="1">
      <alignment horizontal="left"/>
    </xf>
    <xf numFmtId="0" fontId="13" fillId="6" borderId="7" xfId="0" applyFont="1" applyFill="1" applyBorder="1" applyAlignment="1">
      <alignment horizontal="left"/>
    </xf>
    <xf numFmtId="0" fontId="13" fillId="6" borderId="3" xfId="0" applyFont="1" applyFill="1" applyBorder="1" applyAlignment="1">
      <alignment horizontal="left"/>
    </xf>
    <xf numFmtId="0" fontId="0" fillId="15" borderId="16" xfId="0" applyFill="1" applyBorder="1" applyAlignment="1">
      <alignment horizontal="center"/>
    </xf>
    <xf numFmtId="0" fontId="0" fillId="15" borderId="17" xfId="0" applyFill="1" applyBorder="1" applyAlignment="1">
      <alignment horizontal="center"/>
    </xf>
    <xf numFmtId="0" fontId="0" fillId="15" borderId="19" xfId="0" applyFill="1" applyBorder="1" applyAlignment="1">
      <alignment horizontal="center"/>
    </xf>
    <xf numFmtId="9" fontId="0" fillId="15" borderId="18" xfId="3" applyFont="1" applyFill="1" applyBorder="1"/>
    <xf numFmtId="0" fontId="0" fillId="15" borderId="6" xfId="0" applyFont="1" applyFill="1" applyBorder="1" applyAlignment="1">
      <alignment horizontal="center"/>
    </xf>
    <xf numFmtId="0" fontId="0" fillId="6" borderId="21" xfId="0" applyFill="1" applyBorder="1" applyAlignment="1">
      <alignment horizontal="left"/>
    </xf>
    <xf numFmtId="0" fontId="0" fillId="6" borderId="2" xfId="0" applyFill="1" applyBorder="1" applyAlignment="1">
      <alignment horizontal="left"/>
    </xf>
    <xf numFmtId="0" fontId="0" fillId="6" borderId="20" xfId="0" applyFill="1" applyBorder="1" applyAlignment="1">
      <alignment horizontal="left"/>
    </xf>
    <xf numFmtId="0" fontId="17" fillId="6" borderId="33" xfId="0" applyFont="1" applyFill="1" applyBorder="1" applyAlignment="1">
      <alignment horizontal="left" wrapText="1"/>
    </xf>
    <xf numFmtId="0" fontId="17" fillId="6" borderId="34" xfId="0" applyFont="1" applyFill="1" applyBorder="1" applyAlignment="1">
      <alignment horizontal="left" wrapText="1"/>
    </xf>
    <xf numFmtId="0" fontId="2" fillId="15" borderId="27" xfId="2" applyFill="1" applyBorder="1" applyAlignment="1">
      <alignment horizontal="center"/>
    </xf>
    <xf numFmtId="9" fontId="0" fillId="15" borderId="18" xfId="3" applyFont="1" applyFill="1" applyBorder="1" applyAlignment="1">
      <alignment horizontal="center"/>
    </xf>
    <xf numFmtId="0" fontId="13" fillId="6" borderId="5" xfId="0" applyFont="1" applyFill="1" applyBorder="1" applyAlignment="1"/>
    <xf numFmtId="0" fontId="13" fillId="6" borderId="8" xfId="0" applyFont="1" applyFill="1" applyBorder="1" applyAlignment="1"/>
    <xf numFmtId="0" fontId="14" fillId="7" borderId="3" xfId="0" applyFont="1" applyFill="1" applyBorder="1" applyAlignment="1">
      <alignment horizontal="center"/>
    </xf>
    <xf numFmtId="0" fontId="0" fillId="15" borderId="27" xfId="0" applyFill="1" applyBorder="1" applyAlignment="1">
      <alignment horizontal="center"/>
    </xf>
    <xf numFmtId="0" fontId="13" fillId="15" borderId="6" xfId="0" applyFont="1" applyFill="1" applyBorder="1" applyAlignment="1">
      <alignment horizontal="center"/>
    </xf>
    <xf numFmtId="0" fontId="13" fillId="6" borderId="5" xfId="0" applyFont="1" applyFill="1" applyBorder="1" applyAlignment="1">
      <alignment wrapText="1"/>
    </xf>
    <xf numFmtId="0" fontId="13" fillId="6" borderId="8" xfId="0" applyFont="1" applyFill="1" applyBorder="1" applyAlignment="1">
      <alignment wrapText="1"/>
    </xf>
    <xf numFmtId="0" fontId="0" fillId="6" borderId="3" xfId="0" applyFont="1" applyFill="1" applyBorder="1" applyAlignment="1">
      <alignment horizontal="center"/>
    </xf>
    <xf numFmtId="9" fontId="0" fillId="6" borderId="18" xfId="3" applyFont="1" applyFill="1" applyBorder="1"/>
    <xf numFmtId="0" fontId="0" fillId="6" borderId="6" xfId="0" applyFont="1" applyFill="1" applyBorder="1" applyAlignment="1">
      <alignment horizontal="center"/>
    </xf>
    <xf numFmtId="0" fontId="0" fillId="15" borderId="46" xfId="0" applyFill="1" applyBorder="1" applyAlignment="1">
      <alignment horizontal="center"/>
    </xf>
    <xf numFmtId="0" fontId="0" fillId="15" borderId="47" xfId="0" applyFill="1" applyBorder="1" applyAlignment="1">
      <alignment horizontal="center"/>
    </xf>
    <xf numFmtId="9" fontId="0" fillId="6" borderId="18" xfId="3" applyFont="1" applyFill="1" applyBorder="1" applyAlignment="1"/>
    <xf numFmtId="0" fontId="1" fillId="15" borderId="2" xfId="1" applyFill="1" applyBorder="1" applyAlignment="1">
      <alignment horizontal="center"/>
    </xf>
    <xf numFmtId="0" fontId="13" fillId="6" borderId="8" xfId="0" applyFont="1" applyFill="1" applyBorder="1"/>
    <xf numFmtId="0" fontId="13" fillId="6" borderId="9" xfId="0" applyFont="1" applyFill="1" applyBorder="1" applyAlignment="1"/>
    <xf numFmtId="0" fontId="13" fillId="6" borderId="9" xfId="0" applyFont="1" applyFill="1" applyBorder="1" applyAlignment="1">
      <alignment vertical="center"/>
    </xf>
    <xf numFmtId="0" fontId="13" fillId="6" borderId="8" xfId="0" applyFont="1" applyFill="1" applyBorder="1" applyAlignment="1">
      <alignment vertical="center"/>
    </xf>
    <xf numFmtId="0" fontId="0" fillId="6" borderId="3" xfId="0" applyFont="1" applyFill="1" applyBorder="1" applyAlignment="1">
      <alignment horizontal="center" vertical="center"/>
    </xf>
    <xf numFmtId="0" fontId="13" fillId="12" borderId="7" xfId="0" applyFont="1" applyFill="1" applyBorder="1" applyAlignment="1">
      <alignment horizontal="center"/>
    </xf>
    <xf numFmtId="0" fontId="5" fillId="12" borderId="7" xfId="1" applyFont="1" applyFill="1" applyBorder="1" applyAlignment="1"/>
    <xf numFmtId="0" fontId="13" fillId="6" borderId="46" xfId="0" applyFont="1" applyFill="1" applyBorder="1"/>
    <xf numFmtId="0" fontId="13" fillId="6" borderId="62" xfId="0" applyFont="1" applyFill="1" applyBorder="1"/>
    <xf numFmtId="0" fontId="13" fillId="6" borderId="47" xfId="0" applyFont="1" applyFill="1" applyBorder="1"/>
    <xf numFmtId="0" fontId="5" fillId="15" borderId="61" xfId="1" applyFont="1" applyFill="1" applyBorder="1" applyAlignment="1">
      <alignment horizontal="center"/>
    </xf>
    <xf numFmtId="8" fontId="0" fillId="15" borderId="21" xfId="0" applyNumberFormat="1" applyFill="1" applyBorder="1"/>
    <xf numFmtId="8" fontId="0" fillId="15" borderId="18" xfId="0" applyNumberFormat="1" applyFill="1" applyBorder="1"/>
    <xf numFmtId="0" fontId="5" fillId="15" borderId="27" xfId="1" applyFont="1" applyFill="1" applyBorder="1" applyAlignment="1">
      <alignment horizontal="center"/>
    </xf>
    <xf numFmtId="8" fontId="0" fillId="15" borderId="2" xfId="0" applyNumberFormat="1" applyFill="1" applyBorder="1"/>
    <xf numFmtId="8" fontId="0" fillId="15" borderId="20" xfId="0" applyNumberFormat="1" applyFill="1" applyBorder="1"/>
    <xf numFmtId="8" fontId="11" fillId="6" borderId="3" xfId="0" applyNumberFormat="1" applyFont="1" applyFill="1" applyBorder="1"/>
    <xf numFmtId="0" fontId="27" fillId="6" borderId="3" xfId="1" applyFont="1" applyFill="1" applyBorder="1" applyAlignment="1">
      <alignment horizontal="center"/>
    </xf>
    <xf numFmtId="0" fontId="1" fillId="15" borderId="5" xfId="1" applyFill="1" applyBorder="1" applyAlignment="1"/>
    <xf numFmtId="0" fontId="1" fillId="15" borderId="33" xfId="1" applyFill="1" applyBorder="1" applyAlignment="1"/>
    <xf numFmtId="0" fontId="1" fillId="15" borderId="43" xfId="1" applyFill="1" applyBorder="1" applyAlignment="1"/>
    <xf numFmtId="0" fontId="0" fillId="14" borderId="0" xfId="0" applyFill="1" applyAlignment="1">
      <alignment horizontal="left"/>
    </xf>
    <xf numFmtId="0" fontId="23" fillId="14" borderId="0" xfId="0" applyFont="1" applyFill="1" applyBorder="1" applyAlignment="1">
      <alignment horizontal="center" vertical="center" wrapText="1"/>
    </xf>
    <xf numFmtId="0" fontId="13" fillId="14" borderId="0" xfId="0" applyFont="1" applyFill="1" applyBorder="1" applyAlignment="1">
      <alignment horizontal="center" vertical="center" wrapText="1"/>
    </xf>
    <xf numFmtId="0" fontId="0" fillId="14" borderId="0" xfId="0" applyFill="1" applyBorder="1" applyAlignment="1">
      <alignment horizontal="left"/>
    </xf>
    <xf numFmtId="0" fontId="13" fillId="14" borderId="0" xfId="0" applyFont="1" applyFill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0" fillId="13" borderId="29" xfId="0" applyFill="1" applyBorder="1"/>
    <xf numFmtId="0" fontId="22" fillId="11" borderId="0" xfId="0" applyFont="1" applyFill="1" applyBorder="1" applyAlignment="1">
      <alignment horizontal="center" wrapText="1"/>
    </xf>
    <xf numFmtId="0" fontId="22" fillId="11" borderId="0" xfId="0" applyFont="1" applyFill="1" applyBorder="1" applyAlignment="1">
      <alignment horizontal="center"/>
    </xf>
    <xf numFmtId="0" fontId="0" fillId="15" borderId="5" xfId="0" applyFill="1" applyBorder="1" applyAlignment="1">
      <alignment horizontal="center" wrapText="1"/>
    </xf>
    <xf numFmtId="0" fontId="0" fillId="15" borderId="40" xfId="0" applyFill="1" applyBorder="1" applyAlignment="1">
      <alignment horizontal="left" wrapText="1"/>
    </xf>
    <xf numFmtId="0" fontId="0" fillId="15" borderId="9" xfId="0" applyFill="1" applyBorder="1" applyAlignment="1">
      <alignment horizontal="left" wrapText="1"/>
    </xf>
    <xf numFmtId="0" fontId="22" fillId="11" borderId="0" xfId="0" applyFont="1" applyFill="1" applyBorder="1" applyAlignment="1">
      <alignment horizontal="center" wrapText="1"/>
    </xf>
    <xf numFmtId="0" fontId="22" fillId="11" borderId="0" xfId="0" applyFont="1" applyFill="1" applyBorder="1" applyAlignment="1">
      <alignment horizontal="center"/>
    </xf>
    <xf numFmtId="0" fontId="13" fillId="0" borderId="54" xfId="0" applyFont="1" applyFill="1" applyBorder="1" applyAlignment="1">
      <alignment horizontal="center"/>
    </xf>
    <xf numFmtId="0" fontId="5" fillId="0" borderId="0" xfId="1" applyFont="1" applyBorder="1" applyAlignment="1"/>
    <xf numFmtId="0" fontId="1" fillId="0" borderId="0" xfId="1" applyFont="1" applyBorder="1" applyAlignment="1">
      <alignment horizontal="center"/>
    </xf>
    <xf numFmtId="0" fontId="13" fillId="0" borderId="47" xfId="0" applyFont="1" applyBorder="1" applyAlignment="1">
      <alignment horizontal="center"/>
    </xf>
    <xf numFmtId="9" fontId="13" fillId="15" borderId="3" xfId="0" applyNumberFormat="1" applyFont="1" applyFill="1" applyBorder="1" applyAlignment="1">
      <alignment horizontal="center"/>
    </xf>
    <xf numFmtId="9" fontId="0" fillId="15" borderId="71" xfId="3" applyFont="1" applyFill="1" applyBorder="1" applyAlignment="1">
      <alignment wrapText="1"/>
    </xf>
    <xf numFmtId="0" fontId="0" fillId="15" borderId="57" xfId="0" applyFill="1" applyBorder="1" applyAlignment="1">
      <alignment horizontal="center" wrapText="1"/>
    </xf>
    <xf numFmtId="0" fontId="0" fillId="15" borderId="58" xfId="0" applyFill="1" applyBorder="1" applyAlignment="1">
      <alignment wrapText="1"/>
    </xf>
    <xf numFmtId="0" fontId="0" fillId="15" borderId="55" xfId="0" applyFill="1" applyBorder="1" applyAlignment="1">
      <alignment wrapText="1"/>
    </xf>
    <xf numFmtId="0" fontId="0" fillId="15" borderId="59" xfId="0" applyFill="1" applyBorder="1" applyAlignment="1">
      <alignment wrapText="1"/>
    </xf>
    <xf numFmtId="0" fontId="0" fillId="15" borderId="41" xfId="0" applyFill="1" applyBorder="1" applyAlignment="1">
      <alignment horizontal="left" wrapText="1"/>
    </xf>
    <xf numFmtId="0" fontId="18" fillId="15" borderId="40" xfId="0" applyFont="1" applyFill="1" applyBorder="1" applyAlignment="1">
      <alignment horizontal="left" wrapText="1"/>
    </xf>
    <xf numFmtId="0" fontId="0" fillId="15" borderId="42" xfId="0" applyFill="1" applyBorder="1" applyAlignment="1">
      <alignment horizontal="center" wrapText="1"/>
    </xf>
    <xf numFmtId="0" fontId="13" fillId="15" borderId="3" xfId="0" applyFont="1" applyFill="1" applyBorder="1" applyAlignment="1">
      <alignment horizontal="right"/>
    </xf>
    <xf numFmtId="9" fontId="13" fillId="15" borderId="3" xfId="3" applyFont="1" applyFill="1" applyBorder="1" applyAlignment="1">
      <alignment wrapText="1"/>
    </xf>
    <xf numFmtId="9" fontId="13" fillId="15" borderId="3" xfId="0" applyNumberFormat="1" applyFont="1" applyFill="1" applyBorder="1"/>
    <xf numFmtId="0" fontId="0" fillId="15" borderId="40" xfId="0" applyFill="1" applyBorder="1" applyAlignment="1">
      <alignment horizontal="left"/>
    </xf>
    <xf numFmtId="9" fontId="0" fillId="15" borderId="39" xfId="3" applyFont="1" applyFill="1" applyBorder="1" applyAlignment="1">
      <alignment wrapText="1"/>
    </xf>
    <xf numFmtId="0" fontId="5" fillId="15" borderId="3" xfId="1" applyFont="1" applyFill="1" applyBorder="1" applyAlignment="1">
      <alignment horizontal="right"/>
    </xf>
    <xf numFmtId="0" fontId="5" fillId="15" borderId="3" xfId="1" applyFont="1" applyFill="1" applyBorder="1" applyAlignment="1">
      <alignment horizontal="center"/>
    </xf>
    <xf numFmtId="0" fontId="5" fillId="15" borderId="5" xfId="1" applyFont="1" applyFill="1" applyBorder="1" applyAlignment="1"/>
    <xf numFmtId="0" fontId="5" fillId="15" borderId="9" xfId="1" applyFont="1" applyFill="1" applyBorder="1" applyAlignment="1"/>
    <xf numFmtId="0" fontId="5" fillId="15" borderId="8" xfId="1" applyFont="1" applyFill="1" applyBorder="1" applyAlignment="1"/>
    <xf numFmtId="0" fontId="14" fillId="4" borderId="6" xfId="0" applyFont="1" applyFill="1" applyBorder="1" applyAlignment="1">
      <alignment horizontal="center" wrapText="1"/>
    </xf>
    <xf numFmtId="0" fontId="13" fillId="6" borderId="63" xfId="0" applyFont="1" applyFill="1" applyBorder="1" applyAlignment="1">
      <alignment horizontal="center"/>
    </xf>
    <xf numFmtId="0" fontId="13" fillId="15" borderId="5" xfId="0" applyFont="1" applyFill="1" applyBorder="1" applyAlignment="1"/>
    <xf numFmtId="0" fontId="13" fillId="15" borderId="8" xfId="0" applyFont="1" applyFill="1" applyBorder="1" applyAlignment="1"/>
    <xf numFmtId="0" fontId="13" fillId="15" borderId="5" xfId="0" applyFont="1" applyFill="1" applyBorder="1" applyAlignment="1">
      <alignment wrapText="1"/>
    </xf>
    <xf numFmtId="0" fontId="13" fillId="15" borderId="8" xfId="0" applyFont="1" applyFill="1" applyBorder="1" applyAlignment="1">
      <alignment wrapText="1"/>
    </xf>
    <xf numFmtId="9" fontId="0" fillId="15" borderId="18" xfId="3" applyFont="1" applyFill="1" applyBorder="1" applyAlignment="1"/>
    <xf numFmtId="0" fontId="13" fillId="15" borderId="8" xfId="0" applyFont="1" applyFill="1" applyBorder="1"/>
    <xf numFmtId="0" fontId="0" fillId="17" borderId="17" xfId="0" applyFill="1" applyBorder="1" applyAlignment="1">
      <alignment horizontal="center"/>
    </xf>
    <xf numFmtId="0" fontId="0" fillId="17" borderId="3" xfId="0" applyFont="1" applyFill="1" applyBorder="1" applyAlignment="1">
      <alignment horizontal="center"/>
    </xf>
    <xf numFmtId="0" fontId="0" fillId="17" borderId="36" xfId="0" applyFill="1" applyBorder="1" applyAlignment="1">
      <alignment horizontal="center"/>
    </xf>
    <xf numFmtId="0" fontId="0" fillId="17" borderId="21" xfId="0" applyFill="1" applyBorder="1" applyAlignment="1">
      <alignment horizontal="center"/>
    </xf>
    <xf numFmtId="0" fontId="0" fillId="17" borderId="18" xfId="0" applyFill="1" applyBorder="1" applyAlignment="1">
      <alignment horizontal="center"/>
    </xf>
    <xf numFmtId="0" fontId="0" fillId="17" borderId="72" xfId="0" applyFill="1" applyBorder="1" applyAlignment="1">
      <alignment horizontal="center"/>
    </xf>
    <xf numFmtId="0" fontId="0" fillId="17" borderId="73" xfId="0" applyFill="1" applyBorder="1" applyAlignment="1">
      <alignment horizontal="center"/>
    </xf>
    <xf numFmtId="0" fontId="0" fillId="15" borderId="5" xfId="0" applyFill="1" applyBorder="1" applyAlignment="1">
      <alignment horizontal="center" wrapText="1"/>
    </xf>
    <xf numFmtId="0" fontId="0" fillId="15" borderId="8" xfId="0" applyFill="1" applyBorder="1" applyAlignment="1"/>
    <xf numFmtId="0" fontId="1" fillId="0" borderId="33" xfId="1" applyBorder="1"/>
    <xf numFmtId="0" fontId="1" fillId="0" borderId="46" xfId="1" applyBorder="1" applyAlignment="1">
      <alignment horizontal="center"/>
    </xf>
    <xf numFmtId="0" fontId="1" fillId="0" borderId="34" xfId="1" applyBorder="1"/>
    <xf numFmtId="0" fontId="1" fillId="0" borderId="62" xfId="1" applyBorder="1" applyAlignment="1">
      <alignment horizontal="center"/>
    </xf>
    <xf numFmtId="0" fontId="1" fillId="0" borderId="47" xfId="1" applyBorder="1" applyAlignment="1">
      <alignment horizontal="center"/>
    </xf>
    <xf numFmtId="0" fontId="1" fillId="0" borderId="46" xfId="1" applyBorder="1"/>
    <xf numFmtId="0" fontId="1" fillId="0" borderId="62" xfId="1" applyBorder="1"/>
    <xf numFmtId="0" fontId="0" fillId="0" borderId="7" xfId="0" applyBorder="1" applyAlignment="1">
      <alignment horizontal="center"/>
    </xf>
    <xf numFmtId="0" fontId="1" fillId="0" borderId="47" xfId="1" applyBorder="1"/>
    <xf numFmtId="0" fontId="1" fillId="0" borderId="47" xfId="1" applyFont="1" applyBorder="1" applyAlignment="1">
      <alignment wrapText="1"/>
    </xf>
    <xf numFmtId="0" fontId="31" fillId="3" borderId="0" xfId="0" applyFont="1" applyFill="1" applyBorder="1" applyAlignment="1">
      <alignment horizontal="left"/>
    </xf>
    <xf numFmtId="0" fontId="22" fillId="11" borderId="0" xfId="0" applyFont="1" applyFill="1" applyBorder="1" applyAlignment="1">
      <alignment horizontal="center" wrapText="1"/>
    </xf>
    <xf numFmtId="0" fontId="22" fillId="11" borderId="0" xfId="0" applyFont="1" applyFill="1" applyBorder="1" applyAlignment="1">
      <alignment horizontal="center"/>
    </xf>
    <xf numFmtId="0" fontId="1" fillId="0" borderId="74" xfId="1" applyBorder="1" applyAlignment="1">
      <alignment horizontal="center"/>
    </xf>
    <xf numFmtId="0" fontId="1" fillId="0" borderId="75" xfId="1" applyBorder="1" applyAlignment="1">
      <alignment horizontal="center"/>
    </xf>
    <xf numFmtId="0" fontId="3" fillId="0" borderId="0" xfId="1" applyFont="1" applyAlignment="1">
      <alignment horizontal="center" wrapText="1"/>
    </xf>
    <xf numFmtId="0" fontId="22" fillId="11" borderId="0" xfId="0" applyFont="1" applyFill="1" applyBorder="1" applyAlignment="1">
      <alignment horizontal="center" wrapText="1"/>
    </xf>
    <xf numFmtId="0" fontId="22" fillId="11" borderId="0" xfId="0" applyFont="1" applyFill="1" applyBorder="1" applyAlignment="1">
      <alignment horizontal="center"/>
    </xf>
    <xf numFmtId="0" fontId="0" fillId="15" borderId="5" xfId="0" applyFill="1" applyBorder="1" applyAlignment="1">
      <alignment horizontal="center" wrapText="1"/>
    </xf>
    <xf numFmtId="0" fontId="0" fillId="15" borderId="8" xfId="0" applyFill="1" applyBorder="1" applyAlignment="1"/>
    <xf numFmtId="0" fontId="0" fillId="15" borderId="8" xfId="0" applyFill="1" applyBorder="1" applyAlignment="1">
      <alignment horizontal="center"/>
    </xf>
    <xf numFmtId="0" fontId="32" fillId="0" borderId="0" xfId="0" applyFont="1" applyBorder="1"/>
    <xf numFmtId="0" fontId="6" fillId="0" borderId="0" xfId="1" applyFont="1" applyBorder="1"/>
    <xf numFmtId="0" fontId="33" fillId="0" borderId="0" xfId="1" applyFont="1" applyBorder="1" applyAlignment="1">
      <alignment horizontal="right"/>
    </xf>
    <xf numFmtId="0" fontId="34" fillId="0" borderId="3" xfId="1" applyFont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1" fillId="0" borderId="4" xfId="1" applyFont="1" applyBorder="1"/>
    <xf numFmtId="0" fontId="1" fillId="0" borderId="4" xfId="1" applyFont="1" applyBorder="1" applyAlignment="1">
      <alignment horizontal="center"/>
    </xf>
    <xf numFmtId="0" fontId="1" fillId="0" borderId="2" xfId="1" applyFont="1" applyFill="1" applyBorder="1" applyAlignment="1">
      <alignment horizontal="center"/>
    </xf>
    <xf numFmtId="0" fontId="1" fillId="0" borderId="0" xfId="1" applyFont="1" applyBorder="1"/>
    <xf numFmtId="0" fontId="1" fillId="0" borderId="33" xfId="1" applyFont="1" applyBorder="1"/>
    <xf numFmtId="0" fontId="1" fillId="0" borderId="46" xfId="1" applyFont="1" applyBorder="1" applyAlignment="1">
      <alignment horizontal="center"/>
    </xf>
    <xf numFmtId="0" fontId="1" fillId="0" borderId="34" xfId="1" applyFont="1" applyBorder="1"/>
    <xf numFmtId="0" fontId="1" fillId="0" borderId="62" xfId="1" applyFont="1" applyBorder="1" applyAlignment="1">
      <alignment horizontal="center"/>
    </xf>
    <xf numFmtId="0" fontId="7" fillId="0" borderId="0" xfId="1" applyFont="1" applyBorder="1" applyAlignment="1">
      <alignment horizontal="center"/>
    </xf>
    <xf numFmtId="0" fontId="1" fillId="0" borderId="47" xfId="1" applyFont="1" applyBorder="1" applyAlignment="1">
      <alignment horizontal="center"/>
    </xf>
    <xf numFmtId="0" fontId="32" fillId="0" borderId="0" xfId="0" applyFont="1" applyBorder="1" applyAlignment="1">
      <alignment wrapText="1"/>
    </xf>
    <xf numFmtId="0" fontId="32" fillId="0" borderId="0" xfId="0" applyFont="1" applyFill="1" applyBorder="1" applyAlignment="1">
      <alignment horizontal="center" wrapText="1"/>
    </xf>
    <xf numFmtId="0" fontId="32" fillId="0" borderId="7" xfId="0" applyFont="1" applyBorder="1" applyAlignment="1">
      <alignment horizontal="center"/>
    </xf>
    <xf numFmtId="0" fontId="1" fillId="18" borderId="2" xfId="1" applyFont="1" applyFill="1" applyBorder="1" applyAlignment="1">
      <alignment horizontal="center"/>
    </xf>
    <xf numFmtId="0" fontId="35" fillId="18" borderId="0" xfId="0" applyFont="1" applyFill="1" applyBorder="1" applyAlignment="1">
      <alignment horizontal="left"/>
    </xf>
    <xf numFmtId="0" fontId="36" fillId="18" borderId="5" xfId="0" applyFont="1" applyFill="1" applyBorder="1" applyAlignment="1">
      <alignment horizontal="center"/>
    </xf>
    <xf numFmtId="0" fontId="36" fillId="18" borderId="3" xfId="0" applyFont="1" applyFill="1" applyBorder="1" applyAlignment="1">
      <alignment horizontal="center"/>
    </xf>
    <xf numFmtId="0" fontId="37" fillId="18" borderId="3" xfId="0" applyFont="1" applyFill="1" applyBorder="1" applyAlignment="1">
      <alignment horizontal="center" wrapText="1"/>
    </xf>
    <xf numFmtId="0" fontId="36" fillId="0" borderId="6" xfId="0" applyFont="1" applyFill="1" applyBorder="1" applyAlignment="1">
      <alignment horizontal="center"/>
    </xf>
    <xf numFmtId="0" fontId="22" fillId="11" borderId="0" xfId="0" applyFont="1" applyFill="1" applyBorder="1" applyAlignment="1">
      <alignment horizontal="center" wrapText="1"/>
    </xf>
    <xf numFmtId="0" fontId="22" fillId="11" borderId="0" xfId="0" applyFont="1" applyFill="1" applyBorder="1" applyAlignment="1">
      <alignment horizontal="center"/>
    </xf>
    <xf numFmtId="0" fontId="0" fillId="8" borderId="2" xfId="0" applyFill="1" applyBorder="1" applyAlignment="1">
      <alignment vertical="center"/>
    </xf>
    <xf numFmtId="0" fontId="13" fillId="8" borderId="2" xfId="0" applyFont="1" applyFill="1" applyBorder="1" applyAlignment="1">
      <alignment horizontal="center" vertical="center"/>
    </xf>
    <xf numFmtId="0" fontId="0" fillId="0" borderId="2" xfId="0" applyBorder="1" applyAlignment="1">
      <alignment wrapText="1"/>
    </xf>
    <xf numFmtId="0" fontId="0" fillId="0" borderId="2" xfId="0" applyBorder="1" applyAlignment="1">
      <alignment horizontal="center" vertical="center"/>
    </xf>
    <xf numFmtId="0" fontId="0" fillId="0" borderId="2" xfId="0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/>
    </xf>
    <xf numFmtId="0" fontId="0" fillId="15" borderId="5" xfId="0" applyFill="1" applyBorder="1" applyAlignment="1">
      <alignment horizontal="center" wrapText="1"/>
    </xf>
    <xf numFmtId="0" fontId="0" fillId="15" borderId="8" xfId="0" applyFill="1" applyBorder="1" applyAlignment="1"/>
    <xf numFmtId="0" fontId="0" fillId="15" borderId="8" xfId="0" applyFill="1" applyBorder="1" applyAlignment="1">
      <alignment horizontal="center"/>
    </xf>
    <xf numFmtId="0" fontId="0" fillId="0" borderId="0" xfId="0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17" fillId="3" borderId="3" xfId="0" applyFont="1" applyFill="1" applyBorder="1" applyAlignment="1">
      <alignment horizontal="center" wrapText="1"/>
    </xf>
    <xf numFmtId="0" fontId="0" fillId="15" borderId="5" xfId="0" applyFill="1" applyBorder="1" applyAlignment="1">
      <alignment horizontal="center" wrapText="1"/>
    </xf>
    <xf numFmtId="0" fontId="0" fillId="15" borderId="8" xfId="0" applyFill="1" applyBorder="1" applyAlignment="1"/>
    <xf numFmtId="0" fontId="0" fillId="15" borderId="8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9" fontId="0" fillId="0" borderId="2" xfId="0" applyNumberFormat="1" applyBorder="1"/>
    <xf numFmtId="0" fontId="0" fillId="0" borderId="2" xfId="0" applyFill="1" applyBorder="1"/>
    <xf numFmtId="9" fontId="0" fillId="0" borderId="2" xfId="0" applyNumberFormat="1" applyFill="1" applyBorder="1"/>
    <xf numFmtId="0" fontId="0" fillId="0" borderId="2" xfId="0" applyBorder="1" applyAlignment="1">
      <alignment vertical="center"/>
    </xf>
    <xf numFmtId="0" fontId="13" fillId="15" borderId="19" xfId="0" applyFont="1" applyFill="1" applyBorder="1" applyAlignment="1">
      <alignment horizontal="center"/>
    </xf>
    <xf numFmtId="0" fontId="14" fillId="5" borderId="31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5" fillId="19" borderId="3" xfId="1" applyFont="1" applyFill="1" applyBorder="1" applyAlignment="1">
      <alignment horizontal="right"/>
    </xf>
    <xf numFmtId="0" fontId="5" fillId="19" borderId="3" xfId="1" applyFont="1" applyFill="1" applyBorder="1" applyAlignment="1">
      <alignment horizontal="center"/>
    </xf>
    <xf numFmtId="0" fontId="15" fillId="0" borderId="0" xfId="0" applyFont="1"/>
    <xf numFmtId="0" fontId="0" fillId="0" borderId="3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15" borderId="8" xfId="0" applyFill="1" applyBorder="1" applyAlignment="1"/>
    <xf numFmtId="0" fontId="0" fillId="15" borderId="5" xfId="0" applyFill="1" applyBorder="1" applyAlignment="1">
      <alignment horizontal="center" wrapText="1"/>
    </xf>
    <xf numFmtId="0" fontId="0" fillId="15" borderId="1" xfId="0" applyFill="1" applyBorder="1" applyAlignment="1">
      <alignment horizontal="left" wrapText="1"/>
    </xf>
    <xf numFmtId="0" fontId="0" fillId="15" borderId="38" xfId="0" applyFill="1" applyBorder="1" applyAlignment="1">
      <alignment horizontal="left" wrapText="1"/>
    </xf>
    <xf numFmtId="0" fontId="0" fillId="15" borderId="27" xfId="0" applyFill="1" applyBorder="1" applyAlignment="1">
      <alignment horizontal="left" wrapText="1"/>
    </xf>
    <xf numFmtId="0" fontId="0" fillId="15" borderId="40" xfId="0" applyFill="1" applyBorder="1" applyAlignment="1">
      <alignment horizontal="left" wrapText="1"/>
    </xf>
    <xf numFmtId="0" fontId="0" fillId="15" borderId="9" xfId="0" applyFill="1" applyBorder="1" applyAlignment="1">
      <alignment horizontal="left" wrapText="1"/>
    </xf>
    <xf numFmtId="0" fontId="0" fillId="15" borderId="8" xfId="0" applyFill="1" applyBorder="1" applyAlignment="1">
      <alignment horizontal="left" wrapText="1"/>
    </xf>
    <xf numFmtId="0" fontId="1" fillId="15" borderId="35" xfId="1" applyFill="1" applyBorder="1" applyAlignment="1">
      <alignment horizontal="left"/>
    </xf>
    <xf numFmtId="0" fontId="1" fillId="15" borderId="39" xfId="1" applyFill="1" applyBorder="1" applyAlignment="1">
      <alignment horizontal="left"/>
    </xf>
    <xf numFmtId="0" fontId="11" fillId="6" borderId="3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13" borderId="0" xfId="0" applyFill="1" applyAlignment="1">
      <alignment horizontal="left"/>
    </xf>
    <xf numFmtId="0" fontId="0" fillId="15" borderId="1" xfId="0" applyFill="1" applyBorder="1" applyAlignment="1"/>
    <xf numFmtId="0" fontId="0" fillId="15" borderId="38" xfId="0" applyFill="1" applyBorder="1" applyAlignment="1"/>
    <xf numFmtId="0" fontId="0" fillId="15" borderId="27" xfId="0" applyFill="1" applyBorder="1" applyAlignment="1"/>
    <xf numFmtId="0" fontId="14" fillId="9" borderId="11" xfId="0" applyFont="1" applyFill="1" applyBorder="1" applyAlignment="1">
      <alignment horizontal="center" wrapText="1"/>
    </xf>
    <xf numFmtId="0" fontId="14" fillId="9" borderId="0" xfId="0" applyFont="1" applyFill="1" applyBorder="1" applyAlignment="1">
      <alignment horizontal="center" wrapText="1"/>
    </xf>
    <xf numFmtId="0" fontId="0" fillId="13" borderId="0" xfId="0" applyFill="1" applyAlignment="1"/>
    <xf numFmtId="0" fontId="5" fillId="0" borderId="0" xfId="1" applyFont="1" applyBorder="1"/>
    <xf numFmtId="0" fontId="11" fillId="0" borderId="15" xfId="0" applyFont="1" applyBorder="1" applyAlignment="1">
      <alignment horizontal="center"/>
    </xf>
    <xf numFmtId="0" fontId="11" fillId="0" borderId="67" xfId="0" applyFont="1" applyBorder="1" applyAlignment="1">
      <alignment horizontal="center"/>
    </xf>
    <xf numFmtId="0" fontId="11" fillId="0" borderId="42" xfId="0" applyFont="1" applyBorder="1" applyAlignment="1">
      <alignment horizontal="center"/>
    </xf>
    <xf numFmtId="0" fontId="11" fillId="0" borderId="15" xfId="0" applyFont="1" applyBorder="1" applyAlignment="1">
      <alignment horizontal="right"/>
    </xf>
    <xf numFmtId="0" fontId="11" fillId="0" borderId="67" xfId="0" applyFont="1" applyFill="1" applyBorder="1" applyAlignment="1">
      <alignment horizontal="center"/>
    </xf>
    <xf numFmtId="0" fontId="11" fillId="0" borderId="42" xfId="0" applyFont="1" applyFill="1" applyBorder="1" applyAlignment="1">
      <alignment horizontal="center"/>
    </xf>
    <xf numFmtId="0" fontId="13" fillId="0" borderId="53" xfId="0" applyFont="1" applyBorder="1" applyAlignment="1">
      <alignment horizontal="center"/>
    </xf>
    <xf numFmtId="0" fontId="0" fillId="0" borderId="46" xfId="0" applyBorder="1" applyAlignment="1">
      <alignment horizontal="center"/>
    </xf>
    <xf numFmtId="0" fontId="32" fillId="0" borderId="3" xfId="0" applyFont="1" applyBorder="1"/>
    <xf numFmtId="0" fontId="13" fillId="6" borderId="9" xfId="0" applyFont="1" applyFill="1" applyBorder="1" applyAlignment="1">
      <alignment vertical="top"/>
    </xf>
    <xf numFmtId="0" fontId="13" fillId="6" borderId="8" xfId="0" applyFont="1" applyFill="1" applyBorder="1" applyAlignment="1">
      <alignment vertical="top"/>
    </xf>
    <xf numFmtId="0" fontId="0" fillId="0" borderId="0" xfId="0"/>
    <xf numFmtId="0" fontId="0" fillId="0" borderId="2" xfId="0" applyBorder="1" applyAlignment="1">
      <alignment horizontal="center"/>
    </xf>
    <xf numFmtId="0" fontId="5" fillId="0" borderId="3" xfId="1" applyFont="1" applyFill="1" applyBorder="1" applyAlignment="1">
      <alignment horizontal="center"/>
    </xf>
    <xf numFmtId="8" fontId="13" fillId="0" borderId="3" xfId="0" applyNumberFormat="1" applyFont="1" applyBorder="1" applyAlignment="1">
      <alignment horizontal="center"/>
    </xf>
    <xf numFmtId="8" fontId="38" fillId="15" borderId="60" xfId="0" applyNumberFormat="1" applyFont="1" applyFill="1" applyBorder="1"/>
    <xf numFmtId="0" fontId="5" fillId="3" borderId="3" xfId="1" applyFont="1" applyFill="1" applyBorder="1" applyAlignment="1">
      <alignment horizontal="center"/>
    </xf>
    <xf numFmtId="0" fontId="5" fillId="0" borderId="5" xfId="1" applyFont="1" applyBorder="1" applyAlignment="1">
      <alignment horizontal="left" wrapText="1"/>
    </xf>
    <xf numFmtId="0" fontId="1" fillId="0" borderId="0" xfId="1" applyFont="1"/>
    <xf numFmtId="0" fontId="39" fillId="0" borderId="3" xfId="0" applyFont="1" applyBorder="1"/>
    <xf numFmtId="0" fontId="3" fillId="0" borderId="5" xfId="1" applyFont="1" applyBorder="1" applyAlignment="1">
      <alignment horizontal="center"/>
    </xf>
    <xf numFmtId="0" fontId="1" fillId="0" borderId="8" xfId="1" applyBorder="1"/>
    <xf numFmtId="8" fontId="0" fillId="15" borderId="60" xfId="0" applyNumberFormat="1" applyFont="1" applyFill="1" applyBorder="1"/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1" fillId="15" borderId="8" xfId="1" applyFont="1" applyFill="1" applyBorder="1" applyAlignment="1"/>
    <xf numFmtId="0" fontId="0" fillId="2" borderId="11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15" borderId="27" xfId="0" applyFill="1" applyBorder="1" applyAlignment="1">
      <alignment horizontal="center" vertical="center"/>
    </xf>
    <xf numFmtId="0" fontId="0" fillId="15" borderId="2" xfId="0" applyFill="1" applyBorder="1" applyAlignment="1">
      <alignment horizontal="center" vertical="center"/>
    </xf>
    <xf numFmtId="0" fontId="1" fillId="15" borderId="2" xfId="1" applyFill="1" applyBorder="1" applyAlignment="1">
      <alignment horizontal="center" vertical="center"/>
    </xf>
    <xf numFmtId="0" fontId="0" fillId="13" borderId="0" xfId="0" applyFill="1" applyBorder="1" applyAlignment="1">
      <alignment horizontal="left" vertical="center"/>
    </xf>
    <xf numFmtId="9" fontId="0" fillId="6" borderId="18" xfId="3" applyFont="1" applyFill="1" applyBorder="1" applyAlignment="1">
      <alignment vertical="center"/>
    </xf>
    <xf numFmtId="0" fontId="40" fillId="0" borderId="0" xfId="0" applyFont="1"/>
    <xf numFmtId="0" fontId="0" fillId="15" borderId="33" xfId="0" applyFill="1" applyBorder="1" applyAlignment="1">
      <alignment horizontal="center" wrapText="1"/>
    </xf>
    <xf numFmtId="0" fontId="13" fillId="15" borderId="6" xfId="0" applyFont="1" applyFill="1" applyBorder="1"/>
    <xf numFmtId="9" fontId="13" fillId="15" borderId="6" xfId="0" applyNumberFormat="1" applyFont="1" applyFill="1" applyBorder="1"/>
    <xf numFmtId="9" fontId="0" fillId="15" borderId="42" xfId="3" applyFont="1" applyFill="1" applyBorder="1" applyAlignment="1">
      <alignment wrapText="1"/>
    </xf>
    <xf numFmtId="0" fontId="1" fillId="0" borderId="5" xfId="1" applyFont="1" applyBorder="1"/>
    <xf numFmtId="0" fontId="5" fillId="0" borderId="8" xfId="1" applyFont="1" applyBorder="1" applyAlignment="1"/>
    <xf numFmtId="0" fontId="22" fillId="6" borderId="3" xfId="0" applyFont="1" applyFill="1" applyBorder="1" applyAlignment="1">
      <alignment horizontal="center"/>
    </xf>
    <xf numFmtId="0" fontId="1" fillId="0" borderId="76" xfId="1" applyBorder="1" applyAlignment="1">
      <alignment horizontal="center"/>
    </xf>
    <xf numFmtId="0" fontId="1" fillId="0" borderId="6" xfId="1" applyBorder="1" applyAlignment="1">
      <alignment horizontal="center"/>
    </xf>
    <xf numFmtId="0" fontId="0" fillId="15" borderId="8" xfId="0" applyFill="1" applyBorder="1" applyAlignment="1"/>
    <xf numFmtId="0" fontId="0" fillId="0" borderId="2" xfId="0" applyBorder="1" applyAlignment="1">
      <alignment horizontal="center"/>
    </xf>
    <xf numFmtId="49" fontId="0" fillId="0" borderId="0" xfId="0" applyNumberFormat="1" applyAlignment="1">
      <alignment horizontal="right"/>
    </xf>
    <xf numFmtId="0" fontId="27" fillId="0" borderId="53" xfId="1" applyFont="1" applyBorder="1" applyAlignment="1"/>
    <xf numFmtId="0" fontId="1" fillId="0" borderId="77" xfId="1" applyBorder="1" applyAlignment="1">
      <alignment horizontal="center"/>
    </xf>
    <xf numFmtId="0" fontId="3" fillId="0" borderId="0" xfId="1" applyFont="1" applyFill="1" applyBorder="1" applyAlignment="1">
      <alignment horizontal="center"/>
    </xf>
    <xf numFmtId="0" fontId="0" fillId="15" borderId="33" xfId="0" applyFill="1" applyBorder="1" applyAlignment="1"/>
    <xf numFmtId="0" fontId="0" fillId="15" borderId="74" xfId="0" applyFill="1" applyBorder="1" applyAlignment="1"/>
    <xf numFmtId="0" fontId="0" fillId="15" borderId="61" xfId="0" applyFill="1" applyBorder="1" applyAlignment="1"/>
    <xf numFmtId="0" fontId="0" fillId="15" borderId="8" xfId="0" applyFill="1" applyBorder="1" applyAlignment="1"/>
    <xf numFmtId="0" fontId="1" fillId="15" borderId="35" xfId="1" applyFill="1" applyBorder="1" applyAlignment="1">
      <alignment horizontal="left"/>
    </xf>
    <xf numFmtId="0" fontId="1" fillId="15" borderId="39" xfId="1" applyFill="1" applyBorder="1" applyAlignment="1">
      <alignment horizontal="left"/>
    </xf>
    <xf numFmtId="0" fontId="0" fillId="0" borderId="2" xfId="0" applyBorder="1" applyAlignment="1">
      <alignment horizontal="center"/>
    </xf>
    <xf numFmtId="0" fontId="14" fillId="4" borderId="6" xfId="0" applyFont="1" applyFill="1" applyBorder="1" applyAlignment="1">
      <alignment horizontal="center" wrapText="1"/>
    </xf>
    <xf numFmtId="8" fontId="5" fillId="0" borderId="3" xfId="18" applyNumberFormat="1" applyFont="1" applyBorder="1" applyAlignment="1">
      <alignment horizontal="center"/>
    </xf>
    <xf numFmtId="0" fontId="2" fillId="15" borderId="8" xfId="1" applyFont="1" applyFill="1" applyBorder="1" applyAlignment="1">
      <alignment wrapText="1"/>
    </xf>
    <xf numFmtId="0" fontId="0" fillId="0" borderId="0" xfId="0" applyBorder="1" applyAlignment="1">
      <alignment horizontal="center"/>
    </xf>
    <xf numFmtId="0" fontId="0" fillId="15" borderId="65" xfId="0" applyFill="1" applyBorder="1" applyAlignment="1">
      <alignment horizontal="center"/>
    </xf>
    <xf numFmtId="0" fontId="0" fillId="15" borderId="8" xfId="0" applyFill="1" applyBorder="1" applyAlignment="1"/>
    <xf numFmtId="0" fontId="0" fillId="15" borderId="40" xfId="0" applyFill="1" applyBorder="1" applyAlignment="1">
      <alignment horizontal="left" wrapText="1"/>
    </xf>
    <xf numFmtId="0" fontId="0" fillId="15" borderId="9" xfId="0" applyFill="1" applyBorder="1" applyAlignment="1">
      <alignment horizontal="left" wrapText="1"/>
    </xf>
    <xf numFmtId="0" fontId="0" fillId="15" borderId="8" xfId="0" applyFill="1" applyBorder="1" applyAlignment="1">
      <alignment horizontal="left" wrapText="1"/>
    </xf>
    <xf numFmtId="0" fontId="0" fillId="0" borderId="0" xfId="0" applyBorder="1" applyAlignment="1">
      <alignment horizontal="center"/>
    </xf>
    <xf numFmtId="0" fontId="11" fillId="11" borderId="5" xfId="0" applyFont="1" applyFill="1" applyBorder="1" applyAlignment="1">
      <alignment vertical="center"/>
    </xf>
    <xf numFmtId="0" fontId="11" fillId="11" borderId="9" xfId="0" applyFont="1" applyFill="1" applyBorder="1" applyAlignment="1">
      <alignment vertical="center"/>
    </xf>
    <xf numFmtId="0" fontId="11" fillId="11" borderId="8" xfId="0" applyFont="1" applyFill="1" applyBorder="1" applyAlignment="1">
      <alignment vertical="center"/>
    </xf>
    <xf numFmtId="0" fontId="0" fillId="15" borderId="8" xfId="0" applyFill="1" applyBorder="1" applyAlignment="1"/>
    <xf numFmtId="0" fontId="11" fillId="13" borderId="0" xfId="0" applyFont="1" applyFill="1" applyBorder="1" applyAlignment="1">
      <alignment horizontal="center" vertical="center"/>
    </xf>
    <xf numFmtId="44" fontId="5" fillId="0" borderId="3" xfId="19" applyFont="1" applyBorder="1" applyAlignment="1">
      <alignment horizontal="center"/>
    </xf>
    <xf numFmtId="0" fontId="0" fillId="0" borderId="2" xfId="0" applyBorder="1" applyAlignment="1">
      <alignment horizontal="center"/>
    </xf>
    <xf numFmtId="44" fontId="13" fillId="0" borderId="3" xfId="19" applyFont="1" applyBorder="1"/>
    <xf numFmtId="0" fontId="0" fillId="0" borderId="0" xfId="0" applyFill="1"/>
    <xf numFmtId="0" fontId="13" fillId="0" borderId="3" xfId="0" applyFont="1" applyFill="1" applyBorder="1" applyAlignment="1">
      <alignment horizontal="center"/>
    </xf>
    <xf numFmtId="0" fontId="1" fillId="0" borderId="17" xfId="1" applyFont="1" applyFill="1" applyBorder="1" applyAlignment="1">
      <alignment horizontal="center"/>
    </xf>
    <xf numFmtId="0" fontId="1" fillId="0" borderId="17" xfId="1" applyBorder="1" applyAlignment="1">
      <alignment horizontal="center"/>
    </xf>
    <xf numFmtId="0" fontId="0" fillId="15" borderId="8" xfId="0" applyFill="1" applyBorder="1" applyAlignment="1"/>
    <xf numFmtId="0" fontId="0" fillId="0" borderId="2" xfId="0" applyBorder="1" applyAlignment="1">
      <alignment horizontal="center"/>
    </xf>
    <xf numFmtId="0" fontId="4" fillId="0" borderId="2" xfId="1" applyFont="1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15" borderId="9" xfId="0" applyFill="1" applyBorder="1" applyAlignment="1">
      <alignment horizontal="left" wrapText="1"/>
    </xf>
    <xf numFmtId="0" fontId="0" fillId="15" borderId="8" xfId="0" applyFill="1" applyBorder="1" applyAlignment="1">
      <alignment horizontal="left" wrapText="1"/>
    </xf>
    <xf numFmtId="0" fontId="0" fillId="15" borderId="5" xfId="0" applyFill="1" applyBorder="1" applyAlignment="1">
      <alignment horizontal="center" wrapText="1"/>
    </xf>
    <xf numFmtId="0" fontId="0" fillId="15" borderId="8" xfId="0" applyFill="1" applyBorder="1" applyAlignment="1"/>
    <xf numFmtId="0" fontId="1" fillId="0" borderId="65" xfId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15" borderId="5" xfId="0" applyFill="1" applyBorder="1" applyAlignment="1">
      <alignment horizontal="center" wrapText="1"/>
    </xf>
    <xf numFmtId="0" fontId="0" fillId="15" borderId="8" xfId="0" applyFill="1" applyBorder="1" applyAlignment="1"/>
    <xf numFmtId="0" fontId="0" fillId="0" borderId="2" xfId="0" applyBorder="1" applyAlignment="1">
      <alignment horizontal="left"/>
    </xf>
    <xf numFmtId="0" fontId="14" fillId="0" borderId="3" xfId="0" applyFont="1" applyBorder="1" applyAlignment="1">
      <alignment horizontal="center" vertical="center"/>
    </xf>
    <xf numFmtId="0" fontId="0" fillId="15" borderId="8" xfId="0" applyFill="1" applyBorder="1" applyAlignment="1"/>
    <xf numFmtId="0" fontId="28" fillId="15" borderId="5" xfId="1" applyFont="1" applyFill="1" applyBorder="1" applyAlignment="1"/>
    <xf numFmtId="0" fontId="28" fillId="15" borderId="9" xfId="1" applyFont="1" applyFill="1" applyBorder="1" applyAlignment="1"/>
    <xf numFmtId="0" fontId="28" fillId="15" borderId="8" xfId="1" applyFont="1" applyFill="1" applyBorder="1" applyAlignment="1"/>
    <xf numFmtId="0" fontId="0" fillId="20" borderId="0" xfId="0" applyFill="1"/>
    <xf numFmtId="0" fontId="0" fillId="15" borderId="5" xfId="0" applyFill="1" applyBorder="1" applyAlignment="1">
      <alignment horizontal="left" wrapText="1"/>
    </xf>
    <xf numFmtId="0" fontId="0" fillId="15" borderId="8" xfId="0" applyFill="1" applyBorder="1" applyAlignment="1">
      <alignment horizontal="left" wrapText="1"/>
    </xf>
    <xf numFmtId="0" fontId="0" fillId="15" borderId="40" xfId="0" applyFill="1" applyBorder="1" applyAlignment="1">
      <alignment horizontal="left" vertical="center" wrapText="1"/>
    </xf>
    <xf numFmtId="0" fontId="0" fillId="15" borderId="9" xfId="0" applyFill="1" applyBorder="1" applyAlignment="1">
      <alignment horizontal="left" vertical="center" wrapText="1"/>
    </xf>
    <xf numFmtId="0" fontId="0" fillId="15" borderId="8" xfId="0" applyFill="1" applyBorder="1" applyAlignment="1">
      <alignment horizontal="left" vertical="center" wrapText="1"/>
    </xf>
    <xf numFmtId="0" fontId="0" fillId="15" borderId="40" xfId="0" applyFill="1" applyBorder="1" applyAlignment="1">
      <alignment horizontal="left" wrapText="1"/>
    </xf>
    <xf numFmtId="0" fontId="0" fillId="15" borderId="9" xfId="0" applyFill="1" applyBorder="1" applyAlignment="1">
      <alignment horizontal="left" wrapText="1"/>
    </xf>
    <xf numFmtId="0" fontId="10" fillId="12" borderId="28" xfId="0" applyFont="1" applyFill="1" applyBorder="1" applyAlignment="1">
      <alignment horizontal="center" wrapText="1"/>
    </xf>
    <xf numFmtId="0" fontId="10" fillId="12" borderId="35" xfId="0" applyFont="1" applyFill="1" applyBorder="1" applyAlignment="1">
      <alignment horizontal="center" wrapText="1"/>
    </xf>
    <xf numFmtId="0" fontId="10" fillId="12" borderId="39" xfId="0" applyFont="1" applyFill="1" applyBorder="1" applyAlignment="1">
      <alignment horizontal="center" wrapText="1"/>
    </xf>
    <xf numFmtId="0" fontId="10" fillId="12" borderId="11" xfId="0" applyFont="1" applyFill="1" applyBorder="1" applyAlignment="1">
      <alignment horizontal="center" wrapText="1"/>
    </xf>
    <xf numFmtId="0" fontId="10" fillId="12" borderId="0" xfId="0" applyFont="1" applyFill="1" applyBorder="1" applyAlignment="1">
      <alignment horizontal="center" wrapText="1"/>
    </xf>
    <xf numFmtId="0" fontId="10" fillId="12" borderId="10" xfId="0" applyFont="1" applyFill="1" applyBorder="1" applyAlignment="1">
      <alignment horizontal="center" wrapText="1"/>
    </xf>
    <xf numFmtId="0" fontId="10" fillId="12" borderId="53" xfId="0" applyFont="1" applyFill="1" applyBorder="1" applyAlignment="1">
      <alignment horizontal="center" wrapText="1"/>
    </xf>
    <xf numFmtId="0" fontId="10" fillId="12" borderId="55" xfId="0" applyFont="1" applyFill="1" applyBorder="1" applyAlignment="1">
      <alignment horizontal="center" wrapText="1"/>
    </xf>
    <xf numFmtId="0" fontId="10" fillId="12" borderId="56" xfId="0" applyFont="1" applyFill="1" applyBorder="1" applyAlignment="1">
      <alignment horizontal="center" wrapText="1"/>
    </xf>
    <xf numFmtId="0" fontId="11" fillId="11" borderId="5" xfId="0" applyFont="1" applyFill="1" applyBorder="1" applyAlignment="1">
      <alignment horizontal="center" vertical="center" wrapText="1"/>
    </xf>
    <xf numFmtId="0" fontId="11" fillId="11" borderId="9" xfId="0" applyFont="1" applyFill="1" applyBorder="1" applyAlignment="1">
      <alignment horizontal="center" vertical="center" wrapText="1"/>
    </xf>
    <xf numFmtId="0" fontId="11" fillId="11" borderId="8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wrapText="1"/>
    </xf>
    <xf numFmtId="0" fontId="13" fillId="4" borderId="8" xfId="0" applyFont="1" applyFill="1" applyBorder="1" applyAlignment="1">
      <alignment horizontal="center" wrapText="1"/>
    </xf>
    <xf numFmtId="0" fontId="11" fillId="11" borderId="28" xfId="0" applyFont="1" applyFill="1" applyBorder="1" applyAlignment="1">
      <alignment horizontal="center" vertical="center" wrapText="1"/>
    </xf>
    <xf numFmtId="0" fontId="11" fillId="11" borderId="35" xfId="0" applyFont="1" applyFill="1" applyBorder="1" applyAlignment="1">
      <alignment horizontal="center" vertical="center" wrapText="1"/>
    </xf>
    <xf numFmtId="0" fontId="11" fillId="11" borderId="39" xfId="0" applyFont="1" applyFill="1" applyBorder="1" applyAlignment="1">
      <alignment horizontal="center" vertical="center" wrapText="1"/>
    </xf>
    <xf numFmtId="0" fontId="0" fillId="15" borderId="5" xfId="0" applyFill="1" applyBorder="1" applyAlignment="1">
      <alignment horizontal="center" wrapText="1"/>
    </xf>
    <xf numFmtId="0" fontId="0" fillId="15" borderId="9" xfId="0" applyFill="1" applyBorder="1" applyAlignment="1">
      <alignment horizontal="center" wrapText="1"/>
    </xf>
    <xf numFmtId="0" fontId="0" fillId="15" borderId="41" xfId="0" applyFill="1" applyBorder="1" applyAlignment="1">
      <alignment horizontal="center" wrapText="1"/>
    </xf>
    <xf numFmtId="0" fontId="11" fillId="11" borderId="5" xfId="0" applyFont="1" applyFill="1" applyBorder="1" applyAlignment="1">
      <alignment horizontal="center" vertical="center"/>
    </xf>
    <xf numFmtId="0" fontId="11" fillId="11" borderId="9" xfId="0" applyFont="1" applyFill="1" applyBorder="1" applyAlignment="1">
      <alignment horizontal="center" vertical="center"/>
    </xf>
    <xf numFmtId="0" fontId="11" fillId="11" borderId="8" xfId="0" applyFont="1" applyFill="1" applyBorder="1" applyAlignment="1">
      <alignment horizontal="center" vertical="center"/>
    </xf>
    <xf numFmtId="0" fontId="28" fillId="15" borderId="5" xfId="1" applyFont="1" applyFill="1" applyBorder="1" applyAlignment="1">
      <alignment horizontal="left" wrapText="1"/>
    </xf>
    <xf numFmtId="0" fontId="28" fillId="15" borderId="9" xfId="1" applyFont="1" applyFill="1" applyBorder="1" applyAlignment="1">
      <alignment horizontal="left" wrapText="1"/>
    </xf>
    <xf numFmtId="0" fontId="28" fillId="15" borderId="8" xfId="1" applyFont="1" applyFill="1" applyBorder="1" applyAlignment="1">
      <alignment horizontal="left" wrapText="1"/>
    </xf>
    <xf numFmtId="0" fontId="0" fillId="15" borderId="8" xfId="0" applyFill="1" applyBorder="1" applyAlignment="1">
      <alignment horizontal="center" wrapText="1"/>
    </xf>
    <xf numFmtId="9" fontId="0" fillId="15" borderId="5" xfId="3" applyFont="1" applyFill="1" applyBorder="1" applyAlignment="1">
      <alignment horizontal="center" wrapText="1"/>
    </xf>
    <xf numFmtId="9" fontId="0" fillId="15" borderId="8" xfId="3" applyFont="1" applyFill="1" applyBorder="1" applyAlignment="1">
      <alignment horizontal="center" wrapText="1"/>
    </xf>
    <xf numFmtId="0" fontId="14" fillId="9" borderId="5" xfId="0" applyFont="1" applyFill="1" applyBorder="1" applyAlignment="1">
      <alignment horizontal="center" wrapText="1"/>
    </xf>
    <xf numFmtId="0" fontId="14" fillId="9" borderId="9" xfId="0" applyFont="1" applyFill="1" applyBorder="1" applyAlignment="1">
      <alignment horizontal="center" wrapText="1"/>
    </xf>
    <xf numFmtId="0" fontId="14" fillId="9" borderId="8" xfId="0" applyFont="1" applyFill="1" applyBorder="1" applyAlignment="1">
      <alignment horizontal="center" wrapText="1"/>
    </xf>
    <xf numFmtId="0" fontId="11" fillId="11" borderId="55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wrapText="1"/>
    </xf>
    <xf numFmtId="0" fontId="13" fillId="9" borderId="0" xfId="0" applyFont="1" applyFill="1" applyBorder="1" applyAlignment="1">
      <alignment horizontal="center" wrapText="1"/>
    </xf>
    <xf numFmtId="0" fontId="0" fillId="2" borderId="1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4" fillId="5" borderId="7" xfId="0" applyFont="1" applyFill="1" applyBorder="1" applyAlignment="1">
      <alignment horizontal="center" wrapText="1"/>
    </xf>
    <xf numFmtId="0" fontId="14" fillId="5" borderId="6" xfId="0" applyFont="1" applyFill="1" applyBorder="1" applyAlignment="1">
      <alignment horizontal="center" wrapText="1"/>
    </xf>
    <xf numFmtId="0" fontId="13" fillId="5" borderId="5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0" fontId="13" fillId="5" borderId="8" xfId="0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 wrapText="1"/>
    </xf>
    <xf numFmtId="0" fontId="14" fillId="5" borderId="9" xfId="0" applyFont="1" applyFill="1" applyBorder="1" applyAlignment="1">
      <alignment horizontal="center" wrapText="1"/>
    </xf>
    <xf numFmtId="0" fontId="14" fillId="5" borderId="8" xfId="0" applyFont="1" applyFill="1" applyBorder="1" applyAlignment="1">
      <alignment horizontal="center" wrapText="1"/>
    </xf>
    <xf numFmtId="0" fontId="17" fillId="15" borderId="5" xfId="0" applyFont="1" applyFill="1" applyBorder="1" applyAlignment="1"/>
    <xf numFmtId="0" fontId="0" fillId="15" borderId="8" xfId="0" applyFill="1" applyBorder="1" applyAlignment="1"/>
    <xf numFmtId="0" fontId="17" fillId="15" borderId="5" xfId="0" applyFont="1" applyFill="1" applyBorder="1" applyAlignment="1">
      <alignment wrapText="1"/>
    </xf>
    <xf numFmtId="0" fontId="0" fillId="15" borderId="8" xfId="0" applyFill="1" applyBorder="1" applyAlignment="1">
      <alignment wrapText="1"/>
    </xf>
    <xf numFmtId="0" fontId="13" fillId="5" borderId="5" xfId="0" applyFont="1" applyFill="1" applyBorder="1" applyAlignment="1">
      <alignment horizontal="center" wrapText="1"/>
    </xf>
    <xf numFmtId="0" fontId="13" fillId="5" borderId="9" xfId="0" applyFont="1" applyFill="1" applyBorder="1" applyAlignment="1">
      <alignment horizontal="center" wrapText="1"/>
    </xf>
    <xf numFmtId="0" fontId="13" fillId="5" borderId="8" xfId="0" applyFont="1" applyFill="1" applyBorder="1" applyAlignment="1">
      <alignment horizontal="center" wrapText="1"/>
    </xf>
    <xf numFmtId="0" fontId="16" fillId="13" borderId="0" xfId="0" applyFont="1" applyFill="1" applyBorder="1" applyAlignment="1">
      <alignment horizontal="center" wrapText="1"/>
    </xf>
    <xf numFmtId="0" fontId="0" fillId="15" borderId="5" xfId="0" applyFill="1" applyBorder="1" applyAlignment="1">
      <alignment horizontal="center"/>
    </xf>
    <xf numFmtId="0" fontId="0" fillId="15" borderId="8" xfId="0" applyFill="1" applyBorder="1" applyAlignment="1">
      <alignment horizontal="center"/>
    </xf>
    <xf numFmtId="0" fontId="17" fillId="15" borderId="5" xfId="0" applyFont="1" applyFill="1" applyBorder="1" applyAlignment="1">
      <alignment horizontal="left"/>
    </xf>
    <xf numFmtId="0" fontId="17" fillId="15" borderId="8" xfId="0" applyFont="1" applyFill="1" applyBorder="1" applyAlignment="1">
      <alignment horizontal="left"/>
    </xf>
    <xf numFmtId="0" fontId="10" fillId="12" borderId="0" xfId="0" applyFont="1" applyFill="1" applyBorder="1" applyAlignment="1">
      <alignment horizontal="center" vertical="center" wrapText="1"/>
    </xf>
    <xf numFmtId="0" fontId="10" fillId="12" borderId="5" xfId="0" applyFont="1" applyFill="1" applyBorder="1" applyAlignment="1">
      <alignment horizontal="center" vertical="center" wrapText="1"/>
    </xf>
    <xf numFmtId="0" fontId="10" fillId="12" borderId="9" xfId="0" applyFont="1" applyFill="1" applyBorder="1" applyAlignment="1">
      <alignment horizontal="center" vertical="center" wrapText="1"/>
    </xf>
    <xf numFmtId="0" fontId="10" fillId="12" borderId="8" xfId="0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30" fillId="10" borderId="5" xfId="0" applyFont="1" applyFill="1" applyBorder="1" applyAlignment="1">
      <alignment horizontal="center" wrapText="1"/>
    </xf>
    <xf numFmtId="0" fontId="30" fillId="10" borderId="9" xfId="0" applyFont="1" applyFill="1" applyBorder="1" applyAlignment="1">
      <alignment horizontal="center" wrapText="1"/>
    </xf>
    <xf numFmtId="0" fontId="30" fillId="10" borderId="8" xfId="0" applyFont="1" applyFill="1" applyBorder="1" applyAlignment="1">
      <alignment horizontal="center" wrapText="1"/>
    </xf>
    <xf numFmtId="0" fontId="23" fillId="7" borderId="28" xfId="0" applyFont="1" applyFill="1" applyBorder="1" applyAlignment="1">
      <alignment horizontal="center" vertical="center" wrapText="1"/>
    </xf>
    <xf numFmtId="0" fontId="23" fillId="7" borderId="39" xfId="0" applyFont="1" applyFill="1" applyBorder="1" applyAlignment="1">
      <alignment horizontal="center" vertical="center" wrapText="1"/>
    </xf>
    <xf numFmtId="0" fontId="23" fillId="7" borderId="11" xfId="0" applyFont="1" applyFill="1" applyBorder="1" applyAlignment="1">
      <alignment horizontal="center" vertical="center" wrapText="1"/>
    </xf>
    <xf numFmtId="0" fontId="23" fillId="7" borderId="10" xfId="0" applyFont="1" applyFill="1" applyBorder="1" applyAlignment="1">
      <alignment horizontal="center" vertical="center" wrapText="1"/>
    </xf>
    <xf numFmtId="0" fontId="23" fillId="7" borderId="53" xfId="0" applyFont="1" applyFill="1" applyBorder="1" applyAlignment="1">
      <alignment horizontal="center" vertical="center" wrapText="1"/>
    </xf>
    <xf numFmtId="0" fontId="23" fillId="7" borderId="56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1" fillId="10" borderId="5" xfId="0" applyFont="1" applyFill="1" applyBorder="1" applyAlignment="1">
      <alignment horizontal="center" wrapText="1"/>
    </xf>
    <xf numFmtId="0" fontId="21" fillId="10" borderId="8" xfId="0" applyFont="1" applyFill="1" applyBorder="1" applyAlignment="1">
      <alignment horizontal="center" wrapText="1"/>
    </xf>
    <xf numFmtId="0" fontId="22" fillId="3" borderId="28" xfId="0" applyFont="1" applyFill="1" applyBorder="1" applyAlignment="1">
      <alignment horizontal="center" vertical="center" wrapText="1"/>
    </xf>
    <xf numFmtId="0" fontId="22" fillId="3" borderId="35" xfId="0" applyFont="1" applyFill="1" applyBorder="1" applyAlignment="1">
      <alignment horizontal="center" vertical="center" wrapText="1"/>
    </xf>
    <xf numFmtId="0" fontId="22" fillId="3" borderId="39" xfId="0" applyFont="1" applyFill="1" applyBorder="1" applyAlignment="1">
      <alignment horizontal="center" vertical="center" wrapText="1"/>
    </xf>
    <xf numFmtId="0" fontId="22" fillId="3" borderId="11" xfId="0" applyFont="1" applyFill="1" applyBorder="1" applyAlignment="1">
      <alignment horizontal="center" vertical="center" wrapText="1"/>
    </xf>
    <xf numFmtId="0" fontId="22" fillId="3" borderId="0" xfId="0" applyFont="1" applyFill="1" applyBorder="1" applyAlignment="1">
      <alignment horizontal="center" vertical="center" wrapText="1"/>
    </xf>
    <xf numFmtId="0" fontId="22" fillId="3" borderId="10" xfId="0" applyFont="1" applyFill="1" applyBorder="1" applyAlignment="1">
      <alignment horizontal="center" vertical="center" wrapText="1"/>
    </xf>
    <xf numFmtId="0" fontId="22" fillId="3" borderId="53" xfId="0" applyFont="1" applyFill="1" applyBorder="1" applyAlignment="1">
      <alignment horizontal="center" vertical="center" wrapText="1"/>
    </xf>
    <xf numFmtId="0" fontId="22" fillId="3" borderId="55" xfId="0" applyFont="1" applyFill="1" applyBorder="1" applyAlignment="1">
      <alignment horizontal="center" vertical="center" wrapText="1"/>
    </xf>
    <xf numFmtId="0" fontId="22" fillId="3" borderId="56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2" fillId="7" borderId="7" xfId="0" applyFont="1" applyFill="1" applyBorder="1" applyAlignment="1">
      <alignment horizontal="center" vertical="center"/>
    </xf>
    <xf numFmtId="0" fontId="22" fillId="7" borderId="54" xfId="0" applyFont="1" applyFill="1" applyBorder="1" applyAlignment="1">
      <alignment horizontal="center" vertical="center"/>
    </xf>
    <xf numFmtId="0" fontId="22" fillId="7" borderId="6" xfId="0" applyFont="1" applyFill="1" applyBorder="1" applyAlignment="1">
      <alignment horizontal="center" vertical="center"/>
    </xf>
    <xf numFmtId="0" fontId="19" fillId="14" borderId="0" xfId="0" applyFont="1" applyFill="1" applyAlignment="1">
      <alignment horizontal="center" wrapText="1"/>
    </xf>
    <xf numFmtId="0" fontId="13" fillId="0" borderId="5" xfId="0" applyFont="1" applyBorder="1" applyAlignment="1">
      <alignment horizontal="center" wrapText="1"/>
    </xf>
    <xf numFmtId="0" fontId="13" fillId="0" borderId="8" xfId="0" applyFont="1" applyBorder="1" applyAlignment="1">
      <alignment horizontal="center" wrapText="1"/>
    </xf>
    <xf numFmtId="0" fontId="13" fillId="3" borderId="5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wrapText="1"/>
    </xf>
    <xf numFmtId="0" fontId="14" fillId="4" borderId="9" xfId="0" applyFont="1" applyFill="1" applyBorder="1" applyAlignment="1">
      <alignment horizontal="center" wrapText="1"/>
    </xf>
    <xf numFmtId="0" fontId="14" fillId="4" borderId="8" xfId="0" applyFont="1" applyFill="1" applyBorder="1" applyAlignment="1">
      <alignment horizontal="center" wrapText="1"/>
    </xf>
    <xf numFmtId="0" fontId="13" fillId="13" borderId="0" xfId="0" applyFont="1" applyFill="1" applyBorder="1" applyAlignment="1">
      <alignment horizontal="center" wrapText="1"/>
    </xf>
    <xf numFmtId="0" fontId="13" fillId="9" borderId="5" xfId="0" applyFont="1" applyFill="1" applyBorder="1" applyAlignment="1">
      <alignment horizontal="center" wrapText="1"/>
    </xf>
    <xf numFmtId="0" fontId="13" fillId="9" borderId="9" xfId="0" applyFont="1" applyFill="1" applyBorder="1" applyAlignment="1">
      <alignment horizontal="center" wrapText="1"/>
    </xf>
    <xf numFmtId="0" fontId="14" fillId="4" borderId="7" xfId="0" applyFont="1" applyFill="1" applyBorder="1" applyAlignment="1">
      <alignment horizontal="center" wrapText="1"/>
    </xf>
    <xf numFmtId="0" fontId="14" fillId="4" borderId="6" xfId="0" applyFont="1" applyFill="1" applyBorder="1" applyAlignment="1">
      <alignment horizontal="center" wrapText="1"/>
    </xf>
    <xf numFmtId="0" fontId="13" fillId="6" borderId="5" xfId="0" applyFont="1" applyFill="1" applyBorder="1" applyAlignment="1">
      <alignment horizontal="center" wrapText="1"/>
    </xf>
    <xf numFmtId="0" fontId="13" fillId="6" borderId="9" xfId="0" applyFont="1" applyFill="1" applyBorder="1" applyAlignment="1">
      <alignment horizontal="center" wrapText="1"/>
    </xf>
    <xf numFmtId="0" fontId="13" fillId="6" borderId="8" xfId="0" applyFont="1" applyFill="1" applyBorder="1" applyAlignment="1">
      <alignment horizontal="center" wrapText="1"/>
    </xf>
    <xf numFmtId="0" fontId="17" fillId="6" borderId="5" xfId="0" applyFont="1" applyFill="1" applyBorder="1" applyAlignment="1">
      <alignment horizontal="left"/>
    </xf>
    <xf numFmtId="0" fontId="17" fillId="6" borderId="8" xfId="0" applyFont="1" applyFill="1" applyBorder="1" applyAlignment="1">
      <alignment horizontal="left"/>
    </xf>
    <xf numFmtId="0" fontId="17" fillId="6" borderId="5" xfId="0" applyFont="1" applyFill="1" applyBorder="1" applyAlignment="1">
      <alignment wrapText="1"/>
    </xf>
    <xf numFmtId="0" fontId="0" fillId="6" borderId="8" xfId="0" applyFill="1" applyBorder="1" applyAlignment="1">
      <alignment wrapText="1"/>
    </xf>
    <xf numFmtId="0" fontId="17" fillId="6" borderId="5" xfId="0" applyFont="1" applyFill="1" applyBorder="1" applyAlignment="1"/>
    <xf numFmtId="0" fontId="0" fillId="6" borderId="8" xfId="0" applyFill="1" applyBorder="1" applyAlignment="1"/>
    <xf numFmtId="0" fontId="10" fillId="12" borderId="28" xfId="0" applyFont="1" applyFill="1" applyBorder="1" applyAlignment="1">
      <alignment horizontal="center" vertical="center" wrapText="1"/>
    </xf>
    <xf numFmtId="0" fontId="10" fillId="12" borderId="35" xfId="0" applyFont="1" applyFill="1" applyBorder="1" applyAlignment="1">
      <alignment horizontal="center" vertical="center" wrapText="1"/>
    </xf>
    <xf numFmtId="0" fontId="10" fillId="12" borderId="39" xfId="0" applyFont="1" applyFill="1" applyBorder="1" applyAlignment="1">
      <alignment horizontal="center" vertical="center" wrapText="1"/>
    </xf>
    <xf numFmtId="0" fontId="10" fillId="12" borderId="11" xfId="0" applyFont="1" applyFill="1" applyBorder="1" applyAlignment="1">
      <alignment horizontal="center" vertical="center"/>
    </xf>
    <xf numFmtId="0" fontId="10" fillId="12" borderId="0" xfId="0" applyFont="1" applyFill="1" applyBorder="1" applyAlignment="1">
      <alignment horizontal="center" vertical="center"/>
    </xf>
    <xf numFmtId="0" fontId="10" fillId="12" borderId="10" xfId="0" applyFont="1" applyFill="1" applyBorder="1" applyAlignment="1">
      <alignment horizontal="center" vertical="center"/>
    </xf>
    <xf numFmtId="0" fontId="10" fillId="12" borderId="53" xfId="0" applyFont="1" applyFill="1" applyBorder="1" applyAlignment="1">
      <alignment horizontal="center" vertical="center" wrapText="1"/>
    </xf>
    <xf numFmtId="0" fontId="10" fillId="12" borderId="55" xfId="0" applyFont="1" applyFill="1" applyBorder="1" applyAlignment="1">
      <alignment horizontal="center" vertical="center" wrapText="1"/>
    </xf>
    <xf numFmtId="0" fontId="10" fillId="12" borderId="5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17" fillId="6" borderId="5" xfId="0" applyFont="1" applyFill="1" applyBorder="1" applyAlignment="1">
      <alignment horizontal="left" wrapText="1"/>
    </xf>
    <xf numFmtId="0" fontId="17" fillId="6" borderId="8" xfId="0" applyFont="1" applyFill="1" applyBorder="1" applyAlignment="1">
      <alignment horizontal="left" wrapText="1"/>
    </xf>
    <xf numFmtId="0" fontId="14" fillId="5" borderId="12" xfId="0" applyFont="1" applyFill="1" applyBorder="1" applyAlignment="1">
      <alignment horizontal="center" wrapText="1"/>
    </xf>
    <xf numFmtId="0" fontId="14" fillId="5" borderId="13" xfId="0" applyFont="1" applyFill="1" applyBorder="1" applyAlignment="1">
      <alignment horizontal="center" wrapText="1"/>
    </xf>
    <xf numFmtId="0" fontId="13" fillId="5" borderId="12" xfId="0" applyFont="1" applyFill="1" applyBorder="1" applyAlignment="1">
      <alignment horizontal="center" wrapText="1"/>
    </xf>
    <xf numFmtId="0" fontId="13" fillId="5" borderId="13" xfId="0" applyFont="1" applyFill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14" fillId="5" borderId="22" xfId="0" applyFont="1" applyFill="1" applyBorder="1" applyAlignment="1">
      <alignment horizontal="center" wrapText="1"/>
    </xf>
    <xf numFmtId="0" fontId="13" fillId="9" borderId="0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10" fillId="12" borderId="5" xfId="0" applyFont="1" applyFill="1" applyBorder="1" applyAlignment="1">
      <alignment wrapText="1"/>
    </xf>
    <xf numFmtId="0" fontId="10" fillId="12" borderId="9" xfId="0" applyFont="1" applyFill="1" applyBorder="1" applyAlignment="1">
      <alignment wrapText="1"/>
    </xf>
    <xf numFmtId="0" fontId="10" fillId="12" borderId="8" xfId="0" applyFont="1" applyFill="1" applyBorder="1" applyAlignment="1">
      <alignment wrapText="1"/>
    </xf>
    <xf numFmtId="0" fontId="10" fillId="14" borderId="5" xfId="0" applyFont="1" applyFill="1" applyBorder="1" applyAlignment="1">
      <alignment horizontal="center" wrapText="1"/>
    </xf>
    <xf numFmtId="0" fontId="10" fillId="14" borderId="9" xfId="0" applyFont="1" applyFill="1" applyBorder="1" applyAlignment="1">
      <alignment horizontal="center" wrapText="1"/>
    </xf>
    <xf numFmtId="0" fontId="10" fillId="14" borderId="8" xfId="0" applyFont="1" applyFill="1" applyBorder="1" applyAlignment="1">
      <alignment horizontal="center" wrapText="1"/>
    </xf>
    <xf numFmtId="0" fontId="14" fillId="5" borderId="31" xfId="0" applyFont="1" applyFill="1" applyBorder="1" applyAlignment="1">
      <alignment horizontal="center" wrapText="1"/>
    </xf>
    <xf numFmtId="0" fontId="14" fillId="5" borderId="32" xfId="0" applyFont="1" applyFill="1" applyBorder="1" applyAlignment="1">
      <alignment horizontal="center" wrapText="1"/>
    </xf>
    <xf numFmtId="0" fontId="16" fillId="11" borderId="0" xfId="0" applyFont="1" applyFill="1" applyBorder="1" applyAlignment="1">
      <alignment horizontal="center" wrapText="1"/>
    </xf>
    <xf numFmtId="0" fontId="16" fillId="12" borderId="0" xfId="0" applyFont="1" applyFill="1" applyBorder="1" applyAlignment="1">
      <alignment horizontal="center" wrapText="1"/>
    </xf>
    <xf numFmtId="0" fontId="22" fillId="5" borderId="5" xfId="0" applyFont="1" applyFill="1" applyBorder="1" applyAlignment="1">
      <alignment horizontal="center" wrapText="1"/>
    </xf>
    <xf numFmtId="0" fontId="22" fillId="5" borderId="9" xfId="0" applyFont="1" applyFill="1" applyBorder="1" applyAlignment="1">
      <alignment horizontal="center" wrapText="1"/>
    </xf>
    <xf numFmtId="0" fontId="22" fillId="5" borderId="8" xfId="0" applyFont="1" applyFill="1" applyBorder="1" applyAlignment="1">
      <alignment horizontal="center" wrapText="1"/>
    </xf>
    <xf numFmtId="0" fontId="14" fillId="15" borderId="5" xfId="0" applyFont="1" applyFill="1" applyBorder="1" applyAlignment="1">
      <alignment horizontal="center" wrapText="1"/>
    </xf>
    <xf numFmtId="0" fontId="14" fillId="15" borderId="8" xfId="0" applyFont="1" applyFill="1" applyBorder="1" applyAlignment="1">
      <alignment horizontal="center" wrapText="1"/>
    </xf>
    <xf numFmtId="0" fontId="2" fillId="15" borderId="5" xfId="1" applyFont="1" applyFill="1" applyBorder="1" applyAlignment="1">
      <alignment horizontal="left" wrapText="1"/>
    </xf>
    <xf numFmtId="0" fontId="2" fillId="15" borderId="8" xfId="1" applyFont="1" applyFill="1" applyBorder="1" applyAlignment="1">
      <alignment horizontal="left" wrapText="1"/>
    </xf>
    <xf numFmtId="0" fontId="10" fillId="14" borderId="0" xfId="0" applyFont="1" applyFill="1" applyBorder="1" applyAlignment="1">
      <alignment horizontal="center" wrapText="1"/>
    </xf>
    <xf numFmtId="0" fontId="0" fillId="15" borderId="41" xfId="0" applyFill="1" applyBorder="1" applyAlignment="1">
      <alignment horizontal="left" wrapText="1"/>
    </xf>
    <xf numFmtId="0" fontId="0" fillId="15" borderId="1" xfId="0" applyFill="1" applyBorder="1" applyAlignment="1">
      <alignment horizontal="left" wrapText="1"/>
    </xf>
    <xf numFmtId="0" fontId="0" fillId="15" borderId="38" xfId="0" applyFill="1" applyBorder="1" applyAlignment="1">
      <alignment horizontal="left" wrapText="1"/>
    </xf>
    <xf numFmtId="0" fontId="0" fillId="15" borderId="27" xfId="0" applyFill="1" applyBorder="1" applyAlignment="1">
      <alignment horizontal="left" wrapText="1"/>
    </xf>
    <xf numFmtId="0" fontId="10" fillId="14" borderId="53" xfId="0" applyFont="1" applyFill="1" applyBorder="1" applyAlignment="1">
      <alignment horizontal="center" wrapText="1"/>
    </xf>
    <xf numFmtId="0" fontId="10" fillId="14" borderId="55" xfId="0" applyFont="1" applyFill="1" applyBorder="1" applyAlignment="1">
      <alignment horizontal="center" wrapText="1"/>
    </xf>
    <xf numFmtId="0" fontId="10" fillId="14" borderId="56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center" vertical="center" wrapText="1"/>
    </xf>
    <xf numFmtId="0" fontId="10" fillId="14" borderId="11" xfId="0" applyFont="1" applyFill="1" applyBorder="1" applyAlignment="1">
      <alignment horizontal="center" wrapText="1"/>
    </xf>
    <xf numFmtId="0" fontId="10" fillId="14" borderId="10" xfId="0" applyFont="1" applyFill="1" applyBorder="1" applyAlignment="1">
      <alignment horizontal="center" wrapText="1"/>
    </xf>
    <xf numFmtId="0" fontId="2" fillId="3" borderId="0" xfId="1" applyFont="1" applyFill="1" applyBorder="1" applyAlignment="1">
      <alignment horizontal="left" wrapText="1"/>
    </xf>
    <xf numFmtId="0" fontId="10" fillId="13" borderId="28" xfId="0" applyFont="1" applyFill="1" applyBorder="1" applyAlignment="1">
      <alignment horizontal="center" wrapText="1"/>
    </xf>
    <xf numFmtId="0" fontId="10" fillId="13" borderId="35" xfId="0" applyFont="1" applyFill="1" applyBorder="1" applyAlignment="1">
      <alignment horizontal="center" wrapText="1"/>
    </xf>
    <xf numFmtId="0" fontId="10" fillId="13" borderId="39" xfId="0" applyFont="1" applyFill="1" applyBorder="1" applyAlignment="1">
      <alignment horizontal="center" wrapText="1"/>
    </xf>
    <xf numFmtId="0" fontId="10" fillId="13" borderId="11" xfId="0" applyFont="1" applyFill="1" applyBorder="1" applyAlignment="1">
      <alignment horizontal="center" wrapText="1"/>
    </xf>
    <xf numFmtId="0" fontId="10" fillId="13" borderId="0" xfId="0" applyFont="1" applyFill="1" applyBorder="1" applyAlignment="1">
      <alignment horizontal="center" wrapText="1"/>
    </xf>
    <xf numFmtId="0" fontId="10" fillId="13" borderId="10" xfId="0" applyFont="1" applyFill="1" applyBorder="1" applyAlignment="1">
      <alignment horizontal="center" wrapText="1"/>
    </xf>
    <xf numFmtId="0" fontId="10" fillId="13" borderId="53" xfId="0" applyFont="1" applyFill="1" applyBorder="1" applyAlignment="1">
      <alignment horizontal="center" wrapText="1"/>
    </xf>
    <xf numFmtId="0" fontId="10" fillId="13" borderId="55" xfId="0" applyFont="1" applyFill="1" applyBorder="1" applyAlignment="1">
      <alignment horizontal="center" wrapText="1"/>
    </xf>
    <xf numFmtId="0" fontId="10" fillId="13" borderId="56" xfId="0" applyFont="1" applyFill="1" applyBorder="1" applyAlignment="1">
      <alignment horizontal="center" wrapText="1"/>
    </xf>
    <xf numFmtId="0" fontId="1" fillId="15" borderId="5" xfId="1" applyFill="1" applyBorder="1" applyAlignment="1">
      <alignment horizontal="left"/>
    </xf>
    <xf numFmtId="0" fontId="1" fillId="15" borderId="9" xfId="1" applyFill="1" applyBorder="1" applyAlignment="1">
      <alignment horizontal="left"/>
    </xf>
    <xf numFmtId="0" fontId="1" fillId="15" borderId="8" xfId="1" applyFill="1" applyBorder="1" applyAlignment="1">
      <alignment horizontal="left"/>
    </xf>
    <xf numFmtId="0" fontId="28" fillId="15" borderId="33" xfId="1" applyFont="1" applyFill="1" applyBorder="1" applyAlignment="1">
      <alignment horizontal="left" wrapText="1"/>
    </xf>
    <xf numFmtId="0" fontId="28" fillId="15" borderId="74" xfId="1" applyFont="1" applyFill="1" applyBorder="1" applyAlignment="1">
      <alignment horizontal="left" wrapText="1"/>
    </xf>
    <xf numFmtId="0" fontId="28" fillId="15" borderId="43" xfId="1" applyFont="1" applyFill="1" applyBorder="1" applyAlignment="1">
      <alignment horizontal="left" wrapText="1"/>
    </xf>
    <xf numFmtId="0" fontId="1" fillId="15" borderId="5" xfId="1" applyFill="1" applyBorder="1" applyAlignment="1">
      <alignment horizontal="left" wrapText="1"/>
    </xf>
    <xf numFmtId="0" fontId="1" fillId="15" borderId="8" xfId="1" applyFill="1" applyBorder="1" applyAlignment="1">
      <alignment horizontal="left" wrapText="1"/>
    </xf>
    <xf numFmtId="0" fontId="1" fillId="15" borderId="28" xfId="1" applyFill="1" applyBorder="1" applyAlignment="1">
      <alignment horizontal="left" wrapText="1"/>
    </xf>
    <xf numFmtId="0" fontId="1" fillId="15" borderId="35" xfId="1" applyFill="1" applyBorder="1" applyAlignment="1">
      <alignment horizontal="left" wrapText="1"/>
    </xf>
    <xf numFmtId="0" fontId="1" fillId="15" borderId="39" xfId="1" applyFill="1" applyBorder="1" applyAlignment="1">
      <alignment horizontal="left" wrapText="1"/>
    </xf>
    <xf numFmtId="0" fontId="11" fillId="11" borderId="5" xfId="0" applyFont="1" applyFill="1" applyBorder="1" applyAlignment="1">
      <alignment horizontal="center" wrapText="1"/>
    </xf>
    <xf numFmtId="0" fontId="11" fillId="11" borderId="9" xfId="0" applyFont="1" applyFill="1" applyBorder="1" applyAlignment="1">
      <alignment horizontal="center" wrapText="1"/>
    </xf>
    <xf numFmtId="0" fontId="11" fillId="11" borderId="8" xfId="0" applyFont="1" applyFill="1" applyBorder="1" applyAlignment="1">
      <alignment horizontal="center" wrapText="1"/>
    </xf>
    <xf numFmtId="0" fontId="1" fillId="15" borderId="9" xfId="1" applyFill="1" applyBorder="1" applyAlignment="1">
      <alignment horizontal="left" wrapText="1"/>
    </xf>
    <xf numFmtId="0" fontId="11" fillId="11" borderId="0" xfId="0" applyFont="1" applyFill="1" applyBorder="1" applyAlignment="1">
      <alignment horizontal="center" vertical="center" wrapText="1"/>
    </xf>
    <xf numFmtId="0" fontId="28" fillId="15" borderId="28" xfId="1" applyFont="1" applyFill="1" applyBorder="1" applyAlignment="1">
      <alignment horizontal="left" wrapText="1"/>
    </xf>
    <xf numFmtId="0" fontId="28" fillId="15" borderId="35" xfId="1" applyFont="1" applyFill="1" applyBorder="1" applyAlignment="1">
      <alignment horizontal="left" wrapText="1"/>
    </xf>
    <xf numFmtId="0" fontId="28" fillId="15" borderId="39" xfId="1" applyFont="1" applyFill="1" applyBorder="1" applyAlignment="1">
      <alignment horizontal="left" wrapText="1"/>
    </xf>
    <xf numFmtId="0" fontId="22" fillId="11" borderId="5" xfId="0" applyFont="1" applyFill="1" applyBorder="1" applyAlignment="1">
      <alignment horizontal="center" wrapText="1"/>
    </xf>
    <xf numFmtId="0" fontId="22" fillId="11" borderId="9" xfId="0" applyFont="1" applyFill="1" applyBorder="1" applyAlignment="1">
      <alignment horizontal="center" wrapText="1"/>
    </xf>
    <xf numFmtId="0" fontId="22" fillId="11" borderId="8" xfId="0" applyFont="1" applyFill="1" applyBorder="1" applyAlignment="1">
      <alignment horizontal="center" wrapText="1"/>
    </xf>
    <xf numFmtId="0" fontId="22" fillId="11" borderId="11" xfId="0" applyFont="1" applyFill="1" applyBorder="1" applyAlignment="1">
      <alignment horizontal="center" wrapText="1"/>
    </xf>
    <xf numFmtId="0" fontId="22" fillId="11" borderId="0" xfId="0" applyFont="1" applyFill="1" applyBorder="1" applyAlignment="1">
      <alignment horizontal="center" wrapText="1"/>
    </xf>
    <xf numFmtId="0" fontId="1" fillId="0" borderId="1" xfId="1" applyBorder="1" applyAlignment="1">
      <alignment horizontal="center" wrapText="1"/>
    </xf>
    <xf numFmtId="0" fontId="1" fillId="0" borderId="68" xfId="1" applyBorder="1" applyAlignment="1">
      <alignment horizontal="center" wrapText="1"/>
    </xf>
    <xf numFmtId="0" fontId="13" fillId="11" borderId="5" xfId="0" applyFont="1" applyFill="1" applyBorder="1" applyAlignment="1">
      <alignment horizontal="center" wrapText="1"/>
    </xf>
    <xf numFmtId="0" fontId="13" fillId="11" borderId="8" xfId="0" applyFont="1" applyFill="1" applyBorder="1" applyAlignment="1">
      <alignment horizontal="center" wrapText="1"/>
    </xf>
    <xf numFmtId="0" fontId="11" fillId="11" borderId="0" xfId="0" applyFont="1" applyFill="1" applyAlignment="1">
      <alignment horizontal="center" wrapText="1"/>
    </xf>
    <xf numFmtId="0" fontId="13" fillId="12" borderId="28" xfId="0" applyFont="1" applyFill="1" applyBorder="1" applyAlignment="1">
      <alignment horizontal="center" wrapText="1"/>
    </xf>
    <xf numFmtId="0" fontId="13" fillId="12" borderId="39" xfId="0" applyFont="1" applyFill="1" applyBorder="1" applyAlignment="1">
      <alignment horizontal="center" wrapText="1"/>
    </xf>
    <xf numFmtId="0" fontId="5" fillId="0" borderId="5" xfId="1" applyFont="1" applyBorder="1" applyAlignment="1">
      <alignment horizontal="center" wrapText="1"/>
    </xf>
    <xf numFmtId="0" fontId="5" fillId="0" borderId="8" xfId="1" applyFont="1" applyBorder="1" applyAlignment="1">
      <alignment horizontal="center" wrapText="1"/>
    </xf>
    <xf numFmtId="0" fontId="5" fillId="0" borderId="5" xfId="1" applyFont="1" applyBorder="1" applyAlignment="1">
      <alignment horizontal="center"/>
    </xf>
    <xf numFmtId="0" fontId="5" fillId="0" borderId="9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22" fillId="11" borderId="11" xfId="0" applyFont="1" applyFill="1" applyBorder="1" applyAlignment="1">
      <alignment horizontal="center"/>
    </xf>
    <xf numFmtId="0" fontId="22" fillId="11" borderId="0" xfId="0" applyFont="1" applyFill="1" applyBorder="1" applyAlignment="1">
      <alignment horizontal="center"/>
    </xf>
    <xf numFmtId="0" fontId="5" fillId="12" borderId="5" xfId="1" applyFont="1" applyFill="1" applyBorder="1" applyAlignment="1">
      <alignment horizontal="center" wrapText="1"/>
    </xf>
    <xf numFmtId="0" fontId="5" fillId="12" borderId="9" xfId="1" applyFont="1" applyFill="1" applyBorder="1" applyAlignment="1">
      <alignment horizontal="center" wrapText="1"/>
    </xf>
    <xf numFmtId="0" fontId="5" fillId="12" borderId="8" xfId="1" applyFont="1" applyFill="1" applyBorder="1" applyAlignment="1">
      <alignment horizontal="center" wrapText="1"/>
    </xf>
    <xf numFmtId="0" fontId="5" fillId="0" borderId="53" xfId="1" applyFont="1" applyBorder="1" applyAlignment="1">
      <alignment horizontal="center"/>
    </xf>
    <xf numFmtId="0" fontId="5" fillId="0" borderId="55" xfId="1" applyFont="1" applyBorder="1" applyAlignment="1">
      <alignment horizontal="center"/>
    </xf>
    <xf numFmtId="0" fontId="5" fillId="0" borderId="56" xfId="1" applyFont="1" applyBorder="1" applyAlignment="1">
      <alignment horizontal="center"/>
    </xf>
    <xf numFmtId="0" fontId="22" fillId="11" borderId="28" xfId="0" applyFont="1" applyFill="1" applyBorder="1" applyAlignment="1">
      <alignment horizontal="center" wrapText="1"/>
    </xf>
    <xf numFmtId="0" fontId="22" fillId="11" borderId="35" xfId="0" applyFont="1" applyFill="1" applyBorder="1" applyAlignment="1">
      <alignment horizontal="center" wrapText="1"/>
    </xf>
    <xf numFmtId="0" fontId="1" fillId="0" borderId="1" xfId="1" applyBorder="1" applyAlignment="1">
      <alignment horizontal="center" vertical="center" wrapText="1"/>
    </xf>
    <xf numFmtId="0" fontId="1" fillId="0" borderId="38" xfId="1" applyBorder="1" applyAlignment="1">
      <alignment horizontal="center" vertical="center" wrapText="1"/>
    </xf>
    <xf numFmtId="0" fontId="1" fillId="0" borderId="27" xfId="1" applyBorder="1" applyAlignment="1">
      <alignment horizontal="center" vertical="center" wrapText="1"/>
    </xf>
    <xf numFmtId="0" fontId="5" fillId="12" borderId="28" xfId="1" applyFont="1" applyFill="1" applyBorder="1" applyAlignment="1">
      <alignment horizontal="center" wrapText="1"/>
    </xf>
    <xf numFmtId="0" fontId="5" fillId="12" borderId="35" xfId="1" applyFont="1" applyFill="1" applyBorder="1" applyAlignment="1">
      <alignment horizontal="center" wrapText="1"/>
    </xf>
    <xf numFmtId="0" fontId="5" fillId="12" borderId="39" xfId="1" applyFont="1" applyFill="1" applyBorder="1" applyAlignment="1">
      <alignment horizontal="center" wrapText="1"/>
    </xf>
    <xf numFmtId="0" fontId="1" fillId="0" borderId="2" xfId="1" applyBorder="1" applyAlignment="1">
      <alignment horizontal="center" wrapText="1"/>
    </xf>
    <xf numFmtId="0" fontId="1" fillId="0" borderId="69" xfId="1" applyBorder="1" applyAlignment="1">
      <alignment horizontal="center" wrapText="1"/>
    </xf>
    <xf numFmtId="0" fontId="1" fillId="0" borderId="20" xfId="1" applyBorder="1" applyAlignment="1">
      <alignment horizontal="center" wrapText="1"/>
    </xf>
    <xf numFmtId="0" fontId="1" fillId="0" borderId="37" xfId="1" applyBorder="1" applyAlignment="1">
      <alignment horizontal="center" wrapText="1"/>
    </xf>
    <xf numFmtId="0" fontId="1" fillId="0" borderId="36" xfId="1" applyBorder="1" applyAlignment="1">
      <alignment horizontal="center" wrapText="1"/>
    </xf>
    <xf numFmtId="0" fontId="1" fillId="0" borderId="21" xfId="1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13" fillId="0" borderId="2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15" borderId="6" xfId="0" applyFill="1" applyBorder="1" applyAlignment="1">
      <alignment horizontal="center"/>
    </xf>
    <xf numFmtId="0" fontId="28" fillId="15" borderId="53" xfId="1" applyFont="1" applyFill="1" applyBorder="1" applyAlignment="1">
      <alignment horizontal="left" wrapText="1"/>
    </xf>
    <xf numFmtId="0" fontId="28" fillId="15" borderId="55" xfId="1" applyFont="1" applyFill="1" applyBorder="1" applyAlignment="1">
      <alignment horizontal="left" wrapText="1"/>
    </xf>
    <xf numFmtId="0" fontId="28" fillId="15" borderId="56" xfId="1" applyFont="1" applyFill="1" applyBorder="1" applyAlignment="1">
      <alignment horizontal="left" wrapText="1"/>
    </xf>
    <xf numFmtId="9" fontId="0" fillId="15" borderId="6" xfId="3" applyFont="1" applyFill="1" applyBorder="1" applyAlignment="1">
      <alignment horizontal="center"/>
    </xf>
    <xf numFmtId="0" fontId="11" fillId="11" borderId="1" xfId="0" applyFont="1" applyFill="1" applyBorder="1" applyAlignment="1">
      <alignment horizontal="center" vertical="center" wrapText="1"/>
    </xf>
    <xf numFmtId="0" fontId="11" fillId="11" borderId="38" xfId="0" applyFont="1" applyFill="1" applyBorder="1" applyAlignment="1">
      <alignment horizontal="center" vertical="center" wrapText="1"/>
    </xf>
    <xf numFmtId="0" fontId="11" fillId="11" borderId="27" xfId="0" applyFont="1" applyFill="1" applyBorder="1" applyAlignment="1">
      <alignment horizontal="center" vertical="center" wrapText="1"/>
    </xf>
  </cellXfs>
  <cellStyles count="20">
    <cellStyle name="Millares" xfId="18" builtinId="3"/>
    <cellStyle name="Moneda" xfId="19" builtinId="4"/>
    <cellStyle name="Normal" xfId="0" builtinId="0"/>
    <cellStyle name="Normal 10" xfId="11"/>
    <cellStyle name="Normal 11" xfId="13"/>
    <cellStyle name="Normal 12" xfId="14"/>
    <cellStyle name="Normal 13" xfId="15"/>
    <cellStyle name="Normal 14" xfId="16"/>
    <cellStyle name="Normal 15" xfId="17"/>
    <cellStyle name="Normal 16" xfId="10"/>
    <cellStyle name="Normal 2" xfId="1"/>
    <cellStyle name="Normal 2 2" xfId="2"/>
    <cellStyle name="Normal 3" xfId="4"/>
    <cellStyle name="Normal 4" xfId="9"/>
    <cellStyle name="Normal 5" xfId="5"/>
    <cellStyle name="Normal 6" xfId="6"/>
    <cellStyle name="Normal 7" xfId="7"/>
    <cellStyle name="Normal 8" xfId="8"/>
    <cellStyle name="Normal 9" xfId="12"/>
    <cellStyle name="Porcentual" xfId="3" builtinId="5"/>
  </cellStyles>
  <dxfs count="0"/>
  <tableStyles count="0" defaultTableStyle="TableStyleMedium9" defaultPivotStyle="PivotStyleLight16"/>
  <colors>
    <mruColors>
      <color rgb="FFF4F0F3"/>
      <color rgb="FF4B654C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9"/>
  <c:chart>
    <c:autoTitleDeleted val="1"/>
    <c:view3D>
      <c:perspective val="30"/>
    </c:view3D>
    <c:floor>
      <c:spPr>
        <a:solidFill>
          <a:schemeClr val="tx2">
            <a:lumMod val="40000"/>
            <a:lumOff val="60000"/>
          </a:schemeClr>
        </a:solidFill>
        <a:effectLst>
          <a:outerShdw blurRad="50800" dist="50800" dir="5400000" algn="ctr" rotWithShape="0">
            <a:schemeClr val="accent1">
              <a:lumMod val="60000"/>
              <a:lumOff val="40000"/>
            </a:schemeClr>
          </a:outerShdw>
        </a:effectLst>
      </c:spPr>
    </c:floor>
    <c:sideWall>
      <c:spPr>
        <a:effectLst>
          <a:outerShdw blurRad="50800" dist="50800" dir="5400000" algn="ctr" rotWithShape="0">
            <a:srgbClr val="00B0F0"/>
          </a:outerShdw>
        </a:effectLst>
      </c:spPr>
    </c:sideWall>
    <c:backWall>
      <c:spPr>
        <a:effectLst>
          <a:outerShdw blurRad="50800" dist="50800" dir="5400000" algn="ctr" rotWithShape="0">
            <a:srgbClr val="00B0F0"/>
          </a:outerShdw>
        </a:effectLst>
      </c:spPr>
    </c:backWall>
    <c:plotArea>
      <c:layout>
        <c:manualLayout>
          <c:layoutTarget val="inner"/>
          <c:xMode val="edge"/>
          <c:yMode val="edge"/>
          <c:x val="1.7254901960784313E-2"/>
          <c:y val="0.14944125246720438"/>
          <c:w val="0.96549019607844988"/>
          <c:h val="0.71359066306831165"/>
        </c:manualLayout>
      </c:layout>
      <c:bar3DChart>
        <c:barDir val="col"/>
        <c:grouping val="stacked"/>
        <c:ser>
          <c:idx val="0"/>
          <c:order val="0"/>
          <c:tx>
            <c:strRef>
              <c:f>'Estadísticas de Septiembre'!$D$101:$I$101</c:f>
              <c:strCache>
                <c:ptCount val="1"/>
                <c:pt idx="0">
                  <c:v>       FORMATO SOLICITADO</c:v>
                </c:pt>
              </c:strCache>
            </c:strRef>
          </c:tx>
          <c:dLbls>
            <c:showVal val="1"/>
          </c:dLbls>
          <c:cat>
            <c:strRef>
              <c:f>'Estadísticas de Septiembre'!$E$102:$E$108</c:f>
              <c:strCache>
                <c:ptCount val="7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FORMATO SOLICITADO</c:v>
                </c:pt>
                <c:pt idx="4">
                  <c:v>CD</c:v>
                </c:pt>
                <c:pt idx="5">
                  <c:v>CONSULTA FISICA</c:v>
                </c:pt>
                <c:pt idx="6">
                  <c:v>COPIA SIMPLE Y CD</c:v>
                </c:pt>
              </c:strCache>
            </c:strRef>
          </c:cat>
          <c:val>
            <c:numRef>
              <c:f>'Estadísticas de Septiembre'!$F$102:$F$108</c:f>
              <c:numCache>
                <c:formatCode>General</c:formatCode>
                <c:ptCount val="7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'Estadísticas de Septiembre'!$E$102:$E$108</c:f>
              <c:strCache>
                <c:ptCount val="7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FORMATO SOLICITADO</c:v>
                </c:pt>
                <c:pt idx="4">
                  <c:v>CD</c:v>
                </c:pt>
                <c:pt idx="5">
                  <c:v>CONSULTA FISICA</c:v>
                </c:pt>
                <c:pt idx="6">
                  <c:v>COPIA SIMPLE Y CD</c:v>
                </c:pt>
              </c:strCache>
            </c:strRef>
          </c:cat>
          <c:val>
            <c:numRef>
              <c:f>'Estadísticas de Septiembre'!$G$102:$G$108</c:f>
              <c:numCache>
                <c:formatCode>General</c:formatCode>
                <c:ptCount val="7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1">
                  <a:lumMod val="50000"/>
                </a:schemeClr>
              </a:outerShdw>
            </a:effectLst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176</a:t>
                    </a:r>
                  </a:p>
                </c:rich>
              </c:tx>
              <c:showVal val="1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52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8.9702230098353541E-3"/>
                  <c:y val="3.578081311264665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50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3.1372549019607842E-3"/>
                  <c:y val="-3.67816180726157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Val val="1"/>
            </c:dLbl>
            <c:dLbl>
              <c:idx val="4"/>
              <c:layout>
                <c:manualLayout>
                  <c:x val="4.7058823529411934E-3"/>
                  <c:y val="-3.06513483938454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Val val="1"/>
            </c:dLbl>
            <c:dLbl>
              <c:idx val="5"/>
              <c:delete val="1"/>
            </c:dLbl>
            <c:spPr>
              <a:effectLst>
                <a:outerShdw blurRad="50800" dist="50800" dir="5400000" algn="ctr" rotWithShape="0">
                  <a:schemeClr val="tx2">
                    <a:lumMod val="20000"/>
                    <a:lumOff val="80000"/>
                  </a:schemeClr>
                </a:outerShdw>
              </a:effectLst>
            </c:spPr>
            <c:txPr>
              <a:bodyPr/>
              <a:lstStyle/>
              <a:p>
                <a:pPr>
                  <a:defRPr b="1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'Estadísticas de Septiembre'!$E$102:$E$108</c:f>
              <c:strCache>
                <c:ptCount val="7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FORMATO SOLICITADO</c:v>
                </c:pt>
                <c:pt idx="4">
                  <c:v>CD</c:v>
                </c:pt>
                <c:pt idx="5">
                  <c:v>CONSULTA FISICA</c:v>
                </c:pt>
                <c:pt idx="6">
                  <c:v>COPIA SIMPLE Y CD</c:v>
                </c:pt>
              </c:strCache>
            </c:strRef>
          </c:cat>
          <c:val>
            <c:numRef>
              <c:f>'Estadísticas de Septiembre'!$H$102:$H$108</c:f>
              <c:numCache>
                <c:formatCode>General</c:formatCode>
                <c:ptCount val="7"/>
                <c:pt idx="0">
                  <c:v>176</c:v>
                </c:pt>
                <c:pt idx="1">
                  <c:v>52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'Estadísticas de Septiembre'!$D$101:$I$101</c:f>
              <c:strCache>
                <c:ptCount val="1"/>
                <c:pt idx="0">
                  <c:v>       FORMATO SOLICITADO</c:v>
                </c:pt>
              </c:strCache>
            </c:strRef>
          </c:tx>
          <c:dLbls>
            <c:dLbl>
              <c:idx val="0"/>
              <c:layout>
                <c:manualLayout>
                  <c:x val="4.2643928013915578E-3"/>
                  <c:y val="2.721088435374152E-2"/>
                </c:manualLayout>
              </c:layout>
              <c:showVal val="1"/>
            </c:dLbl>
            <c:dLbl>
              <c:idx val="1"/>
              <c:layout>
                <c:manualLayout>
                  <c:x val="4.2643928013915578E-3"/>
                  <c:y val="-6.5306122448979598E-2"/>
                </c:manualLayout>
              </c:layout>
              <c:showVal val="1"/>
            </c:dLbl>
            <c:dLbl>
              <c:idx val="2"/>
              <c:layout>
                <c:manualLayout>
                  <c:x val="1.2793178404174724E-2"/>
                  <c:y val="-5.9863945578231409E-2"/>
                </c:manualLayout>
              </c:layout>
              <c:showVal val="1"/>
            </c:dLbl>
            <c:dLbl>
              <c:idx val="3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</c:dLbl>
            <c:dLbl>
              <c:idx val="5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</c:dLbl>
            <c:dLbl>
              <c:idx val="6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</c:dLbl>
            <c:showVal val="1"/>
          </c:dLbls>
          <c:cat>
            <c:strRef>
              <c:f>'Estadísticas de Septiembre'!$E$102:$E$108</c:f>
              <c:strCache>
                <c:ptCount val="7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FORMATO SOLICITADO</c:v>
                </c:pt>
                <c:pt idx="4">
                  <c:v>CD</c:v>
                </c:pt>
                <c:pt idx="5">
                  <c:v>CONSULTA FISICA</c:v>
                </c:pt>
                <c:pt idx="6">
                  <c:v>COPIA SIMPLE Y CD</c:v>
                </c:pt>
              </c:strCache>
            </c:strRef>
          </c:cat>
          <c:val>
            <c:numRef>
              <c:f>'Estadísticas de Septiembre'!$I$102:$I$108</c:f>
              <c:numCache>
                <c:formatCode>0%</c:formatCode>
                <c:ptCount val="7"/>
                <c:pt idx="0">
                  <c:v>0.63309352517985606</c:v>
                </c:pt>
                <c:pt idx="1">
                  <c:v>0.18705035971223022</c:v>
                </c:pt>
                <c:pt idx="2">
                  <c:v>0.17985611510791366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0283904"/>
        <c:axId val="120285440"/>
        <c:axId val="0"/>
      </c:bar3DChart>
      <c:catAx>
        <c:axId val="12028390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="1" baseline="0">
                <a:solidFill>
                  <a:schemeClr val="tx2">
                    <a:lumMod val="75000"/>
                  </a:schemeClr>
                </a:solidFill>
              </a:defRPr>
            </a:pPr>
            <a:endParaRPr lang="es-MX"/>
          </a:p>
        </c:txPr>
        <c:crossAx val="120285440"/>
        <c:crosses val="autoZero"/>
        <c:auto val="1"/>
        <c:lblAlgn val="ctr"/>
        <c:lblOffset val="100"/>
      </c:catAx>
      <c:valAx>
        <c:axId val="120285440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20283904"/>
        <c:crosses val="autoZero"/>
        <c:crossBetween val="between"/>
      </c:valAx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30405175235449428"/>
          <c:y val="3.0651348393845416E-2"/>
          <c:w val="0.37176539929883118"/>
          <c:h val="7.552434517113929E-2"/>
        </c:manualLayout>
      </c:layout>
      <c:txPr>
        <a:bodyPr/>
        <a:lstStyle/>
        <a:p>
          <a:pPr>
            <a:defRPr sz="1800" b="1"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'GRAFICAS SEG SEM GR'!$G$144:$L$144</c:f>
              <c:strCache>
                <c:ptCount val="1"/>
                <c:pt idx="0">
                  <c:v>SOLICITUDES POR NÚMERO DE PREGUNTAS SEGUNDO SEMESTRE 2015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</c:dLbl>
            <c:dLbl>
              <c:idx val="3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</c:dLbl>
            <c:dLbl>
              <c:idx val="5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  <c:showLeaderLines val="1"/>
          </c:dLbls>
          <c:cat>
            <c:strRef>
              <c:f>'GRAFICAS SEG SEM GR'!$G$145:$L$145</c:f>
              <c:strCache>
                <c:ptCount val="6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OCTUBRE</c:v>
                </c:pt>
                <c:pt idx="4">
                  <c:v>NOVIEMBRE</c:v>
                </c:pt>
                <c:pt idx="5">
                  <c:v>DICIEMBRE</c:v>
                </c:pt>
              </c:strCache>
            </c:strRef>
          </c:cat>
          <c:val>
            <c:numRef>
              <c:f>'GRAFICAS SEG SEM GR'!$G$146:$L$146</c:f>
              <c:numCache>
                <c:formatCode>General</c:formatCode>
                <c:ptCount val="6"/>
                <c:pt idx="0">
                  <c:v>965</c:v>
                </c:pt>
                <c:pt idx="1">
                  <c:v>679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</c:pie3DChart>
    </c:plotArea>
    <c:legend>
      <c:legendPos val="r"/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0"/>
  <c:chart>
    <c:title>
      <c:tx>
        <c:rich>
          <a:bodyPr/>
          <a:lstStyle/>
          <a:p>
            <a:pPr>
              <a:defRPr/>
            </a:pPr>
            <a:r>
              <a:rPr lang="es-MX"/>
              <a:t>INFORMACIÓN POR TEMÁTICA</a:t>
            </a:r>
          </a:p>
        </c:rich>
      </c:tx>
    </c:title>
    <c:view3D>
      <c:rAngAx val="1"/>
    </c:view3D>
    <c:floor>
      <c:spPr>
        <a:solidFill>
          <a:schemeClr val="accent6">
            <a:lumMod val="20000"/>
            <a:lumOff val="80000"/>
          </a:schemeClr>
        </a:solidFill>
      </c:spPr>
    </c:floor>
    <c:plotArea>
      <c:layout/>
      <c:bar3DChart>
        <c:barDir val="col"/>
        <c:grouping val="stacked"/>
        <c:ser>
          <c:idx val="0"/>
          <c:order val="0"/>
          <c:dLbls>
            <c:showVal val="1"/>
          </c:dLbls>
          <c:cat>
            <c:multiLvlStrRef>
              <c:f>'ESTAD-JULIO'!$D$186:$E$189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4</c:v>
                  </c:pt>
                  <c:pt idx="2">
                    <c:v>2</c:v>
                  </c:pt>
                  <c:pt idx="3">
                    <c:v>3</c:v>
                  </c:pt>
                </c:lvl>
              </c:multiLvlStrCache>
            </c:multiLvlStrRef>
          </c:cat>
          <c:val>
            <c:numRef>
              <c:f>'ESTAD-JULIO'!$F$186:$F$189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showVal val="1"/>
          </c:dLbls>
          <c:cat>
            <c:multiLvlStrRef>
              <c:f>'ESTAD-JULIO'!$D$186:$E$189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4</c:v>
                  </c:pt>
                  <c:pt idx="2">
                    <c:v>2</c:v>
                  </c:pt>
                  <c:pt idx="3">
                    <c:v>3</c:v>
                  </c:pt>
                </c:lvl>
              </c:multiLvlStrCache>
            </c:multiLvlStrRef>
          </c:cat>
          <c:val>
            <c:numRef>
              <c:f>'ESTAD-JULIO'!$G$186:$G$189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6">
                  <a:lumMod val="75000"/>
                </a:schemeClr>
              </a:outerShdw>
            </a:effectLst>
          </c:spPr>
          <c:dLbls>
            <c:dLbl>
              <c:idx val="0"/>
              <c:tx>
                <c:rich>
                  <a:bodyPr/>
                  <a:lstStyle/>
                  <a:p>
                    <a:r>
                      <a:rPr lang="en-US" b="1"/>
                      <a:t>267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0233678315227203E-2"/>
                  <c:y val="-2.4242424242424229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3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4606157850998789E-2"/>
                  <c:y val="-2.9090909090909001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multiLvlStrRef>
              <c:f>'ESTAD-JULIO'!$D$186:$E$189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4</c:v>
                  </c:pt>
                  <c:pt idx="2">
                    <c:v>2</c:v>
                  </c:pt>
                  <c:pt idx="3">
                    <c:v>3</c:v>
                  </c:pt>
                </c:lvl>
              </c:multiLvlStrCache>
            </c:multiLvlStrRef>
          </c:cat>
          <c:val>
            <c:numRef>
              <c:f>'ESTAD-JULIO'!$H$186:$H$189</c:f>
              <c:numCache>
                <c:formatCode>General</c:formatCode>
                <c:ptCount val="4"/>
                <c:pt idx="0">
                  <c:v>267</c:v>
                </c:pt>
                <c:pt idx="1">
                  <c:v>136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0"/>
                  <c:y val="-9.2592592592594766E-2"/>
                </c:manualLayout>
              </c:layout>
              <c:tx>
                <c:rich>
                  <a:bodyPr/>
                  <a:lstStyle/>
                  <a:p>
                    <a:pPr>
                      <a:defRPr sz="1050" b="1">
                        <a:solidFill>
                          <a:schemeClr val="accent6">
                            <a:lumMod val="75000"/>
                          </a:schemeClr>
                        </a:solidFill>
                      </a:defRPr>
                    </a:pPr>
                    <a:r>
                      <a:rPr lang="en-US" b="1"/>
                      <a:t>66%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2.096436404766735E-3"/>
                  <c:y val="-0.12962962962962069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05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-8.1754155478568728E-3"/>
                  <c:y val="-0.12962977809591567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1%</a:t>
                    </a:r>
                  </a:p>
                </c:rich>
              </c:tx>
              <c:spPr/>
              <c:showVal val="1"/>
            </c:dLbl>
            <c:dLbl>
              <c:idx val="3"/>
              <c:layout>
                <c:manualLayout>
                  <c:x val="0"/>
                  <c:y val="-8.3333333333333343E-2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0%</a:t>
                    </a:r>
                  </a:p>
                </c:rich>
              </c:tx>
              <c:spPr/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multiLvlStrRef>
              <c:f>'ESTAD-JULIO'!$D$186:$E$189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4</c:v>
                  </c:pt>
                  <c:pt idx="2">
                    <c:v>2</c:v>
                  </c:pt>
                  <c:pt idx="3">
                    <c:v>3</c:v>
                  </c:pt>
                </c:lvl>
              </c:multiLvlStrCache>
            </c:multiLvlStrRef>
          </c:cat>
          <c:val>
            <c:numRef>
              <c:f>'ESTAD-JULIO'!$I$186:$I$189</c:f>
              <c:numCache>
                <c:formatCode>0%</c:formatCode>
                <c:ptCount val="4"/>
                <c:pt idx="0">
                  <c:v>0.65601965601965606</c:v>
                </c:pt>
                <c:pt idx="1">
                  <c:v>0.33415233415233414</c:v>
                </c:pt>
                <c:pt idx="2">
                  <c:v>7.3710073710073713E-3</c:v>
                </c:pt>
                <c:pt idx="3">
                  <c:v>2.4570024570024569E-3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5790592"/>
        <c:axId val="135792128"/>
        <c:axId val="0"/>
      </c:bar3DChart>
      <c:catAx>
        <c:axId val="13579059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6">
                    <a:lumMod val="50000"/>
                  </a:schemeClr>
                </a:solidFill>
              </a:defRPr>
            </a:pPr>
            <a:endParaRPr lang="es-MX"/>
          </a:p>
        </c:txPr>
        <c:crossAx val="135792128"/>
        <c:crosses val="autoZero"/>
        <c:auto val="1"/>
        <c:lblAlgn val="ctr"/>
        <c:lblOffset val="100"/>
      </c:catAx>
      <c:valAx>
        <c:axId val="135792128"/>
        <c:scaling>
          <c:orientation val="minMax"/>
        </c:scaling>
        <c:delete val="1"/>
        <c:axPos val="l"/>
        <c:numFmt formatCode="General" sourceLinked="1"/>
        <c:tickLblPos val="nextTo"/>
        <c:crossAx val="135790592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2"/>
  <c:chart>
    <c:view3D>
      <c:rAngAx val="1"/>
    </c:view3D>
    <c:sideWall>
      <c:spPr>
        <a:solidFill>
          <a:schemeClr val="accent2">
            <a:lumMod val="60000"/>
            <a:lumOff val="40000"/>
          </a:schemeClr>
        </a:solidFill>
      </c:spPr>
    </c:sideWall>
    <c:backWall>
      <c:spPr>
        <a:solidFill>
          <a:schemeClr val="accent2">
            <a:lumMod val="60000"/>
            <a:lumOff val="40000"/>
          </a:schemeClr>
        </a:solidFill>
      </c:spPr>
    </c:backWall>
    <c:plotArea>
      <c:layout>
        <c:manualLayout>
          <c:layoutTarget val="inner"/>
          <c:xMode val="edge"/>
          <c:yMode val="edge"/>
          <c:x val="2.6272680827177416E-2"/>
          <c:y val="6.6256662206917727E-2"/>
          <c:w val="0.94142430046564951"/>
          <c:h val="0.40868802857976338"/>
        </c:manualLayout>
      </c:layout>
      <c:bar3DChart>
        <c:barDir val="col"/>
        <c:grouping val="stacked"/>
        <c:ser>
          <c:idx val="0"/>
          <c:order val="0"/>
          <c:cat>
            <c:strRef>
              <c:f>'ESTAD-JULIO'!$E$240:$E$295</c:f>
              <c:strCache>
                <c:ptCount val="56"/>
                <c:pt idx="0">
                  <c:v>Cementerios</c:v>
                </c:pt>
                <c:pt idx="1">
                  <c:v>Comunidad Digna</c:v>
                </c:pt>
                <c:pt idx="2">
                  <c:v>Consejería Juridica</c:v>
                </c:pt>
                <c:pt idx="3">
                  <c:v>Coordinación de Gabinete</c:v>
                </c:pt>
                <c:pt idx="4">
                  <c:v>Coordinación de la Oficina de Presidencia </c:v>
                </c:pt>
                <c:pt idx="5">
                  <c:v>Educación Municipal</c:v>
                </c:pt>
                <c:pt idx="6">
                  <c:v>Instituto Municipal de la Juventud</c:v>
                </c:pt>
                <c:pt idx="7">
                  <c:v>Instituto Municipal de la Mujer</c:v>
                </c:pt>
                <c:pt idx="8">
                  <c:v>Junta Municipal de Reclutamiento</c:v>
                </c:pt>
                <c:pt idx="9">
                  <c:v>Protección al Medio Ambiente</c:v>
                </c:pt>
                <c:pt idx="10">
                  <c:v>Proyectos Estratégicos</c:v>
                </c:pt>
                <c:pt idx="11">
                  <c:v>Rastros Municipales</c:v>
                </c:pt>
                <c:pt idx="12">
                  <c:v>Regidores</c:v>
                </c:pt>
                <c:pt idx="13">
                  <c:v>Registro Civil</c:v>
                </c:pt>
                <c:pt idx="14">
                  <c:v>Relaciones Exteriores</c:v>
                </c:pt>
                <c:pt idx="15">
                  <c:v>Sanidad Animal</c:v>
                </c:pt>
                <c:pt idx="16">
                  <c:v>Secretaria del Ayuntamiento</c:v>
                </c:pt>
                <c:pt idx="17">
                  <c:v>Vinculación Asuntos Religiosos</c:v>
                </c:pt>
                <c:pt idx="18">
                  <c:v>Coordinación de Delegaciones</c:v>
                </c:pt>
                <c:pt idx="19">
                  <c:v>Coordinación General  Oficina Central de Gobierno, Estrategía y opinión Pública</c:v>
                </c:pt>
                <c:pt idx="20">
                  <c:v>Instituto de Capacitación y Oferta Educativa</c:v>
                </c:pt>
                <c:pt idx="21">
                  <c:v>Relaciones Públicas</c:v>
                </c:pt>
                <c:pt idx="22">
                  <c:v>Agua y Alcantarillado</c:v>
                </c:pt>
                <c:pt idx="23">
                  <c:v>Coplademun</c:v>
                </c:pt>
                <c:pt idx="24">
                  <c:v>Instituto de Cultura</c:v>
                </c:pt>
                <c:pt idx="25">
                  <c:v>Integración y Dictaminación</c:v>
                </c:pt>
                <c:pt idx="26">
                  <c:v>Secretaría Particular</c:v>
                </c:pt>
                <c:pt idx="27">
                  <c:v>Comunicación Social</c:v>
                </c:pt>
                <c:pt idx="28">
                  <c:v>Mantenimiento de Pavimentos</c:v>
                </c:pt>
                <c:pt idx="29">
                  <c:v>Asuntos Internos</c:v>
                </c:pt>
                <c:pt idx="30">
                  <c:v>Estacionómetros y Estacionamientos</c:v>
                </c:pt>
                <c:pt idx="31">
                  <c:v>Parques y Jardines</c:v>
                </c:pt>
                <c:pt idx="32">
                  <c:v>Alumbrado Público</c:v>
                </c:pt>
                <c:pt idx="33">
                  <c:v>Aseo Público</c:v>
                </c:pt>
                <c:pt idx="34">
                  <c:v>Atención Ciudadana</c:v>
                </c:pt>
                <c:pt idx="35">
                  <c:v>Mantenimiento Urbano</c:v>
                </c:pt>
                <c:pt idx="36">
                  <c:v>Protección Civil y Bomberos</c:v>
                </c:pt>
                <c:pt idx="37">
                  <c:v>Centro de  Promoción Económica y Turismo</c:v>
                </c:pt>
                <c:pt idx="38">
                  <c:v>Catastro</c:v>
                </c:pt>
                <c:pt idx="39">
                  <c:v>Dirección General de  Innovación y Tecnología</c:v>
                </c:pt>
                <c:pt idx="40">
                  <c:v>Participación Ciudadana</c:v>
                </c:pt>
                <c:pt idx="41">
                  <c:v>Contraloría</c:v>
                </c:pt>
                <c:pt idx="42">
                  <c:v>Desarrollo Social Humano</c:v>
                </c:pt>
                <c:pt idx="43">
                  <c:v>Dirección General de Ecología</c:v>
                </c:pt>
                <c:pt idx="44">
                  <c:v>Dirección General de Inspección de Reglamentos</c:v>
                </c:pt>
                <c:pt idx="45">
                  <c:v>Archivo Municipal</c:v>
                </c:pt>
                <c:pt idx="46">
                  <c:v>Patrimonio Municipal</c:v>
                </c:pt>
                <c:pt idx="47">
                  <c:v>Actas y Acuerdos</c:v>
                </c:pt>
                <c:pt idx="48">
                  <c:v>Dirección General de Servicios Públicos</c:v>
                </c:pt>
                <c:pt idx="49">
                  <c:v>Transparencia y Acceso a la Información</c:v>
                </c:pt>
                <c:pt idx="50">
                  <c:v>Sindicatura</c:v>
                </c:pt>
                <c:pt idx="51">
                  <c:v>Comisaría General de Seguridad Pública</c:v>
                </c:pt>
                <c:pt idx="52">
                  <c:v>Oficialía Mayor de Padrón y Licencias</c:v>
                </c:pt>
                <c:pt idx="53">
                  <c:v>Tesorería</c:v>
                </c:pt>
                <c:pt idx="54">
                  <c:v>Dirección General de Obras Públicas</c:v>
                </c:pt>
                <c:pt idx="55">
                  <c:v>Oficialía Mayor Administrativa</c:v>
                </c:pt>
              </c:strCache>
            </c:strRef>
          </c:cat>
          <c:val>
            <c:numRef>
              <c:f>'ESTAD-JULIO'!$F$240:$F$295</c:f>
              <c:numCache>
                <c:formatCode>General</c:formatCode>
                <c:ptCount val="56"/>
              </c:numCache>
            </c:numRef>
          </c:val>
        </c:ser>
        <c:ser>
          <c:idx val="1"/>
          <c:order val="1"/>
          <c:dLbls>
            <c:txPr>
              <a:bodyPr/>
              <a:lstStyle/>
              <a:p>
                <a:pPr>
                  <a:defRPr b="1" baseline="0"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'ESTAD-JULIO'!$E$240:$E$295</c:f>
              <c:strCache>
                <c:ptCount val="56"/>
                <c:pt idx="0">
                  <c:v>Cementerios</c:v>
                </c:pt>
                <c:pt idx="1">
                  <c:v>Comunidad Digna</c:v>
                </c:pt>
                <c:pt idx="2">
                  <c:v>Consejería Juridica</c:v>
                </c:pt>
                <c:pt idx="3">
                  <c:v>Coordinación de Gabinete</c:v>
                </c:pt>
                <c:pt idx="4">
                  <c:v>Coordinación de la Oficina de Presidencia </c:v>
                </c:pt>
                <c:pt idx="5">
                  <c:v>Educación Municipal</c:v>
                </c:pt>
                <c:pt idx="6">
                  <c:v>Instituto Municipal de la Juventud</c:v>
                </c:pt>
                <c:pt idx="7">
                  <c:v>Instituto Municipal de la Mujer</c:v>
                </c:pt>
                <c:pt idx="8">
                  <c:v>Junta Municipal de Reclutamiento</c:v>
                </c:pt>
                <c:pt idx="9">
                  <c:v>Protección al Medio Ambiente</c:v>
                </c:pt>
                <c:pt idx="10">
                  <c:v>Proyectos Estratégicos</c:v>
                </c:pt>
                <c:pt idx="11">
                  <c:v>Rastros Municipales</c:v>
                </c:pt>
                <c:pt idx="12">
                  <c:v>Regidores</c:v>
                </c:pt>
                <c:pt idx="13">
                  <c:v>Registro Civil</c:v>
                </c:pt>
                <c:pt idx="14">
                  <c:v>Relaciones Exteriores</c:v>
                </c:pt>
                <c:pt idx="15">
                  <c:v>Sanidad Animal</c:v>
                </c:pt>
                <c:pt idx="16">
                  <c:v>Secretaria del Ayuntamiento</c:v>
                </c:pt>
                <c:pt idx="17">
                  <c:v>Vinculación Asuntos Religiosos</c:v>
                </c:pt>
                <c:pt idx="18">
                  <c:v>Coordinación de Delegaciones</c:v>
                </c:pt>
                <c:pt idx="19">
                  <c:v>Coordinación General  Oficina Central de Gobierno, Estrategía y opinión Pública</c:v>
                </c:pt>
                <c:pt idx="20">
                  <c:v>Instituto de Capacitación y Oferta Educativa</c:v>
                </c:pt>
                <c:pt idx="21">
                  <c:v>Relaciones Públicas</c:v>
                </c:pt>
                <c:pt idx="22">
                  <c:v>Agua y Alcantarillado</c:v>
                </c:pt>
                <c:pt idx="23">
                  <c:v>Coplademun</c:v>
                </c:pt>
                <c:pt idx="24">
                  <c:v>Instituto de Cultura</c:v>
                </c:pt>
                <c:pt idx="25">
                  <c:v>Integración y Dictaminación</c:v>
                </c:pt>
                <c:pt idx="26">
                  <c:v>Secretaría Particular</c:v>
                </c:pt>
                <c:pt idx="27">
                  <c:v>Comunicación Social</c:v>
                </c:pt>
                <c:pt idx="28">
                  <c:v>Mantenimiento de Pavimentos</c:v>
                </c:pt>
                <c:pt idx="29">
                  <c:v>Asuntos Internos</c:v>
                </c:pt>
                <c:pt idx="30">
                  <c:v>Estacionómetros y Estacionamientos</c:v>
                </c:pt>
                <c:pt idx="31">
                  <c:v>Parques y Jardines</c:v>
                </c:pt>
                <c:pt idx="32">
                  <c:v>Alumbrado Público</c:v>
                </c:pt>
                <c:pt idx="33">
                  <c:v>Aseo Público</c:v>
                </c:pt>
                <c:pt idx="34">
                  <c:v>Atención Ciudadana</c:v>
                </c:pt>
                <c:pt idx="35">
                  <c:v>Mantenimiento Urbano</c:v>
                </c:pt>
                <c:pt idx="36">
                  <c:v>Protección Civil y Bomberos</c:v>
                </c:pt>
                <c:pt idx="37">
                  <c:v>Centro de  Promoción Económica y Turismo</c:v>
                </c:pt>
                <c:pt idx="38">
                  <c:v>Catastro</c:v>
                </c:pt>
                <c:pt idx="39">
                  <c:v>Dirección General de  Innovación y Tecnología</c:v>
                </c:pt>
                <c:pt idx="40">
                  <c:v>Participación Ciudadana</c:v>
                </c:pt>
                <c:pt idx="41">
                  <c:v>Contraloría</c:v>
                </c:pt>
                <c:pt idx="42">
                  <c:v>Desarrollo Social Humano</c:v>
                </c:pt>
                <c:pt idx="43">
                  <c:v>Dirección General de Ecología</c:v>
                </c:pt>
                <c:pt idx="44">
                  <c:v>Dirección General de Inspección de Reglamentos</c:v>
                </c:pt>
                <c:pt idx="45">
                  <c:v>Archivo Municipal</c:v>
                </c:pt>
                <c:pt idx="46">
                  <c:v>Patrimonio Municipal</c:v>
                </c:pt>
                <c:pt idx="47">
                  <c:v>Actas y Acuerdos</c:v>
                </c:pt>
                <c:pt idx="48">
                  <c:v>Dirección General de Servicios Públicos</c:v>
                </c:pt>
                <c:pt idx="49">
                  <c:v>Transparencia y Acceso a la Información</c:v>
                </c:pt>
                <c:pt idx="50">
                  <c:v>Sindicatura</c:v>
                </c:pt>
                <c:pt idx="51">
                  <c:v>Comisaría General de Seguridad Pública</c:v>
                </c:pt>
                <c:pt idx="52">
                  <c:v>Oficialía Mayor de Padrón y Licencias</c:v>
                </c:pt>
                <c:pt idx="53">
                  <c:v>Tesorería</c:v>
                </c:pt>
                <c:pt idx="54">
                  <c:v>Dirección General de Obras Públicas</c:v>
                </c:pt>
                <c:pt idx="55">
                  <c:v>Oficialía Mayor Administrativa</c:v>
                </c:pt>
              </c:strCache>
            </c:strRef>
          </c:cat>
          <c:val>
            <c:numRef>
              <c:f>'ESTAD-JULIO'!$G$240:$G$295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7</c:v>
                </c:pt>
                <c:pt idx="38">
                  <c:v>8</c:v>
                </c:pt>
                <c:pt idx="39">
                  <c:v>8</c:v>
                </c:pt>
                <c:pt idx="40">
                  <c:v>10</c:v>
                </c:pt>
                <c:pt idx="41">
                  <c:v>11</c:v>
                </c:pt>
                <c:pt idx="42">
                  <c:v>13</c:v>
                </c:pt>
                <c:pt idx="43">
                  <c:v>15</c:v>
                </c:pt>
                <c:pt idx="44">
                  <c:v>15</c:v>
                </c:pt>
                <c:pt idx="45">
                  <c:v>16</c:v>
                </c:pt>
                <c:pt idx="46">
                  <c:v>18</c:v>
                </c:pt>
                <c:pt idx="47">
                  <c:v>20</c:v>
                </c:pt>
                <c:pt idx="48">
                  <c:v>22</c:v>
                </c:pt>
                <c:pt idx="49">
                  <c:v>32</c:v>
                </c:pt>
                <c:pt idx="50">
                  <c:v>38</c:v>
                </c:pt>
                <c:pt idx="51">
                  <c:v>40</c:v>
                </c:pt>
                <c:pt idx="52">
                  <c:v>53</c:v>
                </c:pt>
                <c:pt idx="53">
                  <c:v>72</c:v>
                </c:pt>
                <c:pt idx="54">
                  <c:v>104</c:v>
                </c:pt>
                <c:pt idx="55">
                  <c:v>121</c:v>
                </c:pt>
              </c:numCache>
            </c:numRef>
          </c:val>
        </c:ser>
        <c:shape val="box"/>
        <c:axId val="135833856"/>
        <c:axId val="135843840"/>
        <c:axId val="0"/>
      </c:bar3DChart>
      <c:catAx>
        <c:axId val="135833856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5843840"/>
        <c:crosses val="autoZero"/>
        <c:auto val="1"/>
        <c:lblAlgn val="ctr"/>
        <c:lblOffset val="100"/>
      </c:catAx>
      <c:valAx>
        <c:axId val="135843840"/>
        <c:scaling>
          <c:orientation val="minMax"/>
        </c:scaling>
        <c:delete val="1"/>
        <c:axPos val="l"/>
        <c:numFmt formatCode="General" sourceLinked="1"/>
        <c:tickLblPos val="nextTo"/>
        <c:crossAx val="135833856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'ESTAD-MAYO'!$D$45:$J$45</c:f>
              <c:strCache>
                <c:ptCount val="1"/>
                <c:pt idx="0">
                  <c:v>TIPO DE RESPUESTAS</c:v>
                </c:pt>
              </c:strCache>
            </c:strRef>
          </c:tx>
          <c:explosion val="25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4%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16%</a:t>
                    </a:r>
                  </a:p>
                </c:rich>
              </c:tx>
              <c:showVal val="1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31%</a:t>
                    </a:r>
                  </a:p>
                </c:rich>
              </c:tx>
              <c:showVal val="1"/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7%</a:t>
                    </a:r>
                  </a:p>
                </c:rich>
              </c:tx>
              <c:showVal val="1"/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6%</a:t>
                    </a:r>
                  </a:p>
                </c:rich>
              </c:tx>
              <c:showVal val="1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  <c:showLeaderLines val="1"/>
          </c:dLbls>
          <c:cat>
            <c:strRef>
              <c:f>'ESTAD-JULIO'!$E$46:$E$61</c:f>
              <c:strCache>
                <c:ptCount val="15"/>
                <c:pt idx="0">
                  <c:v>SE TIENE POR NO PRESENTADA ( NO CUMPLIÓ PREVENCIÓN)</c:v>
                </c:pt>
                <c:pt idx="1">
                  <c:v>NO CUMPLIO CON LOS EXTREMOS DEL ARTÍCULO 79 (REQUISITOS)</c:v>
                </c:pt>
                <c:pt idx="2">
                  <c:v>INCOMPETENCIA </c:v>
                </c:pt>
                <c:pt idx="3">
                  <c:v>IMPROCEDENTE POR INEXISTENTE</c:v>
                </c:pt>
                <c:pt idx="4">
                  <c:v>IMPROCEDENTE, CONFIDENCIAL E INEXISTENTE</c:v>
                </c:pt>
                <c:pt idx="5">
                  <c:v>PROCEDENTE</c:v>
                </c:pt>
                <c:pt idx="6">
                  <c:v>PROCEDENTE PARCIAL POR CONFIDENCIALIDAD </c:v>
                </c:pt>
                <c:pt idx="7">
                  <c:v>IMPROCEDENTE POR CONFIDENCIALIDAD Y RESERVADA</c:v>
                </c:pt>
                <c:pt idx="8">
                  <c:v>PROCEDENTE PARCIAL POR CONFIDENCIALIDAD E INEXISTENCIA</c:v>
                </c:pt>
                <c:pt idx="9">
                  <c:v>PROCEDENTE PARCIAL POR CONFIDENCIALIDAD, RESERVA E INEXISTENCIA</c:v>
                </c:pt>
                <c:pt idx="10">
                  <c:v>PROCEDENTE PARCIAL POR INEXISTENCIA</c:v>
                </c:pt>
                <c:pt idx="11">
                  <c:v>PROCEDENTE PARCIAL POR RESERVA</c:v>
                </c:pt>
                <c:pt idx="12">
                  <c:v>PROCEDENTE PARCIAL POR RESERVA Y CONFIDENCIALIDAD</c:v>
                </c:pt>
                <c:pt idx="13">
                  <c:v>PROCEDENE PARCIAL POR RESERVA E INEXISTENCIA</c:v>
                </c:pt>
                <c:pt idx="14">
                  <c:v>IMPROCEDENTE POR RESERVADA</c:v>
                </c:pt>
              </c:strCache>
            </c:strRef>
          </c:cat>
          <c:val>
            <c:numRef>
              <c:f>'ESTAD-MAYO'!$J$46:$J$59</c:f>
              <c:numCache>
                <c:formatCode>0%</c:formatCode>
                <c:ptCount val="14"/>
                <c:pt idx="0">
                  <c:v>2.3809523809523808E-2</c:v>
                </c:pt>
                <c:pt idx="1">
                  <c:v>7.9365079365079361E-3</c:v>
                </c:pt>
                <c:pt idx="2">
                  <c:v>1.5873015873015872E-2</c:v>
                </c:pt>
                <c:pt idx="3">
                  <c:v>0.1984126984126984</c:v>
                </c:pt>
                <c:pt idx="4">
                  <c:v>0</c:v>
                </c:pt>
                <c:pt idx="5">
                  <c:v>0.19444444444444445</c:v>
                </c:pt>
                <c:pt idx="6">
                  <c:v>0.26984126984126983</c:v>
                </c:pt>
                <c:pt idx="7">
                  <c:v>0</c:v>
                </c:pt>
                <c:pt idx="8">
                  <c:v>0.13095238095238096</c:v>
                </c:pt>
                <c:pt idx="9">
                  <c:v>0</c:v>
                </c:pt>
                <c:pt idx="10">
                  <c:v>8.7301587301587297E-2</c:v>
                </c:pt>
                <c:pt idx="11">
                  <c:v>1.984126984126984E-2</c:v>
                </c:pt>
                <c:pt idx="12">
                  <c:v>1.5873015873015872E-2</c:v>
                </c:pt>
                <c:pt idx="13">
                  <c:v>3.968253968253968E-3</c:v>
                </c:pt>
              </c:numCache>
            </c:numRef>
          </c:val>
        </c:ser>
      </c:pie3DChart>
      <c:spPr>
        <a:effectLst>
          <a:outerShdw blurRad="50800" dist="50800" dir="5400000" algn="ctr" rotWithShape="0">
            <a:schemeClr val="accent1">
              <a:lumMod val="75000"/>
            </a:schemeClr>
          </a:outerShdw>
        </a:effectLst>
      </c:spPr>
    </c:plotArea>
    <c:legend>
      <c:legendPos val="r"/>
      <c:layout>
        <c:manualLayout>
          <c:xMode val="edge"/>
          <c:yMode val="edge"/>
          <c:x val="0.65829305793631865"/>
          <c:y val="0.20899046372838354"/>
          <c:w val="0.33538283191661178"/>
          <c:h val="0.70769019431024871"/>
        </c:manualLayout>
      </c:layout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chemeClr val="bg1">
        <a:lumMod val="8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9"/>
  <c:chart>
    <c:autoTitleDeleted val="1"/>
    <c:view3D>
      <c:perspective val="30"/>
    </c:view3D>
    <c:floor>
      <c:spPr>
        <a:solidFill>
          <a:schemeClr val="tx2">
            <a:lumMod val="40000"/>
            <a:lumOff val="60000"/>
          </a:schemeClr>
        </a:solidFill>
        <a:effectLst>
          <a:outerShdw blurRad="50800" dist="50800" dir="5400000" algn="ctr" rotWithShape="0">
            <a:schemeClr val="accent1">
              <a:lumMod val="60000"/>
              <a:lumOff val="40000"/>
            </a:schemeClr>
          </a:outerShdw>
        </a:effectLst>
      </c:spPr>
    </c:floor>
    <c:sideWall>
      <c:spPr>
        <a:effectLst>
          <a:outerShdw blurRad="50800" dist="50800" dir="5400000" algn="ctr" rotWithShape="0">
            <a:srgbClr val="00B0F0"/>
          </a:outerShdw>
        </a:effectLst>
      </c:spPr>
    </c:sideWall>
    <c:backWall>
      <c:spPr>
        <a:effectLst>
          <a:outerShdw blurRad="50800" dist="50800" dir="5400000" algn="ctr" rotWithShape="0">
            <a:srgbClr val="00B0F0"/>
          </a:outerShdw>
        </a:effectLst>
      </c:spPr>
    </c:backWall>
    <c:plotArea>
      <c:layout>
        <c:manualLayout>
          <c:layoutTarget val="inner"/>
          <c:xMode val="edge"/>
          <c:yMode val="edge"/>
          <c:x val="7.552404404535086E-2"/>
          <c:y val="0.12194947195581611"/>
          <c:w val="0.92447595595464849"/>
          <c:h val="0.74326504210670363"/>
        </c:manualLayout>
      </c:layout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'ESTAD-AGOSTO '!$E$100:$E$106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CD</c:v>
                </c:pt>
                <c:pt idx="4">
                  <c:v>CONSULTA FISICA</c:v>
                </c:pt>
                <c:pt idx="5">
                  <c:v>COPIA SIMPLE Y COPIA CERTIFICADA</c:v>
                </c:pt>
                <c:pt idx="6">
                  <c:v>COPIA SIMPLE Y CD</c:v>
                </c:pt>
              </c:strCache>
            </c:strRef>
          </c:cat>
          <c:val>
            <c:numRef>
              <c:f>'ESTAD-AGOSTO '!$F$100:$F$106</c:f>
              <c:numCache>
                <c:formatCode>General</c:formatCode>
                <c:ptCount val="7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'ESTAD-AGOSTO '!$E$100:$E$106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CD</c:v>
                </c:pt>
                <c:pt idx="4">
                  <c:v>CONSULTA FISICA</c:v>
                </c:pt>
                <c:pt idx="5">
                  <c:v>COPIA SIMPLE Y COPIA CERTIFICADA</c:v>
                </c:pt>
                <c:pt idx="6">
                  <c:v>COPIA SIMPLE Y CD</c:v>
                </c:pt>
              </c:strCache>
            </c:strRef>
          </c:cat>
          <c:val>
            <c:numRef>
              <c:f>'ESTAD-AGOSTO '!$G$100:$G$106</c:f>
              <c:numCache>
                <c:formatCode>General</c:formatCode>
                <c:ptCount val="7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1">
                  <a:lumMod val="50000"/>
                </a:schemeClr>
              </a:outerShdw>
            </a:effectLst>
          </c:spPr>
          <c:dLbls>
            <c:dLbl>
              <c:idx val="3"/>
              <c:layout>
                <c:manualLayout>
                  <c:x val="4.7058823529411917E-3"/>
                  <c:y val="-1.9138755980861243E-2"/>
                </c:manualLayout>
              </c:layout>
              <c:showVal val="1"/>
            </c:dLbl>
            <c:dLbl>
              <c:idx val="4"/>
              <c:layout>
                <c:manualLayout>
                  <c:x val="4.7058823529411917E-3"/>
                  <c:y val="-9.5693779904306216E-3"/>
                </c:manualLayout>
              </c:layout>
              <c:showVal val="1"/>
            </c:dLbl>
            <c:dLbl>
              <c:idx val="5"/>
              <c:layout>
                <c:manualLayout>
                  <c:x val="9.4117647058823747E-3"/>
                  <c:y val="-2.758621355446125E-2"/>
                </c:manualLayout>
              </c:layout>
              <c:showVal val="1"/>
            </c:dLbl>
            <c:spPr>
              <a:effectLst>
                <a:outerShdw blurRad="50800" dist="50800" dir="5400000" algn="ctr" rotWithShape="0">
                  <a:schemeClr val="tx2">
                    <a:lumMod val="20000"/>
                    <a:lumOff val="80000"/>
                  </a:schemeClr>
                </a:outerShdw>
              </a:effectLst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'ESTAD-AGOSTO '!$E$100:$E$106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CD</c:v>
                </c:pt>
                <c:pt idx="4">
                  <c:v>CONSULTA FISICA</c:v>
                </c:pt>
                <c:pt idx="5">
                  <c:v>COPIA SIMPLE Y COPIA CERTIFICADA</c:v>
                </c:pt>
                <c:pt idx="6">
                  <c:v>COPIA SIMPLE Y CD</c:v>
                </c:pt>
              </c:strCache>
            </c:strRef>
          </c:cat>
          <c:val>
            <c:numRef>
              <c:f>'ESTAD-AGOSTO '!$H$100:$H$106</c:f>
              <c:numCache>
                <c:formatCode>General</c:formatCode>
                <c:ptCount val="7"/>
                <c:pt idx="0">
                  <c:v>176</c:v>
                </c:pt>
                <c:pt idx="1">
                  <c:v>62</c:v>
                </c:pt>
                <c:pt idx="2">
                  <c:v>58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'ESTAD-AGOSTO '!$D$99:$I$99</c:f>
              <c:strCache>
                <c:ptCount val="1"/>
                <c:pt idx="0">
                  <c:v>       FORMATO SOLICITADO</c:v>
                </c:pt>
              </c:strCache>
            </c:strRef>
          </c:tx>
          <c:dLbls>
            <c:dLbl>
              <c:idx val="0"/>
              <c:layout>
                <c:manualLayout>
                  <c:x val="2.4183796856106408E-2"/>
                  <c:y val="-3.678161807261626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59%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1.1285771866183812E-2"/>
                  <c:y val="-5.5172427108922534E-2"/>
                </c:manualLayout>
              </c:layout>
              <c:showVal val="1"/>
            </c:dLbl>
            <c:dLbl>
              <c:idx val="2"/>
              <c:layout>
                <c:manualLayout>
                  <c:x val="9.6734908136486518E-3"/>
                  <c:y val="-3.9846752911998774E-2"/>
                </c:manualLayout>
              </c:layout>
              <c:showVal val="1"/>
            </c:dLbl>
            <c:dLbl>
              <c:idx val="3"/>
              <c:layout>
                <c:manualLayout>
                  <c:x val="9.673391793377702E-3"/>
                  <c:y val="-6.7432966466459479E-2"/>
                </c:manualLayout>
              </c:layout>
              <c:showVal val="1"/>
            </c:dLbl>
            <c:dLbl>
              <c:idx val="4"/>
              <c:layout>
                <c:manualLayout>
                  <c:x val="4.8367593712212824E-3"/>
                  <c:y val="-8.2758640663382246E-2"/>
                </c:manualLayout>
              </c:layout>
              <c:showVal val="1"/>
            </c:dLbl>
            <c:dLbl>
              <c:idx val="5"/>
              <c:layout>
                <c:manualLayout>
                  <c:x val="6.4490124949622332E-3"/>
                  <c:y val="-8.5823775502766597E-2"/>
                </c:manualLayout>
              </c:layout>
              <c:showVal val="1"/>
            </c:dLbl>
            <c:dLbl>
              <c:idx val="6"/>
              <c:layout>
                <c:manualLayout>
                  <c:x val="4.7058823529411917E-3"/>
                  <c:y val="-9.7013650805610724E-2"/>
                </c:manualLayout>
              </c:layout>
              <c:showVal val="1"/>
            </c:dLbl>
            <c:txPr>
              <a:bodyPr/>
              <a:lstStyle/>
              <a:p>
                <a:pPr>
                  <a:defRPr b="1">
                    <a:solidFill>
                      <a:srgbClr val="0070C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'ESTAD-AGOSTO '!$E$100:$E$106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CD</c:v>
                </c:pt>
                <c:pt idx="4">
                  <c:v>CONSULTA FISICA</c:v>
                </c:pt>
                <c:pt idx="5">
                  <c:v>COPIA SIMPLE Y COPIA CERTIFICADA</c:v>
                </c:pt>
                <c:pt idx="6">
                  <c:v>COPIA SIMPLE Y CD</c:v>
                </c:pt>
              </c:strCache>
            </c:strRef>
          </c:cat>
          <c:val>
            <c:numRef>
              <c:f>'ESTAD-AGOSTO '!$I$100:$I$106</c:f>
              <c:numCache>
                <c:formatCode>0%</c:formatCode>
                <c:ptCount val="7"/>
                <c:pt idx="0">
                  <c:v>0.59060402684563762</c:v>
                </c:pt>
                <c:pt idx="1">
                  <c:v>0.20805369127516779</c:v>
                </c:pt>
                <c:pt idx="2">
                  <c:v>0.19463087248322147</c:v>
                </c:pt>
                <c:pt idx="3">
                  <c:v>3.3557046979865771E-3</c:v>
                </c:pt>
                <c:pt idx="4">
                  <c:v>3.3557046979865771E-3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5928064"/>
        <c:axId val="135938048"/>
        <c:axId val="0"/>
      </c:bar3DChart>
      <c:catAx>
        <c:axId val="13592806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tx2">
                    <a:lumMod val="75000"/>
                  </a:schemeClr>
                </a:solidFill>
              </a:defRPr>
            </a:pPr>
            <a:endParaRPr lang="es-MX"/>
          </a:p>
        </c:txPr>
        <c:crossAx val="135938048"/>
        <c:crosses val="autoZero"/>
        <c:auto val="1"/>
        <c:lblAlgn val="ctr"/>
        <c:lblOffset val="100"/>
      </c:catAx>
      <c:valAx>
        <c:axId val="135938048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5928064"/>
        <c:crosses val="autoZero"/>
        <c:crossBetween val="between"/>
      </c:valAx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30875763470742634"/>
          <c:y val="3.0651348393845416E-2"/>
          <c:w val="0.41219374173972934"/>
          <c:h val="8.5073420840117209E-2"/>
        </c:manualLayout>
      </c:layout>
      <c:txPr>
        <a:bodyPr/>
        <a:lstStyle/>
        <a:p>
          <a:pPr>
            <a:defRPr sz="1800" b="1"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7"/>
  <c:chart>
    <c:title>
      <c:tx>
        <c:rich>
          <a:bodyPr/>
          <a:lstStyle/>
          <a:p>
            <a:pPr>
              <a:defRPr/>
            </a:pPr>
            <a:r>
              <a:rPr lang="en-US"/>
              <a:t>TIPO DE INFORMACIÓN</a:t>
            </a:r>
          </a:p>
        </c:rich>
      </c:tx>
    </c:title>
    <c:view3D>
      <c:perspective val="30"/>
    </c:view3D>
    <c:floor>
      <c:spPr>
        <a:solidFill>
          <a:schemeClr val="accent3">
            <a:lumMod val="20000"/>
            <a:lumOff val="80000"/>
          </a:schemeClr>
        </a:solidFill>
        <a:ln w="9525">
          <a:noFill/>
        </a:ln>
      </c:spPr>
    </c:floor>
    <c:plotArea>
      <c:layout>
        <c:manualLayout>
          <c:layoutTarget val="inner"/>
          <c:xMode val="edge"/>
          <c:yMode val="edge"/>
          <c:x val="2.9599040058074011E-2"/>
          <c:y val="0.12306918365973483"/>
          <c:w val="0.96902499120028163"/>
          <c:h val="0.75851033043946425"/>
        </c:manualLayout>
      </c:layout>
      <c:bar3DChart>
        <c:barDir val="col"/>
        <c:grouping val="stacked"/>
        <c:ser>
          <c:idx val="0"/>
          <c:order val="0"/>
          <c:dLbls>
            <c:delete val="1"/>
          </c:dLbls>
          <c:cat>
            <c:strRef>
              <c:f>'ESTAD-AGOSTO '!$E$175:$E$178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'ESTAD-AGOSTO '!$F$175:$F$178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3">
                  <a:lumMod val="50000"/>
                </a:schemeClr>
              </a:outerShdw>
            </a:effectLst>
          </c:spPr>
          <c:dLbls>
            <c:delete val="1"/>
          </c:dLbls>
          <c:cat>
            <c:strRef>
              <c:f>'ESTAD-AGOSTO '!$E$175:$E$178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'ESTAD-AGOSTO '!$H$175:$H$178</c:f>
              <c:numCache>
                <c:formatCode>General</c:formatCode>
                <c:ptCount val="4"/>
                <c:pt idx="0">
                  <c:v>256</c:v>
                </c:pt>
                <c:pt idx="1">
                  <c:v>36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3.2876253626191856E-2"/>
                  <c:y val="-5.8452453058752324E-2"/>
                </c:manualLayout>
              </c:layout>
              <c:showVal val="1"/>
            </c:dLbl>
            <c:dLbl>
              <c:idx val="1"/>
              <c:layout>
                <c:manualLayout>
                  <c:x val="2.6702362204725667E-2"/>
                  <c:y val="-0.1421438185611414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12%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2.2456140350877202E-2"/>
                  <c:y val="-0.1661474527222629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5429755491090043E-2"/>
                  <c:y val="-0.17589272494784305"/>
                </c:manualLayout>
              </c:layout>
              <c:showVal val="1"/>
            </c:dLbl>
            <c:txPr>
              <a:bodyPr/>
              <a:lstStyle/>
              <a:p>
                <a:pPr>
                  <a:defRPr sz="110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'ESTAD-AGOSTO '!$E$175:$E$178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'ESTAD-AGOSTO '!$I$175:$I$178</c:f>
              <c:numCache>
                <c:formatCode>0%</c:formatCode>
                <c:ptCount val="4"/>
                <c:pt idx="0">
                  <c:v>0.85906040268456374</c:v>
                </c:pt>
                <c:pt idx="1">
                  <c:v>0.12080536912751678</c:v>
                </c:pt>
                <c:pt idx="2">
                  <c:v>2.0134228187919462E-2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0"/>
                  <c:y val="0.10683760683760687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256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1.1200550395596885E-2"/>
                  <c:y val="2.1367521367521368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36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5135878912969239E-3"/>
                  <c:y val="-3.846153846153838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6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5.6140350877192866E-3"/>
                  <c:y val="-4.273504273504267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0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'ESTAD-AGOSTO '!$E$175:$E$178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'ESTAD-AGOSTO '!$G$175:$G$178</c:f>
              <c:numCache>
                <c:formatCode>General</c:formatCode>
                <c:ptCount val="4"/>
              </c:numCache>
            </c:numRef>
          </c:val>
        </c:ser>
        <c:dLbls>
          <c:showVal val="1"/>
        </c:dLbls>
        <c:gapWidth val="95"/>
        <c:shape val="cylinder"/>
        <c:axId val="136065024"/>
        <c:axId val="136066560"/>
        <c:axId val="0"/>
      </c:bar3DChart>
      <c:catAx>
        <c:axId val="13606502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3">
                    <a:lumMod val="50000"/>
                  </a:schemeClr>
                </a:solidFill>
              </a:defRPr>
            </a:pPr>
            <a:endParaRPr lang="es-MX"/>
          </a:p>
        </c:txPr>
        <c:crossAx val="136066560"/>
        <c:crosses val="autoZero"/>
        <c:auto val="1"/>
        <c:lblAlgn val="ctr"/>
        <c:lblOffset val="100"/>
      </c:catAx>
      <c:valAx>
        <c:axId val="136066560"/>
        <c:scaling>
          <c:orientation val="minMax"/>
        </c:scaling>
        <c:delete val="1"/>
        <c:axPos val="l"/>
        <c:numFmt formatCode="General" sourceLinked="1"/>
        <c:tickLblPos val="nextTo"/>
        <c:crossAx val="136065024"/>
        <c:crosses val="autoZero"/>
        <c:crossBetween val="between"/>
      </c:valAx>
    </c:plotArea>
    <c:plotVisOnly val="1"/>
    <c:dispBlanksAs val="zero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6"/>
  <c:chart>
    <c:title>
      <c:tx>
        <c:rich>
          <a:bodyPr/>
          <a:lstStyle/>
          <a:p>
            <a:pPr>
              <a:defRPr/>
            </a:pPr>
            <a:r>
              <a:rPr lang="es-MX"/>
              <a:t>NOTIFICACIÓN DE RESPUESTA</a:t>
            </a:r>
          </a:p>
        </c:rich>
      </c:tx>
    </c:title>
    <c:view3D>
      <c:rAngAx val="1"/>
    </c:view3D>
    <c:floor>
      <c:spPr>
        <a:solidFill>
          <a:schemeClr val="accent2">
            <a:lumMod val="20000"/>
            <a:lumOff val="80000"/>
          </a:schemeClr>
        </a:solidFill>
      </c:spPr>
    </c:floor>
    <c:plotArea>
      <c:layout>
        <c:manualLayout>
          <c:layoutTarget val="inner"/>
          <c:xMode val="edge"/>
          <c:yMode val="edge"/>
          <c:x val="2.8333333333333332E-2"/>
          <c:y val="0.19432888597258677"/>
          <c:w val="0.9633333333333336"/>
          <c:h val="0.59879228638086901"/>
        </c:manualLayout>
      </c:layout>
      <c:bar3DChart>
        <c:barDir val="col"/>
        <c:grouping val="stacked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effectLst>
              <a:outerShdw blurRad="50800" dist="50800" dir="5400000" algn="ctr" rotWithShape="0">
                <a:schemeClr val="accent2">
                  <a:lumMod val="60000"/>
                  <a:lumOff val="40000"/>
                </a:schemeClr>
              </a:outerShdw>
            </a:effectLst>
          </c:spPr>
          <c:dLbls>
            <c:dLbl>
              <c:idx val="3"/>
              <c:layout>
                <c:manualLayout>
                  <c:x val="1.1666666666666783E-2"/>
                  <c:y val="-3.240740740740905E-2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'ESTAD-AGOSTO '!$E$234:$E$237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LISTAS</c:v>
                </c:pt>
                <c:pt idx="3">
                  <c:v>NOTIFICACIÓN PERSONAL</c:v>
                </c:pt>
              </c:strCache>
            </c:strRef>
          </c:cat>
          <c:val>
            <c:numRef>
              <c:f>'ESTAD-AGOSTO '!$F$234:$F$237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2.1666666666666671E-2"/>
                  <c:y val="-9.7222222222222224E-2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1"/>
              <c:layout>
                <c:manualLayout>
                  <c:x val="1.6666666666667507E-3"/>
                  <c:y val="-0.1388888888888889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1.6666666666666701E-2"/>
                  <c:y val="-0.1111111111111111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3"/>
              <c:layout>
                <c:manualLayout>
                  <c:x val="6.6666666666666714E-3"/>
                  <c:y val="-0.12037037037037028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txPr>
              <a:bodyPr/>
              <a:lstStyle/>
              <a:p>
                <a:pPr>
                  <a:defRPr baseline="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'ESTAD-AGOSTO '!$E$234:$E$237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LISTAS</c:v>
                </c:pt>
                <c:pt idx="3">
                  <c:v>NOTIFICACIÓN PERSONAL</c:v>
                </c:pt>
              </c:strCache>
            </c:strRef>
          </c:cat>
          <c:val>
            <c:numRef>
              <c:f>'ESTAD-AGOSTO '!$G$234:$G$237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182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1.8214936247723161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76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22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5.4644808743169355E-3"/>
                  <c:y val="-2.31481481481481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'ESTAD-AGOSTO '!$E$234:$E$237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LISTAS</c:v>
                </c:pt>
                <c:pt idx="3">
                  <c:v>NOTIFICACIÓN PERSONAL</c:v>
                </c:pt>
              </c:strCache>
            </c:strRef>
          </c:cat>
          <c:val>
            <c:numRef>
              <c:f>'ESTAD-AGOSTO '!$H$234:$H$237</c:f>
              <c:numCache>
                <c:formatCode>General</c:formatCode>
                <c:ptCount val="4"/>
                <c:pt idx="0">
                  <c:v>182</c:v>
                </c:pt>
                <c:pt idx="1">
                  <c:v>76</c:v>
                </c:pt>
                <c:pt idx="2">
                  <c:v>22</c:v>
                </c:pt>
                <c:pt idx="3">
                  <c:v>18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2.0036429872495438E-2"/>
                  <c:y val="-9.259259259259476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61%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5.4644808743169355E-3"/>
                  <c:y val="-0.1064814814814851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26%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-5.4644808743169355E-3"/>
                  <c:y val="-0.11111111111111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7.2859744990892532E-3"/>
                  <c:y val="-0.10648148148148517"/>
                </c:manualLayout>
              </c:layout>
              <c:showVal val="1"/>
            </c:dLbl>
            <c:dLbl>
              <c:idx val="4"/>
              <c:layout>
                <c:manualLayout>
                  <c:x val="5.4644808743169355E-3"/>
                  <c:y val="-0.13425925925925927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'ESTAD-AGOSTO '!$E$234:$E$237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LISTAS</c:v>
                </c:pt>
                <c:pt idx="3">
                  <c:v>NOTIFICACIÓN PERSONAL</c:v>
                </c:pt>
              </c:strCache>
            </c:strRef>
          </c:cat>
          <c:val>
            <c:numRef>
              <c:f>'ESTAD-AGOSTO '!$I$234:$I$237</c:f>
              <c:numCache>
                <c:formatCode>0%</c:formatCode>
                <c:ptCount val="4"/>
                <c:pt idx="0">
                  <c:v>0.61073825503355705</c:v>
                </c:pt>
                <c:pt idx="1">
                  <c:v>0.25503355704697989</c:v>
                </c:pt>
                <c:pt idx="2">
                  <c:v>7.3825503355704702E-2</c:v>
                </c:pt>
                <c:pt idx="3">
                  <c:v>6.0402684563758392E-2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6219264"/>
        <c:axId val="136245632"/>
        <c:axId val="0"/>
      </c:bar3DChart>
      <c:catAx>
        <c:axId val="13621926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6245632"/>
        <c:crosses val="autoZero"/>
        <c:auto val="1"/>
        <c:lblAlgn val="ctr"/>
        <c:lblOffset val="100"/>
      </c:catAx>
      <c:valAx>
        <c:axId val="136245632"/>
        <c:scaling>
          <c:orientation val="minMax"/>
        </c:scaling>
        <c:delete val="1"/>
        <c:axPos val="l"/>
        <c:numFmt formatCode="General" sourceLinked="1"/>
        <c:tickLblPos val="nextTo"/>
        <c:crossAx val="136219264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"/>
  <c:chart>
    <c:autoTitleDeleted val="1"/>
    <c:view3D>
      <c:rAngAx val="1"/>
    </c:view3D>
    <c:floor>
      <c:spPr>
        <a:solidFill>
          <a:schemeClr val="accent2">
            <a:lumMod val="40000"/>
            <a:lumOff val="60000"/>
          </a:schemeClr>
        </a:solidFill>
      </c:spPr>
    </c:floor>
    <c:sideWall>
      <c:spPr>
        <a:noFill/>
        <a:ln w="25400">
          <a:noFill/>
        </a:ln>
        <a:effectLst>
          <a:outerShdw blurRad="50800" dist="50800" dir="5400000" algn="ctr" rotWithShape="0">
            <a:schemeClr val="accent2">
              <a:lumMod val="50000"/>
            </a:schemeClr>
          </a:outerShdw>
        </a:effectLst>
      </c:spPr>
    </c:sideWall>
    <c:backWall>
      <c:spPr>
        <a:noFill/>
        <a:ln w="25400">
          <a:noFill/>
        </a:ln>
        <a:effectLst>
          <a:outerShdw blurRad="50800" dist="50800" dir="5400000" algn="ctr" rotWithShape="0">
            <a:schemeClr val="accent2">
              <a:lumMod val="5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3.4237270341207396E-2"/>
          <c:y val="0.13989600086476492"/>
          <c:w val="0.94752534287419365"/>
          <c:h val="0.70259783720201785"/>
        </c:manualLayout>
      </c:layout>
      <c:bar3DChart>
        <c:barDir val="col"/>
        <c:grouping val="stacked"/>
        <c:ser>
          <c:idx val="0"/>
          <c:order val="0"/>
          <c:spPr>
            <a:effectLst>
              <a:outerShdw blurRad="50800" dist="50800" dir="5400000" algn="ctr" rotWithShape="0">
                <a:schemeClr val="accent2">
                  <a:lumMod val="50000"/>
                </a:schemeClr>
              </a:outerShdw>
            </a:effectLst>
            <a:scene3d>
              <a:camera prst="orthographicFront"/>
              <a:lightRig rig="threePt" dir="t"/>
            </a:scene3d>
            <a:sp3d/>
          </c:spP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188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96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3333333333333341E-2"/>
                  <c:y val="-3.50877071806525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13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5.3333333333336341E-3"/>
                  <c:y val="-1.75438535903254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Val val="1"/>
            </c:dLbl>
            <c:spPr>
              <a:effectLst>
                <a:outerShdw blurRad="50800" dist="50800" dir="5400000" algn="ctr" rotWithShape="0">
                  <a:schemeClr val="accent2">
                    <a:lumMod val="50000"/>
                  </a:schemeClr>
                </a:outerShdw>
              </a:effectLst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'ESTAD-AGOSTO '!$H$21:$K$21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'ESTAD-AGOSTO '!$H$22:$K$22</c:f>
              <c:numCache>
                <c:formatCode>General</c:formatCode>
                <c:ptCount val="4"/>
                <c:pt idx="0">
                  <c:v>188</c:v>
                </c:pt>
                <c:pt idx="1">
                  <c:v>96</c:v>
                </c:pt>
                <c:pt idx="2">
                  <c:v>13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-2.6666666666666692E-3"/>
                  <c:y val="-6.9489661361012492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8.2518972866202564E-2"/>
                </c:manualLayout>
              </c:layout>
              <c:showVal val="1"/>
            </c:dLbl>
            <c:dLbl>
              <c:idx val="2"/>
              <c:layout>
                <c:manualLayout>
                  <c:x val="2.6666666666666692E-3"/>
                  <c:y val="-0.11292069971164527"/>
                </c:manualLayout>
              </c:layout>
              <c:showVal val="1"/>
            </c:dLbl>
            <c:dLbl>
              <c:idx val="3"/>
              <c:layout>
                <c:manualLayout>
                  <c:x val="-2.6666666666667646E-3"/>
                  <c:y val="-0.11292069971164539"/>
                </c:manualLayout>
              </c:layout>
              <c:showVal val="1"/>
            </c:dLbl>
            <c:showVal val="1"/>
          </c:dLbls>
          <c:cat>
            <c:strRef>
              <c:f>'ESTAD-AGOSTO '!$H$21:$K$21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'ESTAD-AGOSTO '!$H$23:$K$23</c:f>
              <c:numCache>
                <c:formatCode>0%</c:formatCode>
                <c:ptCount val="4"/>
                <c:pt idx="0">
                  <c:v>0.63087248322147649</c:v>
                </c:pt>
                <c:pt idx="1">
                  <c:v>0.32214765100671139</c:v>
                </c:pt>
                <c:pt idx="2">
                  <c:v>4.3624161073825503E-2</c:v>
                </c:pt>
                <c:pt idx="3">
                  <c:v>3.3557046979865771E-3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6177152"/>
        <c:axId val="136178688"/>
        <c:axId val="0"/>
      </c:bar3DChart>
      <c:catAx>
        <c:axId val="13617715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6178688"/>
        <c:crosses val="autoZero"/>
        <c:auto val="1"/>
        <c:lblAlgn val="ctr"/>
        <c:lblOffset val="100"/>
      </c:catAx>
      <c:valAx>
        <c:axId val="136178688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6177152"/>
        <c:crosses val="autoZero"/>
        <c:crossBetween val="between"/>
      </c:valAx>
      <c:spPr>
        <a:effectLst>
          <a:outerShdw blurRad="50800" dist="50800" dir="5400000" algn="ctr" rotWithShape="0">
            <a:schemeClr val="accent2">
              <a:lumMod val="50000"/>
            </a:schemeClr>
          </a:outerShdw>
        </a:effectLst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28314477690289347"/>
          <c:y val="2.6058623010379686E-2"/>
          <c:w val="0.49504356955381112"/>
          <c:h val="7.8535970475101372E-2"/>
        </c:manualLayout>
      </c:layout>
      <c:spPr>
        <a:effectLst>
          <a:innerShdw blurRad="114300">
            <a:prstClr val="black"/>
          </a:innerShdw>
        </a:effectLst>
      </c:spPr>
      <c:txPr>
        <a:bodyPr/>
        <a:lstStyle/>
        <a:p>
          <a:pPr>
            <a:defRPr sz="1400" b="1"/>
          </a:pPr>
          <a:endParaRPr lang="es-MX"/>
        </a:p>
      </c:txPr>
    </c:legend>
    <c:dispBlanksAs val="gap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0"/>
  <c:chart>
    <c:title>
      <c:tx>
        <c:rich>
          <a:bodyPr/>
          <a:lstStyle/>
          <a:p>
            <a:pPr>
              <a:defRPr/>
            </a:pPr>
            <a:r>
              <a:rPr lang="es-MX"/>
              <a:t>INFORMACIÓN POR TEMÁTICA</a:t>
            </a:r>
          </a:p>
        </c:rich>
      </c:tx>
    </c:title>
    <c:view3D>
      <c:rAngAx val="1"/>
    </c:view3D>
    <c:floor>
      <c:spPr>
        <a:solidFill>
          <a:schemeClr val="accent6">
            <a:lumMod val="20000"/>
            <a:lumOff val="80000"/>
          </a:schemeClr>
        </a:solidFill>
      </c:spPr>
    </c:floor>
    <c:plotArea>
      <c:layout>
        <c:manualLayout>
          <c:layoutTarget val="inner"/>
          <c:xMode val="edge"/>
          <c:yMode val="edge"/>
          <c:x val="8.2687351960341327E-3"/>
          <c:y val="0.15503049391553494"/>
          <c:w val="0.98139534580890275"/>
          <c:h val="0.49507038892867511"/>
        </c:manualLayout>
      </c:layout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'ESTAD-AGOSTO '!$E$204:$E$207</c:f>
              <c:strCache>
                <c:ptCount val="4"/>
                <c:pt idx="0">
                  <c:v>ECONOMICA ADMINISTRATIVA</c:v>
                </c:pt>
                <c:pt idx="1">
                  <c:v>TRAMITE</c:v>
                </c:pt>
                <c:pt idx="2">
                  <c:v>SERV. PUB.</c:v>
                </c:pt>
                <c:pt idx="3">
                  <c:v>LEGAL</c:v>
                </c:pt>
              </c:strCache>
            </c:strRef>
          </c:cat>
          <c:val>
            <c:numRef>
              <c:f>'ESTAD-AGOSTO '!$F$204:$F$207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'ESTAD-AGOSTO '!$E$204:$E$207</c:f>
              <c:strCache>
                <c:ptCount val="4"/>
                <c:pt idx="0">
                  <c:v>ECONOMICA ADMINISTRATIVA</c:v>
                </c:pt>
                <c:pt idx="1">
                  <c:v>TRAMITE</c:v>
                </c:pt>
                <c:pt idx="2">
                  <c:v>SERV. PUB.</c:v>
                </c:pt>
                <c:pt idx="3">
                  <c:v>LEGAL</c:v>
                </c:pt>
              </c:strCache>
            </c:strRef>
          </c:cat>
          <c:val>
            <c:numRef>
              <c:f>'ESTAD-AGOSTO '!$G$204:$G$207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6">
                  <a:lumMod val="75000"/>
                </a:schemeClr>
              </a:outerShdw>
            </a:effectLst>
          </c:spPr>
          <c:dLbls>
            <c:dLbl>
              <c:idx val="0"/>
              <c:tx>
                <c:rich>
                  <a:bodyPr/>
                  <a:lstStyle/>
                  <a:p>
                    <a:r>
                      <a:rPr lang="en-US" b="1"/>
                      <a:t>189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6.3179322172058775E-3"/>
                  <c:y val="-5.333333333333452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4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4606157850998789E-2"/>
                  <c:y val="-2.9090909090909001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'ESTAD-AGOSTO '!$E$204:$E$207</c:f>
              <c:strCache>
                <c:ptCount val="4"/>
                <c:pt idx="0">
                  <c:v>ECONOMICA ADMINISTRATIVA</c:v>
                </c:pt>
                <c:pt idx="1">
                  <c:v>TRAMITE</c:v>
                </c:pt>
                <c:pt idx="2">
                  <c:v>SERV. PUB.</c:v>
                </c:pt>
                <c:pt idx="3">
                  <c:v>LEGAL</c:v>
                </c:pt>
              </c:strCache>
            </c:strRef>
          </c:cat>
          <c:val>
            <c:numRef>
              <c:f>'ESTAD-AGOSTO '!$H$204:$H$207</c:f>
              <c:numCache>
                <c:formatCode>General</c:formatCode>
                <c:ptCount val="4"/>
                <c:pt idx="0">
                  <c:v>189</c:v>
                </c:pt>
                <c:pt idx="1">
                  <c:v>103</c:v>
                </c:pt>
                <c:pt idx="2">
                  <c:v>4</c:v>
                </c:pt>
                <c:pt idx="3">
                  <c:v>2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4.1343675980170724E-3"/>
                  <c:y val="-6.8350274397518923E-2"/>
                </c:manualLayout>
              </c:layout>
              <c:tx>
                <c:rich>
                  <a:bodyPr/>
                  <a:lstStyle/>
                  <a:p>
                    <a:pPr>
                      <a:defRPr sz="1050" b="1">
                        <a:solidFill>
                          <a:schemeClr val="accent6">
                            <a:lumMod val="75000"/>
                          </a:schemeClr>
                        </a:solidFill>
                      </a:defRPr>
                    </a:pPr>
                    <a:r>
                      <a:rPr lang="en-US" b="1"/>
                      <a:t>63%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2.0964824670259771E-3"/>
                  <c:y val="-9.5690384156525893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05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4.2276350245392634E-3"/>
                  <c:y val="-0.11508432355046525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1%</a:t>
                    </a:r>
                  </a:p>
                </c:rich>
              </c:tx>
              <c:spPr/>
              <c:showVal val="1"/>
            </c:dLbl>
            <c:dLbl>
              <c:idx val="3"/>
              <c:layout>
                <c:manualLayout>
                  <c:x val="0"/>
                  <c:y val="-8.3333333333333343E-2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1%</a:t>
                    </a:r>
                  </a:p>
                </c:rich>
              </c:tx>
              <c:spPr/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'ESTAD-AGOSTO '!$E$204:$E$207</c:f>
              <c:strCache>
                <c:ptCount val="4"/>
                <c:pt idx="0">
                  <c:v>ECONOMICA ADMINISTRATIVA</c:v>
                </c:pt>
                <c:pt idx="1">
                  <c:v>TRAMITE</c:v>
                </c:pt>
                <c:pt idx="2">
                  <c:v>SERV. PUB.</c:v>
                </c:pt>
                <c:pt idx="3">
                  <c:v>LEGAL</c:v>
                </c:pt>
              </c:strCache>
            </c:strRef>
          </c:cat>
          <c:val>
            <c:numRef>
              <c:f>'ESTAD-AGOSTO '!$I$204:$I$207</c:f>
              <c:numCache>
                <c:formatCode>0%</c:formatCode>
                <c:ptCount val="4"/>
                <c:pt idx="0">
                  <c:v>0.63422818791946312</c:v>
                </c:pt>
                <c:pt idx="1">
                  <c:v>0.34563758389261745</c:v>
                </c:pt>
                <c:pt idx="2">
                  <c:v>1.3422818791946308E-2</c:v>
                </c:pt>
                <c:pt idx="3">
                  <c:v>6.7114093959731542E-3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6340224"/>
        <c:axId val="136341760"/>
        <c:axId val="0"/>
      </c:bar3DChart>
      <c:catAx>
        <c:axId val="13634022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6">
                    <a:lumMod val="50000"/>
                  </a:schemeClr>
                </a:solidFill>
              </a:defRPr>
            </a:pPr>
            <a:endParaRPr lang="es-MX"/>
          </a:p>
        </c:txPr>
        <c:crossAx val="136341760"/>
        <c:crosses val="autoZero"/>
        <c:auto val="1"/>
        <c:lblAlgn val="ctr"/>
        <c:lblOffset val="100"/>
      </c:catAx>
      <c:valAx>
        <c:axId val="136341760"/>
        <c:scaling>
          <c:orientation val="minMax"/>
        </c:scaling>
        <c:delete val="1"/>
        <c:axPos val="l"/>
        <c:numFmt formatCode="General" sourceLinked="1"/>
        <c:tickLblPos val="nextTo"/>
        <c:crossAx val="136340224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2"/>
  <c:chart>
    <c:view3D>
      <c:rAngAx val="1"/>
    </c:view3D>
    <c:sideWall>
      <c:spPr>
        <a:solidFill>
          <a:schemeClr val="accent2">
            <a:lumMod val="60000"/>
            <a:lumOff val="40000"/>
          </a:schemeClr>
        </a:solidFill>
      </c:spPr>
    </c:sideWall>
    <c:backWall>
      <c:spPr>
        <a:solidFill>
          <a:schemeClr val="accent2">
            <a:lumMod val="60000"/>
            <a:lumOff val="40000"/>
          </a:schemeClr>
        </a:solidFill>
      </c:spPr>
    </c:backWall>
    <c:plotArea>
      <c:layout>
        <c:manualLayout>
          <c:layoutTarget val="inner"/>
          <c:xMode val="edge"/>
          <c:yMode val="edge"/>
          <c:x val="1.9704519693659918E-2"/>
          <c:y val="6.6256662206917727E-2"/>
          <c:w val="0.9479924492197096"/>
          <c:h val="0.47535468066492986"/>
        </c:manualLayout>
      </c:layout>
      <c:bar3DChart>
        <c:barDir val="col"/>
        <c:grouping val="stacked"/>
        <c:ser>
          <c:idx val="0"/>
          <c:order val="0"/>
          <c:cat>
            <c:strRef>
              <c:f>'ESTAD-AGOSTO '!$E$262:$E$317</c:f>
              <c:strCache>
                <c:ptCount val="56"/>
                <c:pt idx="0">
                  <c:v>Comunidad Digna</c:v>
                </c:pt>
                <c:pt idx="1">
                  <c:v>Consejería Juridica</c:v>
                </c:pt>
                <c:pt idx="2">
                  <c:v>Coordinación de Gabinete</c:v>
                </c:pt>
                <c:pt idx="3">
                  <c:v>Coordinación de la Oficina de Presidencia </c:v>
                </c:pt>
                <c:pt idx="4">
                  <c:v>Instituto Municipal de la Juventud</c:v>
                </c:pt>
                <c:pt idx="5">
                  <c:v>Instituto Municipal de la Mujer</c:v>
                </c:pt>
                <c:pt idx="6">
                  <c:v>Junta Municipal de Reclutamiento</c:v>
                </c:pt>
                <c:pt idx="7">
                  <c:v>Protección al Medio Ambiente</c:v>
                </c:pt>
                <c:pt idx="8">
                  <c:v>Sanidad Animal</c:v>
                </c:pt>
                <c:pt idx="9">
                  <c:v>Alumbrado Público</c:v>
                </c:pt>
                <c:pt idx="10">
                  <c:v>Cementerios</c:v>
                </c:pt>
                <c:pt idx="11">
                  <c:v>Coordinación de Delegaciones</c:v>
                </c:pt>
                <c:pt idx="12">
                  <c:v>Coordinación General  Oficina Central de Gobierno, Estrategía y opinión Pública</c:v>
                </c:pt>
                <c:pt idx="13">
                  <c:v>Mantenimiento Urbano</c:v>
                </c:pt>
                <c:pt idx="14">
                  <c:v>Parques y Jardines</c:v>
                </c:pt>
                <c:pt idx="15">
                  <c:v>Rastros Municipales</c:v>
                </c:pt>
                <c:pt idx="16">
                  <c:v>Registro Civil</c:v>
                </c:pt>
                <c:pt idx="17">
                  <c:v>Relaciones Exteriores</c:v>
                </c:pt>
                <c:pt idx="18">
                  <c:v>Vinculación Asuntos Religiosos</c:v>
                </c:pt>
                <c:pt idx="19">
                  <c:v>Agua y Alcantarillado</c:v>
                </c:pt>
                <c:pt idx="20">
                  <c:v>Aseo Público</c:v>
                </c:pt>
                <c:pt idx="21">
                  <c:v>Educación Municipal</c:v>
                </c:pt>
                <c:pt idx="22">
                  <c:v>Instituto de Capacitación y Oferta Educativa</c:v>
                </c:pt>
                <c:pt idx="23">
                  <c:v>Mantenimiento de Pavimentos</c:v>
                </c:pt>
                <c:pt idx="24">
                  <c:v>Regidores</c:v>
                </c:pt>
                <c:pt idx="25">
                  <c:v>Relaciones Públicas</c:v>
                </c:pt>
                <c:pt idx="26">
                  <c:v>Asuntos Internos</c:v>
                </c:pt>
                <c:pt idx="27">
                  <c:v>Centro de  Promoción Económica y Turismo</c:v>
                </c:pt>
                <c:pt idx="28">
                  <c:v>Coplademun</c:v>
                </c:pt>
                <c:pt idx="29">
                  <c:v>Proyectos Estratégicos</c:v>
                </c:pt>
                <c:pt idx="30">
                  <c:v>Contraloría</c:v>
                </c:pt>
                <c:pt idx="31">
                  <c:v>Estacionómetros y Estacionamientos</c:v>
                </c:pt>
                <c:pt idx="32">
                  <c:v>Integración y Dictaminación</c:v>
                </c:pt>
                <c:pt idx="33">
                  <c:v>Secretaria del Ayuntamiento</c:v>
                </c:pt>
                <c:pt idx="34">
                  <c:v>Atención Ciudadana</c:v>
                </c:pt>
                <c:pt idx="35">
                  <c:v>Protección Civil y Bomberos</c:v>
                </c:pt>
                <c:pt idx="36">
                  <c:v>Secretaría Particular</c:v>
                </c:pt>
                <c:pt idx="37">
                  <c:v>Comunicación Social</c:v>
                </c:pt>
                <c:pt idx="38">
                  <c:v>Instituto de Cultura</c:v>
                </c:pt>
                <c:pt idx="39">
                  <c:v>Dirección General de Servicios Públicos</c:v>
                </c:pt>
                <c:pt idx="40">
                  <c:v>Catastro</c:v>
                </c:pt>
                <c:pt idx="41">
                  <c:v>Participación Ciudadana</c:v>
                </c:pt>
                <c:pt idx="42">
                  <c:v>Dirección General de  Innovación y Tecnología</c:v>
                </c:pt>
                <c:pt idx="43">
                  <c:v>Archivo Municipal</c:v>
                </c:pt>
                <c:pt idx="44">
                  <c:v>Desarrollo Social Humano</c:v>
                </c:pt>
                <c:pt idx="45">
                  <c:v>Dirección General de Ecología</c:v>
                </c:pt>
                <c:pt idx="46">
                  <c:v>Actas y Acuerdos</c:v>
                </c:pt>
                <c:pt idx="47">
                  <c:v>Patrimonio Municipal</c:v>
                </c:pt>
                <c:pt idx="48">
                  <c:v>Transparencia y Acceso a la Información</c:v>
                </c:pt>
                <c:pt idx="49">
                  <c:v>Dirección General de Inspección de Reglamentos</c:v>
                </c:pt>
                <c:pt idx="50">
                  <c:v>Sindicatura</c:v>
                </c:pt>
                <c:pt idx="51">
                  <c:v>Oficialía Mayor de Padrón y Licencias</c:v>
                </c:pt>
                <c:pt idx="52">
                  <c:v>Comisaría General de Seguridad Pública</c:v>
                </c:pt>
                <c:pt idx="53">
                  <c:v>Tesorería</c:v>
                </c:pt>
                <c:pt idx="54">
                  <c:v>Oficialía Mayor Administrativa</c:v>
                </c:pt>
                <c:pt idx="55">
                  <c:v>Dirección General de Obras Públicas</c:v>
                </c:pt>
              </c:strCache>
            </c:strRef>
          </c:cat>
          <c:val>
            <c:numRef>
              <c:f>'ESTAD-AGOSTO '!$F$262:$F$317</c:f>
              <c:numCache>
                <c:formatCode>General</c:formatCode>
                <c:ptCount val="56"/>
              </c:numCache>
            </c:numRef>
          </c:val>
        </c:ser>
        <c:ser>
          <c:idx val="1"/>
          <c:order val="1"/>
          <c:dLbls>
            <c:txPr>
              <a:bodyPr/>
              <a:lstStyle/>
              <a:p>
                <a:pPr>
                  <a:defRPr b="1" baseline="0"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'ESTAD-AGOSTO '!$E$262:$E$317</c:f>
              <c:strCache>
                <c:ptCount val="56"/>
                <c:pt idx="0">
                  <c:v>Comunidad Digna</c:v>
                </c:pt>
                <c:pt idx="1">
                  <c:v>Consejería Juridica</c:v>
                </c:pt>
                <c:pt idx="2">
                  <c:v>Coordinación de Gabinete</c:v>
                </c:pt>
                <c:pt idx="3">
                  <c:v>Coordinación de la Oficina de Presidencia </c:v>
                </c:pt>
                <c:pt idx="4">
                  <c:v>Instituto Municipal de la Juventud</c:v>
                </c:pt>
                <c:pt idx="5">
                  <c:v>Instituto Municipal de la Mujer</c:v>
                </c:pt>
                <c:pt idx="6">
                  <c:v>Junta Municipal de Reclutamiento</c:v>
                </c:pt>
                <c:pt idx="7">
                  <c:v>Protección al Medio Ambiente</c:v>
                </c:pt>
                <c:pt idx="8">
                  <c:v>Sanidad Animal</c:v>
                </c:pt>
                <c:pt idx="9">
                  <c:v>Alumbrado Público</c:v>
                </c:pt>
                <c:pt idx="10">
                  <c:v>Cementerios</c:v>
                </c:pt>
                <c:pt idx="11">
                  <c:v>Coordinación de Delegaciones</c:v>
                </c:pt>
                <c:pt idx="12">
                  <c:v>Coordinación General  Oficina Central de Gobierno, Estrategía y opinión Pública</c:v>
                </c:pt>
                <c:pt idx="13">
                  <c:v>Mantenimiento Urbano</c:v>
                </c:pt>
                <c:pt idx="14">
                  <c:v>Parques y Jardines</c:v>
                </c:pt>
                <c:pt idx="15">
                  <c:v>Rastros Municipales</c:v>
                </c:pt>
                <c:pt idx="16">
                  <c:v>Registro Civil</c:v>
                </c:pt>
                <c:pt idx="17">
                  <c:v>Relaciones Exteriores</c:v>
                </c:pt>
                <c:pt idx="18">
                  <c:v>Vinculación Asuntos Religiosos</c:v>
                </c:pt>
                <c:pt idx="19">
                  <c:v>Agua y Alcantarillado</c:v>
                </c:pt>
                <c:pt idx="20">
                  <c:v>Aseo Público</c:v>
                </c:pt>
                <c:pt idx="21">
                  <c:v>Educación Municipal</c:v>
                </c:pt>
                <c:pt idx="22">
                  <c:v>Instituto de Capacitación y Oferta Educativa</c:v>
                </c:pt>
                <c:pt idx="23">
                  <c:v>Mantenimiento de Pavimentos</c:v>
                </c:pt>
                <c:pt idx="24">
                  <c:v>Regidores</c:v>
                </c:pt>
                <c:pt idx="25">
                  <c:v>Relaciones Públicas</c:v>
                </c:pt>
                <c:pt idx="26">
                  <c:v>Asuntos Internos</c:v>
                </c:pt>
                <c:pt idx="27">
                  <c:v>Centro de  Promoción Económica y Turismo</c:v>
                </c:pt>
                <c:pt idx="28">
                  <c:v>Coplademun</c:v>
                </c:pt>
                <c:pt idx="29">
                  <c:v>Proyectos Estratégicos</c:v>
                </c:pt>
                <c:pt idx="30">
                  <c:v>Contraloría</c:v>
                </c:pt>
                <c:pt idx="31">
                  <c:v>Estacionómetros y Estacionamientos</c:v>
                </c:pt>
                <c:pt idx="32">
                  <c:v>Integración y Dictaminación</c:v>
                </c:pt>
                <c:pt idx="33">
                  <c:v>Secretaria del Ayuntamiento</c:v>
                </c:pt>
                <c:pt idx="34">
                  <c:v>Atención Ciudadana</c:v>
                </c:pt>
                <c:pt idx="35">
                  <c:v>Protección Civil y Bomberos</c:v>
                </c:pt>
                <c:pt idx="36">
                  <c:v>Secretaría Particular</c:v>
                </c:pt>
                <c:pt idx="37">
                  <c:v>Comunicación Social</c:v>
                </c:pt>
                <c:pt idx="38">
                  <c:v>Instituto de Cultura</c:v>
                </c:pt>
                <c:pt idx="39">
                  <c:v>Dirección General de Servicios Públicos</c:v>
                </c:pt>
                <c:pt idx="40">
                  <c:v>Catastro</c:v>
                </c:pt>
                <c:pt idx="41">
                  <c:v>Participación Ciudadana</c:v>
                </c:pt>
                <c:pt idx="42">
                  <c:v>Dirección General de  Innovación y Tecnología</c:v>
                </c:pt>
                <c:pt idx="43">
                  <c:v>Archivo Municipal</c:v>
                </c:pt>
                <c:pt idx="44">
                  <c:v>Desarrollo Social Humano</c:v>
                </c:pt>
                <c:pt idx="45">
                  <c:v>Dirección General de Ecología</c:v>
                </c:pt>
                <c:pt idx="46">
                  <c:v>Actas y Acuerdos</c:v>
                </c:pt>
                <c:pt idx="47">
                  <c:v>Patrimonio Municipal</c:v>
                </c:pt>
                <c:pt idx="48">
                  <c:v>Transparencia y Acceso a la Información</c:v>
                </c:pt>
                <c:pt idx="49">
                  <c:v>Dirección General de Inspección de Reglamentos</c:v>
                </c:pt>
                <c:pt idx="50">
                  <c:v>Sindicatura</c:v>
                </c:pt>
                <c:pt idx="51">
                  <c:v>Oficialía Mayor de Padrón y Licencias</c:v>
                </c:pt>
                <c:pt idx="52">
                  <c:v>Comisaría General de Seguridad Pública</c:v>
                </c:pt>
                <c:pt idx="53">
                  <c:v>Tesorería</c:v>
                </c:pt>
                <c:pt idx="54">
                  <c:v>Oficialía Mayor Administrativa</c:v>
                </c:pt>
                <c:pt idx="55">
                  <c:v>Dirección General de Obras Públicas</c:v>
                </c:pt>
              </c:strCache>
            </c:strRef>
          </c:cat>
          <c:val>
            <c:numRef>
              <c:f>'ESTAD-AGOSTO '!$G$262:$G$317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6</c:v>
                </c:pt>
                <c:pt idx="38">
                  <c:v>6</c:v>
                </c:pt>
                <c:pt idx="39">
                  <c:v>7</c:v>
                </c:pt>
                <c:pt idx="40">
                  <c:v>9</c:v>
                </c:pt>
                <c:pt idx="41">
                  <c:v>9</c:v>
                </c:pt>
                <c:pt idx="42">
                  <c:v>10</c:v>
                </c:pt>
                <c:pt idx="43">
                  <c:v>11</c:v>
                </c:pt>
                <c:pt idx="44">
                  <c:v>12</c:v>
                </c:pt>
                <c:pt idx="45">
                  <c:v>12</c:v>
                </c:pt>
                <c:pt idx="46">
                  <c:v>14</c:v>
                </c:pt>
                <c:pt idx="47">
                  <c:v>16</c:v>
                </c:pt>
                <c:pt idx="48">
                  <c:v>21</c:v>
                </c:pt>
                <c:pt idx="49">
                  <c:v>22</c:v>
                </c:pt>
                <c:pt idx="50">
                  <c:v>25</c:v>
                </c:pt>
                <c:pt idx="51">
                  <c:v>39</c:v>
                </c:pt>
                <c:pt idx="52">
                  <c:v>43</c:v>
                </c:pt>
                <c:pt idx="53">
                  <c:v>44</c:v>
                </c:pt>
                <c:pt idx="54">
                  <c:v>48</c:v>
                </c:pt>
                <c:pt idx="55">
                  <c:v>91</c:v>
                </c:pt>
              </c:numCache>
            </c:numRef>
          </c:val>
        </c:ser>
        <c:shape val="box"/>
        <c:axId val="136367104"/>
        <c:axId val="136368896"/>
        <c:axId val="0"/>
      </c:bar3DChart>
      <c:catAx>
        <c:axId val="136367104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6368896"/>
        <c:crosses val="autoZero"/>
        <c:auto val="1"/>
        <c:lblAlgn val="ctr"/>
        <c:lblOffset val="100"/>
      </c:catAx>
      <c:valAx>
        <c:axId val="136368896"/>
        <c:scaling>
          <c:orientation val="minMax"/>
        </c:scaling>
        <c:delete val="1"/>
        <c:axPos val="l"/>
        <c:numFmt formatCode="General" sourceLinked="1"/>
        <c:tickLblPos val="nextTo"/>
        <c:crossAx val="136367104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'ESTAD-MAYO'!$D$45:$J$45</c:f>
              <c:strCache>
                <c:ptCount val="1"/>
                <c:pt idx="0">
                  <c:v>TIPO DE RESPUESTAS</c:v>
                </c:pt>
              </c:strCache>
            </c:strRef>
          </c:tx>
          <c:explosion val="27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3%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18%</a:t>
                    </a:r>
                  </a:p>
                </c:rich>
              </c:tx>
              <c:showVal val="1"/>
            </c:dLbl>
            <c:dLbl>
              <c:idx val="4"/>
              <c:delete val="1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34%</a:t>
                    </a:r>
                  </a:p>
                </c:rich>
              </c:tx>
              <c:showVal val="1"/>
            </c:dLbl>
            <c:dLbl>
              <c:idx val="6"/>
              <c:layout>
                <c:manualLayout>
                  <c:x val="5.7337683255464067E-2"/>
                  <c:y val="-0.2368601623674085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22%</a:t>
                    </a:r>
                  </a:p>
                </c:rich>
              </c:tx>
              <c:showVal val="1"/>
            </c:dLbl>
            <c:dLbl>
              <c:idx val="7"/>
              <c:layout>
                <c:manualLayout>
                  <c:x val="3.419162348265926E-3"/>
                  <c:y val="-8.90692340650754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7%</a:t>
                    </a:r>
                  </a:p>
                </c:rich>
              </c:tx>
              <c:showVal val="1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9%</a:t>
                    </a:r>
                  </a:p>
                </c:rich>
              </c:tx>
              <c:showVal val="1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  <c:showLeaderLines val="1"/>
          </c:dLbls>
          <c:cat>
            <c:strRef>
              <c:f>'ESTAD-JUNIO'!$E$47:$F$62</c:f>
              <c:strCache>
                <c:ptCount val="16"/>
                <c:pt idx="0">
                  <c:v>SE TIENE POR NO PRESENTADA ( NO CUMPLIÓ PREVENCIÓN)</c:v>
                </c:pt>
                <c:pt idx="1">
                  <c:v>NO CUMPLIO CON LOS EXTREMOS DEL ARTÍCULO 79 (REQUISITOS)</c:v>
                </c:pt>
                <c:pt idx="2">
                  <c:v>INCOMPETENCIA </c:v>
                </c:pt>
                <c:pt idx="3">
                  <c:v>IMPROCEDENTE POR INEXISTENTE</c:v>
                </c:pt>
                <c:pt idx="4">
                  <c:v>IMPROCEDENTE, CONFIDENCIAL E INEXISTENTE</c:v>
                </c:pt>
                <c:pt idx="5">
                  <c:v>PROCEDENTE</c:v>
                </c:pt>
                <c:pt idx="6">
                  <c:v>PROCEDENTE PARCIAL POR CONFIDENCIALIDAD </c:v>
                </c:pt>
                <c:pt idx="7">
                  <c:v>IMPROCEDENTE POR CONFIDENCIALIDAD Y RESERVADA</c:v>
                </c:pt>
                <c:pt idx="8">
                  <c:v>PROCEDENTE PARCIAL POR CONFIDENCIALIDAD E INEXISTENCIA</c:v>
                </c:pt>
                <c:pt idx="9">
                  <c:v>PROCEDENTE PARCIAL POR CONFIDENCIALIDAD, RESERVA E INEXISTENCIA</c:v>
                </c:pt>
                <c:pt idx="10">
                  <c:v>PROCEDENTE PARCIAL POR INEXISTENCIA</c:v>
                </c:pt>
                <c:pt idx="11">
                  <c:v>PROCEDENTE PARCIAL POR RESERVA</c:v>
                </c:pt>
                <c:pt idx="12">
                  <c:v>PROCEDENTE PARCIAL POR RESERVA Y CONFIDENCIALIDAD</c:v>
                </c:pt>
                <c:pt idx="13">
                  <c:v>PROCEDENE PARCIAL POR RESERVA E INEXISTENCIA</c:v>
                </c:pt>
                <c:pt idx="14">
                  <c:v>IMPROCEDENTE POR RESERVADA</c:v>
                </c:pt>
                <c:pt idx="15">
                  <c:v>PREVENCIÓN ENTRAMITE</c:v>
                </c:pt>
              </c:strCache>
            </c:strRef>
          </c:cat>
          <c:val>
            <c:numRef>
              <c:f>'ESTAD-MAYO'!$J$46:$J$59</c:f>
              <c:numCache>
                <c:formatCode>0%</c:formatCode>
                <c:ptCount val="14"/>
                <c:pt idx="0">
                  <c:v>2.3809523809523808E-2</c:v>
                </c:pt>
                <c:pt idx="1">
                  <c:v>7.9365079365079361E-3</c:v>
                </c:pt>
                <c:pt idx="2">
                  <c:v>1.5873015873015872E-2</c:v>
                </c:pt>
                <c:pt idx="3">
                  <c:v>0.1984126984126984</c:v>
                </c:pt>
                <c:pt idx="4">
                  <c:v>0</c:v>
                </c:pt>
                <c:pt idx="5">
                  <c:v>0.19444444444444445</c:v>
                </c:pt>
                <c:pt idx="6">
                  <c:v>0.26984126984126983</c:v>
                </c:pt>
                <c:pt idx="7">
                  <c:v>0</c:v>
                </c:pt>
                <c:pt idx="8">
                  <c:v>0.13095238095238096</c:v>
                </c:pt>
                <c:pt idx="9">
                  <c:v>0</c:v>
                </c:pt>
                <c:pt idx="10">
                  <c:v>8.7301587301587297E-2</c:v>
                </c:pt>
                <c:pt idx="11">
                  <c:v>1.984126984126984E-2</c:v>
                </c:pt>
                <c:pt idx="12">
                  <c:v>1.5873015873015872E-2</c:v>
                </c:pt>
                <c:pt idx="13">
                  <c:v>3.968253968253968E-3</c:v>
                </c:pt>
              </c:numCache>
            </c:numRef>
          </c:val>
        </c:ser>
      </c:pie3DChart>
      <c:spPr>
        <a:effectLst>
          <a:outerShdw blurRad="50800" dist="50800" dir="5400000" algn="ctr" rotWithShape="0">
            <a:schemeClr val="accent1">
              <a:lumMod val="75000"/>
            </a:schemeClr>
          </a:outerShdw>
        </a:effectLst>
      </c:spPr>
    </c:plotArea>
    <c:legend>
      <c:legendPos val="r"/>
      <c:layout>
        <c:manualLayout>
          <c:xMode val="edge"/>
          <c:yMode val="edge"/>
          <c:x val="0.69067045677136185"/>
          <c:y val="9.0826136282267794E-3"/>
          <c:w val="0.30825773195789391"/>
          <c:h val="0.72740992788288605"/>
        </c:manualLayout>
      </c:layout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chemeClr val="bg1">
        <a:lumMod val="8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'GRAFICAS SEG SEM GR'!$H$195:$M$195</c:f>
              <c:strCache>
                <c:ptCount val="1"/>
                <c:pt idx="0">
                  <c:v>RECURSOS DE REVISIÓN SEGUNDO SEMESTRE 2015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sz="120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</c:dLbl>
            <c:dLbl>
              <c:idx val="5"/>
              <c:spPr/>
              <c:txPr>
                <a:bodyPr/>
                <a:lstStyle/>
                <a:p>
                  <a:pPr>
                    <a:defRPr sz="120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</c:dLbl>
            <c:txPr>
              <a:bodyPr/>
              <a:lstStyle/>
              <a:p>
                <a:pPr>
                  <a:defRPr sz="1200"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  <c:showLeaderLines val="1"/>
          </c:dLbls>
          <c:cat>
            <c:strRef>
              <c:f>'GRAFICAS SEG SEM GR'!$H$196:$M$196</c:f>
              <c:strCache>
                <c:ptCount val="6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OCTUBRE</c:v>
                </c:pt>
                <c:pt idx="4">
                  <c:v>NOVIEMBRE</c:v>
                </c:pt>
                <c:pt idx="5">
                  <c:v>DICIEMBRE</c:v>
                </c:pt>
              </c:strCache>
            </c:strRef>
          </c:cat>
          <c:val>
            <c:numRef>
              <c:f>'GRAFICAS SEG SEM GR'!$H$197:$M$197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</c:pie3DChart>
    </c:plotArea>
    <c:legend>
      <c:legendPos val="r"/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perspective val="30"/>
    </c:view3D>
    <c:floor>
      <c:spPr>
        <a:solidFill>
          <a:schemeClr val="accent2">
            <a:lumMod val="40000"/>
            <a:lumOff val="60000"/>
          </a:schemeClr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spPr>
        <a:effectLst>
          <a:outerShdw blurRad="50800" dist="50800" dir="5400000" algn="ctr" rotWithShape="0">
            <a:schemeClr val="accent3">
              <a:lumMod val="20000"/>
              <a:lumOff val="80000"/>
            </a:schemeClr>
          </a:outerShdw>
        </a:effectLst>
      </c:spPr>
    </c:sideWall>
    <c:backWall>
      <c:spPr>
        <a:effectLst>
          <a:outerShdw blurRad="50800" dist="50800" dir="5400000" algn="ctr" rotWithShape="0">
            <a:schemeClr val="accent3">
              <a:lumMod val="40000"/>
              <a:lumOff val="6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4.5596852378329816E-3"/>
          <c:y val="0.16202888974543031"/>
          <c:w val="0.94666666666666666"/>
          <c:h val="0.68979681735590703"/>
        </c:manualLayout>
      </c:layout>
      <c:bar3DChart>
        <c:barDir val="col"/>
        <c:grouping val="stacked"/>
        <c:ser>
          <c:idx val="0"/>
          <c:order val="0"/>
          <c:dLbls>
            <c:delete val="1"/>
          </c:dLbls>
          <c:cat>
            <c:strRef>
              <c:f>'ESTAD-AGOSTO '!$C$21:$E$21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'ESTAD-AGOSTO '!$C$21:$E$21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spPr>
            <a:effectLst>
              <a:outerShdw blurRad="40000" dist="23000" dir="5400000" rotWithShape="0">
                <a:schemeClr val="accent2">
                  <a:lumMod val="75000"/>
                  <a:alpha val="35000"/>
                </a:schemeClr>
              </a:outerShdw>
            </a:effectLst>
          </c:spPr>
          <c:dLbls>
            <c:dLbl>
              <c:idx val="0"/>
              <c:layout>
                <c:manualLayout>
                  <c:x val="1.7643352236925043E-2"/>
                  <c:y val="4.66200466200466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182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2.268431001890538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116</a:t>
                    </a:r>
                  </a:p>
                </c:rich>
              </c:tx>
              <c:showVal val="1"/>
            </c:dLbl>
            <c:spPr>
              <a:effectLst>
                <a:outerShdw blurRad="50800" dist="50800" dir="5400000" algn="ctr" rotWithShape="0">
                  <a:schemeClr val="accent2">
                    <a:lumMod val="50000"/>
                  </a:scheme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'ESTAD-AGOSTO '!$C$21:$E$21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'ESTAD-AGOSTO '!$C$22:$E$22</c:f>
              <c:numCache>
                <c:formatCode>General</c:formatCode>
                <c:ptCount val="3"/>
                <c:pt idx="0">
                  <c:v>182</c:v>
                </c:pt>
                <c:pt idx="1">
                  <c:v>116</c:v>
                </c:pt>
              </c:numCache>
            </c:numRef>
          </c:val>
        </c:ser>
        <c:ser>
          <c:idx val="2"/>
          <c:order val="2"/>
          <c:tx>
            <c:strRef>
              <c:f>'ESTAD-AGOSTO '!$C$20:$F$20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layout>
                <c:manualLayout>
                  <c:x val="1.0519395134779739E-2"/>
                  <c:y val="-7.925407925407929E-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r>
                      <a:rPr lang="en-US"/>
                      <a:t>50%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3.1558185404339252E-2"/>
                  <c:y val="-0.13519813519814075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r>
                      <a:rPr lang="en-US"/>
                      <a:t>50%</a:t>
                    </a:r>
                  </a:p>
                </c:rich>
              </c:tx>
              <c:spPr/>
              <c:showVal val="1"/>
            </c:dLbl>
            <c:showVal val="1"/>
          </c:dLbls>
          <c:cat>
            <c:strRef>
              <c:f>'ESTAD-AGOSTO '!$C$21:$E$21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'ESTAD-AGOSTO '!$C$23:$E$23</c:f>
              <c:numCache>
                <c:formatCode>0%</c:formatCode>
                <c:ptCount val="3"/>
                <c:pt idx="0">
                  <c:v>0.61073825503355705</c:v>
                </c:pt>
                <c:pt idx="1">
                  <c:v>0.38926174496644295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6484352"/>
        <c:axId val="136485888"/>
        <c:axId val="0"/>
      </c:bar3DChart>
      <c:catAx>
        <c:axId val="13648435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6485888"/>
        <c:crosses val="autoZero"/>
        <c:auto val="1"/>
        <c:lblAlgn val="ctr"/>
        <c:lblOffset val="100"/>
      </c:catAx>
      <c:valAx>
        <c:axId val="136485888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6484352"/>
        <c:crosses val="autoZero"/>
        <c:crossBetween val="between"/>
      </c:valAx>
    </c:plotArea>
    <c:legend>
      <c:legendPos val="t"/>
      <c:legendEntry>
        <c:idx val="1"/>
        <c:delete val="1"/>
      </c:legendEntry>
      <c:legendEntry>
        <c:idx val="2"/>
        <c:delete val="1"/>
      </c:legendEntry>
      <c:txPr>
        <a:bodyPr/>
        <a:lstStyle/>
        <a:p>
          <a:pPr>
            <a:defRPr sz="1800" b="1"/>
          </a:pPr>
          <a:endParaRPr lang="es-MX"/>
        </a:p>
      </c:txPr>
    </c:legend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9"/>
  <c:chart>
    <c:autoTitleDeleted val="1"/>
    <c:view3D>
      <c:perspective val="30"/>
    </c:view3D>
    <c:floor>
      <c:spPr>
        <a:solidFill>
          <a:schemeClr val="tx2">
            <a:lumMod val="40000"/>
            <a:lumOff val="60000"/>
          </a:schemeClr>
        </a:solidFill>
        <a:effectLst>
          <a:outerShdw blurRad="50800" dist="50800" dir="5400000" algn="ctr" rotWithShape="0">
            <a:schemeClr val="accent1">
              <a:lumMod val="60000"/>
              <a:lumOff val="40000"/>
            </a:schemeClr>
          </a:outerShdw>
        </a:effectLst>
      </c:spPr>
    </c:floor>
    <c:sideWall>
      <c:spPr>
        <a:effectLst>
          <a:outerShdw blurRad="50800" dist="50800" dir="5400000" algn="ctr" rotWithShape="0">
            <a:srgbClr val="00B0F0"/>
          </a:outerShdw>
        </a:effectLst>
      </c:spPr>
    </c:sideWall>
    <c:backWall>
      <c:spPr>
        <a:effectLst>
          <a:outerShdw blurRad="50800" dist="50800" dir="5400000" algn="ctr" rotWithShape="0">
            <a:srgbClr val="00B0F0"/>
          </a:outerShdw>
        </a:effectLst>
      </c:spPr>
    </c:backWall>
    <c:plotArea>
      <c:layout>
        <c:manualLayout>
          <c:layoutTarget val="inner"/>
          <c:xMode val="edge"/>
          <c:yMode val="edge"/>
          <c:x val="1.7254901960784313E-2"/>
          <c:y val="0.14944125246720455"/>
          <c:w val="0.9654901960784501"/>
          <c:h val="0.71359066306831165"/>
        </c:manualLayout>
      </c:layout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'EST-OCTUBRE'!$E$100:$E$106</c:f>
              <c:strCache>
                <c:ptCount val="7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COPIA SIMPLE Y COPIA CERTIFICADA</c:v>
                </c:pt>
                <c:pt idx="4">
                  <c:v>CD</c:v>
                </c:pt>
                <c:pt idx="5">
                  <c:v>COPIA SIMPLE Y COPIA DIGITAL</c:v>
                </c:pt>
                <c:pt idx="6">
                  <c:v>CONSULTA FISICA</c:v>
                </c:pt>
              </c:strCache>
            </c:strRef>
          </c:cat>
          <c:val>
            <c:numRef>
              <c:f>'EST-OCTUBRE'!$F$100:$F$106</c:f>
              <c:numCache>
                <c:formatCode>General</c:formatCode>
                <c:ptCount val="7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'EST-OCTUBRE'!$E$100:$E$106</c:f>
              <c:strCache>
                <c:ptCount val="7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COPIA SIMPLE Y COPIA CERTIFICADA</c:v>
                </c:pt>
                <c:pt idx="4">
                  <c:v>CD</c:v>
                </c:pt>
                <c:pt idx="5">
                  <c:v>COPIA SIMPLE Y COPIA DIGITAL</c:v>
                </c:pt>
                <c:pt idx="6">
                  <c:v>CONSULTA FISICA</c:v>
                </c:pt>
              </c:strCache>
            </c:strRef>
          </c:cat>
          <c:val>
            <c:numRef>
              <c:f>'EST-OCTUBRE'!$G$100:$G$106</c:f>
              <c:numCache>
                <c:formatCode>General</c:formatCode>
                <c:ptCount val="7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1">
                  <a:lumMod val="50000"/>
                </a:schemeClr>
              </a:outerShdw>
            </a:effectLst>
          </c:spP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162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121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4.7058823529411934E-3"/>
                  <c:y val="5.21072922695369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88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3.1372549019607842E-3"/>
                  <c:y val="-3.67816180726157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</a:p>
                </c:rich>
              </c:tx>
              <c:showVal val="1"/>
            </c:dLbl>
            <c:dLbl>
              <c:idx val="4"/>
              <c:layout>
                <c:manualLayout>
                  <c:x val="4.7058823529411934E-3"/>
                  <c:y val="-3.06513483938454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</a:t>
                    </a:r>
                  </a:p>
                </c:rich>
              </c:tx>
              <c:showVal val="1"/>
            </c:dLbl>
            <c:dLbl>
              <c:idx val="5"/>
              <c:layout>
                <c:manualLayout>
                  <c:x val="6.2745098039217123E-3"/>
                  <c:y val="-2.758621355446166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Val val="1"/>
            </c:dLbl>
            <c:spPr>
              <a:effectLst>
                <a:outerShdw blurRad="50800" dist="50800" dir="5400000" algn="ctr" rotWithShape="0">
                  <a:schemeClr val="tx2">
                    <a:lumMod val="20000"/>
                    <a:lumOff val="80000"/>
                  </a:schemeClr>
                </a:outerShdw>
              </a:effectLst>
            </c:spPr>
            <c:txPr>
              <a:bodyPr/>
              <a:lstStyle/>
              <a:p>
                <a:pPr>
                  <a:defRPr b="1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'EST-OCTUBRE'!$E$100:$E$106</c:f>
              <c:strCache>
                <c:ptCount val="7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COPIA SIMPLE Y COPIA CERTIFICADA</c:v>
                </c:pt>
                <c:pt idx="4">
                  <c:v>CD</c:v>
                </c:pt>
                <c:pt idx="5">
                  <c:v>COPIA SIMPLE Y COPIA DIGITAL</c:v>
                </c:pt>
                <c:pt idx="6">
                  <c:v>CONSULTA FISICA</c:v>
                </c:pt>
              </c:strCache>
            </c:strRef>
          </c:cat>
          <c:val>
            <c:numRef>
              <c:f>'EST-OCTUBRE'!$H$100:$H$106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'EST-OCTUBRE'!$D$99:$I$99</c:f>
              <c:strCache>
                <c:ptCount val="1"/>
                <c:pt idx="0">
                  <c:v>       FORMATO SOLICITADO</c:v>
                </c:pt>
              </c:strCache>
            </c:strRef>
          </c:tx>
          <c:dLbls>
            <c:showVal val="1"/>
          </c:dLbls>
          <c:cat>
            <c:strRef>
              <c:f>'EST-OCTUBRE'!$E$100:$E$106</c:f>
              <c:strCache>
                <c:ptCount val="7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COPIA SIMPLE Y COPIA CERTIFICADA</c:v>
                </c:pt>
                <c:pt idx="4">
                  <c:v>CD</c:v>
                </c:pt>
                <c:pt idx="5">
                  <c:v>COPIA SIMPLE Y COPIA DIGITAL</c:v>
                </c:pt>
                <c:pt idx="6">
                  <c:v>CONSULTA FISICA</c:v>
                </c:pt>
              </c:strCache>
            </c:strRef>
          </c:cat>
          <c:val>
            <c:numRef>
              <c:f>'EST-OCTUBRE'!$I$100:$I$106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6585600"/>
        <c:axId val="136587136"/>
        <c:axId val="0"/>
      </c:bar3DChart>
      <c:catAx>
        <c:axId val="13658560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="1" baseline="0">
                <a:solidFill>
                  <a:schemeClr val="tx2">
                    <a:lumMod val="75000"/>
                  </a:schemeClr>
                </a:solidFill>
              </a:defRPr>
            </a:pPr>
            <a:endParaRPr lang="es-MX"/>
          </a:p>
        </c:txPr>
        <c:crossAx val="136587136"/>
        <c:crosses val="autoZero"/>
        <c:auto val="1"/>
        <c:lblAlgn val="ctr"/>
        <c:lblOffset val="100"/>
      </c:catAx>
      <c:valAx>
        <c:axId val="136587136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6585600"/>
        <c:crosses val="autoZero"/>
        <c:crossBetween val="between"/>
      </c:valAx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30405175235449439"/>
          <c:y val="3.0651348393845416E-2"/>
          <c:w val="0.41025400648448357"/>
          <c:h val="8.5073420840117209E-2"/>
        </c:manualLayout>
      </c:layout>
      <c:txPr>
        <a:bodyPr/>
        <a:lstStyle/>
        <a:p>
          <a:pPr>
            <a:defRPr sz="1800" b="1"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7"/>
  <c:chart>
    <c:title>
      <c:tx>
        <c:rich>
          <a:bodyPr/>
          <a:lstStyle/>
          <a:p>
            <a:pPr>
              <a:defRPr/>
            </a:pPr>
            <a:r>
              <a:rPr lang="en-US"/>
              <a:t>TIPO DE INFORMACIÓN</a:t>
            </a:r>
          </a:p>
        </c:rich>
      </c:tx>
    </c:title>
    <c:view3D>
      <c:perspective val="30"/>
    </c:view3D>
    <c:floor>
      <c:spPr>
        <a:solidFill>
          <a:schemeClr val="accent3">
            <a:lumMod val="20000"/>
            <a:lumOff val="80000"/>
          </a:schemeClr>
        </a:solidFill>
        <a:ln w="9525">
          <a:noFill/>
        </a:ln>
      </c:spPr>
    </c:floor>
    <c:plotArea>
      <c:layout>
        <c:manualLayout>
          <c:layoutTarget val="inner"/>
          <c:xMode val="edge"/>
          <c:yMode val="edge"/>
          <c:x val="3.0974996546484352E-2"/>
          <c:y val="0.11452217511272628"/>
          <c:w val="0.96902499120028163"/>
          <c:h val="0.75851033043946425"/>
        </c:manualLayout>
      </c:layout>
      <c:bar3DChart>
        <c:barDir val="col"/>
        <c:grouping val="stacked"/>
        <c:ser>
          <c:idx val="0"/>
          <c:order val="0"/>
          <c:dLbls>
            <c:delete val="1"/>
          </c:dLbls>
          <c:cat>
            <c:strRef>
              <c:f>'EST-OCTUBRE'!$E$166:$E$169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'EST-OCTUBRE'!$F$166:$F$169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3">
                  <a:lumMod val="50000"/>
                </a:schemeClr>
              </a:outerShdw>
            </a:effectLst>
          </c:spPr>
          <c:dLbls>
            <c:delete val="1"/>
          </c:dLbls>
          <c:cat>
            <c:strRef>
              <c:f>'EST-OCTUBRE'!$E$166:$E$169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'EST-OCTUBRE'!$H$166:$H$169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0"/>
                  <c:y val="0.10683760683760687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319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9.8245614035087723E-3"/>
                  <c:y val="-2.564102564102688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47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5135878912969263E-3"/>
                  <c:y val="-3.846153846153838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13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5.6140350877192866E-3"/>
                  <c:y val="-4.273504273504267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0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'EST-OCTUBRE'!$E$166:$E$169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'EST-OCTUBRE'!$G$166:$G$169</c:f>
              <c:numCache>
                <c:formatCode>General</c:formatCode>
                <c:ptCount val="4"/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9.6319229446164435E-3"/>
                  <c:y val="3.6036036036036036E-2"/>
                </c:manualLayout>
              </c:layout>
              <c:showVal val="1"/>
            </c:dLbl>
            <c:dLbl>
              <c:idx val="1"/>
              <c:layout>
                <c:manualLayout>
                  <c:x val="4.1279669762642355E-3"/>
                  <c:y val="3.2032032032032032E-2"/>
                </c:manualLayout>
              </c:layout>
              <c:showVal val="1"/>
            </c:dLbl>
            <c:showVal val="1"/>
          </c:dLbls>
          <c:cat>
            <c:strRef>
              <c:f>'EST-OCTUBRE'!$E$166:$E$169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'EST-OCTUBRE'!$I$166:$I$169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shape val="cylinder"/>
        <c:axId val="136640384"/>
        <c:axId val="136641920"/>
        <c:axId val="0"/>
      </c:bar3DChart>
      <c:catAx>
        <c:axId val="1366403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b="1" baseline="0">
                <a:solidFill>
                  <a:schemeClr val="accent3">
                    <a:lumMod val="50000"/>
                  </a:schemeClr>
                </a:solidFill>
              </a:defRPr>
            </a:pPr>
            <a:endParaRPr lang="es-MX"/>
          </a:p>
        </c:txPr>
        <c:crossAx val="136641920"/>
        <c:crosses val="autoZero"/>
        <c:auto val="1"/>
        <c:lblAlgn val="ctr"/>
        <c:lblOffset val="100"/>
      </c:catAx>
      <c:valAx>
        <c:axId val="136641920"/>
        <c:scaling>
          <c:orientation val="minMax"/>
        </c:scaling>
        <c:delete val="1"/>
        <c:axPos val="l"/>
        <c:numFmt formatCode="General" sourceLinked="1"/>
        <c:tickLblPos val="nextTo"/>
        <c:crossAx val="136640384"/>
        <c:crosses val="autoZero"/>
        <c:crossBetween val="between"/>
      </c:valAx>
    </c:plotArea>
    <c:plotVisOnly val="1"/>
    <c:dispBlanksAs val="zero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6"/>
  <c:chart>
    <c:title>
      <c:tx>
        <c:rich>
          <a:bodyPr/>
          <a:lstStyle/>
          <a:p>
            <a:pPr>
              <a:defRPr/>
            </a:pPr>
            <a:r>
              <a:rPr lang="es-MX"/>
              <a:t>NOTIFICACIÓN DE RESPUESTA</a:t>
            </a:r>
          </a:p>
        </c:rich>
      </c:tx>
    </c:title>
    <c:view3D>
      <c:rAngAx val="1"/>
    </c:view3D>
    <c:floor>
      <c:spPr>
        <a:solidFill>
          <a:schemeClr val="accent2">
            <a:lumMod val="20000"/>
            <a:lumOff val="80000"/>
          </a:schemeClr>
        </a:solidFill>
      </c:spPr>
    </c:floor>
    <c:plotArea>
      <c:layout>
        <c:manualLayout>
          <c:layoutTarget val="inner"/>
          <c:xMode val="edge"/>
          <c:yMode val="edge"/>
          <c:x val="2.8333333333333332E-2"/>
          <c:y val="0.19432888597258677"/>
          <c:w val="0.9633333333333336"/>
          <c:h val="0.59879228638086901"/>
        </c:manualLayout>
      </c:layout>
      <c:bar3DChart>
        <c:barDir val="col"/>
        <c:grouping val="stacked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effectLst>
              <a:outerShdw blurRad="50800" dist="50800" dir="5400000" algn="ctr" rotWithShape="0">
                <a:schemeClr val="accent2">
                  <a:lumMod val="60000"/>
                  <a:lumOff val="40000"/>
                </a:schemeClr>
              </a:outerShdw>
            </a:effectLst>
          </c:spPr>
          <c:dLbls>
            <c:dLbl>
              <c:idx val="3"/>
              <c:layout>
                <c:manualLayout>
                  <c:x val="1.1666666666666783E-2"/>
                  <c:y val="-3.2407407407409126E-2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'EST-OCTUBRE'!$E$220:$E$224</c:f>
              <c:strCache>
                <c:ptCount val="5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  <c:pt idx="4">
                  <c:v>PREVENCIÓN EN TRAMITE</c:v>
                </c:pt>
              </c:strCache>
            </c:strRef>
          </c:cat>
          <c:val>
            <c:numRef>
              <c:f>'EST-OCTUBRE'!$F$220:$F$224</c:f>
              <c:numCache>
                <c:formatCode>General</c:formatCode>
                <c:ptCount val="5"/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2.1666666666666671E-2"/>
                  <c:y val="-9.7222222222222224E-2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1"/>
              <c:layout>
                <c:manualLayout>
                  <c:x val="1.6666666666667535E-3"/>
                  <c:y val="-0.1388888888888889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1.6666666666666701E-2"/>
                  <c:y val="-0.1111111111111111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3"/>
              <c:layout>
                <c:manualLayout>
                  <c:x val="6.6666666666666714E-3"/>
                  <c:y val="-0.12037037037037028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txPr>
              <a:bodyPr/>
              <a:lstStyle/>
              <a:p>
                <a:pPr>
                  <a:defRPr baseline="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'EST-OCTUBRE'!$E$220:$E$224</c:f>
              <c:strCache>
                <c:ptCount val="5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  <c:pt idx="4">
                  <c:v>PREVENCIÓN EN TRAMITE</c:v>
                </c:pt>
              </c:strCache>
            </c:strRef>
          </c:cat>
          <c:val>
            <c:numRef>
              <c:f>'EST-OCTUBRE'!$G$220:$G$224</c:f>
              <c:numCache>
                <c:formatCode>General</c:formatCode>
                <c:ptCount val="5"/>
              </c:numCache>
            </c:numRef>
          </c:val>
        </c:ser>
        <c:ser>
          <c:idx val="2"/>
          <c:order val="2"/>
          <c:dLbls>
            <c:dLbl>
              <c:idx val="0"/>
              <c:layout>
                <c:manualLayout>
                  <c:x val="3.6429872495447246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247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81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48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5.4644808743169355E-3"/>
                  <c:y val="-2.31481481481481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Val val="1"/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0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'EST-OCTUBRE'!$E$220:$E$224</c:f>
              <c:strCache>
                <c:ptCount val="5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  <c:pt idx="4">
                  <c:v>PREVENCIÓN EN TRAMITE</c:v>
                </c:pt>
              </c:strCache>
            </c:strRef>
          </c:cat>
          <c:val>
            <c:numRef>
              <c:f>'EST-OCTUBRE'!$H$220:$H$224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2.0036429872495438E-2"/>
                  <c:y val="-9.259259259259476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65%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5.4644808743169355E-3"/>
                  <c:y val="-0.1064814814814852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21%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-5.4644808743169355E-3"/>
                  <c:y val="-0.11111111111111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13%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7.2859744990892532E-3"/>
                  <c:y val="-0.1064814814814852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4"/>
              <c:layout>
                <c:manualLayout>
                  <c:x val="5.4644808743169355E-3"/>
                  <c:y val="-0.13425925925925927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'EST-OCTUBRE'!$E$220:$E$224</c:f>
              <c:strCache>
                <c:ptCount val="5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  <c:pt idx="4">
                  <c:v>PREVENCIÓN EN TRAMITE</c:v>
                </c:pt>
              </c:strCache>
            </c:strRef>
          </c:cat>
          <c:val>
            <c:numRef>
              <c:f>'EST-OCTUBRE'!$I$220:$I$224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6803072"/>
        <c:axId val="136804608"/>
        <c:axId val="0"/>
      </c:bar3DChart>
      <c:catAx>
        <c:axId val="13680307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6804608"/>
        <c:crosses val="autoZero"/>
        <c:auto val="1"/>
        <c:lblAlgn val="ctr"/>
        <c:lblOffset val="100"/>
      </c:catAx>
      <c:valAx>
        <c:axId val="136804608"/>
        <c:scaling>
          <c:orientation val="minMax"/>
        </c:scaling>
        <c:delete val="1"/>
        <c:axPos val="l"/>
        <c:numFmt formatCode="General" sourceLinked="1"/>
        <c:tickLblPos val="nextTo"/>
        <c:crossAx val="136803072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rotX val="10"/>
      <c:rotY val="0"/>
      <c:perspective val="30"/>
    </c:view3D>
    <c:floor>
      <c:spPr>
        <a:solidFill>
          <a:schemeClr val="tx1">
            <a:lumMod val="85000"/>
            <a:lumOff val="15000"/>
          </a:schemeClr>
        </a:solidFill>
      </c:spPr>
    </c:floor>
    <c:sideWall>
      <c:spPr>
        <a:solidFill>
          <a:schemeClr val="bg1">
            <a:lumMod val="75000"/>
          </a:schemeClr>
        </a:solidFill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1.4660781038734182E-2"/>
          <c:y val="0.16202888974542959"/>
          <c:w val="0.94666666666666666"/>
          <c:h val="0.68979681735590792"/>
        </c:manualLayout>
      </c:layout>
      <c:bar3DChart>
        <c:barDir val="col"/>
        <c:grouping val="stacked"/>
        <c:ser>
          <c:idx val="0"/>
          <c:order val="0"/>
          <c:tx>
            <c:strRef>
              <c:f>'ESTAD-ABRIL'!$C$22:$F$22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elete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'ESTAD-ABRIL'!$C$23:$E$23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1.7643352236925043E-2"/>
                  <c:y val="4.662004662004662E-3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247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2.2684310018905449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132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'ESTAD-ABRIL'!$C$24:$E$24</c:f>
              <c:numCache>
                <c:formatCode>General</c:formatCode>
                <c:ptCount val="3"/>
                <c:pt idx="0">
                  <c:v>132</c:v>
                </c:pt>
                <c:pt idx="1">
                  <c:v>128</c:v>
                </c:pt>
              </c:numCache>
            </c:numRef>
          </c:val>
        </c:ser>
        <c:ser>
          <c:idx val="2"/>
          <c:order val="2"/>
          <c:tx>
            <c:strRef>
              <c:f>'ESTAD-MAYO'!$C$22:$F$22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layout>
                <c:manualLayout>
                  <c:x val="1.0519327806141432E-2"/>
                  <c:y val="-6.5268065268065292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65%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1.1394350753414802E-2"/>
                  <c:y val="-0.10722610722611277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35%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'ESTAD-ABRIL'!$C$25:$E$25</c:f>
              <c:numCache>
                <c:formatCode>0%</c:formatCode>
                <c:ptCount val="3"/>
                <c:pt idx="0">
                  <c:v>0.50769230769230766</c:v>
                </c:pt>
                <c:pt idx="1">
                  <c:v>0.49230769230769234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6745344"/>
        <c:axId val="136746880"/>
        <c:axId val="0"/>
      </c:bar3DChart>
      <c:catAx>
        <c:axId val="13674534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6746880"/>
        <c:crosses val="autoZero"/>
        <c:auto val="1"/>
        <c:lblAlgn val="ctr"/>
        <c:lblOffset val="100"/>
      </c:catAx>
      <c:valAx>
        <c:axId val="136746880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6745344"/>
        <c:crosses val="autoZero"/>
        <c:crossBetween val="between"/>
      </c:valAx>
      <c:spPr>
        <a:solidFill>
          <a:schemeClr val="bg1">
            <a:lumMod val="75000"/>
          </a:schemeClr>
        </a:solidFill>
      </c:spPr>
    </c:plotArea>
    <c:legend>
      <c:legendPos val="t"/>
      <c:legendEntry>
        <c:idx val="2"/>
        <c:txPr>
          <a:bodyPr/>
          <a:lstStyle/>
          <a:p>
            <a:pPr>
              <a:defRPr sz="1400" b="1"/>
            </a:pPr>
            <a:endParaRPr lang="es-MX"/>
          </a:p>
        </c:txPr>
      </c:legendEntry>
      <c:legendEntry>
        <c:idx val="0"/>
        <c:delete val="1"/>
      </c:legendEntry>
      <c:legendEntry>
        <c:idx val="1"/>
        <c:delete val="1"/>
      </c:legendEntry>
    </c:legend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4"/>
  <c:chart>
    <c:autoTitleDeleted val="1"/>
    <c:view3D>
      <c:rAngAx val="1"/>
    </c:view3D>
    <c:sideWall>
      <c:spPr>
        <a:solidFill>
          <a:schemeClr val="bg1">
            <a:lumMod val="75000"/>
          </a:schemeClr>
        </a:solidFill>
      </c:spPr>
    </c:sideWall>
    <c:backWall>
      <c:spPr>
        <a:solidFill>
          <a:schemeClr val="bg1">
            <a:lumMod val="75000"/>
          </a:schemeClr>
        </a:solidFill>
      </c:spPr>
    </c:backWall>
    <c:plotArea>
      <c:layout>
        <c:manualLayout>
          <c:layoutTarget val="inner"/>
          <c:xMode val="edge"/>
          <c:yMode val="edge"/>
          <c:x val="4.4903937007874532E-2"/>
          <c:y val="0.10919425708169669"/>
          <c:w val="0.9368585826771656"/>
          <c:h val="0.73329958098508763"/>
        </c:manualLayout>
      </c:layout>
      <c:bar3DChart>
        <c:barDir val="col"/>
        <c:grouping val="stacked"/>
        <c:ser>
          <c:idx val="0"/>
          <c:order val="0"/>
          <c:tx>
            <c:strRef>
              <c:f>'EST-JULIO'!$H$20:$L$20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tx1"/>
                        </a:solidFill>
                      </a:rPr>
                      <a:t>261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tx1"/>
                        </a:solidFill>
                      </a:rPr>
                      <a:t>111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8666666666666703E-2"/>
                  <c:y val="-4.3859633975813932E-2"/>
                </c:manualLayout>
              </c:layout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tx1"/>
                        </a:solidFill>
                      </a:rPr>
                      <a:t>7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-2.0997375328085548E-7"/>
                  <c:y val="-8.7719267951627281E-2"/>
                </c:manualLayout>
              </c:layout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tx1"/>
                        </a:solidFill>
                      </a:rPr>
                      <a:t>0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 baseline="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'EST-JULIO'!$H$21:$K$21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'EST-JULIO'!$H$22:$K$22</c:f>
              <c:numCache>
                <c:formatCode>General</c:formatCode>
                <c:ptCount val="4"/>
                <c:pt idx="0">
                  <c:v>256</c:v>
                </c:pt>
                <c:pt idx="1">
                  <c:v>134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'EST-JULIO'!$H$20:$L$20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layout>
                <c:manualLayout>
                  <c:x val="2.9333333333333392E-2"/>
                  <c:y val="-8.33336499054945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69%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2.6666666666666752E-2"/>
                  <c:y val="-7.01757597127504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29%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2.1333333333333392E-2"/>
                  <c:y val="-8.333330455404594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3.2000000000000042E-2"/>
                  <c:y val="-9.2105231349208685E-2"/>
                </c:manualLayout>
              </c:layout>
              <c:showVal val="1"/>
            </c:dLbl>
            <c:txPr>
              <a:bodyPr/>
              <a:lstStyle/>
              <a:p>
                <a:pPr>
                  <a:defRPr b="1" baseline="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'EST-JULIO'!$H$21:$K$21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'EST-JULIO'!$H$23:$K$23</c:f>
              <c:numCache>
                <c:formatCode>0%</c:formatCode>
                <c:ptCount val="4"/>
                <c:pt idx="0">
                  <c:v>0.63054187192118227</c:v>
                </c:pt>
                <c:pt idx="1">
                  <c:v>0.33004926108374383</c:v>
                </c:pt>
                <c:pt idx="2">
                  <c:v>3.9408866995073892E-2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6941952"/>
        <c:axId val="136943488"/>
        <c:axId val="0"/>
      </c:bar3DChart>
      <c:catAx>
        <c:axId val="13694195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60" b="1"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6943488"/>
        <c:crosses val="autoZero"/>
        <c:auto val="1"/>
        <c:lblAlgn val="ctr"/>
        <c:lblOffset val="100"/>
      </c:catAx>
      <c:valAx>
        <c:axId val="136943488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6941952"/>
        <c:crosses val="autoZero"/>
        <c:crossBetween val="between"/>
      </c:valAx>
    </c:plotArea>
    <c:legend>
      <c:legendPos val="t"/>
      <c:legendEntry>
        <c:idx val="1"/>
        <c:txPr>
          <a:bodyPr/>
          <a:lstStyle/>
          <a:p>
            <a:pPr>
              <a:defRPr sz="1400" b="1" baseline="0">
                <a:solidFill>
                  <a:schemeClr val="tx1"/>
                </a:solidFill>
              </a:defRPr>
            </a:pPr>
            <a:endParaRPr lang="es-MX"/>
          </a:p>
        </c:txPr>
      </c:legendEntry>
      <c:layout>
        <c:manualLayout>
          <c:xMode val="edge"/>
          <c:yMode val="edge"/>
          <c:x val="0.32314477690290466"/>
          <c:y val="2.6315780385488194E-2"/>
          <c:w val="0.49237690288715785"/>
          <c:h val="0.11439870341252127"/>
        </c:manualLayout>
      </c:layout>
      <c:txPr>
        <a:bodyPr/>
        <a:lstStyle/>
        <a:p>
          <a:pPr>
            <a:defRPr sz="1400" b="1" baseline="0">
              <a:solidFill>
                <a:schemeClr val="tx1"/>
              </a:solidFill>
            </a:defRPr>
          </a:pPr>
          <a:endParaRPr lang="es-MX"/>
        </a:p>
      </c:txPr>
    </c:legend>
    <c:dispBlanksAs val="gap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0"/>
  <c:chart>
    <c:title>
      <c:tx>
        <c:rich>
          <a:bodyPr/>
          <a:lstStyle/>
          <a:p>
            <a:pPr>
              <a:defRPr/>
            </a:pPr>
            <a:r>
              <a:rPr lang="es-MX"/>
              <a:t>INFORMACIÓN POR TEMÁTICA</a:t>
            </a:r>
          </a:p>
        </c:rich>
      </c:tx>
    </c:title>
    <c:view3D>
      <c:rAngAx val="1"/>
    </c:view3D>
    <c:floor>
      <c:spPr>
        <a:solidFill>
          <a:schemeClr val="accent6">
            <a:lumMod val="20000"/>
            <a:lumOff val="80000"/>
          </a:schemeClr>
        </a:solidFill>
      </c:spPr>
    </c:floor>
    <c:plotArea>
      <c:layout>
        <c:manualLayout>
          <c:layoutTarget val="inner"/>
          <c:xMode val="edge"/>
          <c:yMode val="edge"/>
          <c:x val="8.2687351960341327E-3"/>
          <c:y val="0.15503049391553494"/>
          <c:w val="0.98139534580890198"/>
          <c:h val="0.49507038892867578"/>
        </c:manualLayout>
      </c:layout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'EST-OCTUBRE'!$E$195:$E$198</c:f>
              <c:strCache>
                <c:ptCount val="4"/>
                <c:pt idx="0">
                  <c:v>ECONÓMICA ADMINISTRATIVA</c:v>
                </c:pt>
                <c:pt idx="1">
                  <c:v>TRAMITE</c:v>
                </c:pt>
                <c:pt idx="2">
                  <c:v>SERVICIOS PÚBLICOS</c:v>
                </c:pt>
                <c:pt idx="3">
                  <c:v>LEGAL</c:v>
                </c:pt>
              </c:strCache>
            </c:strRef>
          </c:cat>
          <c:val>
            <c:numRef>
              <c:f>'EST-OCTUBRE'!$F$195:$F$198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'EST-OCTUBRE'!$E$195:$E$198</c:f>
              <c:strCache>
                <c:ptCount val="4"/>
                <c:pt idx="0">
                  <c:v>ECONÓMICA ADMINISTRATIVA</c:v>
                </c:pt>
                <c:pt idx="1">
                  <c:v>TRAMITE</c:v>
                </c:pt>
                <c:pt idx="2">
                  <c:v>SERVICIOS PÚBLICOS</c:v>
                </c:pt>
                <c:pt idx="3">
                  <c:v>LEGAL</c:v>
                </c:pt>
              </c:strCache>
            </c:strRef>
          </c:cat>
          <c:val>
            <c:numRef>
              <c:f>'EST-OCTUBRE'!$G$195:$G$198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6">
                  <a:lumMod val="75000"/>
                </a:schemeClr>
              </a:outerShdw>
            </a:effectLst>
          </c:spPr>
          <c:dLbls>
            <c:dLbl>
              <c:idx val="0"/>
              <c:layout>
                <c:manualLayout>
                  <c:x val="-4.134367598017072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223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147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6.3179322172058775E-3"/>
                  <c:y val="-5.333333333333452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4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4606157850998789E-2"/>
                  <c:y val="-2.9090909090909001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5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'EST-OCTUBRE'!$E$195:$E$198</c:f>
              <c:strCache>
                <c:ptCount val="4"/>
                <c:pt idx="0">
                  <c:v>ECONÓMICA ADMINISTRATIVA</c:v>
                </c:pt>
                <c:pt idx="1">
                  <c:v>TRAMITE</c:v>
                </c:pt>
                <c:pt idx="2">
                  <c:v>SERVICIOS PÚBLICOS</c:v>
                </c:pt>
                <c:pt idx="3">
                  <c:v>LEGAL</c:v>
                </c:pt>
              </c:strCache>
            </c:strRef>
          </c:cat>
          <c:val>
            <c:numRef>
              <c:f>'EST-OCTUBRE'!$H$195:$H$198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4.1343675980170724E-3"/>
                  <c:y val="-6.8350274397518923E-2"/>
                </c:manualLayout>
              </c:layout>
              <c:tx>
                <c:rich>
                  <a:bodyPr/>
                  <a:lstStyle/>
                  <a:p>
                    <a:pPr>
                      <a:defRPr sz="1050" b="1">
                        <a:solidFill>
                          <a:schemeClr val="accent6">
                            <a:lumMod val="75000"/>
                          </a:schemeClr>
                        </a:solidFill>
                      </a:defRPr>
                    </a:pPr>
                    <a:r>
                      <a:rPr lang="en-US" b="1"/>
                      <a:t>59%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2.0964824670259771E-3"/>
                  <c:y val="-9.5690384156525893E-2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t>39%</a:t>
                    </a:r>
                  </a:p>
                </c:rich>
              </c:tx>
              <c:spPr/>
              <c:showVal val="1"/>
            </c:dLbl>
            <c:dLbl>
              <c:idx val="2"/>
              <c:layout>
                <c:manualLayout>
                  <c:x val="4.2276350245392634E-3"/>
                  <c:y val="-0.11508432355046525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1%</a:t>
                    </a:r>
                  </a:p>
                </c:rich>
              </c:tx>
              <c:spPr/>
              <c:showVal val="1"/>
            </c:dLbl>
            <c:dLbl>
              <c:idx val="3"/>
              <c:layout>
                <c:manualLayout>
                  <c:x val="0"/>
                  <c:y val="-8.3333333333333343E-2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1%</a:t>
                    </a:r>
                  </a:p>
                </c:rich>
              </c:tx>
              <c:spPr/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'EST-OCTUBRE'!$E$195:$E$198</c:f>
              <c:strCache>
                <c:ptCount val="4"/>
                <c:pt idx="0">
                  <c:v>ECONÓMICA ADMINISTRATIVA</c:v>
                </c:pt>
                <c:pt idx="1">
                  <c:v>TRAMITE</c:v>
                </c:pt>
                <c:pt idx="2">
                  <c:v>SERVICIOS PÚBLICOS</c:v>
                </c:pt>
                <c:pt idx="3">
                  <c:v>LEGAL</c:v>
                </c:pt>
              </c:strCache>
            </c:strRef>
          </c:cat>
          <c:val>
            <c:numRef>
              <c:f>'EST-OCTUBRE'!$I$195:$I$198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7018752"/>
        <c:axId val="136844416"/>
        <c:axId val="0"/>
      </c:bar3DChart>
      <c:catAx>
        <c:axId val="13701875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="1" baseline="0">
                <a:solidFill>
                  <a:schemeClr val="accent6">
                    <a:lumMod val="50000"/>
                  </a:schemeClr>
                </a:solidFill>
              </a:defRPr>
            </a:pPr>
            <a:endParaRPr lang="es-MX"/>
          </a:p>
        </c:txPr>
        <c:crossAx val="136844416"/>
        <c:crosses val="autoZero"/>
        <c:auto val="1"/>
        <c:lblAlgn val="ctr"/>
        <c:lblOffset val="100"/>
      </c:catAx>
      <c:valAx>
        <c:axId val="136844416"/>
        <c:scaling>
          <c:orientation val="minMax"/>
        </c:scaling>
        <c:delete val="1"/>
        <c:axPos val="l"/>
        <c:numFmt formatCode="General" sourceLinked="1"/>
        <c:tickLblPos val="nextTo"/>
        <c:crossAx val="137018752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2"/>
  <c:chart>
    <c:view3D>
      <c:rAngAx val="1"/>
    </c:view3D>
    <c:sideWall>
      <c:spPr>
        <a:solidFill>
          <a:schemeClr val="accent2">
            <a:lumMod val="60000"/>
            <a:lumOff val="40000"/>
          </a:schemeClr>
        </a:solidFill>
      </c:spPr>
    </c:sideWall>
    <c:backWall>
      <c:spPr>
        <a:solidFill>
          <a:schemeClr val="accent2">
            <a:lumMod val="60000"/>
            <a:lumOff val="40000"/>
          </a:schemeClr>
        </a:solidFill>
      </c:spPr>
    </c:backWall>
    <c:plotArea>
      <c:layout>
        <c:manualLayout>
          <c:layoutTarget val="inner"/>
          <c:xMode val="edge"/>
          <c:yMode val="edge"/>
          <c:x val="1.9704519693659953E-2"/>
          <c:y val="6.6256662206917727E-2"/>
          <c:w val="0.9479924492197096"/>
          <c:h val="0.47535468066493036"/>
        </c:manualLayout>
      </c:layout>
      <c:bar3DChart>
        <c:barDir val="col"/>
        <c:grouping val="stacked"/>
        <c:ser>
          <c:idx val="0"/>
          <c:order val="0"/>
          <c:cat>
            <c:strRef>
              <c:f>'EST-OCTUBRE'!$E$247:$E$302</c:f>
              <c:strCache>
                <c:ptCount val="56"/>
                <c:pt idx="0">
                  <c:v>Coordinación de la Oficina de Presidencia </c:v>
                </c:pt>
                <c:pt idx="1">
                  <c:v>Consejería Juridica</c:v>
                </c:pt>
                <c:pt idx="2">
                  <c:v>Dirección de Protección al Medio Ambiente</c:v>
                </c:pt>
                <c:pt idx="3">
                  <c:v>Instituto Municipal de la Juventud</c:v>
                </c:pt>
                <c:pt idx="4">
                  <c:v>Instituto Municipal de la Mujer</c:v>
                </c:pt>
                <c:pt idx="5">
                  <c:v>Regidores</c:v>
                </c:pt>
                <c:pt idx="6">
                  <c:v>Relaciones Exteriores</c:v>
                </c:pt>
                <c:pt idx="7">
                  <c:v>Sanidad Animal</c:v>
                </c:pt>
                <c:pt idx="8">
                  <c:v>Asuntos Internos</c:v>
                </c:pt>
                <c:pt idx="9">
                  <c:v>Comunidad Digna</c:v>
                </c:pt>
                <c:pt idx="10">
                  <c:v>Coordinación de Delegaciones</c:v>
                </c:pt>
                <c:pt idx="11">
                  <c:v>Coordinación de Gabinete</c:v>
                </c:pt>
                <c:pt idx="12">
                  <c:v>Dirección de Aseo Público</c:v>
                </c:pt>
                <c:pt idx="13">
                  <c:v>Dirección de Cementerios</c:v>
                </c:pt>
                <c:pt idx="14">
                  <c:v>Dirección de Transparencia y Acceso a la Información</c:v>
                </c:pt>
                <c:pt idx="15">
                  <c:v>Instituto de Cultura</c:v>
                </c:pt>
                <c:pt idx="16">
                  <c:v>Junta Municipal de Reclutamiento</c:v>
                </c:pt>
                <c:pt idx="17">
                  <c:v>Mantenimiento de Pavimentos</c:v>
                </c:pt>
                <c:pt idx="18">
                  <c:v>Rastros Municipales</c:v>
                </c:pt>
                <c:pt idx="19">
                  <c:v>Secretaria del Ayuntamiento</c:v>
                </c:pt>
                <c:pt idx="20">
                  <c:v>Vinculación Asuntos Religiosos</c:v>
                </c:pt>
                <c:pt idx="21">
                  <c:v>Coordinación General  Oficina Central de Gobierno, Estrategía y opinión Pública</c:v>
                </c:pt>
                <c:pt idx="22">
                  <c:v>Integración y Dictaminación</c:v>
                </c:pt>
                <c:pt idx="23">
                  <c:v>Mantenimiento Urbano</c:v>
                </c:pt>
                <c:pt idx="24">
                  <c:v>Registro Civil</c:v>
                </c:pt>
                <c:pt idx="25">
                  <c:v>Atención Ciudadana</c:v>
                </c:pt>
                <c:pt idx="26">
                  <c:v>Instituto de Capacitación y Oferta Educativa</c:v>
                </c:pt>
                <c:pt idx="27">
                  <c:v>Agua y Alcantarillado</c:v>
                </c:pt>
                <c:pt idx="28">
                  <c:v>Comunicación Social</c:v>
                </c:pt>
                <c:pt idx="29">
                  <c:v>Coplademun</c:v>
                </c:pt>
                <c:pt idx="30">
                  <c:v>Dir. Gral. Promoción Económica y T.</c:v>
                </c:pt>
                <c:pt idx="31">
                  <c:v>Proyectos Estratégicos</c:v>
                </c:pt>
                <c:pt idx="32">
                  <c:v>Relaciones Públicas</c:v>
                </c:pt>
                <c:pt idx="33">
                  <c:v>Alumbrado Público</c:v>
                </c:pt>
                <c:pt idx="34">
                  <c:v>Contraloría</c:v>
                </c:pt>
                <c:pt idx="35">
                  <c:v>Dirección de Parques y Jardines</c:v>
                </c:pt>
                <c:pt idx="36">
                  <c:v>Secretaría Particular</c:v>
                </c:pt>
                <c:pt idx="37">
                  <c:v>Dir. Gral. Innovación y Tecnología</c:v>
                </c:pt>
                <c:pt idx="38">
                  <c:v>Estacionómetros y Estacionamientos</c:v>
                </c:pt>
                <c:pt idx="39">
                  <c:v>Educación Municipal</c:v>
                </c:pt>
                <c:pt idx="40">
                  <c:v>Dirección Catastro</c:v>
                </c:pt>
                <c:pt idx="41">
                  <c:v>Participación Ciudadana</c:v>
                </c:pt>
                <c:pt idx="42">
                  <c:v>Protección Civil y Bomberos</c:v>
                </c:pt>
                <c:pt idx="43">
                  <c:v>Archivo Municipal</c:v>
                </c:pt>
                <c:pt idx="44">
                  <c:v>Actas y Acuerdos</c:v>
                </c:pt>
                <c:pt idx="45">
                  <c:v>Dir. General y Admva. Ecología</c:v>
                </c:pt>
                <c:pt idx="46">
                  <c:v>Dir. Gral. de Servicios Públicos</c:v>
                </c:pt>
                <c:pt idx="47">
                  <c:v>Patrimonio Municipal</c:v>
                </c:pt>
                <c:pt idx="48">
                  <c:v>Desarrollo Social Humano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Padrón y Licencias</c:v>
                </c:pt>
                <c:pt idx="52">
                  <c:v>Inspección de Reglamentos</c:v>
                </c:pt>
                <c:pt idx="53">
                  <c:v>Tesorero Municipal</c:v>
                </c:pt>
                <c:pt idx="54">
                  <c:v>Oficialía Mayor Administrativa</c:v>
                </c:pt>
                <c:pt idx="55">
                  <c:v>Obras Públicas</c:v>
                </c:pt>
              </c:strCache>
            </c:strRef>
          </c:cat>
          <c:val>
            <c:numRef>
              <c:f>'EST-OCTUBRE'!$F$247:$F$302</c:f>
              <c:numCache>
                <c:formatCode>General</c:formatCode>
                <c:ptCount val="56"/>
              </c:numCache>
            </c:numRef>
          </c:val>
        </c:ser>
        <c:ser>
          <c:idx val="1"/>
          <c:order val="1"/>
          <c:dLbls>
            <c:txPr>
              <a:bodyPr/>
              <a:lstStyle/>
              <a:p>
                <a:pPr>
                  <a:defRPr b="1" baseline="0"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'EST-OCTUBRE'!$E$247:$E$302</c:f>
              <c:strCache>
                <c:ptCount val="56"/>
                <c:pt idx="0">
                  <c:v>Coordinación de la Oficina de Presidencia </c:v>
                </c:pt>
                <c:pt idx="1">
                  <c:v>Consejería Juridica</c:v>
                </c:pt>
                <c:pt idx="2">
                  <c:v>Dirección de Protección al Medio Ambiente</c:v>
                </c:pt>
                <c:pt idx="3">
                  <c:v>Instituto Municipal de la Juventud</c:v>
                </c:pt>
                <c:pt idx="4">
                  <c:v>Instituto Municipal de la Mujer</c:v>
                </c:pt>
                <c:pt idx="5">
                  <c:v>Regidores</c:v>
                </c:pt>
                <c:pt idx="6">
                  <c:v>Relaciones Exteriores</c:v>
                </c:pt>
                <c:pt idx="7">
                  <c:v>Sanidad Animal</c:v>
                </c:pt>
                <c:pt idx="8">
                  <c:v>Asuntos Internos</c:v>
                </c:pt>
                <c:pt idx="9">
                  <c:v>Comunidad Digna</c:v>
                </c:pt>
                <c:pt idx="10">
                  <c:v>Coordinación de Delegaciones</c:v>
                </c:pt>
                <c:pt idx="11">
                  <c:v>Coordinación de Gabinete</c:v>
                </c:pt>
                <c:pt idx="12">
                  <c:v>Dirección de Aseo Público</c:v>
                </c:pt>
                <c:pt idx="13">
                  <c:v>Dirección de Cementerios</c:v>
                </c:pt>
                <c:pt idx="14">
                  <c:v>Dirección de Transparencia y Acceso a la Información</c:v>
                </c:pt>
                <c:pt idx="15">
                  <c:v>Instituto de Cultura</c:v>
                </c:pt>
                <c:pt idx="16">
                  <c:v>Junta Municipal de Reclutamiento</c:v>
                </c:pt>
                <c:pt idx="17">
                  <c:v>Mantenimiento de Pavimentos</c:v>
                </c:pt>
                <c:pt idx="18">
                  <c:v>Rastros Municipales</c:v>
                </c:pt>
                <c:pt idx="19">
                  <c:v>Secretaria del Ayuntamiento</c:v>
                </c:pt>
                <c:pt idx="20">
                  <c:v>Vinculación Asuntos Religiosos</c:v>
                </c:pt>
                <c:pt idx="21">
                  <c:v>Coordinación General  Oficina Central de Gobierno, Estrategía y opinión Pública</c:v>
                </c:pt>
                <c:pt idx="22">
                  <c:v>Integración y Dictaminación</c:v>
                </c:pt>
                <c:pt idx="23">
                  <c:v>Mantenimiento Urbano</c:v>
                </c:pt>
                <c:pt idx="24">
                  <c:v>Registro Civil</c:v>
                </c:pt>
                <c:pt idx="25">
                  <c:v>Atención Ciudadana</c:v>
                </c:pt>
                <c:pt idx="26">
                  <c:v>Instituto de Capacitación y Oferta Educativa</c:v>
                </c:pt>
                <c:pt idx="27">
                  <c:v>Agua y Alcantarillado</c:v>
                </c:pt>
                <c:pt idx="28">
                  <c:v>Comunicación Social</c:v>
                </c:pt>
                <c:pt idx="29">
                  <c:v>Coplademun</c:v>
                </c:pt>
                <c:pt idx="30">
                  <c:v>Dir. Gral. Promoción Económica y T.</c:v>
                </c:pt>
                <c:pt idx="31">
                  <c:v>Proyectos Estratégicos</c:v>
                </c:pt>
                <c:pt idx="32">
                  <c:v>Relaciones Públicas</c:v>
                </c:pt>
                <c:pt idx="33">
                  <c:v>Alumbrado Público</c:v>
                </c:pt>
                <c:pt idx="34">
                  <c:v>Contraloría</c:v>
                </c:pt>
                <c:pt idx="35">
                  <c:v>Dirección de Parques y Jardines</c:v>
                </c:pt>
                <c:pt idx="36">
                  <c:v>Secretaría Particular</c:v>
                </c:pt>
                <c:pt idx="37">
                  <c:v>Dir. Gral. Innovación y Tecnología</c:v>
                </c:pt>
                <c:pt idx="38">
                  <c:v>Estacionómetros y Estacionamientos</c:v>
                </c:pt>
                <c:pt idx="39">
                  <c:v>Educación Municipal</c:v>
                </c:pt>
                <c:pt idx="40">
                  <c:v>Dirección Catastro</c:v>
                </c:pt>
                <c:pt idx="41">
                  <c:v>Participación Ciudadana</c:v>
                </c:pt>
                <c:pt idx="42">
                  <c:v>Protección Civil y Bomberos</c:v>
                </c:pt>
                <c:pt idx="43">
                  <c:v>Archivo Municipal</c:v>
                </c:pt>
                <c:pt idx="44">
                  <c:v>Actas y Acuerdos</c:v>
                </c:pt>
                <c:pt idx="45">
                  <c:v>Dir. General y Admva. Ecología</c:v>
                </c:pt>
                <c:pt idx="46">
                  <c:v>Dir. Gral. de Servicios Públicos</c:v>
                </c:pt>
                <c:pt idx="47">
                  <c:v>Patrimonio Municipal</c:v>
                </c:pt>
                <c:pt idx="48">
                  <c:v>Desarrollo Social Humano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Padrón y Licencias</c:v>
                </c:pt>
                <c:pt idx="52">
                  <c:v>Inspección de Reglamentos</c:v>
                </c:pt>
                <c:pt idx="53">
                  <c:v>Tesorero Municipal</c:v>
                </c:pt>
                <c:pt idx="54">
                  <c:v>Oficialía Mayor Administrativa</c:v>
                </c:pt>
                <c:pt idx="55">
                  <c:v>Obras Públicas</c:v>
                </c:pt>
              </c:strCache>
            </c:strRef>
          </c:cat>
          <c:val>
            <c:numRef>
              <c:f>'EST-OCTUBRE'!$G$247:$G$302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6</c:v>
                </c:pt>
                <c:pt idx="38">
                  <c:v>6</c:v>
                </c:pt>
                <c:pt idx="39">
                  <c:v>7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10</c:v>
                </c:pt>
                <c:pt idx="44">
                  <c:v>14</c:v>
                </c:pt>
                <c:pt idx="45">
                  <c:v>16</c:v>
                </c:pt>
                <c:pt idx="46">
                  <c:v>18</c:v>
                </c:pt>
                <c:pt idx="47">
                  <c:v>18</c:v>
                </c:pt>
                <c:pt idx="48">
                  <c:v>21</c:v>
                </c:pt>
                <c:pt idx="49">
                  <c:v>26</c:v>
                </c:pt>
                <c:pt idx="50">
                  <c:v>32</c:v>
                </c:pt>
                <c:pt idx="51">
                  <c:v>35</c:v>
                </c:pt>
                <c:pt idx="52">
                  <c:v>39</c:v>
                </c:pt>
                <c:pt idx="53">
                  <c:v>69</c:v>
                </c:pt>
                <c:pt idx="54">
                  <c:v>81</c:v>
                </c:pt>
                <c:pt idx="55">
                  <c:v>138</c:v>
                </c:pt>
              </c:numCache>
            </c:numRef>
          </c:val>
        </c:ser>
        <c:shape val="box"/>
        <c:axId val="136857472"/>
        <c:axId val="136859008"/>
        <c:axId val="0"/>
      </c:bar3DChart>
      <c:catAx>
        <c:axId val="136857472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6859008"/>
        <c:crosses val="autoZero"/>
        <c:auto val="1"/>
        <c:lblAlgn val="ctr"/>
        <c:lblOffset val="100"/>
      </c:catAx>
      <c:valAx>
        <c:axId val="136859008"/>
        <c:scaling>
          <c:orientation val="minMax"/>
        </c:scaling>
        <c:delete val="1"/>
        <c:axPos val="l"/>
        <c:numFmt formatCode="General" sourceLinked="1"/>
        <c:tickLblPos val="nextTo"/>
        <c:crossAx val="136857472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6.3160848855245783E-2"/>
          <c:y val="9.2249817657174119E-2"/>
          <c:w val="0.60513345252133965"/>
          <c:h val="0.81550036468565157"/>
        </c:manualLayout>
      </c:layout>
      <c:pie3DChart>
        <c:varyColors val="1"/>
        <c:ser>
          <c:idx val="0"/>
          <c:order val="0"/>
          <c:explosion val="26"/>
          <c:dLbls>
            <c:dLbl>
              <c:idx val="0"/>
              <c:layout>
                <c:manualLayout>
                  <c:x val="-1.9267537680707457E-2"/>
                  <c:y val="7.60536471402615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-6.0910063978693522E-2"/>
                  <c:y val="2.487058348475680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8.1126453396225748E-3"/>
                  <c:y val="6.719586015236929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-9.0132491908035892E-2"/>
                  <c:y val="2.48242046667244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6%</a:t>
                    </a:r>
                  </a:p>
                </c:rich>
              </c:tx>
              <c:showVal val="1"/>
              <c:showPercent val="1"/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17%</a:t>
                    </a:r>
                  </a:p>
                </c:rich>
              </c:tx>
              <c:showVal val="1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29%</a:t>
                    </a:r>
                  </a:p>
                </c:rich>
              </c:tx>
              <c:showVal val="1"/>
            </c:dLbl>
            <c:dLbl>
              <c:idx val="6"/>
              <c:layout>
                <c:manualLayout>
                  <c:x val="7.9845635546527974E-2"/>
                  <c:y val="-0.1782520261890342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32%</a:t>
                    </a:r>
                  </a:p>
                </c:rich>
              </c:tx>
              <c:showVal val="1"/>
            </c:dLbl>
            <c:dLbl>
              <c:idx val="7"/>
              <c:layout>
                <c:manualLayout>
                  <c:x val="4.6011507539685907E-2"/>
                  <c:y val="4.085166277292261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3%</a:t>
                    </a:r>
                  </a:p>
                </c:rich>
              </c:tx>
              <c:showVal val="1"/>
            </c:dLbl>
            <c:dLbl>
              <c:idx val="8"/>
              <c:layout>
                <c:manualLayout>
                  <c:x val="4.3356200609649724E-2"/>
                  <c:y val="5.62122811571641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5%</a:t>
                    </a:r>
                  </a:p>
                </c:rich>
              </c:tx>
              <c:showVal val="1"/>
            </c:dLbl>
            <c:dLbl>
              <c:idx val="9"/>
              <c:layout>
                <c:manualLayout>
                  <c:x val="2.8003263707516816E-2"/>
                  <c:y val="6.56433330449078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12"/>
              <c:layout>
                <c:manualLayout>
                  <c:x val="2.9228166761343332E-2"/>
                  <c:y val="-1.093247959389692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Val val="1"/>
            </c:dLbl>
            <c:dLbl>
              <c:idx val="13"/>
              <c:layout>
                <c:manualLayout>
                  <c:x val="-1.2874056858828359E-2"/>
                  <c:y val="6.044521357907184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2%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  <c:showLeaderLines val="1"/>
          </c:dLbls>
          <c:cat>
            <c:strRef>
              <c:f>'EST-JULIO'!$E$44:$H$57</c:f>
              <c:strCache>
                <c:ptCount val="14"/>
                <c:pt idx="0">
                  <c:v>DESISTIMIENTO</c:v>
                </c:pt>
                <c:pt idx="1">
                  <c:v>IMPROCEDENTE NO RESPONDIO PREVENCIÓN</c:v>
                </c:pt>
                <c:pt idx="2">
                  <c:v>IMPROCEDENTE POR NO CUMPLIR CON LOS REQUISITOS</c:v>
                </c:pt>
                <c:pt idx="3">
                  <c:v>INCOMPETENCIA</c:v>
                </c:pt>
                <c:pt idx="4">
                  <c:v>INEXISTENCIA </c:v>
                </c:pt>
                <c:pt idx="5">
                  <c:v>PROCEDENTE</c:v>
                </c:pt>
                <c:pt idx="6">
                  <c:v>PROCEDENTE PARCIAL POR CONFIDENCIAL</c:v>
                </c:pt>
                <c:pt idx="7">
                  <c:v>PROCEDENTE PARCIAL POR CONFIDENCIAL E INEXISTENCIA</c:v>
                </c:pt>
                <c:pt idx="8">
                  <c:v>PROCEDENTE PARCIAL POR INEXISTENCIA</c:v>
                </c:pt>
                <c:pt idx="9">
                  <c:v>PREVENCIÓN EN TRAMITE</c:v>
                </c:pt>
                <c:pt idx="10">
                  <c:v>PROCEDENTE PARCIAL POR RESERVA E INEXISTENCIA</c:v>
                </c:pt>
                <c:pt idx="11">
                  <c:v>IMPROCEDENTE POR RESERVA E INEXISTENCIA</c:v>
                </c:pt>
                <c:pt idx="12">
                  <c:v>PROCEDENTE PARCIAL POR CONFIDENCIAL Y RESERVA</c:v>
                </c:pt>
                <c:pt idx="13">
                  <c:v>RESERVADA</c:v>
                </c:pt>
              </c:strCache>
            </c:strRef>
          </c:cat>
          <c:val>
            <c:numRef>
              <c:f>'EST-JULIO'!$I$44:$I$57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3</c:v>
                </c:pt>
                <c:pt idx="4">
                  <c:v>4</c:v>
                </c:pt>
                <c:pt idx="5">
                  <c:v>101</c:v>
                </c:pt>
                <c:pt idx="6">
                  <c:v>67</c:v>
                </c:pt>
                <c:pt idx="7">
                  <c:v>2</c:v>
                </c:pt>
                <c:pt idx="8">
                  <c:v>20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6</c:v>
                </c:pt>
              </c:numCache>
            </c:numRef>
          </c:val>
        </c:ser>
        <c:ser>
          <c:idx val="1"/>
          <c:order val="1"/>
          <c:cat>
            <c:strRef>
              <c:f>'EST-JULIO'!$E$44:$H$57</c:f>
              <c:strCache>
                <c:ptCount val="14"/>
                <c:pt idx="0">
                  <c:v>DESISTIMIENTO</c:v>
                </c:pt>
                <c:pt idx="1">
                  <c:v>IMPROCEDENTE NO RESPONDIO PREVENCIÓN</c:v>
                </c:pt>
                <c:pt idx="2">
                  <c:v>IMPROCEDENTE POR NO CUMPLIR CON LOS REQUISITOS</c:v>
                </c:pt>
                <c:pt idx="3">
                  <c:v>INCOMPETENCIA</c:v>
                </c:pt>
                <c:pt idx="4">
                  <c:v>INEXISTENCIA </c:v>
                </c:pt>
                <c:pt idx="5">
                  <c:v>PROCEDENTE</c:v>
                </c:pt>
                <c:pt idx="6">
                  <c:v>PROCEDENTE PARCIAL POR CONFIDENCIAL</c:v>
                </c:pt>
                <c:pt idx="7">
                  <c:v>PROCEDENTE PARCIAL POR CONFIDENCIAL E INEXISTENCIA</c:v>
                </c:pt>
                <c:pt idx="8">
                  <c:v>PROCEDENTE PARCIAL POR INEXISTENCIA</c:v>
                </c:pt>
                <c:pt idx="9">
                  <c:v>PREVENCIÓN EN TRAMITE</c:v>
                </c:pt>
                <c:pt idx="10">
                  <c:v>PROCEDENTE PARCIAL POR RESERVA E INEXISTENCIA</c:v>
                </c:pt>
                <c:pt idx="11">
                  <c:v>IMPROCEDENTE POR RESERVA E INEXISTENCIA</c:v>
                </c:pt>
                <c:pt idx="12">
                  <c:v>PROCEDENTE PARCIAL POR CONFIDENCIAL Y RESERVA</c:v>
                </c:pt>
                <c:pt idx="13">
                  <c:v>RESERVADA</c:v>
                </c:pt>
              </c:strCache>
            </c:strRef>
          </c:cat>
          <c:val>
            <c:numRef>
              <c:f>'EST-JULIO'!$J$44:$J$57</c:f>
              <c:numCache>
                <c:formatCode>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2.6627218934911243E-2</c:v>
                </c:pt>
                <c:pt idx="3">
                  <c:v>8.8757396449704144E-3</c:v>
                </c:pt>
                <c:pt idx="4">
                  <c:v>1.1834319526627219E-2</c:v>
                </c:pt>
                <c:pt idx="5">
                  <c:v>0.29881656804733731</c:v>
                </c:pt>
                <c:pt idx="6">
                  <c:v>0.19822485207100593</c:v>
                </c:pt>
                <c:pt idx="7">
                  <c:v>5.9171597633136093E-3</c:v>
                </c:pt>
                <c:pt idx="8">
                  <c:v>5.9171597633136092E-2</c:v>
                </c:pt>
                <c:pt idx="9">
                  <c:v>2.9585798816568047E-3</c:v>
                </c:pt>
                <c:pt idx="10">
                  <c:v>2.9585798816568047E-3</c:v>
                </c:pt>
                <c:pt idx="11">
                  <c:v>2.9585798816568047E-3</c:v>
                </c:pt>
                <c:pt idx="12">
                  <c:v>5.9171597633136093E-3</c:v>
                </c:pt>
                <c:pt idx="13">
                  <c:v>1.7751479289940829E-2</c:v>
                </c:pt>
              </c:numCache>
            </c:numRef>
          </c:val>
        </c:ser>
      </c:pie3DChart>
      <c:spPr>
        <a:effectLst>
          <a:outerShdw blurRad="50800" dist="50800" dir="5400000" algn="ctr" rotWithShape="0">
            <a:schemeClr val="accent1">
              <a:lumMod val="75000"/>
            </a:schemeClr>
          </a:outerShdw>
        </a:effectLst>
      </c:spPr>
    </c:plotArea>
    <c:legend>
      <c:legendPos val="r"/>
      <c:legendEntry>
        <c:idx val="0"/>
        <c:delete val="1"/>
      </c:legendEntry>
      <c:legendEntry>
        <c:idx val="9"/>
        <c:delete val="1"/>
      </c:legendEntry>
      <c:legendEntry>
        <c:idx val="11"/>
        <c:delete val="1"/>
      </c:legendEntry>
      <c:legendEntry>
        <c:idx val="14"/>
        <c:delete val="1"/>
      </c:legendEntry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chemeClr val="bg1">
        <a:lumMod val="8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7"/>
  <c:chart>
    <c:title>
      <c:tx>
        <c:rich>
          <a:bodyPr/>
          <a:lstStyle/>
          <a:p>
            <a:pPr>
              <a:defRPr/>
            </a:pPr>
            <a:r>
              <a:rPr lang="en-US"/>
              <a:t>TIPO DE INFORMACIÓN</a:t>
            </a:r>
          </a:p>
        </c:rich>
      </c:tx>
    </c:title>
    <c:view3D>
      <c:perspective val="30"/>
    </c:view3D>
    <c:floor>
      <c:spPr>
        <a:solidFill>
          <a:schemeClr val="accent3">
            <a:lumMod val="20000"/>
            <a:lumOff val="80000"/>
          </a:schemeClr>
        </a:solidFill>
        <a:ln w="9525">
          <a:noFill/>
        </a:ln>
      </c:spPr>
    </c:floor>
    <c:plotArea>
      <c:layout>
        <c:manualLayout>
          <c:layoutTarget val="inner"/>
          <c:xMode val="edge"/>
          <c:yMode val="edge"/>
          <c:x val="3.0974984370395465E-2"/>
          <c:y val="0.13030113839320381"/>
          <c:w val="0.96902499120028163"/>
          <c:h val="0.75851033043946425"/>
        </c:manualLayout>
      </c:layout>
      <c:bar3DChart>
        <c:barDir val="col"/>
        <c:grouping val="stacked"/>
        <c:ser>
          <c:idx val="0"/>
          <c:order val="0"/>
          <c:dLbls>
            <c:delete val="1"/>
          </c:dLbls>
          <c:cat>
            <c:strRef>
              <c:f>'EST-OCTUBRE'!$E$166:$E$169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'EST-OCTUBRE'!$F$166:$F$169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3">
                  <a:lumMod val="50000"/>
                </a:schemeClr>
              </a:outerShdw>
            </a:effectLst>
          </c:spPr>
          <c:dLbls>
            <c:delete val="1"/>
          </c:dLbls>
          <c:cat>
            <c:strRef>
              <c:f>'EST-OCTUBRE'!$E$166:$E$169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'EST-OCTUBRE'!$H$166:$H$169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0"/>
                  <c:y val="0.10683760683760687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290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9.8245614035087723E-3"/>
                  <c:y val="-2.5641025641026889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94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5135878912969267E-3"/>
                  <c:y val="-3.846153846153838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14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5.6140350877192866E-3"/>
                  <c:y val="-4.273504273504267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0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'EST-OCTUBRE'!$E$166:$E$169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'EST-OCTUBRE'!$G$166:$G$169</c:f>
              <c:numCache>
                <c:formatCode>General</c:formatCode>
                <c:ptCount val="4"/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9.6319229446164435E-3"/>
                  <c:y val="3.60360360360360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73%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4.1279669762642355E-3"/>
                  <c:y val="3.203203203203203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24%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4%</a:t>
                    </a:r>
                  </a:p>
                </c:rich>
              </c:tx>
              <c:showVal val="1"/>
            </c:dLbl>
            <c:showVal val="1"/>
          </c:dLbls>
          <c:cat>
            <c:strRef>
              <c:f>'EST-OCTUBRE'!$E$166:$E$169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'EST-OCTUBRE'!$I$166:$I$169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shape val="cylinder"/>
        <c:axId val="137251840"/>
        <c:axId val="137274112"/>
        <c:axId val="0"/>
      </c:bar3DChart>
      <c:catAx>
        <c:axId val="1372518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b="1" baseline="0">
                <a:solidFill>
                  <a:schemeClr val="accent3">
                    <a:lumMod val="50000"/>
                  </a:schemeClr>
                </a:solidFill>
              </a:defRPr>
            </a:pPr>
            <a:endParaRPr lang="es-MX"/>
          </a:p>
        </c:txPr>
        <c:crossAx val="137274112"/>
        <c:crosses val="autoZero"/>
        <c:auto val="1"/>
        <c:lblAlgn val="ctr"/>
        <c:lblOffset val="100"/>
      </c:catAx>
      <c:valAx>
        <c:axId val="137274112"/>
        <c:scaling>
          <c:orientation val="minMax"/>
        </c:scaling>
        <c:delete val="1"/>
        <c:axPos val="l"/>
        <c:numFmt formatCode="General" sourceLinked="1"/>
        <c:tickLblPos val="nextTo"/>
        <c:crossAx val="137251840"/>
        <c:crosses val="autoZero"/>
        <c:crossBetween val="between"/>
      </c:valAx>
    </c:plotArea>
    <c:plotVisOnly val="1"/>
    <c:dispBlanksAs val="zero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1.1111111111111125E-2"/>
          <c:y val="4.1666666666666664E-2"/>
          <c:w val="0.77147353455821666"/>
          <c:h val="0.89814814814814814"/>
        </c:manualLayout>
      </c:layout>
      <c:pie3DChart>
        <c:varyColors val="1"/>
        <c:ser>
          <c:idx val="0"/>
          <c:order val="0"/>
          <c:explosion val="25"/>
          <c:dLbls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  <c:showLeaderLines val="1"/>
          </c:dLbls>
          <c:cat>
            <c:strRef>
              <c:f>'GRAFICAS SEG SEM GR'!$G$47:$L$47</c:f>
              <c:strCache>
                <c:ptCount val="6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OCTUBRE</c:v>
                </c:pt>
                <c:pt idx="4">
                  <c:v>NOVIEMBRE</c:v>
                </c:pt>
                <c:pt idx="5">
                  <c:v>DICIEMBRE</c:v>
                </c:pt>
              </c:strCache>
            </c:strRef>
          </c:cat>
          <c:val>
            <c:numRef>
              <c:f>'GRAFICAS SEG SEM GR'!$G$48:$L$48</c:f>
              <c:numCache>
                <c:formatCode>General</c:formatCode>
                <c:ptCount val="6"/>
                <c:pt idx="0">
                  <c:v>274</c:v>
                </c:pt>
                <c:pt idx="1">
                  <c:v>182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</c:pie3DChart>
    </c:plotArea>
    <c:legend>
      <c:legendPos val="r"/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rotX val="10"/>
      <c:rotY val="0"/>
      <c:perspective val="30"/>
    </c:view3D>
    <c:floor>
      <c:spPr>
        <a:solidFill>
          <a:schemeClr val="tx1">
            <a:lumMod val="85000"/>
            <a:lumOff val="15000"/>
          </a:schemeClr>
        </a:solidFill>
      </c:spPr>
    </c:floor>
    <c:sideWall>
      <c:spPr>
        <a:solidFill>
          <a:schemeClr val="bg1">
            <a:lumMod val="75000"/>
          </a:schemeClr>
        </a:solidFill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1.4660781038734187E-2"/>
          <c:y val="0.16202888974542967"/>
          <c:w val="0.94666666666666666"/>
          <c:h val="0.68979681735590814"/>
        </c:manualLayout>
      </c:layout>
      <c:bar3DChart>
        <c:barDir val="col"/>
        <c:grouping val="stacked"/>
        <c:ser>
          <c:idx val="0"/>
          <c:order val="0"/>
          <c:tx>
            <c:strRef>
              <c:f>'ESTAD-ABRIL'!$C$22:$F$22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elete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'ESTAD-ABRIL'!$C$23:$E$23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1.7643352236925043E-2"/>
                  <c:y val="4.662004662004662E-3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237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2.26843100189054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161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'ESTAD-ABRIL'!$C$24:$E$24</c:f>
              <c:numCache>
                <c:formatCode>General</c:formatCode>
                <c:ptCount val="3"/>
                <c:pt idx="0">
                  <c:v>132</c:v>
                </c:pt>
                <c:pt idx="1">
                  <c:v>128</c:v>
                </c:pt>
              </c:numCache>
            </c:numRef>
          </c:val>
        </c:ser>
        <c:ser>
          <c:idx val="2"/>
          <c:order val="2"/>
          <c:tx>
            <c:strRef>
              <c:f>'ESTAD-MAYO'!$C$22:$F$22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layout>
                <c:manualLayout>
                  <c:x val="1.0519327806141432E-2"/>
                  <c:y val="-6.5268065268065292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60%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1.1394350753414802E-2"/>
                  <c:y val="-0.10722610722611287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40%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'ESTAD-ABRIL'!$C$25:$E$25</c:f>
              <c:numCache>
                <c:formatCode>0%</c:formatCode>
                <c:ptCount val="3"/>
                <c:pt idx="0">
                  <c:v>0.50769230769230766</c:v>
                </c:pt>
                <c:pt idx="1">
                  <c:v>0.49230769230769234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7382528"/>
        <c:axId val="137396608"/>
        <c:axId val="0"/>
      </c:bar3DChart>
      <c:catAx>
        <c:axId val="13738252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7396608"/>
        <c:crosses val="autoZero"/>
        <c:auto val="1"/>
        <c:lblAlgn val="ctr"/>
        <c:lblOffset val="100"/>
      </c:catAx>
      <c:valAx>
        <c:axId val="137396608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7382528"/>
        <c:crosses val="autoZero"/>
        <c:crossBetween val="between"/>
      </c:valAx>
      <c:spPr>
        <a:solidFill>
          <a:schemeClr val="bg1">
            <a:lumMod val="75000"/>
          </a:schemeClr>
        </a:solidFill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txPr>
          <a:bodyPr/>
          <a:lstStyle/>
          <a:p>
            <a:pPr>
              <a:defRPr sz="1400" b="1"/>
            </a:pPr>
            <a:endParaRPr lang="es-MX"/>
          </a:p>
        </c:txPr>
      </c:legendEntry>
    </c:legend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4"/>
  <c:chart>
    <c:autoTitleDeleted val="1"/>
    <c:view3D>
      <c:rAngAx val="1"/>
    </c:view3D>
    <c:sideWall>
      <c:spPr>
        <a:solidFill>
          <a:schemeClr val="bg1">
            <a:lumMod val="75000"/>
          </a:schemeClr>
        </a:solidFill>
      </c:spPr>
    </c:sideWall>
    <c:backWall>
      <c:spPr>
        <a:solidFill>
          <a:schemeClr val="bg1">
            <a:lumMod val="75000"/>
          </a:schemeClr>
        </a:solidFill>
      </c:spPr>
    </c:backWall>
    <c:plotArea>
      <c:layout>
        <c:manualLayout>
          <c:layoutTarget val="inner"/>
          <c:xMode val="edge"/>
          <c:yMode val="edge"/>
          <c:x val="4.4903937007874532E-2"/>
          <c:y val="0.10919425708169675"/>
          <c:w val="0.9368585826771656"/>
          <c:h val="0.73329958098508763"/>
        </c:manualLayout>
      </c:layout>
      <c:bar3DChart>
        <c:barDir val="col"/>
        <c:grouping val="stacked"/>
        <c:ser>
          <c:idx val="0"/>
          <c:order val="0"/>
          <c:tx>
            <c:strRef>
              <c:f>'EST-JULIO'!$H$20:$L$20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tx1"/>
                        </a:solidFill>
                      </a:rPr>
                      <a:t>239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tx1"/>
                        </a:solidFill>
                      </a:rPr>
                      <a:t>146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8666666666666703E-2"/>
                  <c:y val="-4.3859633975813932E-2"/>
                </c:manualLayout>
              </c:layout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tx1"/>
                        </a:solidFill>
                      </a:rPr>
                      <a:t>12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-2.0997375328085575E-7"/>
                  <c:y val="-8.7719267951627281E-2"/>
                </c:manualLayout>
              </c:layout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tx1"/>
                        </a:solidFill>
                      </a:rPr>
                      <a:t>1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 baseline="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'EST-JULIO'!$H$21:$K$21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'EST-JULIO'!$H$22:$K$22</c:f>
              <c:numCache>
                <c:formatCode>General</c:formatCode>
                <c:ptCount val="4"/>
                <c:pt idx="0">
                  <c:v>256</c:v>
                </c:pt>
                <c:pt idx="1">
                  <c:v>134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'EST-JULIO'!$H$20:$L$20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layout>
                <c:manualLayout>
                  <c:x val="2.9333333333333392E-2"/>
                  <c:y val="-8.33336499054945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60%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2.6666666666666752E-2"/>
                  <c:y val="-7.01757597127504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37%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2.1333333333333392E-2"/>
                  <c:y val="-8.333330455404594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3.2000000000000042E-2"/>
                  <c:y val="-9.2105231349208685E-2"/>
                </c:manualLayout>
              </c:layout>
              <c:showVal val="1"/>
            </c:dLbl>
            <c:txPr>
              <a:bodyPr/>
              <a:lstStyle/>
              <a:p>
                <a:pPr>
                  <a:defRPr b="1" baseline="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'EST-JULIO'!$H$21:$K$21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'EST-JULIO'!$H$23:$K$23</c:f>
              <c:numCache>
                <c:formatCode>0%</c:formatCode>
                <c:ptCount val="4"/>
                <c:pt idx="0">
                  <c:v>0.63054187192118227</c:v>
                </c:pt>
                <c:pt idx="1">
                  <c:v>0.33004926108374383</c:v>
                </c:pt>
                <c:pt idx="2">
                  <c:v>3.9408866995073892E-2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7443968"/>
        <c:axId val="137458048"/>
        <c:axId val="0"/>
      </c:bar3DChart>
      <c:catAx>
        <c:axId val="13744396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60" b="1"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7458048"/>
        <c:crosses val="autoZero"/>
        <c:auto val="1"/>
        <c:lblAlgn val="ctr"/>
        <c:lblOffset val="100"/>
      </c:catAx>
      <c:valAx>
        <c:axId val="137458048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7443968"/>
        <c:crosses val="autoZero"/>
        <c:crossBetween val="between"/>
      </c:valAx>
    </c:plotArea>
    <c:legend>
      <c:legendPos val="t"/>
      <c:legendEntry>
        <c:idx val="0"/>
        <c:delete val="1"/>
      </c:legendEntry>
      <c:legendEntry>
        <c:idx val="1"/>
        <c:txPr>
          <a:bodyPr/>
          <a:lstStyle/>
          <a:p>
            <a:pPr>
              <a:defRPr sz="1400" b="1" baseline="0">
                <a:solidFill>
                  <a:schemeClr val="tx1"/>
                </a:solidFill>
              </a:defRPr>
            </a:pPr>
            <a:endParaRPr lang="es-MX"/>
          </a:p>
        </c:txPr>
      </c:legendEntry>
      <c:layout>
        <c:manualLayout>
          <c:xMode val="edge"/>
          <c:yMode val="edge"/>
          <c:x val="0.32314477690290488"/>
          <c:y val="2.6315780385488194E-2"/>
          <c:w val="0.49237690288715807"/>
          <c:h val="0.11439870341252127"/>
        </c:manualLayout>
      </c:layout>
      <c:txPr>
        <a:bodyPr/>
        <a:lstStyle/>
        <a:p>
          <a:pPr>
            <a:defRPr sz="1400" b="1" baseline="0">
              <a:solidFill>
                <a:schemeClr val="tx1"/>
              </a:solidFill>
            </a:defRPr>
          </a:pPr>
          <a:endParaRPr lang="es-MX"/>
        </a:p>
      </c:txPr>
    </c:legend>
    <c:dispBlanksAs val="gap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9"/>
  <c:chart>
    <c:autoTitleDeleted val="1"/>
    <c:view3D>
      <c:perspective val="30"/>
    </c:view3D>
    <c:floor>
      <c:spPr>
        <a:solidFill>
          <a:schemeClr val="tx2">
            <a:lumMod val="40000"/>
            <a:lumOff val="60000"/>
          </a:schemeClr>
        </a:solidFill>
        <a:effectLst>
          <a:outerShdw blurRad="50800" dist="50800" dir="5400000" algn="ctr" rotWithShape="0">
            <a:schemeClr val="accent1">
              <a:lumMod val="60000"/>
              <a:lumOff val="40000"/>
            </a:schemeClr>
          </a:outerShdw>
        </a:effectLst>
      </c:spPr>
    </c:floor>
    <c:sideWall>
      <c:spPr>
        <a:effectLst>
          <a:outerShdw blurRad="50800" dist="50800" dir="5400000" algn="ctr" rotWithShape="0">
            <a:srgbClr val="00B0F0"/>
          </a:outerShdw>
        </a:effectLst>
      </c:spPr>
    </c:sideWall>
    <c:backWall>
      <c:spPr>
        <a:effectLst>
          <a:outerShdw blurRad="50800" dist="50800" dir="5400000" algn="ctr" rotWithShape="0">
            <a:srgbClr val="00B0F0"/>
          </a:outerShdw>
        </a:effectLst>
      </c:spPr>
    </c:backWall>
    <c:plotArea>
      <c:layout>
        <c:manualLayout>
          <c:layoutTarget val="inner"/>
          <c:xMode val="edge"/>
          <c:yMode val="edge"/>
          <c:x val="1.7254901960784313E-2"/>
          <c:y val="0.14944125246720438"/>
          <c:w val="0.96549019607844988"/>
          <c:h val="0.71359066306831165"/>
        </c:manualLayout>
      </c:layout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'EST-NOVIEMBRE'!$E$94:$E$100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CD</c:v>
                </c:pt>
                <c:pt idx="4">
                  <c:v>COPIA SIMPLE Y COPIA CERTIFICADA</c:v>
                </c:pt>
                <c:pt idx="5">
                  <c:v>COPIA SIMPLE Y COPIA DIGITAL</c:v>
                </c:pt>
                <c:pt idx="6">
                  <c:v>CONSULTA FISICA</c:v>
                </c:pt>
              </c:strCache>
            </c:strRef>
          </c:cat>
          <c:val>
            <c:numRef>
              <c:f>'EST-NOVIEMBRE'!$F$94:$F$100</c:f>
              <c:numCache>
                <c:formatCode>General</c:formatCode>
                <c:ptCount val="7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'EST-NOVIEMBRE'!$E$94:$E$100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CD</c:v>
                </c:pt>
                <c:pt idx="4">
                  <c:v>COPIA SIMPLE Y COPIA CERTIFICADA</c:v>
                </c:pt>
                <c:pt idx="5">
                  <c:v>COPIA SIMPLE Y COPIA DIGITAL</c:v>
                </c:pt>
                <c:pt idx="6">
                  <c:v>CONSULTA FISICA</c:v>
                </c:pt>
              </c:strCache>
            </c:strRef>
          </c:cat>
          <c:val>
            <c:numRef>
              <c:f>'EST-NOVIEMBRE'!$G$94:$G$100</c:f>
              <c:numCache>
                <c:formatCode>General</c:formatCode>
                <c:ptCount val="7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1">
                  <a:lumMod val="50000"/>
                </a:schemeClr>
              </a:outerShdw>
            </a:effectLst>
          </c:spP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225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89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7.8431372549019624E-3"/>
                  <c:y val="1.5409958200283723E-2"/>
                </c:manualLayout>
              </c:layout>
              <c:showVal val="1"/>
            </c:dLbl>
            <c:dLbl>
              <c:idx val="3"/>
              <c:layout>
                <c:manualLayout>
                  <c:x val="7.8431372549019624E-3"/>
                  <c:y val="-2.45491161716189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13</a:t>
                    </a:r>
                  </a:p>
                </c:rich>
              </c:tx>
              <c:showVal val="1"/>
            </c:dLbl>
            <c:dLbl>
              <c:idx val="4"/>
              <c:layout>
                <c:manualLayout>
                  <c:x val="6.2744526876337952E-3"/>
                  <c:y val="-3.370946415985556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Val val="1"/>
            </c:dLbl>
            <c:dLbl>
              <c:idx val="5"/>
              <c:layout>
                <c:manualLayout>
                  <c:x val="6.2745098039217011E-3"/>
                  <c:y val="-4.28767952218439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13</a:t>
                    </a:r>
                  </a:p>
                </c:rich>
              </c:tx>
              <c:showVal val="1"/>
            </c:dLbl>
            <c:spPr>
              <a:effectLst>
                <a:outerShdw blurRad="50800" dist="50800" dir="5400000" algn="ctr" rotWithShape="0">
                  <a:schemeClr val="tx2">
                    <a:lumMod val="20000"/>
                    <a:lumOff val="80000"/>
                  </a:schemeClr>
                </a:outerShdw>
              </a:effectLst>
            </c:spPr>
            <c:txPr>
              <a:bodyPr/>
              <a:lstStyle/>
              <a:p>
                <a:pPr>
                  <a:defRPr b="1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'EST-NOVIEMBRE'!$E$94:$E$100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CD</c:v>
                </c:pt>
                <c:pt idx="4">
                  <c:v>COPIA SIMPLE Y COPIA CERTIFICADA</c:v>
                </c:pt>
                <c:pt idx="5">
                  <c:v>COPIA SIMPLE Y COPIA DIGITAL</c:v>
                </c:pt>
                <c:pt idx="6">
                  <c:v>CONSULTA FISICA</c:v>
                </c:pt>
              </c:strCache>
            </c:strRef>
          </c:cat>
          <c:val>
            <c:numRef>
              <c:f>'EST-NOVIEMBRE'!$H$94:$H$100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dLbls>
            <c:delete val="1"/>
          </c:dLbls>
          <c:cat>
            <c:strRef>
              <c:f>'EST-NOVIEMBRE'!$E$94:$E$100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CD</c:v>
                </c:pt>
                <c:pt idx="4">
                  <c:v>COPIA SIMPLE Y COPIA CERTIFICADA</c:v>
                </c:pt>
                <c:pt idx="5">
                  <c:v>COPIA SIMPLE Y COPIA DIGITAL</c:v>
                </c:pt>
                <c:pt idx="6">
                  <c:v>CONSULTA FISICA</c:v>
                </c:pt>
              </c:strCache>
            </c:strRef>
          </c:cat>
          <c:val>
            <c:numRef>
              <c:f>'EST-NOVIEMBRE'!$I$94:$I$100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7343360"/>
        <c:axId val="137344896"/>
        <c:axId val="0"/>
      </c:bar3DChart>
      <c:catAx>
        <c:axId val="13734336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tx2">
                    <a:lumMod val="75000"/>
                  </a:schemeClr>
                </a:solidFill>
              </a:defRPr>
            </a:pPr>
            <a:endParaRPr lang="es-MX"/>
          </a:p>
        </c:txPr>
        <c:crossAx val="137344896"/>
        <c:crosses val="autoZero"/>
        <c:auto val="1"/>
        <c:lblAlgn val="ctr"/>
        <c:lblOffset val="100"/>
      </c:catAx>
      <c:valAx>
        <c:axId val="137344896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7343360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6"/>
  <c:chart>
    <c:title>
      <c:tx>
        <c:rich>
          <a:bodyPr/>
          <a:lstStyle/>
          <a:p>
            <a:pPr>
              <a:defRPr/>
            </a:pPr>
            <a:r>
              <a:rPr lang="es-MX"/>
              <a:t>NOTIFICACIÓN DE RESPUESTA</a:t>
            </a:r>
          </a:p>
        </c:rich>
      </c:tx>
    </c:title>
    <c:view3D>
      <c:rAngAx val="1"/>
    </c:view3D>
    <c:floor>
      <c:spPr>
        <a:solidFill>
          <a:schemeClr val="accent2">
            <a:lumMod val="20000"/>
            <a:lumOff val="80000"/>
          </a:schemeClr>
        </a:solidFill>
      </c:spPr>
    </c:floor>
    <c:plotArea>
      <c:layout>
        <c:manualLayout>
          <c:layoutTarget val="inner"/>
          <c:xMode val="edge"/>
          <c:yMode val="edge"/>
          <c:x val="2.8333333333333332E-2"/>
          <c:y val="0.19432888597258677"/>
          <c:w val="0.9633333333333336"/>
          <c:h val="0.59879228638086901"/>
        </c:manualLayout>
      </c:layout>
      <c:bar3DChart>
        <c:barDir val="col"/>
        <c:grouping val="stacked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effectLst>
              <a:outerShdw blurRad="50800" dist="50800" dir="5400000" algn="ctr" rotWithShape="0">
                <a:schemeClr val="accent2">
                  <a:lumMod val="60000"/>
                  <a:lumOff val="40000"/>
                </a:schemeClr>
              </a:outerShdw>
            </a:effectLst>
          </c:spPr>
          <c:dLbls>
            <c:dLbl>
              <c:idx val="3"/>
              <c:layout>
                <c:manualLayout>
                  <c:x val="1.1666666666666783E-2"/>
                  <c:y val="-3.2407407407409099E-2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'EST-JULIO'!$E$204:$E$207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'EST-JULIO'!$F$204:$F$207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2.1666666666666671E-2"/>
                  <c:y val="-9.7222222222222224E-2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1"/>
              <c:layout>
                <c:manualLayout>
                  <c:x val="1.6666666666667526E-3"/>
                  <c:y val="-0.1388888888888889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1.6666666666666701E-2"/>
                  <c:y val="-0.1111111111111111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3"/>
              <c:layout>
                <c:manualLayout>
                  <c:x val="6.6666666666666714E-3"/>
                  <c:y val="-0.12037037037037028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txPr>
              <a:bodyPr/>
              <a:lstStyle/>
              <a:p>
                <a:pPr>
                  <a:defRPr baseline="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'EST-JULIO'!$E$204:$E$207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'EST-JULIO'!$G$204:$G$207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237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107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37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5.4644808743169355E-3"/>
                  <c:y val="-2.31481481481481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17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'EST-JULIO'!$E$204:$E$207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'EST-JULIO'!$H$204:$H$207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267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2.0036429872495438E-2"/>
                  <c:y val="-9.259259259259476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60%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5.4644808743169355E-3"/>
                  <c:y val="-0.1064814814814851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27%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-5.4644808743169355E-3"/>
                  <c:y val="-0.11111111111111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7.2859744990892532E-3"/>
                  <c:y val="-0.1064814814814852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4%</a:t>
                    </a:r>
                  </a:p>
                </c:rich>
              </c:tx>
              <c:showVal val="1"/>
            </c:dLbl>
            <c:dLbl>
              <c:idx val="4"/>
              <c:layout>
                <c:manualLayout>
                  <c:x val="5.4644808743169355E-3"/>
                  <c:y val="-0.13425925925925927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'EST-JULIO'!$E$204:$E$207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'EST-JULIO'!$I$204:$I$207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1.1111111111111112E-2</c:v>
                </c:pt>
                <c:pt idx="3">
                  <c:v>0.98888888888888893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7529984"/>
        <c:axId val="137564544"/>
        <c:axId val="0"/>
      </c:bar3DChart>
      <c:catAx>
        <c:axId val="13752998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7564544"/>
        <c:crosses val="autoZero"/>
        <c:auto val="1"/>
        <c:lblAlgn val="ctr"/>
        <c:lblOffset val="100"/>
      </c:catAx>
      <c:valAx>
        <c:axId val="137564544"/>
        <c:scaling>
          <c:orientation val="minMax"/>
        </c:scaling>
        <c:delete val="1"/>
        <c:axPos val="l"/>
        <c:numFmt formatCode="General" sourceLinked="1"/>
        <c:tickLblPos val="nextTo"/>
        <c:crossAx val="137529984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0"/>
  <c:chart>
    <c:title>
      <c:tx>
        <c:rich>
          <a:bodyPr/>
          <a:lstStyle/>
          <a:p>
            <a:pPr>
              <a:defRPr/>
            </a:pPr>
            <a:r>
              <a:rPr lang="es-MX"/>
              <a:t>INFORMACIÓN POR TEMÁTICA</a:t>
            </a:r>
          </a:p>
        </c:rich>
      </c:tx>
    </c:title>
    <c:view3D>
      <c:rAngAx val="1"/>
    </c:view3D>
    <c:floor>
      <c:spPr>
        <a:solidFill>
          <a:schemeClr val="accent6">
            <a:lumMod val="20000"/>
            <a:lumOff val="80000"/>
          </a:schemeClr>
        </a:solidFill>
      </c:spPr>
    </c:floor>
    <c:plotArea>
      <c:layout>
        <c:manualLayout>
          <c:layoutTarget val="inner"/>
          <c:xMode val="edge"/>
          <c:yMode val="edge"/>
          <c:x val="8.2687351960341327E-3"/>
          <c:y val="0.15503049391553494"/>
          <c:w val="0.9813953458089022"/>
          <c:h val="0.49507038892867555"/>
        </c:manualLayout>
      </c:layout>
      <c:bar3DChart>
        <c:barDir val="col"/>
        <c:grouping val="stacked"/>
        <c:ser>
          <c:idx val="0"/>
          <c:order val="0"/>
          <c:dLbls>
            <c:showVal val="1"/>
          </c:dLbls>
          <c:cat>
            <c:multiLvlStrRef>
              <c:f>'EST-JULIO'!$D$177:$E$180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'EST-JULIO'!$F$177:$F$180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showVal val="1"/>
          </c:dLbls>
          <c:cat>
            <c:multiLvlStrRef>
              <c:f>'EST-JULIO'!$D$177:$E$180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'EST-JULIO'!$G$177:$G$180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6">
                  <a:lumMod val="75000"/>
                </a:schemeClr>
              </a:outerShdw>
            </a:effectLst>
          </c:spPr>
          <c:dLbls>
            <c:dLbl>
              <c:idx val="0"/>
              <c:tx>
                <c:rich>
                  <a:bodyPr/>
                  <a:lstStyle/>
                  <a:p>
                    <a:r>
                      <a:rPr lang="en-US" b="1"/>
                      <a:t>278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104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6.3179322172058775E-3"/>
                  <c:y val="-5.333333333333452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13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0471832260568302E-2"/>
                  <c:y val="-2.9090942579546759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3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multiLvlStrRef>
              <c:f>'EST-JULIO'!$D$177:$E$180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'EST-JULIO'!$H$177:$H$180</c:f>
              <c:numCache>
                <c:formatCode>General</c:formatCode>
                <c:ptCount val="4"/>
                <c:pt idx="0">
                  <c:v>136</c:v>
                </c:pt>
                <c:pt idx="1">
                  <c:v>79</c:v>
                </c:pt>
                <c:pt idx="2">
                  <c:v>0</c:v>
                </c:pt>
                <c:pt idx="3">
                  <c:v>397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4.1343675980170724E-3"/>
                  <c:y val="-6.8350274397518923E-2"/>
                </c:manualLayout>
              </c:layout>
              <c:tx>
                <c:rich>
                  <a:bodyPr/>
                  <a:lstStyle/>
                  <a:p>
                    <a:pPr>
                      <a:defRPr sz="1050" b="1">
                        <a:solidFill>
                          <a:schemeClr val="accent6">
                            <a:lumMod val="75000"/>
                          </a:schemeClr>
                        </a:solidFill>
                      </a:defRPr>
                    </a:pPr>
                    <a:r>
                      <a:rPr lang="en-US" b="1"/>
                      <a:t>70%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2.0964824670259771E-3"/>
                  <c:y val="-9.5690384156525893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05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4.2276350245392634E-3"/>
                  <c:y val="-0.11508432355046525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3%</a:t>
                    </a:r>
                  </a:p>
                </c:rich>
              </c:tx>
              <c:spPr/>
              <c:showVal val="1"/>
            </c:dLbl>
            <c:dLbl>
              <c:idx val="3"/>
              <c:layout>
                <c:manualLayout>
                  <c:x val="0"/>
                  <c:y val="-8.3333333333333343E-2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1%</a:t>
                    </a:r>
                  </a:p>
                </c:rich>
              </c:tx>
              <c:spPr/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multiLvlStrRef>
              <c:f>'EST-JULIO'!$D$177:$E$180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'EST-JULIO'!$I$177:$I$180</c:f>
              <c:numCache>
                <c:formatCode>0%</c:formatCode>
                <c:ptCount val="4"/>
                <c:pt idx="0">
                  <c:v>0.22222222222222221</c:v>
                </c:pt>
                <c:pt idx="1">
                  <c:v>0.12908496732026145</c:v>
                </c:pt>
                <c:pt idx="2">
                  <c:v>0</c:v>
                </c:pt>
                <c:pt idx="3">
                  <c:v>0.64869281045751637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7647616"/>
        <c:axId val="137649152"/>
        <c:axId val="0"/>
      </c:bar3DChart>
      <c:catAx>
        <c:axId val="13764761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="1" baseline="0">
                <a:solidFill>
                  <a:schemeClr val="accent6">
                    <a:lumMod val="50000"/>
                  </a:schemeClr>
                </a:solidFill>
              </a:defRPr>
            </a:pPr>
            <a:endParaRPr lang="es-MX"/>
          </a:p>
        </c:txPr>
        <c:crossAx val="137649152"/>
        <c:crosses val="autoZero"/>
        <c:auto val="1"/>
        <c:lblAlgn val="ctr"/>
        <c:lblOffset val="100"/>
      </c:catAx>
      <c:valAx>
        <c:axId val="137649152"/>
        <c:scaling>
          <c:orientation val="minMax"/>
        </c:scaling>
        <c:delete val="1"/>
        <c:axPos val="l"/>
        <c:numFmt formatCode="General" sourceLinked="1"/>
        <c:tickLblPos val="nextTo"/>
        <c:crossAx val="137647616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2"/>
  <c:chart>
    <c:view3D>
      <c:rAngAx val="1"/>
    </c:view3D>
    <c:sideWall>
      <c:spPr>
        <a:solidFill>
          <a:schemeClr val="accent2">
            <a:lumMod val="60000"/>
            <a:lumOff val="40000"/>
          </a:schemeClr>
        </a:solidFill>
      </c:spPr>
    </c:sideWall>
    <c:backWall>
      <c:spPr>
        <a:solidFill>
          <a:schemeClr val="accent2">
            <a:lumMod val="60000"/>
            <a:lumOff val="40000"/>
          </a:schemeClr>
        </a:solidFill>
      </c:spPr>
    </c:backWall>
    <c:plotArea>
      <c:layout>
        <c:manualLayout>
          <c:layoutTarget val="inner"/>
          <c:xMode val="edge"/>
          <c:yMode val="edge"/>
          <c:x val="1.9704519693659942E-2"/>
          <c:y val="6.6256662206917727E-2"/>
          <c:w val="0.9479924492197096"/>
          <c:h val="0.3714330708661418"/>
        </c:manualLayout>
      </c:layout>
      <c:bar3DChart>
        <c:barDir val="col"/>
        <c:grouping val="stacked"/>
        <c:ser>
          <c:idx val="0"/>
          <c:order val="0"/>
          <c:cat>
            <c:strRef>
              <c:f>'EST-NOVIEMBRE'!$F$260:$F$315</c:f>
              <c:strCache>
                <c:ptCount val="56"/>
                <c:pt idx="0">
                  <c:v>Coordinación de la Oficina de Presidencia </c:v>
                </c:pt>
                <c:pt idx="1">
                  <c:v>Coordinación de Gabinete</c:v>
                </c:pt>
                <c:pt idx="2">
                  <c:v>Dirección de Protección al Medio Ambiente</c:v>
                </c:pt>
                <c:pt idx="3">
                  <c:v>Instituto Municipal de la Juventud</c:v>
                </c:pt>
                <c:pt idx="4">
                  <c:v>Instituto Municipal de la Mujer</c:v>
                </c:pt>
                <c:pt idx="5">
                  <c:v>Regidores</c:v>
                </c:pt>
                <c:pt idx="6">
                  <c:v>Sanidad Animal</c:v>
                </c:pt>
                <c:pt idx="7">
                  <c:v>Comunidad Digna</c:v>
                </c:pt>
                <c:pt idx="8">
                  <c:v>Dirección de Cementerios</c:v>
                </c:pt>
                <c:pt idx="9">
                  <c:v>Mantenimiento de Pavimentos</c:v>
                </c:pt>
                <c:pt idx="10">
                  <c:v>Mantenimiento Urbano</c:v>
                </c:pt>
                <c:pt idx="11">
                  <c:v>Rastros Municipales</c:v>
                </c:pt>
                <c:pt idx="12">
                  <c:v>Registro Civil</c:v>
                </c:pt>
                <c:pt idx="13">
                  <c:v>Vinculación Asuntos Religiosos</c:v>
                </c:pt>
                <c:pt idx="14">
                  <c:v>Consejeria Juridica</c:v>
                </c:pt>
                <c:pt idx="15">
                  <c:v>Coordinación General  Oficina Central de Gobierno, Estrategía y opinión Pública</c:v>
                </c:pt>
                <c:pt idx="16">
                  <c:v>Instituto de Capacitación y Oferta Educativa</c:v>
                </c:pt>
                <c:pt idx="17">
                  <c:v>Junta Municipal de Reclutamiento</c:v>
                </c:pt>
                <c:pt idx="18">
                  <c:v>Relaciones Exteriores</c:v>
                </c:pt>
                <c:pt idx="19">
                  <c:v>Asuntos Internos</c:v>
                </c:pt>
                <c:pt idx="20">
                  <c:v>Dirección Catastro</c:v>
                </c:pt>
                <c:pt idx="21">
                  <c:v>Proyectos Estratégicos</c:v>
                </c:pt>
                <c:pt idx="22">
                  <c:v>Agua y Alcantarillado</c:v>
                </c:pt>
                <c:pt idx="23">
                  <c:v>Dirección de Aseo Público</c:v>
                </c:pt>
                <c:pt idx="24">
                  <c:v>Secretaria del Ayuntamiento</c:v>
                </c:pt>
                <c:pt idx="25">
                  <c:v>Alumbrado Público</c:v>
                </c:pt>
                <c:pt idx="26">
                  <c:v>Archivo Municipal</c:v>
                </c:pt>
                <c:pt idx="27">
                  <c:v>Educación Municipal</c:v>
                </c:pt>
                <c:pt idx="28">
                  <c:v>Integración y Dictaminación</c:v>
                </c:pt>
                <c:pt idx="29">
                  <c:v>Dir. Gral. Innovación y Tecnología</c:v>
                </c:pt>
                <c:pt idx="30">
                  <c:v>Dirección de Parques y Jardines</c:v>
                </c:pt>
                <c:pt idx="31">
                  <c:v>Protección Civil y Bomberos</c:v>
                </c:pt>
                <c:pt idx="32">
                  <c:v>Atención Ciudadana</c:v>
                </c:pt>
                <c:pt idx="33">
                  <c:v>Coplademun</c:v>
                </c:pt>
                <c:pt idx="34">
                  <c:v>Estacionómetros y Estacionamientos</c:v>
                </c:pt>
                <c:pt idx="35">
                  <c:v>Comunicación Social</c:v>
                </c:pt>
                <c:pt idx="36">
                  <c:v>Coordinación de Delegaciones</c:v>
                </c:pt>
                <c:pt idx="37">
                  <c:v>Relaciones Públicas</c:v>
                </c:pt>
                <c:pt idx="38">
                  <c:v>Participación Ciudadana</c:v>
                </c:pt>
                <c:pt idx="39">
                  <c:v>Secretaría Particular</c:v>
                </c:pt>
                <c:pt idx="40">
                  <c:v>Actas y Acuerdos</c:v>
                </c:pt>
                <c:pt idx="41">
                  <c:v>Dir. Gral. Promoción Económica y T.</c:v>
                </c:pt>
                <c:pt idx="42">
                  <c:v>Instituto de Cultura</c:v>
                </c:pt>
                <c:pt idx="43">
                  <c:v>Patrimonio Municipal</c:v>
                </c:pt>
                <c:pt idx="44">
                  <c:v>Dirección de Transparencia y Acceso a la Información</c:v>
                </c:pt>
                <c:pt idx="45">
                  <c:v>Dir. Gral. de Servicios Públicos</c:v>
                </c:pt>
                <c:pt idx="46">
                  <c:v>Contraloría</c:v>
                </c:pt>
                <c:pt idx="47">
                  <c:v>Síndico Municipal</c:v>
                </c:pt>
                <c:pt idx="48">
                  <c:v>Dir. General y Admva. Ecología</c:v>
                </c:pt>
                <c:pt idx="49">
                  <c:v>Desarrollo Social Humano</c:v>
                </c:pt>
                <c:pt idx="50">
                  <c:v>Padrón y Licencias</c:v>
                </c:pt>
                <c:pt idx="51">
                  <c:v>Seguridad Pública</c:v>
                </c:pt>
                <c:pt idx="52">
                  <c:v>Inspección de Reglamentos</c:v>
                </c:pt>
                <c:pt idx="53">
                  <c:v>Tesorero Municipal</c:v>
                </c:pt>
                <c:pt idx="54">
                  <c:v>Obras Públicas</c:v>
                </c:pt>
                <c:pt idx="55">
                  <c:v>Oficialía Mayor Administrativa</c:v>
                </c:pt>
              </c:strCache>
            </c:strRef>
          </c:cat>
          <c:val>
            <c:numRef>
              <c:f>'EST-NOVIEMBRE'!$G$260:$G$315</c:f>
              <c:numCache>
                <c:formatCode>General</c:formatCode>
                <c:ptCount val="56"/>
              </c:numCache>
            </c:numRef>
          </c:val>
        </c:ser>
        <c:ser>
          <c:idx val="1"/>
          <c:order val="1"/>
          <c:dLbls>
            <c:txPr>
              <a:bodyPr/>
              <a:lstStyle/>
              <a:p>
                <a:pPr>
                  <a:defRPr baseline="0"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'EST-NOVIEMBRE'!$F$260:$F$315</c:f>
              <c:strCache>
                <c:ptCount val="56"/>
                <c:pt idx="0">
                  <c:v>Coordinación de la Oficina de Presidencia </c:v>
                </c:pt>
                <c:pt idx="1">
                  <c:v>Coordinación de Gabinete</c:v>
                </c:pt>
                <c:pt idx="2">
                  <c:v>Dirección de Protección al Medio Ambiente</c:v>
                </c:pt>
                <c:pt idx="3">
                  <c:v>Instituto Municipal de la Juventud</c:v>
                </c:pt>
                <c:pt idx="4">
                  <c:v>Instituto Municipal de la Mujer</c:v>
                </c:pt>
                <c:pt idx="5">
                  <c:v>Regidores</c:v>
                </c:pt>
                <c:pt idx="6">
                  <c:v>Sanidad Animal</c:v>
                </c:pt>
                <c:pt idx="7">
                  <c:v>Comunidad Digna</c:v>
                </c:pt>
                <c:pt idx="8">
                  <c:v>Dirección de Cementerios</c:v>
                </c:pt>
                <c:pt idx="9">
                  <c:v>Mantenimiento de Pavimentos</c:v>
                </c:pt>
                <c:pt idx="10">
                  <c:v>Mantenimiento Urbano</c:v>
                </c:pt>
                <c:pt idx="11">
                  <c:v>Rastros Municipales</c:v>
                </c:pt>
                <c:pt idx="12">
                  <c:v>Registro Civil</c:v>
                </c:pt>
                <c:pt idx="13">
                  <c:v>Vinculación Asuntos Religiosos</c:v>
                </c:pt>
                <c:pt idx="14">
                  <c:v>Consejeria Juridica</c:v>
                </c:pt>
                <c:pt idx="15">
                  <c:v>Coordinación General  Oficina Central de Gobierno, Estrategía y opinión Pública</c:v>
                </c:pt>
                <c:pt idx="16">
                  <c:v>Instituto de Capacitación y Oferta Educativa</c:v>
                </c:pt>
                <c:pt idx="17">
                  <c:v>Junta Municipal de Reclutamiento</c:v>
                </c:pt>
                <c:pt idx="18">
                  <c:v>Relaciones Exteriores</c:v>
                </c:pt>
                <c:pt idx="19">
                  <c:v>Asuntos Internos</c:v>
                </c:pt>
                <c:pt idx="20">
                  <c:v>Dirección Catastro</c:v>
                </c:pt>
                <c:pt idx="21">
                  <c:v>Proyectos Estratégicos</c:v>
                </c:pt>
                <c:pt idx="22">
                  <c:v>Agua y Alcantarillado</c:v>
                </c:pt>
                <c:pt idx="23">
                  <c:v>Dirección de Aseo Público</c:v>
                </c:pt>
                <c:pt idx="24">
                  <c:v>Secretaria del Ayuntamiento</c:v>
                </c:pt>
                <c:pt idx="25">
                  <c:v>Alumbrado Público</c:v>
                </c:pt>
                <c:pt idx="26">
                  <c:v>Archivo Municipal</c:v>
                </c:pt>
                <c:pt idx="27">
                  <c:v>Educación Municipal</c:v>
                </c:pt>
                <c:pt idx="28">
                  <c:v>Integración y Dictaminación</c:v>
                </c:pt>
                <c:pt idx="29">
                  <c:v>Dir. Gral. Innovación y Tecnología</c:v>
                </c:pt>
                <c:pt idx="30">
                  <c:v>Dirección de Parques y Jardines</c:v>
                </c:pt>
                <c:pt idx="31">
                  <c:v>Protección Civil y Bomberos</c:v>
                </c:pt>
                <c:pt idx="32">
                  <c:v>Atención Ciudadana</c:v>
                </c:pt>
                <c:pt idx="33">
                  <c:v>Coplademun</c:v>
                </c:pt>
                <c:pt idx="34">
                  <c:v>Estacionómetros y Estacionamientos</c:v>
                </c:pt>
                <c:pt idx="35">
                  <c:v>Comunicación Social</c:v>
                </c:pt>
                <c:pt idx="36">
                  <c:v>Coordinación de Delegaciones</c:v>
                </c:pt>
                <c:pt idx="37">
                  <c:v>Relaciones Públicas</c:v>
                </c:pt>
                <c:pt idx="38">
                  <c:v>Participación Ciudadana</c:v>
                </c:pt>
                <c:pt idx="39">
                  <c:v>Secretaría Particular</c:v>
                </c:pt>
                <c:pt idx="40">
                  <c:v>Actas y Acuerdos</c:v>
                </c:pt>
                <c:pt idx="41">
                  <c:v>Dir. Gral. Promoción Económica y T.</c:v>
                </c:pt>
                <c:pt idx="42">
                  <c:v>Instituto de Cultura</c:v>
                </c:pt>
                <c:pt idx="43">
                  <c:v>Patrimonio Municipal</c:v>
                </c:pt>
                <c:pt idx="44">
                  <c:v>Dirección de Transparencia y Acceso a la Información</c:v>
                </c:pt>
                <c:pt idx="45">
                  <c:v>Dir. Gral. de Servicios Públicos</c:v>
                </c:pt>
                <c:pt idx="46">
                  <c:v>Contraloría</c:v>
                </c:pt>
                <c:pt idx="47">
                  <c:v>Síndico Municipal</c:v>
                </c:pt>
                <c:pt idx="48">
                  <c:v>Dir. General y Admva. Ecología</c:v>
                </c:pt>
                <c:pt idx="49">
                  <c:v>Desarrollo Social Humano</c:v>
                </c:pt>
                <c:pt idx="50">
                  <c:v>Padrón y Licencias</c:v>
                </c:pt>
                <c:pt idx="51">
                  <c:v>Seguridad Pública</c:v>
                </c:pt>
                <c:pt idx="52">
                  <c:v>Inspección de Reglamentos</c:v>
                </c:pt>
                <c:pt idx="53">
                  <c:v>Tesorero Municipal</c:v>
                </c:pt>
                <c:pt idx="54">
                  <c:v>Obras Públicas</c:v>
                </c:pt>
                <c:pt idx="55">
                  <c:v>Oficialía Mayor Administrativa</c:v>
                </c:pt>
              </c:strCache>
            </c:strRef>
          </c:cat>
          <c:val>
            <c:numRef>
              <c:f>'EST-NOVIEMBRE'!$H$260:$H$315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8</c:v>
                </c:pt>
                <c:pt idx="36">
                  <c:v>9</c:v>
                </c:pt>
                <c:pt idx="37">
                  <c:v>9</c:v>
                </c:pt>
                <c:pt idx="38">
                  <c:v>10</c:v>
                </c:pt>
                <c:pt idx="39">
                  <c:v>10</c:v>
                </c:pt>
                <c:pt idx="40">
                  <c:v>11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16</c:v>
                </c:pt>
                <c:pt idx="46">
                  <c:v>19</c:v>
                </c:pt>
                <c:pt idx="47">
                  <c:v>26</c:v>
                </c:pt>
                <c:pt idx="48">
                  <c:v>27</c:v>
                </c:pt>
                <c:pt idx="49">
                  <c:v>32</c:v>
                </c:pt>
                <c:pt idx="50">
                  <c:v>32</c:v>
                </c:pt>
                <c:pt idx="51">
                  <c:v>34</c:v>
                </c:pt>
                <c:pt idx="52">
                  <c:v>36</c:v>
                </c:pt>
                <c:pt idx="53">
                  <c:v>56</c:v>
                </c:pt>
                <c:pt idx="54">
                  <c:v>85</c:v>
                </c:pt>
                <c:pt idx="55">
                  <c:v>131</c:v>
                </c:pt>
              </c:numCache>
            </c:numRef>
          </c:val>
        </c:ser>
        <c:shape val="box"/>
        <c:axId val="5505024"/>
        <c:axId val="5506560"/>
        <c:axId val="0"/>
      </c:bar3DChart>
      <c:catAx>
        <c:axId val="5505024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5506560"/>
        <c:crosses val="autoZero"/>
        <c:auto val="1"/>
        <c:lblAlgn val="ctr"/>
        <c:lblOffset val="100"/>
      </c:catAx>
      <c:valAx>
        <c:axId val="5506560"/>
        <c:scaling>
          <c:orientation val="minMax"/>
        </c:scaling>
        <c:delete val="1"/>
        <c:axPos val="l"/>
        <c:numFmt formatCode="General" sourceLinked="1"/>
        <c:tickLblPos val="nextTo"/>
        <c:crossAx val="5505024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Pt>
            <c:idx val="3"/>
            <c:spPr>
              <a:solidFill>
                <a:srgbClr val="1F497D">
                  <a:lumMod val="40000"/>
                  <a:lumOff val="60000"/>
                </a:srgbClr>
              </a:solidFill>
            </c:spPr>
          </c:dPt>
          <c:dPt>
            <c:idx val="4"/>
            <c:explosion val="27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6"/>
            <c:spPr>
              <a:solidFill>
                <a:schemeClr val="accent5">
                  <a:lumMod val="50000"/>
                </a:schemeClr>
              </a:solidFill>
            </c:spPr>
          </c:dPt>
          <c:dLbls>
            <c:dLbl>
              <c:idx val="0"/>
              <c:layout>
                <c:manualLayout>
                  <c:x val="-1.9267537680707447E-2"/>
                  <c:y val="7.60536471402615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4%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-5.4762719973442814E-2"/>
                  <c:y val="2.48242046667244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2%</a:t>
                    </a:r>
                  </a:p>
                </c:rich>
              </c:tx>
              <c:showVal val="1"/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15%</a:t>
                    </a:r>
                  </a:p>
                </c:rich>
              </c:tx>
              <c:showVal val="1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37%</a:t>
                    </a:r>
                  </a:p>
                </c:rich>
              </c:tx>
              <c:showVal val="1"/>
            </c:dLbl>
            <c:dLbl>
              <c:idx val="6"/>
              <c:layout>
                <c:manualLayout>
                  <c:x val="-3.2694547881734988E-2"/>
                  <c:y val="-0.2808161287531366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28%</a:t>
                    </a:r>
                  </a:p>
                </c:rich>
              </c:tx>
              <c:showVal val="1"/>
            </c:dLbl>
            <c:dLbl>
              <c:idx val="7"/>
              <c:layout>
                <c:manualLayout>
                  <c:x val="3.5293310437645137E-2"/>
                  <c:y val="4.085166277292261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6%</a:t>
                    </a:r>
                  </a:p>
                </c:rich>
              </c:tx>
              <c:showVal val="1"/>
            </c:dLbl>
            <c:dLbl>
              <c:idx val="8"/>
              <c:layout>
                <c:manualLayout>
                  <c:x val="3.5853521714432172E-2"/>
                  <c:y val="3.86298635747454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3%</a:t>
                    </a:r>
                  </a:p>
                </c:rich>
              </c:tx>
              <c:showVal val="1"/>
            </c:dLbl>
            <c:dLbl>
              <c:idx val="9"/>
              <c:layout>
                <c:manualLayout>
                  <c:x val="2.8003263707516816E-2"/>
                  <c:y val="6.56433330449078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12"/>
              <c:layout>
                <c:manualLayout>
                  <c:x val="2.9228166761343332E-2"/>
                  <c:y val="-1.093247959389692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Val val="1"/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2%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  <c:showLeaderLines val="1"/>
          </c:dLbls>
          <c:cat>
            <c:strRef>
              <c:f>'EST-NOVIEMBRE'!$E$47:$H$59</c:f>
              <c:strCache>
                <c:ptCount val="13"/>
                <c:pt idx="1">
                  <c:v>IMPROCEDENTE NO RESPONDIO PREVENCIÓN</c:v>
                </c:pt>
                <c:pt idx="2">
                  <c:v>INCOMPETENCIA</c:v>
                </c:pt>
                <c:pt idx="3">
                  <c:v>INEXISTENCIA </c:v>
                </c:pt>
                <c:pt idx="4">
                  <c:v>PROCEDENTE</c:v>
                </c:pt>
                <c:pt idx="5">
                  <c:v>PROCEDENTE PARCIAL POR CONFIDENCIAL</c:v>
                </c:pt>
                <c:pt idx="6">
                  <c:v>PROCEDENTE PARCIAL POR CONFIDENCIAL E INEXISTENCIA</c:v>
                </c:pt>
                <c:pt idx="7">
                  <c:v>PROCEDENTE PARCIAL POR INEXISTENCIA</c:v>
                </c:pt>
                <c:pt idx="8">
                  <c:v>IMPROCEDENTE POR RESERVA E INEXISTENCIA</c:v>
                </c:pt>
                <c:pt idx="9">
                  <c:v>PROCEDENTE PARCIAL POR RESERVA</c:v>
                </c:pt>
                <c:pt idx="10">
                  <c:v>PROCEDENTE PARCIAL POR CONFIDENCIAL RESERVADA E INEXISTENCIA</c:v>
                </c:pt>
                <c:pt idx="11">
                  <c:v>PROCEDENTE PARCIAL POR CONFIDENCIAL Y RESERVA</c:v>
                </c:pt>
                <c:pt idx="12">
                  <c:v>RESERVADA</c:v>
                </c:pt>
              </c:strCache>
            </c:strRef>
          </c:cat>
          <c:val>
            <c:numRef>
              <c:f>'EST-JULIO'!$I$44:$I$57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3</c:v>
                </c:pt>
                <c:pt idx="4">
                  <c:v>4</c:v>
                </c:pt>
                <c:pt idx="5">
                  <c:v>101</c:v>
                </c:pt>
                <c:pt idx="6">
                  <c:v>67</c:v>
                </c:pt>
                <c:pt idx="7">
                  <c:v>2</c:v>
                </c:pt>
                <c:pt idx="8">
                  <c:v>20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6</c:v>
                </c:pt>
              </c:numCache>
            </c:numRef>
          </c:val>
        </c:ser>
        <c:ser>
          <c:idx val="1"/>
          <c:order val="1"/>
          <c:cat>
            <c:strRef>
              <c:f>'EST-NOVIEMBRE'!$E$47:$H$59</c:f>
              <c:strCache>
                <c:ptCount val="13"/>
                <c:pt idx="1">
                  <c:v>IMPROCEDENTE NO RESPONDIO PREVENCIÓN</c:v>
                </c:pt>
                <c:pt idx="2">
                  <c:v>INCOMPETENCIA</c:v>
                </c:pt>
                <c:pt idx="3">
                  <c:v>INEXISTENCIA </c:v>
                </c:pt>
                <c:pt idx="4">
                  <c:v>PROCEDENTE</c:v>
                </c:pt>
                <c:pt idx="5">
                  <c:v>PROCEDENTE PARCIAL POR CONFIDENCIAL</c:v>
                </c:pt>
                <c:pt idx="6">
                  <c:v>PROCEDENTE PARCIAL POR CONFIDENCIAL E INEXISTENCIA</c:v>
                </c:pt>
                <c:pt idx="7">
                  <c:v>PROCEDENTE PARCIAL POR INEXISTENCIA</c:v>
                </c:pt>
                <c:pt idx="8">
                  <c:v>IMPROCEDENTE POR RESERVA E INEXISTENCIA</c:v>
                </c:pt>
                <c:pt idx="9">
                  <c:v>PROCEDENTE PARCIAL POR RESERVA</c:v>
                </c:pt>
                <c:pt idx="10">
                  <c:v>PROCEDENTE PARCIAL POR CONFIDENCIAL RESERVADA E INEXISTENCIA</c:v>
                </c:pt>
                <c:pt idx="11">
                  <c:v>PROCEDENTE PARCIAL POR CONFIDENCIAL Y RESERVA</c:v>
                </c:pt>
                <c:pt idx="12">
                  <c:v>RESERVADA</c:v>
                </c:pt>
              </c:strCache>
            </c:strRef>
          </c:cat>
          <c:val>
            <c:numRef>
              <c:f>'EST-JULIO'!$J$44:$J$57</c:f>
              <c:numCache>
                <c:formatCode>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2.6627218934911243E-2</c:v>
                </c:pt>
                <c:pt idx="3">
                  <c:v>8.8757396449704144E-3</c:v>
                </c:pt>
                <c:pt idx="4">
                  <c:v>1.1834319526627219E-2</c:v>
                </c:pt>
                <c:pt idx="5">
                  <c:v>0.29881656804733731</c:v>
                </c:pt>
                <c:pt idx="6">
                  <c:v>0.19822485207100593</c:v>
                </c:pt>
                <c:pt idx="7">
                  <c:v>5.9171597633136093E-3</c:v>
                </c:pt>
                <c:pt idx="8">
                  <c:v>5.9171597633136092E-2</c:v>
                </c:pt>
                <c:pt idx="9">
                  <c:v>2.9585798816568047E-3</c:v>
                </c:pt>
                <c:pt idx="10">
                  <c:v>2.9585798816568047E-3</c:v>
                </c:pt>
                <c:pt idx="11">
                  <c:v>2.9585798816568047E-3</c:v>
                </c:pt>
                <c:pt idx="12">
                  <c:v>5.9171597633136093E-3</c:v>
                </c:pt>
                <c:pt idx="13">
                  <c:v>1.7751479289940829E-2</c:v>
                </c:pt>
              </c:numCache>
            </c:numRef>
          </c:val>
        </c:ser>
      </c:pie3DChart>
      <c:spPr>
        <a:effectLst>
          <a:outerShdw blurRad="50800" dist="50800" dir="5400000" algn="ctr" rotWithShape="0">
            <a:schemeClr val="accent1">
              <a:lumMod val="75000"/>
            </a:schemeClr>
          </a:outerShdw>
        </a:effectLst>
      </c:spPr>
    </c:plotArea>
    <c:legend>
      <c:legendPos val="r"/>
      <c:legendEntry>
        <c:idx val="0"/>
        <c:delete val="1"/>
      </c:legendEntry>
      <c:legendEntry>
        <c:idx val="13"/>
        <c:delete val="1"/>
      </c:legendEntry>
      <c:layout>
        <c:manualLayout>
          <c:xMode val="edge"/>
          <c:yMode val="edge"/>
          <c:x val="0.66449142428612828"/>
          <c:y val="9.9885898878025264E-2"/>
          <c:w val="0.32907770808942538"/>
          <c:h val="0.83539303740880799"/>
        </c:manualLayout>
      </c:layout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chemeClr val="bg1">
        <a:lumMod val="8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7"/>
  <c:chart>
    <c:title>
      <c:tx>
        <c:rich>
          <a:bodyPr/>
          <a:lstStyle/>
          <a:p>
            <a:pPr>
              <a:defRPr/>
            </a:pPr>
            <a:r>
              <a:rPr lang="en-US"/>
              <a:t>TIPO DE INFORMACIÓN</a:t>
            </a:r>
          </a:p>
        </c:rich>
      </c:tx>
    </c:title>
    <c:view3D>
      <c:perspective val="30"/>
    </c:view3D>
    <c:floor>
      <c:spPr>
        <a:solidFill>
          <a:schemeClr val="accent3">
            <a:lumMod val="20000"/>
            <a:lumOff val="80000"/>
          </a:schemeClr>
        </a:solidFill>
        <a:ln w="9525">
          <a:noFill/>
        </a:ln>
      </c:spPr>
    </c:floor>
    <c:plotArea>
      <c:layout>
        <c:manualLayout>
          <c:layoutTarget val="inner"/>
          <c:xMode val="edge"/>
          <c:yMode val="edge"/>
          <c:x val="3.0974984370395465E-2"/>
          <c:y val="0.13030113839320381"/>
          <c:w val="0.96902499120028163"/>
          <c:h val="0.75851033043946425"/>
        </c:manualLayout>
      </c:layout>
      <c:bar3DChart>
        <c:barDir val="col"/>
        <c:grouping val="stacked"/>
        <c:ser>
          <c:idx val="0"/>
          <c:order val="0"/>
          <c:dLbls>
            <c:delete val="1"/>
          </c:dLbls>
          <c:cat>
            <c:strRef>
              <c:f>'EST-OCTUBRE'!$E$166:$E$169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'EST-OCTUBRE'!$F$166:$F$169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3">
                  <a:lumMod val="50000"/>
                </a:schemeClr>
              </a:outerShdw>
            </a:effectLst>
          </c:spPr>
          <c:dLbls>
            <c:delete val="1"/>
          </c:dLbls>
          <c:cat>
            <c:strRef>
              <c:f>'EST-OCTUBRE'!$E$166:$E$169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'EST-OCTUBRE'!$H$166:$H$169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6.3734862970044734E-3"/>
                  <c:y val="0.1672605878947941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160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9.8245614035087723E-3"/>
                  <c:y val="-2.56410256410269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34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5135878912969272E-3"/>
                  <c:y val="-3.846153846153838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5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5.6140350877192866E-3"/>
                  <c:y val="-4.273504273504267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0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'EST-OCTUBRE'!$E$166:$E$169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'EST-OCTUBRE'!$G$166:$G$169</c:f>
              <c:numCache>
                <c:formatCode>General</c:formatCode>
                <c:ptCount val="4"/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9.6318935276494023E-3"/>
                  <c:y val="0.1085437432103467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80%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4.1279669762642355E-3"/>
                  <c:y val="3.203203203203203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17%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3%</a:t>
                    </a:r>
                  </a:p>
                </c:rich>
              </c:tx>
              <c:showVal val="1"/>
            </c:dLbl>
            <c:showVal val="1"/>
          </c:dLbls>
          <c:cat>
            <c:strRef>
              <c:f>'EST-OCTUBRE'!$E$166:$E$169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'EST-OCTUBRE'!$I$166:$I$169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shape val="cylinder"/>
        <c:axId val="137914240"/>
        <c:axId val="137915776"/>
        <c:axId val="0"/>
      </c:bar3DChart>
      <c:catAx>
        <c:axId val="1379142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b="1" baseline="0">
                <a:solidFill>
                  <a:schemeClr val="accent3">
                    <a:lumMod val="50000"/>
                  </a:schemeClr>
                </a:solidFill>
              </a:defRPr>
            </a:pPr>
            <a:endParaRPr lang="es-MX"/>
          </a:p>
        </c:txPr>
        <c:crossAx val="137915776"/>
        <c:crosses val="autoZero"/>
        <c:auto val="1"/>
        <c:lblAlgn val="ctr"/>
        <c:lblOffset val="100"/>
      </c:catAx>
      <c:valAx>
        <c:axId val="137915776"/>
        <c:scaling>
          <c:orientation val="minMax"/>
        </c:scaling>
        <c:delete val="1"/>
        <c:axPos val="l"/>
        <c:numFmt formatCode="General" sourceLinked="1"/>
        <c:tickLblPos val="nextTo"/>
        <c:crossAx val="137914240"/>
        <c:crosses val="autoZero"/>
        <c:crossBetween val="between"/>
      </c:valAx>
    </c:plotArea>
    <c:plotVisOnly val="1"/>
    <c:dispBlanksAs val="zero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rotX val="10"/>
      <c:rotY val="0"/>
      <c:perspective val="30"/>
    </c:view3D>
    <c:floor>
      <c:spPr>
        <a:solidFill>
          <a:schemeClr val="tx1">
            <a:lumMod val="85000"/>
            <a:lumOff val="15000"/>
          </a:schemeClr>
        </a:solidFill>
      </c:spPr>
    </c:floor>
    <c:sideWall>
      <c:spPr>
        <a:solidFill>
          <a:schemeClr val="bg1">
            <a:lumMod val="75000"/>
          </a:schemeClr>
        </a:solidFill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1.4660781038734191E-2"/>
          <c:y val="0.16202888974542975"/>
          <c:w val="0.94666666666666666"/>
          <c:h val="0.68979681735590836"/>
        </c:manualLayout>
      </c:layout>
      <c:bar3DChart>
        <c:barDir val="col"/>
        <c:grouping val="stacked"/>
        <c:ser>
          <c:idx val="0"/>
          <c:order val="0"/>
          <c:tx>
            <c:strRef>
              <c:f>'ESTAD-ABRIL'!$C$22:$F$22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elete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'ESTAD-ABRIL'!$C$23:$E$23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1.7643352236925043E-2"/>
                  <c:y val="4.662004662004662E-3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104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2.2684310018905491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95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'ESTAD-ABRIL'!$C$24:$E$24</c:f>
              <c:numCache>
                <c:formatCode>General</c:formatCode>
                <c:ptCount val="3"/>
                <c:pt idx="0">
                  <c:v>132</c:v>
                </c:pt>
                <c:pt idx="1">
                  <c:v>128</c:v>
                </c:pt>
              </c:numCache>
            </c:numRef>
          </c:val>
        </c:ser>
        <c:ser>
          <c:idx val="2"/>
          <c:order val="2"/>
          <c:tx>
            <c:strRef>
              <c:f>'ESTAD-MAYO'!$C$22:$F$22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layout>
                <c:manualLayout>
                  <c:x val="1.0519327806141432E-2"/>
                  <c:y val="-6.5268065268065292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52%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1.1394350753414802E-2"/>
                  <c:y val="-0.10722610722611296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48%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'ESTAD-ABRIL'!$C$25:$E$25</c:f>
              <c:numCache>
                <c:formatCode>0%</c:formatCode>
                <c:ptCount val="3"/>
                <c:pt idx="0">
                  <c:v>0.50769230769230766</c:v>
                </c:pt>
                <c:pt idx="1">
                  <c:v>0.49230769230769234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7954816"/>
        <c:axId val="137956352"/>
        <c:axId val="0"/>
      </c:bar3DChart>
      <c:catAx>
        <c:axId val="13795481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7956352"/>
        <c:crosses val="autoZero"/>
        <c:auto val="1"/>
        <c:lblAlgn val="ctr"/>
        <c:lblOffset val="100"/>
      </c:catAx>
      <c:valAx>
        <c:axId val="137956352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7954816"/>
        <c:crosses val="autoZero"/>
        <c:crossBetween val="between"/>
      </c:valAx>
      <c:spPr>
        <a:solidFill>
          <a:schemeClr val="bg1">
            <a:lumMod val="75000"/>
          </a:schemeClr>
        </a:solidFill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txPr>
          <a:bodyPr/>
          <a:lstStyle/>
          <a:p>
            <a:pPr>
              <a:defRPr sz="1400" b="1"/>
            </a:pPr>
            <a:endParaRPr lang="es-MX"/>
          </a:p>
        </c:txPr>
      </c:legendEntry>
    </c:legend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4"/>
  <c:chart>
    <c:autoTitleDeleted val="1"/>
    <c:view3D>
      <c:rAngAx val="1"/>
    </c:view3D>
    <c:sideWall>
      <c:spPr>
        <a:solidFill>
          <a:schemeClr val="bg1">
            <a:lumMod val="75000"/>
          </a:schemeClr>
        </a:solidFill>
      </c:spPr>
    </c:sideWall>
    <c:backWall>
      <c:spPr>
        <a:solidFill>
          <a:schemeClr val="bg1">
            <a:lumMod val="75000"/>
          </a:schemeClr>
        </a:solidFill>
      </c:spPr>
    </c:backWall>
    <c:plotArea>
      <c:layout>
        <c:manualLayout>
          <c:layoutTarget val="inner"/>
          <c:xMode val="edge"/>
          <c:yMode val="edge"/>
          <c:x val="4.4903937007874532E-2"/>
          <c:y val="0.10919425708169682"/>
          <c:w val="0.9368585826771656"/>
          <c:h val="0.73329958098508763"/>
        </c:manualLayout>
      </c:layout>
      <c:bar3DChart>
        <c:barDir val="col"/>
        <c:grouping val="stacked"/>
        <c:ser>
          <c:idx val="0"/>
          <c:order val="0"/>
          <c:tx>
            <c:strRef>
              <c:f>'EST-JULIO'!$H$20:$L$20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tx1"/>
                        </a:solidFill>
                      </a:rPr>
                      <a:t>130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tx1"/>
                        </a:solidFill>
                      </a:rPr>
                      <a:t>62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8666666666666703E-2"/>
                  <c:y val="-4.3859633975813932E-2"/>
                </c:manualLayout>
              </c:layout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tx1"/>
                        </a:solidFill>
                      </a:rPr>
                      <a:t>7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-2.0997375328085601E-7"/>
                  <c:y val="-8.7719267951627281E-2"/>
                </c:manualLayout>
              </c:layout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tx1"/>
                        </a:solidFill>
                      </a:rPr>
                      <a:t>0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 baseline="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'EST-JULIO'!$H$21:$K$21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'EST-JULIO'!$H$22:$K$22</c:f>
              <c:numCache>
                <c:formatCode>General</c:formatCode>
                <c:ptCount val="4"/>
                <c:pt idx="0">
                  <c:v>256</c:v>
                </c:pt>
                <c:pt idx="1">
                  <c:v>134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'EST-JULIO'!$H$20:$L$20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layout>
                <c:manualLayout>
                  <c:x val="2.9333333333333392E-2"/>
                  <c:y val="-8.33336499054945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65%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2.6666666666666752E-2"/>
                  <c:y val="-7.01757597127504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31%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2.1333333333333392E-2"/>
                  <c:y val="-8.333330455404594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3.2000000000000042E-2"/>
                  <c:y val="-9.2105231349208685E-2"/>
                </c:manualLayout>
              </c:layout>
              <c:showVal val="1"/>
            </c:dLbl>
            <c:txPr>
              <a:bodyPr/>
              <a:lstStyle/>
              <a:p>
                <a:pPr>
                  <a:defRPr b="1" baseline="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'EST-JULIO'!$H$21:$K$21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'EST-JULIO'!$H$23:$K$23</c:f>
              <c:numCache>
                <c:formatCode>0%</c:formatCode>
                <c:ptCount val="4"/>
                <c:pt idx="0">
                  <c:v>0.63054187192118227</c:v>
                </c:pt>
                <c:pt idx="1">
                  <c:v>0.33004926108374383</c:v>
                </c:pt>
                <c:pt idx="2">
                  <c:v>3.9408866995073892E-2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8003968"/>
        <c:axId val="138005504"/>
        <c:axId val="0"/>
      </c:bar3DChart>
      <c:catAx>
        <c:axId val="13800396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60" b="1"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8005504"/>
        <c:crosses val="autoZero"/>
        <c:auto val="1"/>
        <c:lblAlgn val="ctr"/>
        <c:lblOffset val="100"/>
      </c:catAx>
      <c:valAx>
        <c:axId val="138005504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8003968"/>
        <c:crosses val="autoZero"/>
        <c:crossBetween val="between"/>
      </c:valAx>
    </c:plotArea>
    <c:legend>
      <c:legendPos val="t"/>
      <c:legendEntry>
        <c:idx val="0"/>
        <c:delete val="1"/>
      </c:legendEntry>
      <c:legendEntry>
        <c:idx val="1"/>
        <c:txPr>
          <a:bodyPr/>
          <a:lstStyle/>
          <a:p>
            <a:pPr>
              <a:defRPr sz="1400" b="1" baseline="0">
                <a:solidFill>
                  <a:schemeClr val="tx1"/>
                </a:solidFill>
              </a:defRPr>
            </a:pPr>
            <a:endParaRPr lang="es-MX"/>
          </a:p>
        </c:txPr>
      </c:legendEntry>
      <c:layout>
        <c:manualLayout>
          <c:xMode val="edge"/>
          <c:yMode val="edge"/>
          <c:x val="0.32314477690290505"/>
          <c:y val="2.6315780385488194E-2"/>
          <c:w val="0.49237690288715835"/>
          <c:h val="0.11439870341252127"/>
        </c:manualLayout>
      </c:layout>
      <c:txPr>
        <a:bodyPr/>
        <a:lstStyle/>
        <a:p>
          <a:pPr>
            <a:defRPr sz="1400" b="1" baseline="0">
              <a:solidFill>
                <a:schemeClr val="tx1"/>
              </a:solidFill>
            </a:defRPr>
          </a:pPr>
          <a:endParaRPr lang="es-MX"/>
        </a:p>
      </c:txPr>
    </c:legend>
    <c:dispBlanksAs val="gap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3.0555555555555582E-2"/>
          <c:y val="5.0925925925925923E-2"/>
          <c:w val="0.77147353455821666"/>
          <c:h val="0.89814814814814814"/>
        </c:manualLayout>
      </c:layout>
      <c:pie3DChart>
        <c:varyColors val="1"/>
        <c:ser>
          <c:idx val="0"/>
          <c:order val="0"/>
          <c:explosion val="25"/>
          <c:dLbls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  <c:showLeaderLines val="1"/>
          </c:dLbls>
          <c:cat>
            <c:strRef>
              <c:f>'GRAFICAS SEG SEM GR'!$G$47:$L$47</c:f>
              <c:strCache>
                <c:ptCount val="6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OCTUBRE</c:v>
                </c:pt>
                <c:pt idx="4">
                  <c:v>NOVIEMBRE</c:v>
                </c:pt>
                <c:pt idx="5">
                  <c:v>DICIEMBRE</c:v>
                </c:pt>
              </c:strCache>
            </c:strRef>
          </c:cat>
          <c:val>
            <c:numRef>
              <c:f>'GRAFICAS SEG SEM GR'!$G$49:$L$49</c:f>
              <c:numCache>
                <c:formatCode>General</c:formatCode>
                <c:ptCount val="6"/>
                <c:pt idx="0">
                  <c:v>133</c:v>
                </c:pt>
                <c:pt idx="1">
                  <c:v>116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9"/>
  <c:chart>
    <c:autoTitleDeleted val="1"/>
    <c:view3D>
      <c:perspective val="30"/>
    </c:view3D>
    <c:floor>
      <c:spPr>
        <a:solidFill>
          <a:schemeClr val="tx2">
            <a:lumMod val="40000"/>
            <a:lumOff val="60000"/>
          </a:schemeClr>
        </a:solidFill>
        <a:effectLst>
          <a:outerShdw blurRad="50800" dist="50800" dir="5400000" algn="ctr" rotWithShape="0">
            <a:schemeClr val="accent1">
              <a:lumMod val="60000"/>
              <a:lumOff val="40000"/>
            </a:schemeClr>
          </a:outerShdw>
        </a:effectLst>
      </c:spPr>
    </c:floor>
    <c:sideWall>
      <c:spPr>
        <a:effectLst>
          <a:outerShdw blurRad="50800" dist="50800" dir="5400000" algn="ctr" rotWithShape="0">
            <a:srgbClr val="00B0F0"/>
          </a:outerShdw>
        </a:effectLst>
      </c:spPr>
    </c:sideWall>
    <c:backWall>
      <c:spPr>
        <a:effectLst>
          <a:outerShdw blurRad="50800" dist="50800" dir="5400000" algn="ctr" rotWithShape="0">
            <a:srgbClr val="00B0F0"/>
          </a:outerShdw>
        </a:effectLst>
      </c:spPr>
    </c:backWall>
    <c:plotArea>
      <c:layout>
        <c:manualLayout>
          <c:layoutTarget val="inner"/>
          <c:xMode val="edge"/>
          <c:yMode val="edge"/>
          <c:x val="1.7254901960784313E-2"/>
          <c:y val="0.14944125246720455"/>
          <c:w val="0.9654901960784501"/>
          <c:h val="0.71359066306831165"/>
        </c:manualLayout>
      </c:layout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'EST-DICIEMBRE'!$E$95:$E$101</c:f>
              <c:strCache>
                <c:ptCount val="7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CD</c:v>
                </c:pt>
                <c:pt idx="4">
                  <c:v>COPIA SIMPLE Y COPIA CERTIFICADA</c:v>
                </c:pt>
                <c:pt idx="5">
                  <c:v>CONSULTA FISICA</c:v>
                </c:pt>
                <c:pt idx="6">
                  <c:v>COPIA SIMPLE Y COPIA DIGITAL</c:v>
                </c:pt>
              </c:strCache>
            </c:strRef>
          </c:cat>
          <c:val>
            <c:numRef>
              <c:f>'EST-DICIEMBRE'!$F$95:$F$101</c:f>
              <c:numCache>
                <c:formatCode>General</c:formatCode>
                <c:ptCount val="7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'EST-DICIEMBRE'!$E$95:$E$101</c:f>
              <c:strCache>
                <c:ptCount val="7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CD</c:v>
                </c:pt>
                <c:pt idx="4">
                  <c:v>COPIA SIMPLE Y COPIA CERTIFICADA</c:v>
                </c:pt>
                <c:pt idx="5">
                  <c:v>CONSULTA FISICA</c:v>
                </c:pt>
                <c:pt idx="6">
                  <c:v>COPIA SIMPLE Y COPIA DIGITAL</c:v>
                </c:pt>
              </c:strCache>
            </c:strRef>
          </c:cat>
          <c:val>
            <c:numRef>
              <c:f>'EST-DICIEMBRE'!$G$95:$G$101</c:f>
              <c:numCache>
                <c:formatCode>General</c:formatCode>
                <c:ptCount val="7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1">
                  <a:lumMod val="50000"/>
                </a:schemeClr>
              </a:outerShdw>
            </a:effectLst>
          </c:spP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104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48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7.8431372549019624E-3"/>
                  <c:y val="1.54099582002837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30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6.4047657473237833E-3"/>
                  <c:y val="-6.20048790013919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12</a:t>
                    </a:r>
                  </a:p>
                </c:rich>
              </c:tx>
              <c:showVal val="1"/>
            </c:dLbl>
            <c:dLbl>
              <c:idx val="4"/>
              <c:layout>
                <c:manualLayout>
                  <c:x val="6.2744526876338212E-3"/>
                  <c:y val="-1.536083588837608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Val val="1"/>
            </c:dLbl>
            <c:dLbl>
              <c:idx val="5"/>
              <c:layout>
                <c:manualLayout>
                  <c:x val="6.2745098039217028E-3"/>
                  <c:y val="-4.28767952218439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Val val="1"/>
            </c:dLbl>
            <c:spPr>
              <a:effectLst>
                <a:outerShdw blurRad="50800" dist="50800" dir="5400000" algn="ctr" rotWithShape="0">
                  <a:schemeClr val="tx2">
                    <a:lumMod val="20000"/>
                    <a:lumOff val="80000"/>
                  </a:schemeClr>
                </a:outerShdw>
              </a:effectLst>
            </c:spPr>
            <c:txPr>
              <a:bodyPr/>
              <a:lstStyle/>
              <a:p>
                <a:pPr>
                  <a:defRPr b="1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'EST-DICIEMBRE'!$E$95:$E$101</c:f>
              <c:strCache>
                <c:ptCount val="7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CD</c:v>
                </c:pt>
                <c:pt idx="4">
                  <c:v>COPIA SIMPLE Y COPIA CERTIFICADA</c:v>
                </c:pt>
                <c:pt idx="5">
                  <c:v>CONSULTA FISICA</c:v>
                </c:pt>
                <c:pt idx="6">
                  <c:v>COPIA SIMPLE Y COPIA DIGITAL</c:v>
                </c:pt>
              </c:strCache>
            </c:strRef>
          </c:cat>
          <c:val>
            <c:numRef>
              <c:f>'EST-DICIEMBRE'!$H$95:$H$101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dLbls>
            <c:delete val="1"/>
          </c:dLbls>
          <c:cat>
            <c:strRef>
              <c:f>'EST-DICIEMBRE'!$E$95:$E$101</c:f>
              <c:strCache>
                <c:ptCount val="7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CD</c:v>
                </c:pt>
                <c:pt idx="4">
                  <c:v>COPIA SIMPLE Y COPIA CERTIFICADA</c:v>
                </c:pt>
                <c:pt idx="5">
                  <c:v>CONSULTA FISICA</c:v>
                </c:pt>
                <c:pt idx="6">
                  <c:v>COPIA SIMPLE Y COPIA DIGITAL</c:v>
                </c:pt>
              </c:strCache>
            </c:strRef>
          </c:cat>
          <c:val>
            <c:numRef>
              <c:f>'EST-DICIEMBRE'!$I$95:$I$101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8087424"/>
        <c:axId val="138101504"/>
        <c:axId val="0"/>
      </c:bar3DChart>
      <c:catAx>
        <c:axId val="13808742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tx2">
                    <a:lumMod val="75000"/>
                  </a:schemeClr>
                </a:solidFill>
              </a:defRPr>
            </a:pPr>
            <a:endParaRPr lang="es-MX"/>
          </a:p>
        </c:txPr>
        <c:crossAx val="138101504"/>
        <c:crosses val="autoZero"/>
        <c:auto val="1"/>
        <c:lblAlgn val="ctr"/>
        <c:lblOffset val="100"/>
      </c:catAx>
      <c:valAx>
        <c:axId val="138101504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8087424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6"/>
  <c:chart>
    <c:title>
      <c:tx>
        <c:rich>
          <a:bodyPr/>
          <a:lstStyle/>
          <a:p>
            <a:pPr>
              <a:defRPr/>
            </a:pPr>
            <a:r>
              <a:rPr lang="es-MX"/>
              <a:t>NOTIFICACIÓN DE RESPUESTA</a:t>
            </a:r>
          </a:p>
        </c:rich>
      </c:tx>
    </c:title>
    <c:view3D>
      <c:rAngAx val="1"/>
    </c:view3D>
    <c:floor>
      <c:spPr>
        <a:solidFill>
          <a:schemeClr val="accent2">
            <a:lumMod val="20000"/>
            <a:lumOff val="80000"/>
          </a:schemeClr>
        </a:solidFill>
      </c:spPr>
    </c:floor>
    <c:plotArea>
      <c:layout>
        <c:manualLayout>
          <c:layoutTarget val="inner"/>
          <c:xMode val="edge"/>
          <c:yMode val="edge"/>
          <c:x val="2.8333333333333332E-2"/>
          <c:y val="0.19432888597258677"/>
          <c:w val="0.9633333333333336"/>
          <c:h val="0.59879228638086901"/>
        </c:manualLayout>
      </c:layout>
      <c:bar3DChart>
        <c:barDir val="col"/>
        <c:grouping val="stacked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effectLst>
              <a:outerShdw blurRad="50800" dist="50800" dir="5400000" algn="ctr" rotWithShape="0">
                <a:schemeClr val="accent2">
                  <a:lumMod val="60000"/>
                  <a:lumOff val="40000"/>
                </a:schemeClr>
              </a:outerShdw>
            </a:effectLst>
          </c:spPr>
          <c:dLbls>
            <c:dLbl>
              <c:idx val="3"/>
              <c:layout>
                <c:manualLayout>
                  <c:x val="1.1666666666666783E-2"/>
                  <c:y val="-3.2407407407409126E-2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'EST-JULIO'!$E$204:$E$207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'EST-JULIO'!$F$204:$F$207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2.1666666666666671E-2"/>
                  <c:y val="-9.7222222222222224E-2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1"/>
              <c:layout>
                <c:manualLayout>
                  <c:x val="1.6666666666667535E-3"/>
                  <c:y val="-0.1388888888888889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1.6666666666666701E-2"/>
                  <c:y val="-0.1111111111111111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3"/>
              <c:layout>
                <c:manualLayout>
                  <c:x val="6.6666666666666714E-3"/>
                  <c:y val="-0.12037037037037028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txPr>
              <a:bodyPr/>
              <a:lstStyle/>
              <a:p>
                <a:pPr>
                  <a:defRPr baseline="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'EST-JULIO'!$E$204:$E$207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'EST-JULIO'!$G$204:$G$207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104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47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30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5.4644808743169355E-3"/>
                  <c:y val="-2.31481481481481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'EST-JULIO'!$E$204:$E$207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'EST-JULIO'!$H$204:$H$207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267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2.0036429872495438E-2"/>
                  <c:y val="-9.259259259259476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52%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5.4644808743169355E-3"/>
                  <c:y val="-0.1064814814814852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24%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-8.9596598590317642E-3"/>
                  <c:y val="-0.11111111111111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15%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7.2859744990892532E-3"/>
                  <c:y val="-0.1064814814814852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9%</a:t>
                    </a:r>
                  </a:p>
                </c:rich>
              </c:tx>
              <c:showVal val="1"/>
            </c:dLbl>
            <c:dLbl>
              <c:idx val="4"/>
              <c:layout>
                <c:manualLayout>
                  <c:x val="5.4644808743169355E-3"/>
                  <c:y val="-0.13425925925925927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'EST-JULIO'!$E$204:$E$207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'EST-JULIO'!$I$204:$I$207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1.1111111111111112E-2</c:v>
                </c:pt>
                <c:pt idx="3">
                  <c:v>0.98888888888888893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8171904"/>
        <c:axId val="138173440"/>
        <c:axId val="0"/>
      </c:bar3DChart>
      <c:catAx>
        <c:axId val="13817190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8173440"/>
        <c:crosses val="autoZero"/>
        <c:auto val="1"/>
        <c:lblAlgn val="ctr"/>
        <c:lblOffset val="100"/>
      </c:catAx>
      <c:valAx>
        <c:axId val="138173440"/>
        <c:scaling>
          <c:orientation val="minMax"/>
        </c:scaling>
        <c:delete val="1"/>
        <c:axPos val="l"/>
        <c:numFmt formatCode="General" sourceLinked="1"/>
        <c:tickLblPos val="nextTo"/>
        <c:crossAx val="138171904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0"/>
  <c:chart>
    <c:title>
      <c:tx>
        <c:rich>
          <a:bodyPr/>
          <a:lstStyle/>
          <a:p>
            <a:pPr>
              <a:defRPr/>
            </a:pPr>
            <a:r>
              <a:rPr lang="es-MX"/>
              <a:t>INFORMACIÓN POR TEMÁTICA</a:t>
            </a:r>
          </a:p>
        </c:rich>
      </c:tx>
    </c:title>
    <c:view3D>
      <c:rAngAx val="1"/>
    </c:view3D>
    <c:floor>
      <c:spPr>
        <a:solidFill>
          <a:schemeClr val="accent6">
            <a:lumMod val="20000"/>
            <a:lumOff val="80000"/>
          </a:schemeClr>
        </a:solidFill>
      </c:spPr>
    </c:floor>
    <c:plotArea>
      <c:layout>
        <c:manualLayout>
          <c:layoutTarget val="inner"/>
          <c:xMode val="edge"/>
          <c:yMode val="edge"/>
          <c:x val="8.2687351960341327E-3"/>
          <c:y val="0.15503049391553494"/>
          <c:w val="0.98139534580890198"/>
          <c:h val="0.49507038892867578"/>
        </c:manualLayout>
      </c:layout>
      <c:bar3DChart>
        <c:barDir val="col"/>
        <c:grouping val="stacked"/>
        <c:ser>
          <c:idx val="0"/>
          <c:order val="0"/>
          <c:dLbls>
            <c:showVal val="1"/>
          </c:dLbls>
          <c:cat>
            <c:multiLvlStrRef>
              <c:f>'EST-JULIO'!$D$177:$E$180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'EST-JULIO'!$F$177:$F$180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showVal val="1"/>
          </c:dLbls>
          <c:cat>
            <c:multiLvlStrRef>
              <c:f>'EST-JULIO'!$D$177:$E$180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'EST-JULIO'!$G$177:$G$180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6">
                  <a:lumMod val="75000"/>
                </a:schemeClr>
              </a:outerShdw>
            </a:effectLst>
          </c:spPr>
          <c:dLbls>
            <c:dLbl>
              <c:idx val="0"/>
              <c:tx>
                <c:rich>
                  <a:bodyPr/>
                  <a:lstStyle/>
                  <a:p>
                    <a:r>
                      <a:rPr lang="en-US" b="1"/>
                      <a:t>133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62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6.3179322172058775E-3"/>
                  <c:y val="-5.333333333333452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0471832260568307E-2"/>
                  <c:y val="-2.9090942579546777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3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multiLvlStrRef>
              <c:f>'EST-JULIO'!$D$177:$E$180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'EST-JULIO'!$H$177:$H$180</c:f>
              <c:numCache>
                <c:formatCode>General</c:formatCode>
                <c:ptCount val="4"/>
                <c:pt idx="0">
                  <c:v>136</c:v>
                </c:pt>
                <c:pt idx="1">
                  <c:v>79</c:v>
                </c:pt>
                <c:pt idx="2">
                  <c:v>0</c:v>
                </c:pt>
                <c:pt idx="3">
                  <c:v>397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4.1343675980170724E-3"/>
                  <c:y val="-6.8350274397518923E-2"/>
                </c:manualLayout>
              </c:layout>
              <c:tx>
                <c:rich>
                  <a:bodyPr/>
                  <a:lstStyle/>
                  <a:p>
                    <a:pPr>
                      <a:defRPr sz="1050" b="1">
                        <a:solidFill>
                          <a:schemeClr val="accent6">
                            <a:lumMod val="75000"/>
                          </a:schemeClr>
                        </a:solidFill>
                      </a:defRPr>
                    </a:pPr>
                    <a:r>
                      <a:rPr lang="en-US" b="1"/>
                      <a:t>67%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2.0964824670259771E-3"/>
                  <c:y val="-9.5690384156525893E-2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t>31%</a:t>
                    </a:r>
                  </a:p>
                </c:rich>
              </c:tx>
              <c:spPr/>
              <c:showVal val="1"/>
            </c:dLbl>
            <c:dLbl>
              <c:idx val="2"/>
              <c:layout>
                <c:manualLayout>
                  <c:x val="4.2276350245392634E-3"/>
                  <c:y val="-0.11508432355046525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1%</a:t>
                    </a:r>
                  </a:p>
                </c:rich>
              </c:tx>
              <c:spPr/>
              <c:showVal val="1"/>
            </c:dLbl>
            <c:dLbl>
              <c:idx val="3"/>
              <c:layout>
                <c:manualLayout>
                  <c:x val="0"/>
                  <c:y val="-8.3333333333333343E-2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2%</a:t>
                    </a:r>
                  </a:p>
                </c:rich>
              </c:tx>
              <c:spPr/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multiLvlStrRef>
              <c:f>'EST-JULIO'!$D$177:$E$180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'EST-JULIO'!$I$177:$I$180</c:f>
              <c:numCache>
                <c:formatCode>0%</c:formatCode>
                <c:ptCount val="4"/>
                <c:pt idx="0">
                  <c:v>0.22222222222222221</c:v>
                </c:pt>
                <c:pt idx="1">
                  <c:v>0.12908496732026145</c:v>
                </c:pt>
                <c:pt idx="2">
                  <c:v>0</c:v>
                </c:pt>
                <c:pt idx="3">
                  <c:v>0.64869281045751637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8215808"/>
        <c:axId val="138217344"/>
        <c:axId val="0"/>
      </c:bar3DChart>
      <c:catAx>
        <c:axId val="13821580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="1" baseline="0">
                <a:solidFill>
                  <a:schemeClr val="accent6">
                    <a:lumMod val="50000"/>
                  </a:schemeClr>
                </a:solidFill>
              </a:defRPr>
            </a:pPr>
            <a:endParaRPr lang="es-MX"/>
          </a:p>
        </c:txPr>
        <c:crossAx val="138217344"/>
        <c:crosses val="autoZero"/>
        <c:auto val="1"/>
        <c:lblAlgn val="ctr"/>
        <c:lblOffset val="100"/>
      </c:catAx>
      <c:valAx>
        <c:axId val="138217344"/>
        <c:scaling>
          <c:orientation val="minMax"/>
        </c:scaling>
        <c:delete val="1"/>
        <c:axPos val="l"/>
        <c:numFmt formatCode="General" sourceLinked="1"/>
        <c:tickLblPos val="nextTo"/>
        <c:crossAx val="138215808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2"/>
  <c:chart>
    <c:view3D>
      <c:rAngAx val="1"/>
    </c:view3D>
    <c:sideWall>
      <c:spPr>
        <a:solidFill>
          <a:schemeClr val="accent2">
            <a:lumMod val="60000"/>
            <a:lumOff val="40000"/>
          </a:schemeClr>
        </a:solidFill>
      </c:spPr>
    </c:sideWall>
    <c:backWall>
      <c:spPr>
        <a:solidFill>
          <a:schemeClr val="accent2">
            <a:lumMod val="60000"/>
            <a:lumOff val="40000"/>
          </a:schemeClr>
        </a:solidFill>
      </c:spPr>
    </c:backWall>
    <c:plotArea>
      <c:layout>
        <c:manualLayout>
          <c:layoutTarget val="inner"/>
          <c:xMode val="edge"/>
          <c:yMode val="edge"/>
          <c:x val="1.9704519693659953E-2"/>
          <c:y val="6.6256662206917727E-2"/>
          <c:w val="0.9479924492197096"/>
          <c:h val="0.3714330708661418"/>
        </c:manualLayout>
      </c:layout>
      <c:bar3DChart>
        <c:barDir val="col"/>
        <c:grouping val="stacked"/>
        <c:ser>
          <c:idx val="0"/>
          <c:order val="0"/>
          <c:cat>
            <c:strRef>
              <c:f>'EST-DICIEMBRE'!$F$261:$F$316</c:f>
              <c:strCache>
                <c:ptCount val="56"/>
                <c:pt idx="0">
                  <c:v>Atención Ciudadana</c:v>
                </c:pt>
                <c:pt idx="1">
                  <c:v>Consejeria Juridica</c:v>
                </c:pt>
                <c:pt idx="2">
                  <c:v>Contraloría</c:v>
                </c:pt>
                <c:pt idx="3">
                  <c:v>Coordinación de la Oficina de Presidencia </c:v>
                </c:pt>
                <c:pt idx="4">
                  <c:v>Coordinación de Gabinete</c:v>
                </c:pt>
                <c:pt idx="5">
                  <c:v>Coordinación General  Oficina Central de Gobierno, Estrategía y opinión Pública</c:v>
                </c:pt>
                <c:pt idx="6">
                  <c:v>Coplademun</c:v>
                </c:pt>
                <c:pt idx="7">
                  <c:v>Dirección Catastro</c:v>
                </c:pt>
                <c:pt idx="8">
                  <c:v>Dirección de Aseo Público</c:v>
                </c:pt>
                <c:pt idx="9">
                  <c:v>Dirección de Cementerios</c:v>
                </c:pt>
                <c:pt idx="10">
                  <c:v>Dirección de Parques y Jardines</c:v>
                </c:pt>
                <c:pt idx="11">
                  <c:v>Dirección de Protección al Medio Ambiente</c:v>
                </c:pt>
                <c:pt idx="12">
                  <c:v>Instituto Municipal de la Juventud</c:v>
                </c:pt>
                <c:pt idx="13">
                  <c:v>Instituto Municipal de la Mujer</c:v>
                </c:pt>
                <c:pt idx="14">
                  <c:v>Junta Municipal de Reclutamiento</c:v>
                </c:pt>
                <c:pt idx="15">
                  <c:v>Mantenimiento de Pavimentos</c:v>
                </c:pt>
                <c:pt idx="16">
                  <c:v>Proyectos Estratégicos</c:v>
                </c:pt>
                <c:pt idx="17">
                  <c:v>Regidores</c:v>
                </c:pt>
                <c:pt idx="18">
                  <c:v>Registro Civil</c:v>
                </c:pt>
                <c:pt idx="19">
                  <c:v>Relaciones Exteriores</c:v>
                </c:pt>
                <c:pt idx="20">
                  <c:v>Sanidad Animal</c:v>
                </c:pt>
                <c:pt idx="21">
                  <c:v>Secretaria del Ayuntamiento</c:v>
                </c:pt>
                <c:pt idx="22">
                  <c:v>Vinculación Asuntos Religiosos</c:v>
                </c:pt>
                <c:pt idx="23">
                  <c:v>Comunidad Digna</c:v>
                </c:pt>
                <c:pt idx="24">
                  <c:v>Coordinación de Delegaciones</c:v>
                </c:pt>
                <c:pt idx="25">
                  <c:v>Dir. Gral. Innovación y Tecnología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Cultura</c:v>
                </c:pt>
                <c:pt idx="29">
                  <c:v>Mantenimiento Urbano</c:v>
                </c:pt>
                <c:pt idx="30">
                  <c:v>Relaciones Públicas</c:v>
                </c:pt>
                <c:pt idx="31">
                  <c:v>Agua y Alcantarillado</c:v>
                </c:pt>
                <c:pt idx="32">
                  <c:v>Asuntos Internos</c:v>
                </c:pt>
                <c:pt idx="33">
                  <c:v>Comunicación Social</c:v>
                </c:pt>
                <c:pt idx="34">
                  <c:v>Dir. Gral. Promoción Económica y T.</c:v>
                </c:pt>
                <c:pt idx="35">
                  <c:v>Instituto de Capacitación y Oferta Educativa</c:v>
                </c:pt>
                <c:pt idx="36">
                  <c:v>Integración y Dictaminación</c:v>
                </c:pt>
                <c:pt idx="37">
                  <c:v>Rastros Municipales</c:v>
                </c:pt>
                <c:pt idx="38">
                  <c:v>Secretaría Particular</c:v>
                </c:pt>
                <c:pt idx="39">
                  <c:v>Dirección de Transparencia y Acceso a la Información</c:v>
                </c:pt>
                <c:pt idx="40">
                  <c:v>Dir. General y Admva. Ecología</c:v>
                </c:pt>
                <c:pt idx="41">
                  <c:v>Protección Civil y Bomberos</c:v>
                </c:pt>
                <c:pt idx="42">
                  <c:v>Participación Ciudadana</c:v>
                </c:pt>
                <c:pt idx="43">
                  <c:v>Patrimonio Municipal</c:v>
                </c:pt>
                <c:pt idx="44">
                  <c:v>Alumbrado Público</c:v>
                </c:pt>
                <c:pt idx="45">
                  <c:v>Archivo Municipal</c:v>
                </c:pt>
                <c:pt idx="46">
                  <c:v>Desarrollo Social Humano</c:v>
                </c:pt>
                <c:pt idx="47">
                  <c:v>Seguridad Pública</c:v>
                </c:pt>
                <c:pt idx="48">
                  <c:v>Dir. Gral. de Servicios Públicos</c:v>
                </c:pt>
                <c:pt idx="49">
                  <c:v>Síndico Municipal</c:v>
                </c:pt>
                <c:pt idx="50">
                  <c:v>Actas y Acuerdos</c:v>
                </c:pt>
                <c:pt idx="51">
                  <c:v>Padrón y Licencias</c:v>
                </c:pt>
                <c:pt idx="52">
                  <c:v>Inspección de Reglamentos</c:v>
                </c:pt>
                <c:pt idx="53">
                  <c:v>Tesorero Municipal</c:v>
                </c:pt>
                <c:pt idx="54">
                  <c:v>Obras Públicas</c:v>
                </c:pt>
                <c:pt idx="55">
                  <c:v>Oficialía Mayor Administrativa</c:v>
                </c:pt>
              </c:strCache>
            </c:strRef>
          </c:cat>
          <c:val>
            <c:numRef>
              <c:f>'EST-DICIEMBRE'!$G$261:$G$316</c:f>
              <c:numCache>
                <c:formatCode>General</c:formatCode>
                <c:ptCount val="56"/>
              </c:numCache>
            </c:numRef>
          </c:val>
        </c:ser>
        <c:ser>
          <c:idx val="1"/>
          <c:order val="1"/>
          <c:dLbls>
            <c:txPr>
              <a:bodyPr/>
              <a:lstStyle/>
              <a:p>
                <a:pPr>
                  <a:defRPr baseline="0"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'EST-DICIEMBRE'!$F$261:$F$316</c:f>
              <c:strCache>
                <c:ptCount val="56"/>
                <c:pt idx="0">
                  <c:v>Atención Ciudadana</c:v>
                </c:pt>
                <c:pt idx="1">
                  <c:v>Consejeria Juridica</c:v>
                </c:pt>
                <c:pt idx="2">
                  <c:v>Contraloría</c:v>
                </c:pt>
                <c:pt idx="3">
                  <c:v>Coordinación de la Oficina de Presidencia </c:v>
                </c:pt>
                <c:pt idx="4">
                  <c:v>Coordinación de Gabinete</c:v>
                </c:pt>
                <c:pt idx="5">
                  <c:v>Coordinación General  Oficina Central de Gobierno, Estrategía y opinión Pública</c:v>
                </c:pt>
                <c:pt idx="6">
                  <c:v>Coplademun</c:v>
                </c:pt>
                <c:pt idx="7">
                  <c:v>Dirección Catastro</c:v>
                </c:pt>
                <c:pt idx="8">
                  <c:v>Dirección de Aseo Público</c:v>
                </c:pt>
                <c:pt idx="9">
                  <c:v>Dirección de Cementerios</c:v>
                </c:pt>
                <c:pt idx="10">
                  <c:v>Dirección de Parques y Jardines</c:v>
                </c:pt>
                <c:pt idx="11">
                  <c:v>Dirección de Protección al Medio Ambiente</c:v>
                </c:pt>
                <c:pt idx="12">
                  <c:v>Instituto Municipal de la Juventud</c:v>
                </c:pt>
                <c:pt idx="13">
                  <c:v>Instituto Municipal de la Mujer</c:v>
                </c:pt>
                <c:pt idx="14">
                  <c:v>Junta Municipal de Reclutamiento</c:v>
                </c:pt>
                <c:pt idx="15">
                  <c:v>Mantenimiento de Pavimentos</c:v>
                </c:pt>
                <c:pt idx="16">
                  <c:v>Proyectos Estratégicos</c:v>
                </c:pt>
                <c:pt idx="17">
                  <c:v>Regidores</c:v>
                </c:pt>
                <c:pt idx="18">
                  <c:v>Registro Civil</c:v>
                </c:pt>
                <c:pt idx="19">
                  <c:v>Relaciones Exteriores</c:v>
                </c:pt>
                <c:pt idx="20">
                  <c:v>Sanidad Animal</c:v>
                </c:pt>
                <c:pt idx="21">
                  <c:v>Secretaria del Ayuntamiento</c:v>
                </c:pt>
                <c:pt idx="22">
                  <c:v>Vinculación Asuntos Religiosos</c:v>
                </c:pt>
                <c:pt idx="23">
                  <c:v>Comunidad Digna</c:v>
                </c:pt>
                <c:pt idx="24">
                  <c:v>Coordinación de Delegaciones</c:v>
                </c:pt>
                <c:pt idx="25">
                  <c:v>Dir. Gral. Innovación y Tecnología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Cultura</c:v>
                </c:pt>
                <c:pt idx="29">
                  <c:v>Mantenimiento Urbano</c:v>
                </c:pt>
                <c:pt idx="30">
                  <c:v>Relaciones Públicas</c:v>
                </c:pt>
                <c:pt idx="31">
                  <c:v>Agua y Alcantarillado</c:v>
                </c:pt>
                <c:pt idx="32">
                  <c:v>Asuntos Internos</c:v>
                </c:pt>
                <c:pt idx="33">
                  <c:v>Comunicación Social</c:v>
                </c:pt>
                <c:pt idx="34">
                  <c:v>Dir. Gral. Promoción Económica y T.</c:v>
                </c:pt>
                <c:pt idx="35">
                  <c:v>Instituto de Capacitación y Oferta Educativa</c:v>
                </c:pt>
                <c:pt idx="36">
                  <c:v>Integración y Dictaminación</c:v>
                </c:pt>
                <c:pt idx="37">
                  <c:v>Rastros Municipales</c:v>
                </c:pt>
                <c:pt idx="38">
                  <c:v>Secretaría Particular</c:v>
                </c:pt>
                <c:pt idx="39">
                  <c:v>Dirección de Transparencia y Acceso a la Información</c:v>
                </c:pt>
                <c:pt idx="40">
                  <c:v>Dir. General y Admva. Ecología</c:v>
                </c:pt>
                <c:pt idx="41">
                  <c:v>Protección Civil y Bomberos</c:v>
                </c:pt>
                <c:pt idx="42">
                  <c:v>Participación Ciudadana</c:v>
                </c:pt>
                <c:pt idx="43">
                  <c:v>Patrimonio Municipal</c:v>
                </c:pt>
                <c:pt idx="44">
                  <c:v>Alumbrado Público</c:v>
                </c:pt>
                <c:pt idx="45">
                  <c:v>Archivo Municipal</c:v>
                </c:pt>
                <c:pt idx="46">
                  <c:v>Desarrollo Social Humano</c:v>
                </c:pt>
                <c:pt idx="47">
                  <c:v>Seguridad Pública</c:v>
                </c:pt>
                <c:pt idx="48">
                  <c:v>Dir. Gral. de Servicios Públicos</c:v>
                </c:pt>
                <c:pt idx="49">
                  <c:v>Síndico Municipal</c:v>
                </c:pt>
                <c:pt idx="50">
                  <c:v>Actas y Acuerdos</c:v>
                </c:pt>
                <c:pt idx="51">
                  <c:v>Padrón y Licencias</c:v>
                </c:pt>
                <c:pt idx="52">
                  <c:v>Inspección de Reglamentos</c:v>
                </c:pt>
                <c:pt idx="53">
                  <c:v>Tesorero Municipal</c:v>
                </c:pt>
                <c:pt idx="54">
                  <c:v>Obras Públicas</c:v>
                </c:pt>
                <c:pt idx="55">
                  <c:v>Oficialía Mayor Administrativa</c:v>
                </c:pt>
              </c:strCache>
            </c:strRef>
          </c:cat>
          <c:val>
            <c:numRef>
              <c:f>'EST-DICIEMBRE'!$H$261:$H$316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4</c:v>
                </c:pt>
                <c:pt idx="40">
                  <c:v>5</c:v>
                </c:pt>
                <c:pt idx="41">
                  <c:v>5</c:v>
                </c:pt>
                <c:pt idx="42">
                  <c:v>6</c:v>
                </c:pt>
                <c:pt idx="43">
                  <c:v>6</c:v>
                </c:pt>
                <c:pt idx="44">
                  <c:v>7</c:v>
                </c:pt>
                <c:pt idx="45">
                  <c:v>8</c:v>
                </c:pt>
                <c:pt idx="46">
                  <c:v>10</c:v>
                </c:pt>
                <c:pt idx="47">
                  <c:v>12</c:v>
                </c:pt>
                <c:pt idx="48">
                  <c:v>13</c:v>
                </c:pt>
                <c:pt idx="49">
                  <c:v>13</c:v>
                </c:pt>
                <c:pt idx="50">
                  <c:v>15</c:v>
                </c:pt>
                <c:pt idx="51">
                  <c:v>16</c:v>
                </c:pt>
                <c:pt idx="52">
                  <c:v>21</c:v>
                </c:pt>
                <c:pt idx="53">
                  <c:v>40</c:v>
                </c:pt>
                <c:pt idx="54">
                  <c:v>52</c:v>
                </c:pt>
                <c:pt idx="55">
                  <c:v>57</c:v>
                </c:pt>
              </c:numCache>
            </c:numRef>
          </c:val>
        </c:ser>
        <c:shape val="box"/>
        <c:axId val="138246784"/>
        <c:axId val="138264960"/>
        <c:axId val="0"/>
      </c:bar3DChart>
      <c:catAx>
        <c:axId val="138246784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8264960"/>
        <c:crosses val="autoZero"/>
        <c:auto val="1"/>
        <c:lblAlgn val="ctr"/>
        <c:lblOffset val="100"/>
      </c:catAx>
      <c:valAx>
        <c:axId val="138264960"/>
        <c:scaling>
          <c:orientation val="minMax"/>
        </c:scaling>
        <c:delete val="1"/>
        <c:axPos val="l"/>
        <c:numFmt formatCode="General" sourceLinked="1"/>
        <c:tickLblPos val="nextTo"/>
        <c:crossAx val="138246784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6.3160848855245783E-2"/>
          <c:y val="9.2249817657174119E-2"/>
          <c:w val="0.60513345252133965"/>
          <c:h val="0.81550036468565157"/>
        </c:manualLayout>
      </c:layout>
      <c:pie3DChart>
        <c:varyColors val="1"/>
        <c:ser>
          <c:idx val="0"/>
          <c:order val="0"/>
          <c:explosion val="26"/>
          <c:dLbls>
            <c:dLbl>
              <c:idx val="0"/>
              <c:layout>
                <c:manualLayout>
                  <c:x val="-1.9267537680707471E-2"/>
                  <c:y val="7.60536471402615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-6.0910063978693522E-2"/>
                  <c:y val="2.487058348475680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8.1126453396225748E-3"/>
                  <c:y val="6.719586015236929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-9.0132491908035892E-2"/>
                  <c:y val="2.48242046667244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6%</a:t>
                    </a:r>
                  </a:p>
                </c:rich>
              </c:tx>
              <c:showVal val="1"/>
              <c:showPercent val="1"/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13%</a:t>
                    </a:r>
                  </a:p>
                </c:rich>
              </c:tx>
              <c:showVal val="1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28%</a:t>
                    </a:r>
                  </a:p>
                </c:rich>
              </c:tx>
              <c:showVal val="1"/>
            </c:dLbl>
            <c:dLbl>
              <c:idx val="6"/>
              <c:layout>
                <c:manualLayout>
                  <c:x val="7.9845635546527974E-2"/>
                  <c:y val="-0.1782520261890342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38%</a:t>
                    </a:r>
                  </a:p>
                </c:rich>
              </c:tx>
              <c:showVal val="1"/>
            </c:dLbl>
            <c:dLbl>
              <c:idx val="7"/>
              <c:layout>
                <c:manualLayout>
                  <c:x val="4.6011507539685907E-2"/>
                  <c:y val="4.085166277292261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3%</a:t>
                    </a:r>
                  </a:p>
                </c:rich>
              </c:tx>
              <c:showVal val="1"/>
            </c:dLbl>
            <c:dLbl>
              <c:idx val="8"/>
              <c:layout>
                <c:manualLayout>
                  <c:x val="4.3356200609649724E-2"/>
                  <c:y val="5.62122811571641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</a:t>
                    </a:r>
                  </a:p>
                </c:rich>
              </c:tx>
              <c:showVal val="1"/>
            </c:dLbl>
            <c:dLbl>
              <c:idx val="9"/>
              <c:layout>
                <c:manualLayout>
                  <c:x val="2.8003263707516816E-2"/>
                  <c:y val="6.56433330449078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Val val="1"/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12"/>
              <c:layout>
                <c:manualLayout>
                  <c:x val="2.9228166761343332E-2"/>
                  <c:y val="-1.093247959389692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Val val="1"/>
            </c:dLbl>
            <c:dLbl>
              <c:idx val="13"/>
              <c:layout>
                <c:manualLayout>
                  <c:x val="-1.2874056858828359E-2"/>
                  <c:y val="6.044521357907184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2%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  <c:showLeaderLines val="1"/>
          </c:dLbls>
          <c:cat>
            <c:strRef>
              <c:f>'EST-JULIO'!$E$44:$H$57</c:f>
              <c:strCache>
                <c:ptCount val="14"/>
                <c:pt idx="0">
                  <c:v>DESISTIMIENTO</c:v>
                </c:pt>
                <c:pt idx="1">
                  <c:v>IMPROCEDENTE NO RESPONDIO PREVENCIÓN</c:v>
                </c:pt>
                <c:pt idx="2">
                  <c:v>IMPROCEDENTE POR NO CUMPLIR CON LOS REQUISITOS</c:v>
                </c:pt>
                <c:pt idx="3">
                  <c:v>INCOMPETENCIA</c:v>
                </c:pt>
                <c:pt idx="4">
                  <c:v>INEXISTENCIA </c:v>
                </c:pt>
                <c:pt idx="5">
                  <c:v>PROCEDENTE</c:v>
                </c:pt>
                <c:pt idx="6">
                  <c:v>PROCEDENTE PARCIAL POR CONFIDENCIAL</c:v>
                </c:pt>
                <c:pt idx="7">
                  <c:v>PROCEDENTE PARCIAL POR CONFIDENCIAL E INEXISTENCIA</c:v>
                </c:pt>
                <c:pt idx="8">
                  <c:v>PROCEDENTE PARCIAL POR INEXISTENCIA</c:v>
                </c:pt>
                <c:pt idx="9">
                  <c:v>PREVENCIÓN EN TRAMITE</c:v>
                </c:pt>
                <c:pt idx="10">
                  <c:v>PROCEDENTE PARCIAL POR RESERVA E INEXISTENCIA</c:v>
                </c:pt>
                <c:pt idx="11">
                  <c:v>IMPROCEDENTE POR RESERVA E INEXISTENCIA</c:v>
                </c:pt>
                <c:pt idx="12">
                  <c:v>PROCEDENTE PARCIAL POR CONFIDENCIAL Y RESERVA</c:v>
                </c:pt>
                <c:pt idx="13">
                  <c:v>RESERVADA</c:v>
                </c:pt>
              </c:strCache>
            </c:strRef>
          </c:cat>
          <c:val>
            <c:numRef>
              <c:f>'EST-JULIO'!$I$44:$I$57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3</c:v>
                </c:pt>
                <c:pt idx="4">
                  <c:v>4</c:v>
                </c:pt>
                <c:pt idx="5">
                  <c:v>101</c:v>
                </c:pt>
                <c:pt idx="6">
                  <c:v>67</c:v>
                </c:pt>
                <c:pt idx="7">
                  <c:v>2</c:v>
                </c:pt>
                <c:pt idx="8">
                  <c:v>20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6</c:v>
                </c:pt>
              </c:numCache>
            </c:numRef>
          </c:val>
        </c:ser>
        <c:ser>
          <c:idx val="1"/>
          <c:order val="1"/>
          <c:cat>
            <c:strRef>
              <c:f>'EST-JULIO'!$E$44:$H$57</c:f>
              <c:strCache>
                <c:ptCount val="14"/>
                <c:pt idx="0">
                  <c:v>DESISTIMIENTO</c:v>
                </c:pt>
                <c:pt idx="1">
                  <c:v>IMPROCEDENTE NO RESPONDIO PREVENCIÓN</c:v>
                </c:pt>
                <c:pt idx="2">
                  <c:v>IMPROCEDENTE POR NO CUMPLIR CON LOS REQUISITOS</c:v>
                </c:pt>
                <c:pt idx="3">
                  <c:v>INCOMPETENCIA</c:v>
                </c:pt>
                <c:pt idx="4">
                  <c:v>INEXISTENCIA </c:v>
                </c:pt>
                <c:pt idx="5">
                  <c:v>PROCEDENTE</c:v>
                </c:pt>
                <c:pt idx="6">
                  <c:v>PROCEDENTE PARCIAL POR CONFIDENCIAL</c:v>
                </c:pt>
                <c:pt idx="7">
                  <c:v>PROCEDENTE PARCIAL POR CONFIDENCIAL E INEXISTENCIA</c:v>
                </c:pt>
                <c:pt idx="8">
                  <c:v>PROCEDENTE PARCIAL POR INEXISTENCIA</c:v>
                </c:pt>
                <c:pt idx="9">
                  <c:v>PREVENCIÓN EN TRAMITE</c:v>
                </c:pt>
                <c:pt idx="10">
                  <c:v>PROCEDENTE PARCIAL POR RESERVA E INEXISTENCIA</c:v>
                </c:pt>
                <c:pt idx="11">
                  <c:v>IMPROCEDENTE POR RESERVA E INEXISTENCIA</c:v>
                </c:pt>
                <c:pt idx="12">
                  <c:v>PROCEDENTE PARCIAL POR CONFIDENCIAL Y RESERVA</c:v>
                </c:pt>
                <c:pt idx="13">
                  <c:v>RESERVADA</c:v>
                </c:pt>
              </c:strCache>
            </c:strRef>
          </c:cat>
          <c:val>
            <c:numRef>
              <c:f>'EST-JULIO'!$J$44:$J$57</c:f>
              <c:numCache>
                <c:formatCode>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2.6627218934911243E-2</c:v>
                </c:pt>
                <c:pt idx="3">
                  <c:v>8.8757396449704144E-3</c:v>
                </c:pt>
                <c:pt idx="4">
                  <c:v>1.1834319526627219E-2</c:v>
                </c:pt>
                <c:pt idx="5">
                  <c:v>0.29881656804733731</c:v>
                </c:pt>
                <c:pt idx="6">
                  <c:v>0.19822485207100593</c:v>
                </c:pt>
                <c:pt idx="7">
                  <c:v>5.9171597633136093E-3</c:v>
                </c:pt>
                <c:pt idx="8">
                  <c:v>5.9171597633136092E-2</c:v>
                </c:pt>
                <c:pt idx="9">
                  <c:v>2.9585798816568047E-3</c:v>
                </c:pt>
                <c:pt idx="10">
                  <c:v>2.9585798816568047E-3</c:v>
                </c:pt>
                <c:pt idx="11">
                  <c:v>2.9585798816568047E-3</c:v>
                </c:pt>
                <c:pt idx="12">
                  <c:v>5.9171597633136093E-3</c:v>
                </c:pt>
                <c:pt idx="13">
                  <c:v>1.7751479289940829E-2</c:v>
                </c:pt>
              </c:numCache>
            </c:numRef>
          </c:val>
        </c:ser>
      </c:pie3DChart>
      <c:spPr>
        <a:effectLst>
          <a:outerShdw blurRad="50800" dist="50800" dir="5400000" algn="ctr" rotWithShape="0">
            <a:schemeClr val="accent1">
              <a:lumMod val="75000"/>
            </a:schemeClr>
          </a:outerShdw>
        </a:effectLst>
      </c:spPr>
    </c:plotArea>
    <c:legend>
      <c:legendPos val="r"/>
      <c:legendEntry>
        <c:idx val="0"/>
        <c:delete val="1"/>
      </c:legendEntry>
      <c:legendEntry>
        <c:idx val="9"/>
        <c:delete val="1"/>
      </c:legendEntry>
      <c:legendEntry>
        <c:idx val="11"/>
        <c:delete val="1"/>
      </c:legendEntry>
      <c:legendEntry>
        <c:idx val="14"/>
        <c:delete val="1"/>
      </c:legendEntry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chemeClr val="bg1">
        <a:lumMod val="8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2"/>
  <c:chart>
    <c:view3D>
      <c:rAngAx val="1"/>
    </c:view3D>
    <c:backWall>
      <c:spPr>
        <a:solidFill>
          <a:srgbClr val="EEECE1">
            <a:lumMod val="50000"/>
          </a:srgbClr>
        </a:solidFill>
      </c:spPr>
    </c:backWall>
    <c:plotArea>
      <c:layout>
        <c:manualLayout>
          <c:layoutTarget val="inner"/>
          <c:xMode val="edge"/>
          <c:yMode val="edge"/>
          <c:x val="1.928374655647383E-2"/>
          <c:y val="3.8495188101487311E-2"/>
          <c:w val="0.86122654606190752"/>
          <c:h val="0.44269190760602573"/>
        </c:manualLayout>
      </c:layout>
      <c:bar3DChart>
        <c:barDir val="col"/>
        <c:grouping val="stacked"/>
        <c:ser>
          <c:idx val="0"/>
          <c:order val="0"/>
          <c:tx>
            <c:strRef>
              <c:f>'DEPENDENCIAS ENERO'!$F$7</c:f>
              <c:strCache>
                <c:ptCount val="1"/>
                <c:pt idx="0">
                  <c:v>MISMO DÍA</c:v>
                </c:pt>
              </c:strCache>
            </c:strRef>
          </c:tx>
          <c:cat>
            <c:strRef>
              <c:f>'DEPENDENCIAS ENERO'!$D$8:$D$43</c:f>
              <c:strCache>
                <c:ptCount val="3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</c:strCache>
            </c:strRef>
          </c:cat>
          <c:val>
            <c:numRef>
              <c:f>'DEPENDENCIAS ENERO'!$E$8:$E$43</c:f>
              <c:numCache>
                <c:formatCode>General</c:formatCode>
                <c:ptCount val="36"/>
              </c:numCache>
            </c:numRef>
          </c:val>
        </c:ser>
        <c:ser>
          <c:idx val="1"/>
          <c:order val="1"/>
          <c:tx>
            <c:strRef>
              <c:f>'DEPENDENCIAS ENERO'!$G$7</c:f>
              <c:strCache>
                <c:ptCount val="1"/>
                <c:pt idx="0">
                  <c:v>UN DIA</c:v>
                </c:pt>
              </c:strCache>
            </c:strRef>
          </c:tx>
          <c:cat>
            <c:strRef>
              <c:f>'DEPENDENCIAS ENERO'!$D$8:$D$43</c:f>
              <c:strCache>
                <c:ptCount val="3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</c:strCache>
            </c:strRef>
          </c:cat>
          <c:val>
            <c:numRef>
              <c:f>'DEPENDENCIAS ENERO'!$F$8:$F$43</c:f>
              <c:numCache>
                <c:formatCode>General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2"/>
          <c:order val="2"/>
          <c:tx>
            <c:strRef>
              <c:f>'DEPENDENCIAS ENERO'!$H$7</c:f>
              <c:strCache>
                <c:ptCount val="1"/>
                <c:pt idx="0">
                  <c:v>DOS DÍAS</c:v>
                </c:pt>
              </c:strCache>
            </c:strRef>
          </c:tx>
          <c:cat>
            <c:strRef>
              <c:f>'DEPENDENCIAS ENERO'!$D$8:$D$43</c:f>
              <c:strCache>
                <c:ptCount val="3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</c:strCache>
            </c:strRef>
          </c:cat>
          <c:val>
            <c:numRef>
              <c:f>'DEPENDENCIAS ENERO'!$G$8:$G$43</c:f>
              <c:numCache>
                <c:formatCode>General</c:formatCode>
                <c:ptCount val="36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5</c:v>
                </c:pt>
                <c:pt idx="25">
                  <c:v>2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</c:numCache>
            </c:numRef>
          </c:val>
        </c:ser>
        <c:ser>
          <c:idx val="3"/>
          <c:order val="3"/>
          <c:tx>
            <c:strRef>
              <c:f>'DEPENDENCIAS ENERO'!$I$7</c:f>
              <c:strCache>
                <c:ptCount val="1"/>
                <c:pt idx="0">
                  <c:v>TRES DÍAS</c:v>
                </c:pt>
              </c:strCache>
            </c:strRef>
          </c:tx>
          <c:cat>
            <c:strRef>
              <c:f>'DEPENDENCIAS ENERO'!$D$8:$D$43</c:f>
              <c:strCache>
                <c:ptCount val="3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</c:strCache>
            </c:strRef>
          </c:cat>
          <c:val>
            <c:numRef>
              <c:f>'DEPENDENCIAS ENERO'!$H$8:$H$43</c:f>
              <c:numCache>
                <c:formatCode>General</c:formatCode>
                <c:ptCount val="36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7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</c:numCache>
            </c:numRef>
          </c:val>
        </c:ser>
        <c:ser>
          <c:idx val="4"/>
          <c:order val="4"/>
          <c:tx>
            <c:strRef>
              <c:f>'DEPENDENCIAS ENERO'!$J$7</c:f>
              <c:strCache>
                <c:ptCount val="1"/>
                <c:pt idx="0">
                  <c:v>CUATRO DÍAS</c:v>
                </c:pt>
              </c:strCache>
            </c:strRef>
          </c:tx>
          <c:cat>
            <c:strRef>
              <c:f>'DEPENDENCIAS ENERO'!$D$8:$D$43</c:f>
              <c:strCache>
                <c:ptCount val="3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</c:strCache>
            </c:strRef>
          </c:cat>
          <c:val>
            <c:numRef>
              <c:f>'DEPENDENCIAS ENERO'!$I$8:$I$43</c:f>
              <c:numCache>
                <c:formatCode>General</c:formatCode>
                <c:ptCount val="36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5</c:v>
                </c:pt>
                <c:pt idx="23">
                  <c:v>2</c:v>
                </c:pt>
                <c:pt idx="24">
                  <c:v>17</c:v>
                </c:pt>
                <c:pt idx="25">
                  <c:v>3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5"/>
          <c:order val="5"/>
          <c:tx>
            <c:strRef>
              <c:f>'DEPENDENCIAS ENERO'!$K$7</c:f>
              <c:strCache>
                <c:ptCount val="1"/>
                <c:pt idx="0">
                  <c:v>CINCO DÍAS</c:v>
                </c:pt>
              </c:strCache>
            </c:strRef>
          </c:tx>
          <c:cat>
            <c:strRef>
              <c:f>'DEPENDENCIAS ENERO'!$D$8:$D$43</c:f>
              <c:strCache>
                <c:ptCount val="3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</c:strCache>
            </c:strRef>
          </c:cat>
          <c:val>
            <c:numRef>
              <c:f>'DEPENDENCIAS ENERO'!$J$8:$J$43</c:f>
              <c:numCache>
                <c:formatCode>General</c:formatCode>
                <c:ptCount val="3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11</c:v>
                </c:pt>
                <c:pt idx="25">
                  <c:v>0</c:v>
                </c:pt>
                <c:pt idx="26">
                  <c:v>0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6"/>
          <c:order val="6"/>
          <c:tx>
            <c:strRef>
              <c:f>'DEPENDENCIAS ENERO'!$L$7</c:f>
              <c:strCache>
                <c:ptCount val="1"/>
                <c:pt idx="0">
                  <c:v>SEIS DÍAS </c:v>
                </c:pt>
              </c:strCache>
            </c:strRef>
          </c:tx>
          <c:cat>
            <c:strRef>
              <c:f>'DEPENDENCIAS ENERO'!$D$8:$D$43</c:f>
              <c:strCache>
                <c:ptCount val="3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</c:strCache>
            </c:strRef>
          </c:cat>
          <c:val>
            <c:numRef>
              <c:f>'DEPENDENCIAS ENERO'!$K$8:$K$43</c:f>
              <c:numCache>
                <c:formatCode>General</c:formatCode>
                <c:ptCount val="36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13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7"/>
          <c:order val="7"/>
          <c:tx>
            <c:strRef>
              <c:f>'DEPENDENCIAS ENERO'!$M$7</c:f>
              <c:strCache>
                <c:ptCount val="1"/>
                <c:pt idx="0">
                  <c:v>SIETE DÍAS</c:v>
                </c:pt>
              </c:strCache>
            </c:strRef>
          </c:tx>
          <c:cat>
            <c:strRef>
              <c:f>'DEPENDENCIAS ENERO'!$D$8:$D$43</c:f>
              <c:strCache>
                <c:ptCount val="3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</c:strCache>
            </c:strRef>
          </c:cat>
          <c:val>
            <c:numRef>
              <c:f>'DEPENDENCIAS ENERO'!$L$8:$L$43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10</c:v>
                </c:pt>
                <c:pt idx="25">
                  <c:v>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8"/>
          <c:order val="8"/>
          <c:cat>
            <c:strRef>
              <c:f>'DEPENDENCIAS ENERO'!$D$8:$D$43</c:f>
              <c:strCache>
                <c:ptCount val="3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</c:strCache>
            </c:strRef>
          </c:cat>
          <c:val>
            <c:numRef>
              <c:f>'DEPENDENCIAS ENERO'!$M$8:$M$43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hape val="cylinder"/>
        <c:axId val="135257472"/>
        <c:axId val="126817408"/>
        <c:axId val="0"/>
      </c:bar3DChart>
      <c:catAx>
        <c:axId val="135257472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solidFill>
                  <a:sysClr val="windowText" lastClr="000000"/>
                </a:solidFill>
              </a:defRPr>
            </a:pPr>
            <a:endParaRPr lang="es-MX"/>
          </a:p>
        </c:txPr>
        <c:crossAx val="126817408"/>
        <c:crosses val="autoZero"/>
        <c:auto val="1"/>
        <c:lblAlgn val="ctr"/>
        <c:lblOffset val="100"/>
      </c:catAx>
      <c:valAx>
        <c:axId val="126817408"/>
        <c:scaling>
          <c:orientation val="minMax"/>
        </c:scaling>
        <c:delete val="1"/>
        <c:axPos val="l"/>
        <c:numFmt formatCode="General" sourceLinked="1"/>
        <c:tickLblPos val="nextTo"/>
        <c:crossAx val="135257472"/>
        <c:crosses val="autoZero"/>
        <c:crossBetween val="between"/>
      </c:valAx>
    </c:plotArea>
    <c:legend>
      <c:legendPos val="r"/>
      <c:legendEntry>
        <c:idx val="0"/>
        <c:delete val="1"/>
      </c:legendEntry>
      <c:txPr>
        <a:bodyPr/>
        <a:lstStyle/>
        <a:p>
          <a:pPr>
            <a:defRPr baseline="0">
              <a:solidFill>
                <a:schemeClr val="tx1"/>
              </a:solidFill>
            </a:defRPr>
          </a:pPr>
          <a:endParaRPr lang="es-MX"/>
        </a:p>
      </c:txPr>
    </c:legend>
    <c:plotVisOnly val="1"/>
  </c:chart>
  <c:spPr>
    <a:solidFill>
      <a:schemeClr val="bg2">
        <a:lumMod val="9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2"/>
  <c:chart>
    <c:autoTitleDeleted val="1"/>
    <c:view3D>
      <c:rotX val="0"/>
      <c:rotY val="0"/>
      <c:perspective val="30"/>
    </c:view3D>
    <c:sideWall>
      <c:spPr>
        <a:solidFill>
          <a:srgbClr val="1F497D">
            <a:lumMod val="40000"/>
            <a:lumOff val="60000"/>
          </a:srgbClr>
        </a:solidFill>
        <a:ln w="25400">
          <a:noFill/>
        </a:ln>
      </c:spPr>
    </c:sideWall>
    <c:backWall>
      <c:spPr>
        <a:solidFill>
          <a:srgbClr val="1F497D">
            <a:lumMod val="40000"/>
            <a:lumOff val="60000"/>
          </a:srgbClr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2.3148148148148147E-2"/>
          <c:w val="0.7924225122600046"/>
          <c:h val="0.79869969378830252"/>
        </c:manualLayout>
      </c:layout>
      <c:bar3DChart>
        <c:barDir val="col"/>
        <c:grouping val="stacked"/>
        <c:ser>
          <c:idx val="0"/>
          <c:order val="0"/>
          <c:tx>
            <c:strRef>
              <c:f>'DEPENDENCIAS ENERO'!$G$103</c:f>
              <c:strCache>
                <c:ptCount val="1"/>
                <c:pt idx="0">
                  <c:v>No. DE DIAS</c:v>
                </c:pt>
              </c:strCache>
            </c:strRef>
          </c:tx>
          <c:spPr>
            <a:solidFill>
              <a:srgbClr val="1F497D">
                <a:lumMod val="40000"/>
                <a:lumOff val="60000"/>
              </a:srgbClr>
            </a:solidFill>
          </c:spPr>
          <c:dLbls>
            <c:dLbl>
              <c:idx val="0"/>
              <c:layout>
                <c:manualLayout>
                  <c:x val="5.1612896233965734E-3"/>
                  <c:y val="-2.8674211422497289E-2"/>
                </c:manualLayout>
              </c:layout>
              <c:showVal val="1"/>
            </c:dLbl>
            <c:dLbl>
              <c:idx val="6"/>
              <c:layout>
                <c:manualLayout>
                  <c:x val="0"/>
                  <c:y val="-5.2568697729989532E-2"/>
                </c:manualLayout>
              </c:layout>
              <c:showVal val="1"/>
            </c:dLbl>
            <c:txPr>
              <a:bodyPr/>
              <a:lstStyle/>
              <a:p>
                <a:pPr>
                  <a:defRPr b="1" baseline="0">
                    <a:solidFill>
                      <a:srgbClr val="0070C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'DEPENDENCIAS ENERO'!$G$104:$G$111</c:f>
              <c:strCache>
                <c:ptCount val="8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</c:strCache>
            </c:strRef>
          </c:cat>
          <c:val>
            <c:numRef>
              <c:f>'DEPENDENCIAS ENERO'!$H$104:$H$111</c:f>
              <c:numCache>
                <c:formatCode>General</c:formatCode>
                <c:ptCount val="8"/>
                <c:pt idx="0">
                  <c:v>20</c:v>
                </c:pt>
                <c:pt idx="1">
                  <c:v>37</c:v>
                </c:pt>
                <c:pt idx="2">
                  <c:v>46</c:v>
                </c:pt>
                <c:pt idx="3">
                  <c:v>72</c:v>
                </c:pt>
                <c:pt idx="4">
                  <c:v>49</c:v>
                </c:pt>
                <c:pt idx="5">
                  <c:v>94</c:v>
                </c:pt>
                <c:pt idx="6">
                  <c:v>115</c:v>
                </c:pt>
                <c:pt idx="7">
                  <c:v>26</c:v>
                </c:pt>
              </c:numCache>
            </c:numRef>
          </c:val>
        </c:ser>
        <c:ser>
          <c:idx val="1"/>
          <c:order val="1"/>
          <c:tx>
            <c:strRef>
              <c:f>'DEPENDENCIAS ENERO'!$H$103</c:f>
              <c:strCache>
                <c:ptCount val="1"/>
                <c:pt idx="0">
                  <c:v>No. DE SOLICITUDES</c:v>
                </c:pt>
              </c:strCache>
            </c:strRef>
          </c:tx>
          <c:cat>
            <c:strRef>
              <c:f>'DEPENDENCIAS ENERO'!$G$104:$G$111</c:f>
              <c:strCache>
                <c:ptCount val="8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</c:strCache>
            </c:strRef>
          </c:cat>
          <c:val>
            <c:numRef>
              <c:f>'DEPENDENCIAS ENERO'!$I$104:$I$111</c:f>
              <c:numCache>
                <c:formatCode>General</c:formatCode>
                <c:ptCount val="8"/>
              </c:numCache>
            </c:numRef>
          </c:val>
        </c:ser>
        <c:gapWidth val="100"/>
        <c:shape val="cylinder"/>
        <c:axId val="126851328"/>
        <c:axId val="126865408"/>
        <c:axId val="0"/>
      </c:bar3DChart>
      <c:catAx>
        <c:axId val="126851328"/>
        <c:scaling>
          <c:orientation val="minMax"/>
        </c:scaling>
        <c:axPos val="b"/>
        <c:tickLblPos val="nextTo"/>
        <c:txPr>
          <a:bodyPr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s-MX"/>
          </a:p>
        </c:txPr>
        <c:crossAx val="126865408"/>
        <c:crosses val="autoZero"/>
        <c:auto val="1"/>
        <c:lblAlgn val="ctr"/>
        <c:lblOffset val="100"/>
      </c:catAx>
      <c:valAx>
        <c:axId val="126865408"/>
        <c:scaling>
          <c:orientation val="minMax"/>
        </c:scaling>
        <c:delete val="1"/>
        <c:axPos val="l"/>
        <c:numFmt formatCode="General" sourceLinked="1"/>
        <c:tickLblPos val="nextTo"/>
        <c:crossAx val="126851328"/>
        <c:crosses val="autoZero"/>
        <c:crossBetween val="between"/>
      </c:valAx>
    </c:plotArea>
    <c:plotVisOnly val="1"/>
  </c:chart>
  <c:spPr>
    <a:solidFill>
      <a:schemeClr val="tx2">
        <a:lumMod val="60000"/>
        <a:lumOff val="4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sideWall>
      <c:spPr>
        <a:solidFill>
          <a:srgbClr val="EEECE1">
            <a:lumMod val="50000"/>
          </a:srgbClr>
        </a:solidFill>
      </c:spPr>
    </c:sideWall>
    <c:backWall>
      <c:spPr>
        <a:solidFill>
          <a:srgbClr val="EEECE1">
            <a:lumMod val="50000"/>
          </a:srgbClr>
        </a:solidFill>
      </c:spPr>
    </c:backWall>
    <c:plotArea>
      <c:layout>
        <c:manualLayout>
          <c:layoutTarget val="inner"/>
          <c:xMode val="edge"/>
          <c:yMode val="edge"/>
          <c:x val="8.7249946215739421E-2"/>
          <c:y val="4.7832574689553174E-2"/>
          <c:w val="0.78995705864635768"/>
          <c:h val="0.59307920080995236"/>
        </c:manualLayout>
      </c:layout>
      <c:bar3DChart>
        <c:barDir val="col"/>
        <c:grouping val="stacked"/>
        <c:ser>
          <c:idx val="0"/>
          <c:order val="0"/>
          <c:tx>
            <c:strRef>
              <c:f>'DEPENDENCIAS FEBRERO'!$D$6</c:f>
              <c:strCache>
                <c:ptCount val="1"/>
                <c:pt idx="0">
                  <c:v>MISMO DÍA</c:v>
                </c:pt>
              </c:strCache>
            </c:strRef>
          </c:tx>
          <c:cat>
            <c:strRef>
              <c:f>'DEPENDENCIAS FEBRERO'!$C$7:$C$62</c:f>
              <c:strCache>
                <c:ptCount val="56"/>
                <c:pt idx="0">
                  <c:v>Instituto Municipal de la Mujer</c:v>
                </c:pt>
                <c:pt idx="1">
                  <c:v>Integración y Dictaminación</c:v>
                </c:pt>
                <c:pt idx="2">
                  <c:v>Junta Municipal de Reclutamiento</c:v>
                </c:pt>
                <c:pt idx="3">
                  <c:v>Mantenimiento de Pavimentos</c:v>
                </c:pt>
                <c:pt idx="4">
                  <c:v>Mantenimiento Urbano</c:v>
                </c:pt>
                <c:pt idx="5">
                  <c:v>Oficialía Mayor Administrativa</c:v>
                </c:pt>
                <c:pt idx="6">
                  <c:v>Oficialía Mayor de Padrón y Licencias</c:v>
                </c:pt>
                <c:pt idx="7">
                  <c:v>Parques y Jardines</c:v>
                </c:pt>
                <c:pt idx="8">
                  <c:v>Participación Ciudadana</c:v>
                </c:pt>
                <c:pt idx="9">
                  <c:v>Patrimonio Municipal</c:v>
                </c:pt>
                <c:pt idx="10">
                  <c:v>Protección al Medio Ambiente</c:v>
                </c:pt>
                <c:pt idx="11">
                  <c:v>Protección Civil y Bomberos</c:v>
                </c:pt>
                <c:pt idx="12">
                  <c:v>Proyectos Estratégicos</c:v>
                </c:pt>
                <c:pt idx="13">
                  <c:v>Rastros Municipales</c:v>
                </c:pt>
                <c:pt idx="14">
                  <c:v>Regidores</c:v>
                </c:pt>
                <c:pt idx="15">
                  <c:v>Registro Civil</c:v>
                </c:pt>
                <c:pt idx="16">
                  <c:v>Relaciones Exteriores</c:v>
                </c:pt>
                <c:pt idx="17">
                  <c:v>Relaciones Públicas</c:v>
                </c:pt>
                <c:pt idx="18">
                  <c:v>Sanidad Animal</c:v>
                </c:pt>
                <c:pt idx="19">
                  <c:v>Secretaria del Ayuntamiento</c:v>
                </c:pt>
                <c:pt idx="20">
                  <c:v>Secretaría Particular</c:v>
                </c:pt>
                <c:pt idx="21">
                  <c:v>#¡REF!</c:v>
                </c:pt>
                <c:pt idx="22">
                  <c:v>#¡REF!</c:v>
                </c:pt>
                <c:pt idx="23">
                  <c:v>#¡REF!</c:v>
                </c:pt>
                <c:pt idx="24">
                  <c:v>#¡REF!</c:v>
                </c:pt>
                <c:pt idx="25">
                  <c:v>Síndico Municipal</c:v>
                </c:pt>
                <c:pt idx="26">
                  <c:v>Tesorero Municipal</c:v>
                </c:pt>
                <c:pt idx="27">
                  <c:v>Vinculación Asuntos Religiosos</c:v>
                </c:pt>
                <c:pt idx="28">
                  <c:v>TOTAL</c:v>
                </c:pt>
                <c:pt idx="29">
                  <c:v>#¡REF!</c:v>
                </c:pt>
                <c:pt idx="30">
                  <c:v>DIAS QUE TARDO DTAI EN CONTESTAR</c:v>
                </c:pt>
                <c:pt idx="31">
                  <c:v>DEPENDENCIAS</c:v>
                </c:pt>
                <c:pt idx="32">
                  <c:v>Actas y Acuerdos</c:v>
                </c:pt>
                <c:pt idx="33">
                  <c:v>Agua y Alcantarillado</c:v>
                </c:pt>
                <c:pt idx="34">
                  <c:v>Alumbrado Público</c:v>
                </c:pt>
                <c:pt idx="35">
                  <c:v>Archivo Municipal</c:v>
                </c:pt>
                <c:pt idx="36">
                  <c:v>Aseo Público</c:v>
                </c:pt>
                <c:pt idx="37">
                  <c:v>Asuntos Internos</c:v>
                </c:pt>
                <c:pt idx="38">
                  <c:v>Atención Ciudadana</c:v>
                </c:pt>
                <c:pt idx="39">
                  <c:v>Catastro</c:v>
                </c:pt>
                <c:pt idx="40">
                  <c:v>Cementerios</c:v>
                </c:pt>
                <c:pt idx="41">
                  <c:v>Centro de  Promoción Económica y Turismo</c:v>
                </c:pt>
                <c:pt idx="42">
                  <c:v>Comisaría General de Seguridad Pública</c:v>
                </c:pt>
                <c:pt idx="43">
                  <c:v>Comunicación Social</c:v>
                </c:pt>
                <c:pt idx="44">
                  <c:v>Comunidad Digna</c:v>
                </c:pt>
                <c:pt idx="45">
                  <c:v>Consejería Juridica</c:v>
                </c:pt>
                <c:pt idx="46">
                  <c:v>Contraloría</c:v>
                </c:pt>
                <c:pt idx="47">
                  <c:v>Coordinación de Delegaciones</c:v>
                </c:pt>
                <c:pt idx="48">
                  <c:v>Coordinación de Gabinete</c:v>
                </c:pt>
                <c:pt idx="49">
                  <c:v>Coordinación de la Oficina de Presidencia </c:v>
                </c:pt>
                <c:pt idx="50">
                  <c:v>Coordinación General  Oficina Central de Gobierno, Estrategía y opinión Pública</c:v>
                </c:pt>
                <c:pt idx="51">
                  <c:v>Coplademun</c:v>
                </c:pt>
                <c:pt idx="52">
                  <c:v>Desarrollo Social Humano</c:v>
                </c:pt>
                <c:pt idx="53">
                  <c:v>Dirección General de  Innovación y Tecnología</c:v>
                </c:pt>
                <c:pt idx="54">
                  <c:v>Dirección General de Ecología</c:v>
                </c:pt>
                <c:pt idx="55">
                  <c:v>Dirección General de Inspección de Reglamentos</c:v>
                </c:pt>
              </c:strCache>
            </c:strRef>
          </c:cat>
          <c:val>
            <c:numRef>
              <c:f>'DEPENDENCIAS FEBRERO'!$D$7:$D$62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'DEPENDENCIAS FEBRERO'!$E$6</c:f>
              <c:strCache>
                <c:ptCount val="1"/>
                <c:pt idx="0">
                  <c:v>UN DIA</c:v>
                </c:pt>
              </c:strCache>
            </c:strRef>
          </c:tx>
          <c:cat>
            <c:strRef>
              <c:f>'DEPENDENCIAS FEBRERO'!$C$7:$C$62</c:f>
              <c:strCache>
                <c:ptCount val="56"/>
                <c:pt idx="0">
                  <c:v>Instituto Municipal de la Mujer</c:v>
                </c:pt>
                <c:pt idx="1">
                  <c:v>Integración y Dictaminación</c:v>
                </c:pt>
                <c:pt idx="2">
                  <c:v>Junta Municipal de Reclutamiento</c:v>
                </c:pt>
                <c:pt idx="3">
                  <c:v>Mantenimiento de Pavimentos</c:v>
                </c:pt>
                <c:pt idx="4">
                  <c:v>Mantenimiento Urbano</c:v>
                </c:pt>
                <c:pt idx="5">
                  <c:v>Oficialía Mayor Administrativa</c:v>
                </c:pt>
                <c:pt idx="6">
                  <c:v>Oficialía Mayor de Padrón y Licencias</c:v>
                </c:pt>
                <c:pt idx="7">
                  <c:v>Parques y Jardines</c:v>
                </c:pt>
                <c:pt idx="8">
                  <c:v>Participación Ciudadana</c:v>
                </c:pt>
                <c:pt idx="9">
                  <c:v>Patrimonio Municipal</c:v>
                </c:pt>
                <c:pt idx="10">
                  <c:v>Protección al Medio Ambiente</c:v>
                </c:pt>
                <c:pt idx="11">
                  <c:v>Protección Civil y Bomberos</c:v>
                </c:pt>
                <c:pt idx="12">
                  <c:v>Proyectos Estratégicos</c:v>
                </c:pt>
                <c:pt idx="13">
                  <c:v>Rastros Municipales</c:v>
                </c:pt>
                <c:pt idx="14">
                  <c:v>Regidores</c:v>
                </c:pt>
                <c:pt idx="15">
                  <c:v>Registro Civil</c:v>
                </c:pt>
                <c:pt idx="16">
                  <c:v>Relaciones Exteriores</c:v>
                </c:pt>
                <c:pt idx="17">
                  <c:v>Relaciones Públicas</c:v>
                </c:pt>
                <c:pt idx="18">
                  <c:v>Sanidad Animal</c:v>
                </c:pt>
                <c:pt idx="19">
                  <c:v>Secretaria del Ayuntamiento</c:v>
                </c:pt>
                <c:pt idx="20">
                  <c:v>Secretaría Particular</c:v>
                </c:pt>
                <c:pt idx="21">
                  <c:v>#¡REF!</c:v>
                </c:pt>
                <c:pt idx="22">
                  <c:v>#¡REF!</c:v>
                </c:pt>
                <c:pt idx="23">
                  <c:v>#¡REF!</c:v>
                </c:pt>
                <c:pt idx="24">
                  <c:v>#¡REF!</c:v>
                </c:pt>
                <c:pt idx="25">
                  <c:v>Síndico Municipal</c:v>
                </c:pt>
                <c:pt idx="26">
                  <c:v>Tesorero Municipal</c:v>
                </c:pt>
                <c:pt idx="27">
                  <c:v>Vinculación Asuntos Religiosos</c:v>
                </c:pt>
                <c:pt idx="28">
                  <c:v>TOTAL</c:v>
                </c:pt>
                <c:pt idx="29">
                  <c:v>#¡REF!</c:v>
                </c:pt>
                <c:pt idx="30">
                  <c:v>DIAS QUE TARDO DTAI EN CONTESTAR</c:v>
                </c:pt>
                <c:pt idx="31">
                  <c:v>DEPENDENCIAS</c:v>
                </c:pt>
                <c:pt idx="32">
                  <c:v>Actas y Acuerdos</c:v>
                </c:pt>
                <c:pt idx="33">
                  <c:v>Agua y Alcantarillado</c:v>
                </c:pt>
                <c:pt idx="34">
                  <c:v>Alumbrado Público</c:v>
                </c:pt>
                <c:pt idx="35">
                  <c:v>Archivo Municipal</c:v>
                </c:pt>
                <c:pt idx="36">
                  <c:v>Aseo Público</c:v>
                </c:pt>
                <c:pt idx="37">
                  <c:v>Asuntos Internos</c:v>
                </c:pt>
                <c:pt idx="38">
                  <c:v>Atención Ciudadana</c:v>
                </c:pt>
                <c:pt idx="39">
                  <c:v>Catastro</c:v>
                </c:pt>
                <c:pt idx="40">
                  <c:v>Cementerios</c:v>
                </c:pt>
                <c:pt idx="41">
                  <c:v>Centro de  Promoción Económica y Turismo</c:v>
                </c:pt>
                <c:pt idx="42">
                  <c:v>Comisaría General de Seguridad Pública</c:v>
                </c:pt>
                <c:pt idx="43">
                  <c:v>Comunicación Social</c:v>
                </c:pt>
                <c:pt idx="44">
                  <c:v>Comunidad Digna</c:v>
                </c:pt>
                <c:pt idx="45">
                  <c:v>Consejería Juridica</c:v>
                </c:pt>
                <c:pt idx="46">
                  <c:v>Contraloría</c:v>
                </c:pt>
                <c:pt idx="47">
                  <c:v>Coordinación de Delegaciones</c:v>
                </c:pt>
                <c:pt idx="48">
                  <c:v>Coordinación de Gabinete</c:v>
                </c:pt>
                <c:pt idx="49">
                  <c:v>Coordinación de la Oficina de Presidencia </c:v>
                </c:pt>
                <c:pt idx="50">
                  <c:v>Coordinación General  Oficina Central de Gobierno, Estrategía y opinión Pública</c:v>
                </c:pt>
                <c:pt idx="51">
                  <c:v>Coplademun</c:v>
                </c:pt>
                <c:pt idx="52">
                  <c:v>Desarrollo Social Humano</c:v>
                </c:pt>
                <c:pt idx="53">
                  <c:v>Dirección General de  Innovación y Tecnología</c:v>
                </c:pt>
                <c:pt idx="54">
                  <c:v>Dirección General de Ecología</c:v>
                </c:pt>
                <c:pt idx="55">
                  <c:v>Dirección General de Inspección de Reglamentos</c:v>
                </c:pt>
              </c:strCache>
            </c:strRef>
          </c:cat>
          <c:val>
            <c:numRef>
              <c:f>'DEPENDENCIAS FEBRERO'!$E$7:$E$62</c:f>
              <c:numCache>
                <c:formatCode>General</c:formatCode>
                <c:ptCount val="56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"/>
          <c:order val="2"/>
          <c:tx>
            <c:strRef>
              <c:f>'DEPENDENCIAS FEBRERO'!$F$6</c:f>
              <c:strCache>
                <c:ptCount val="1"/>
                <c:pt idx="0">
                  <c:v>DOS DÍAS</c:v>
                </c:pt>
              </c:strCache>
            </c:strRef>
          </c:tx>
          <c:cat>
            <c:strRef>
              <c:f>'DEPENDENCIAS FEBRERO'!$C$7:$C$62</c:f>
              <c:strCache>
                <c:ptCount val="56"/>
                <c:pt idx="0">
                  <c:v>Instituto Municipal de la Mujer</c:v>
                </c:pt>
                <c:pt idx="1">
                  <c:v>Integración y Dictaminación</c:v>
                </c:pt>
                <c:pt idx="2">
                  <c:v>Junta Municipal de Reclutamiento</c:v>
                </c:pt>
                <c:pt idx="3">
                  <c:v>Mantenimiento de Pavimentos</c:v>
                </c:pt>
                <c:pt idx="4">
                  <c:v>Mantenimiento Urbano</c:v>
                </c:pt>
                <c:pt idx="5">
                  <c:v>Oficialía Mayor Administrativa</c:v>
                </c:pt>
                <c:pt idx="6">
                  <c:v>Oficialía Mayor de Padrón y Licencias</c:v>
                </c:pt>
                <c:pt idx="7">
                  <c:v>Parques y Jardines</c:v>
                </c:pt>
                <c:pt idx="8">
                  <c:v>Participación Ciudadana</c:v>
                </c:pt>
                <c:pt idx="9">
                  <c:v>Patrimonio Municipal</c:v>
                </c:pt>
                <c:pt idx="10">
                  <c:v>Protección al Medio Ambiente</c:v>
                </c:pt>
                <c:pt idx="11">
                  <c:v>Protección Civil y Bomberos</c:v>
                </c:pt>
                <c:pt idx="12">
                  <c:v>Proyectos Estratégicos</c:v>
                </c:pt>
                <c:pt idx="13">
                  <c:v>Rastros Municipales</c:v>
                </c:pt>
                <c:pt idx="14">
                  <c:v>Regidores</c:v>
                </c:pt>
                <c:pt idx="15">
                  <c:v>Registro Civil</c:v>
                </c:pt>
                <c:pt idx="16">
                  <c:v>Relaciones Exteriores</c:v>
                </c:pt>
                <c:pt idx="17">
                  <c:v>Relaciones Públicas</c:v>
                </c:pt>
                <c:pt idx="18">
                  <c:v>Sanidad Animal</c:v>
                </c:pt>
                <c:pt idx="19">
                  <c:v>Secretaria del Ayuntamiento</c:v>
                </c:pt>
                <c:pt idx="20">
                  <c:v>Secretaría Particular</c:v>
                </c:pt>
                <c:pt idx="21">
                  <c:v>#¡REF!</c:v>
                </c:pt>
                <c:pt idx="22">
                  <c:v>#¡REF!</c:v>
                </c:pt>
                <c:pt idx="23">
                  <c:v>#¡REF!</c:v>
                </c:pt>
                <c:pt idx="24">
                  <c:v>#¡REF!</c:v>
                </c:pt>
                <c:pt idx="25">
                  <c:v>Síndico Municipal</c:v>
                </c:pt>
                <c:pt idx="26">
                  <c:v>Tesorero Municipal</c:v>
                </c:pt>
                <c:pt idx="27">
                  <c:v>Vinculación Asuntos Religiosos</c:v>
                </c:pt>
                <c:pt idx="28">
                  <c:v>TOTAL</c:v>
                </c:pt>
                <c:pt idx="29">
                  <c:v>#¡REF!</c:v>
                </c:pt>
                <c:pt idx="30">
                  <c:v>DIAS QUE TARDO DTAI EN CONTESTAR</c:v>
                </c:pt>
                <c:pt idx="31">
                  <c:v>DEPENDENCIAS</c:v>
                </c:pt>
                <c:pt idx="32">
                  <c:v>Actas y Acuerdos</c:v>
                </c:pt>
                <c:pt idx="33">
                  <c:v>Agua y Alcantarillado</c:v>
                </c:pt>
                <c:pt idx="34">
                  <c:v>Alumbrado Público</c:v>
                </c:pt>
                <c:pt idx="35">
                  <c:v>Archivo Municipal</c:v>
                </c:pt>
                <c:pt idx="36">
                  <c:v>Aseo Público</c:v>
                </c:pt>
                <c:pt idx="37">
                  <c:v>Asuntos Internos</c:v>
                </c:pt>
                <c:pt idx="38">
                  <c:v>Atención Ciudadana</c:v>
                </c:pt>
                <c:pt idx="39">
                  <c:v>Catastro</c:v>
                </c:pt>
                <c:pt idx="40">
                  <c:v>Cementerios</c:v>
                </c:pt>
                <c:pt idx="41">
                  <c:v>Centro de  Promoción Económica y Turismo</c:v>
                </c:pt>
                <c:pt idx="42">
                  <c:v>Comisaría General de Seguridad Pública</c:v>
                </c:pt>
                <c:pt idx="43">
                  <c:v>Comunicación Social</c:v>
                </c:pt>
                <c:pt idx="44">
                  <c:v>Comunidad Digna</c:v>
                </c:pt>
                <c:pt idx="45">
                  <c:v>Consejería Juridica</c:v>
                </c:pt>
                <c:pt idx="46">
                  <c:v>Contraloría</c:v>
                </c:pt>
                <c:pt idx="47">
                  <c:v>Coordinación de Delegaciones</c:v>
                </c:pt>
                <c:pt idx="48">
                  <c:v>Coordinación de Gabinete</c:v>
                </c:pt>
                <c:pt idx="49">
                  <c:v>Coordinación de la Oficina de Presidencia </c:v>
                </c:pt>
                <c:pt idx="50">
                  <c:v>Coordinación General  Oficina Central de Gobierno, Estrategía y opinión Pública</c:v>
                </c:pt>
                <c:pt idx="51">
                  <c:v>Coplademun</c:v>
                </c:pt>
                <c:pt idx="52">
                  <c:v>Desarrollo Social Humano</c:v>
                </c:pt>
                <c:pt idx="53">
                  <c:v>Dirección General de  Innovación y Tecnología</c:v>
                </c:pt>
                <c:pt idx="54">
                  <c:v>Dirección General de Ecología</c:v>
                </c:pt>
                <c:pt idx="55">
                  <c:v>Dirección General de Inspección de Reglamentos</c:v>
                </c:pt>
              </c:strCache>
            </c:strRef>
          </c:cat>
          <c:val>
            <c:numRef>
              <c:f>'DEPENDENCIAS FEBRERO'!$F$7:$F$62</c:f>
              <c:numCache>
                <c:formatCode>General</c:formatCode>
                <c:ptCount val="5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6</c:v>
                </c:pt>
                <c:pt idx="23">
                  <c:v>4</c:v>
                </c:pt>
                <c:pt idx="24">
                  <c:v>23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4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7</c:v>
                </c:pt>
                <c:pt idx="53">
                  <c:v>5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3"/>
          <c:order val="3"/>
          <c:tx>
            <c:strRef>
              <c:f>'DEPENDENCIAS FEBRERO'!$G$6</c:f>
              <c:strCache>
                <c:ptCount val="1"/>
                <c:pt idx="0">
                  <c:v>TRES DÍAS</c:v>
                </c:pt>
              </c:strCache>
            </c:strRef>
          </c:tx>
          <c:cat>
            <c:strRef>
              <c:f>'DEPENDENCIAS FEBRERO'!$C$7:$C$62</c:f>
              <c:strCache>
                <c:ptCount val="56"/>
                <c:pt idx="0">
                  <c:v>Instituto Municipal de la Mujer</c:v>
                </c:pt>
                <c:pt idx="1">
                  <c:v>Integración y Dictaminación</c:v>
                </c:pt>
                <c:pt idx="2">
                  <c:v>Junta Municipal de Reclutamiento</c:v>
                </c:pt>
                <c:pt idx="3">
                  <c:v>Mantenimiento de Pavimentos</c:v>
                </c:pt>
                <c:pt idx="4">
                  <c:v>Mantenimiento Urbano</c:v>
                </c:pt>
                <c:pt idx="5">
                  <c:v>Oficialía Mayor Administrativa</c:v>
                </c:pt>
                <c:pt idx="6">
                  <c:v>Oficialía Mayor de Padrón y Licencias</c:v>
                </c:pt>
                <c:pt idx="7">
                  <c:v>Parques y Jardines</c:v>
                </c:pt>
                <c:pt idx="8">
                  <c:v>Participación Ciudadana</c:v>
                </c:pt>
                <c:pt idx="9">
                  <c:v>Patrimonio Municipal</c:v>
                </c:pt>
                <c:pt idx="10">
                  <c:v>Protección al Medio Ambiente</c:v>
                </c:pt>
                <c:pt idx="11">
                  <c:v>Protección Civil y Bomberos</c:v>
                </c:pt>
                <c:pt idx="12">
                  <c:v>Proyectos Estratégicos</c:v>
                </c:pt>
                <c:pt idx="13">
                  <c:v>Rastros Municipales</c:v>
                </c:pt>
                <c:pt idx="14">
                  <c:v>Regidores</c:v>
                </c:pt>
                <c:pt idx="15">
                  <c:v>Registro Civil</c:v>
                </c:pt>
                <c:pt idx="16">
                  <c:v>Relaciones Exteriores</c:v>
                </c:pt>
                <c:pt idx="17">
                  <c:v>Relaciones Públicas</c:v>
                </c:pt>
                <c:pt idx="18">
                  <c:v>Sanidad Animal</c:v>
                </c:pt>
                <c:pt idx="19">
                  <c:v>Secretaria del Ayuntamiento</c:v>
                </c:pt>
                <c:pt idx="20">
                  <c:v>Secretaría Particular</c:v>
                </c:pt>
                <c:pt idx="21">
                  <c:v>#¡REF!</c:v>
                </c:pt>
                <c:pt idx="22">
                  <c:v>#¡REF!</c:v>
                </c:pt>
                <c:pt idx="23">
                  <c:v>#¡REF!</c:v>
                </c:pt>
                <c:pt idx="24">
                  <c:v>#¡REF!</c:v>
                </c:pt>
                <c:pt idx="25">
                  <c:v>Síndico Municipal</c:v>
                </c:pt>
                <c:pt idx="26">
                  <c:v>Tesorero Municipal</c:v>
                </c:pt>
                <c:pt idx="27">
                  <c:v>Vinculación Asuntos Religiosos</c:v>
                </c:pt>
                <c:pt idx="28">
                  <c:v>TOTAL</c:v>
                </c:pt>
                <c:pt idx="29">
                  <c:v>#¡REF!</c:v>
                </c:pt>
                <c:pt idx="30">
                  <c:v>DIAS QUE TARDO DTAI EN CONTESTAR</c:v>
                </c:pt>
                <c:pt idx="31">
                  <c:v>DEPENDENCIAS</c:v>
                </c:pt>
                <c:pt idx="32">
                  <c:v>Actas y Acuerdos</c:v>
                </c:pt>
                <c:pt idx="33">
                  <c:v>Agua y Alcantarillado</c:v>
                </c:pt>
                <c:pt idx="34">
                  <c:v>Alumbrado Público</c:v>
                </c:pt>
                <c:pt idx="35">
                  <c:v>Archivo Municipal</c:v>
                </c:pt>
                <c:pt idx="36">
                  <c:v>Aseo Público</c:v>
                </c:pt>
                <c:pt idx="37">
                  <c:v>Asuntos Internos</c:v>
                </c:pt>
                <c:pt idx="38">
                  <c:v>Atención Ciudadana</c:v>
                </c:pt>
                <c:pt idx="39">
                  <c:v>Catastro</c:v>
                </c:pt>
                <c:pt idx="40">
                  <c:v>Cementerios</c:v>
                </c:pt>
                <c:pt idx="41">
                  <c:v>Centro de  Promoción Económica y Turismo</c:v>
                </c:pt>
                <c:pt idx="42">
                  <c:v>Comisaría General de Seguridad Pública</c:v>
                </c:pt>
                <c:pt idx="43">
                  <c:v>Comunicación Social</c:v>
                </c:pt>
                <c:pt idx="44">
                  <c:v>Comunidad Digna</c:v>
                </c:pt>
                <c:pt idx="45">
                  <c:v>Consejería Juridica</c:v>
                </c:pt>
                <c:pt idx="46">
                  <c:v>Contraloría</c:v>
                </c:pt>
                <c:pt idx="47">
                  <c:v>Coordinación de Delegaciones</c:v>
                </c:pt>
                <c:pt idx="48">
                  <c:v>Coordinación de Gabinete</c:v>
                </c:pt>
                <c:pt idx="49">
                  <c:v>Coordinación de la Oficina de Presidencia </c:v>
                </c:pt>
                <c:pt idx="50">
                  <c:v>Coordinación General  Oficina Central de Gobierno, Estrategía y opinión Pública</c:v>
                </c:pt>
                <c:pt idx="51">
                  <c:v>Coplademun</c:v>
                </c:pt>
                <c:pt idx="52">
                  <c:v>Desarrollo Social Humano</c:v>
                </c:pt>
                <c:pt idx="53">
                  <c:v>Dirección General de  Innovación y Tecnología</c:v>
                </c:pt>
                <c:pt idx="54">
                  <c:v>Dirección General de Ecología</c:v>
                </c:pt>
                <c:pt idx="55">
                  <c:v>Dirección General de Inspección de Reglamentos</c:v>
                </c:pt>
              </c:strCache>
            </c:strRef>
          </c:cat>
          <c:val>
            <c:numRef>
              <c:f>'DEPENDENCIAS FEBRERO'!$G$7:$G$62</c:f>
              <c:numCache>
                <c:formatCode>General</c:formatCode>
                <c:ptCount val="5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7</c:v>
                </c:pt>
                <c:pt idx="21">
                  <c:v>0</c:v>
                </c:pt>
                <c:pt idx="22">
                  <c:v>5</c:v>
                </c:pt>
                <c:pt idx="23">
                  <c:v>4</c:v>
                </c:pt>
                <c:pt idx="24">
                  <c:v>29</c:v>
                </c:pt>
                <c:pt idx="25">
                  <c:v>2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5</c:v>
                </c:pt>
                <c:pt idx="37">
                  <c:v>5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4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4"/>
          <c:order val="4"/>
          <c:tx>
            <c:strRef>
              <c:f>'DEPENDENCIAS FEBRERO'!$H$6</c:f>
              <c:strCache>
                <c:ptCount val="1"/>
                <c:pt idx="0">
                  <c:v>CUATRO DÍAS</c:v>
                </c:pt>
              </c:strCache>
            </c:strRef>
          </c:tx>
          <c:cat>
            <c:strRef>
              <c:f>'DEPENDENCIAS FEBRERO'!$C$7:$C$62</c:f>
              <c:strCache>
                <c:ptCount val="56"/>
                <c:pt idx="0">
                  <c:v>Instituto Municipal de la Mujer</c:v>
                </c:pt>
                <c:pt idx="1">
                  <c:v>Integración y Dictaminación</c:v>
                </c:pt>
                <c:pt idx="2">
                  <c:v>Junta Municipal de Reclutamiento</c:v>
                </c:pt>
                <c:pt idx="3">
                  <c:v>Mantenimiento de Pavimentos</c:v>
                </c:pt>
                <c:pt idx="4">
                  <c:v>Mantenimiento Urbano</c:v>
                </c:pt>
                <c:pt idx="5">
                  <c:v>Oficialía Mayor Administrativa</c:v>
                </c:pt>
                <c:pt idx="6">
                  <c:v>Oficialía Mayor de Padrón y Licencias</c:v>
                </c:pt>
                <c:pt idx="7">
                  <c:v>Parques y Jardines</c:v>
                </c:pt>
                <c:pt idx="8">
                  <c:v>Participación Ciudadana</c:v>
                </c:pt>
                <c:pt idx="9">
                  <c:v>Patrimonio Municipal</c:v>
                </c:pt>
                <c:pt idx="10">
                  <c:v>Protección al Medio Ambiente</c:v>
                </c:pt>
                <c:pt idx="11">
                  <c:v>Protección Civil y Bomberos</c:v>
                </c:pt>
                <c:pt idx="12">
                  <c:v>Proyectos Estratégicos</c:v>
                </c:pt>
                <c:pt idx="13">
                  <c:v>Rastros Municipales</c:v>
                </c:pt>
                <c:pt idx="14">
                  <c:v>Regidores</c:v>
                </c:pt>
                <c:pt idx="15">
                  <c:v>Registro Civil</c:v>
                </c:pt>
                <c:pt idx="16">
                  <c:v>Relaciones Exteriores</c:v>
                </c:pt>
                <c:pt idx="17">
                  <c:v>Relaciones Públicas</c:v>
                </c:pt>
                <c:pt idx="18">
                  <c:v>Sanidad Animal</c:v>
                </c:pt>
                <c:pt idx="19">
                  <c:v>Secretaria del Ayuntamiento</c:v>
                </c:pt>
                <c:pt idx="20">
                  <c:v>Secretaría Particular</c:v>
                </c:pt>
                <c:pt idx="21">
                  <c:v>#¡REF!</c:v>
                </c:pt>
                <c:pt idx="22">
                  <c:v>#¡REF!</c:v>
                </c:pt>
                <c:pt idx="23">
                  <c:v>#¡REF!</c:v>
                </c:pt>
                <c:pt idx="24">
                  <c:v>#¡REF!</c:v>
                </c:pt>
                <c:pt idx="25">
                  <c:v>Síndico Municipal</c:v>
                </c:pt>
                <c:pt idx="26">
                  <c:v>Tesorero Municipal</c:v>
                </c:pt>
                <c:pt idx="27">
                  <c:v>Vinculación Asuntos Religiosos</c:v>
                </c:pt>
                <c:pt idx="28">
                  <c:v>TOTAL</c:v>
                </c:pt>
                <c:pt idx="29">
                  <c:v>#¡REF!</c:v>
                </c:pt>
                <c:pt idx="30">
                  <c:v>DIAS QUE TARDO DTAI EN CONTESTAR</c:v>
                </c:pt>
                <c:pt idx="31">
                  <c:v>DEPENDENCIAS</c:v>
                </c:pt>
                <c:pt idx="32">
                  <c:v>Actas y Acuerdos</c:v>
                </c:pt>
                <c:pt idx="33">
                  <c:v>Agua y Alcantarillado</c:v>
                </c:pt>
                <c:pt idx="34">
                  <c:v>Alumbrado Público</c:v>
                </c:pt>
                <c:pt idx="35">
                  <c:v>Archivo Municipal</c:v>
                </c:pt>
                <c:pt idx="36">
                  <c:v>Aseo Público</c:v>
                </c:pt>
                <c:pt idx="37">
                  <c:v>Asuntos Internos</c:v>
                </c:pt>
                <c:pt idx="38">
                  <c:v>Atención Ciudadana</c:v>
                </c:pt>
                <c:pt idx="39">
                  <c:v>Catastro</c:v>
                </c:pt>
                <c:pt idx="40">
                  <c:v>Cementerios</c:v>
                </c:pt>
                <c:pt idx="41">
                  <c:v>Centro de  Promoción Económica y Turismo</c:v>
                </c:pt>
                <c:pt idx="42">
                  <c:v>Comisaría General de Seguridad Pública</c:v>
                </c:pt>
                <c:pt idx="43">
                  <c:v>Comunicación Social</c:v>
                </c:pt>
                <c:pt idx="44">
                  <c:v>Comunidad Digna</c:v>
                </c:pt>
                <c:pt idx="45">
                  <c:v>Consejería Juridica</c:v>
                </c:pt>
                <c:pt idx="46">
                  <c:v>Contraloría</c:v>
                </c:pt>
                <c:pt idx="47">
                  <c:v>Coordinación de Delegaciones</c:v>
                </c:pt>
                <c:pt idx="48">
                  <c:v>Coordinación de Gabinete</c:v>
                </c:pt>
                <c:pt idx="49">
                  <c:v>Coordinación de la Oficina de Presidencia </c:v>
                </c:pt>
                <c:pt idx="50">
                  <c:v>Coordinación General  Oficina Central de Gobierno, Estrategía y opinión Pública</c:v>
                </c:pt>
                <c:pt idx="51">
                  <c:v>Coplademun</c:v>
                </c:pt>
                <c:pt idx="52">
                  <c:v>Desarrollo Social Humano</c:v>
                </c:pt>
                <c:pt idx="53">
                  <c:v>Dirección General de  Innovación y Tecnología</c:v>
                </c:pt>
                <c:pt idx="54">
                  <c:v>Dirección General de Ecología</c:v>
                </c:pt>
                <c:pt idx="55">
                  <c:v>Dirección General de Inspección de Reglamentos</c:v>
                </c:pt>
              </c:strCache>
            </c:strRef>
          </c:cat>
          <c:val>
            <c:numRef>
              <c:f>'DEPENDENCIAS FEBRERO'!$H$7:$H$62</c:f>
              <c:numCache>
                <c:formatCode>General</c:formatCode>
                <c:ptCount val="56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0</c:v>
                </c:pt>
                <c:pt idx="22">
                  <c:v>4</c:v>
                </c:pt>
                <c:pt idx="23">
                  <c:v>7</c:v>
                </c:pt>
                <c:pt idx="24">
                  <c:v>3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13</c:v>
                </c:pt>
                <c:pt idx="37">
                  <c:v>14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5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5"/>
          <c:order val="5"/>
          <c:tx>
            <c:strRef>
              <c:f>'DEPENDENCIAS FEBRERO'!$I$6</c:f>
              <c:strCache>
                <c:ptCount val="1"/>
                <c:pt idx="0">
                  <c:v>CINCO DÍAS</c:v>
                </c:pt>
              </c:strCache>
            </c:strRef>
          </c:tx>
          <c:cat>
            <c:strRef>
              <c:f>'DEPENDENCIAS FEBRERO'!$C$7:$C$62</c:f>
              <c:strCache>
                <c:ptCount val="56"/>
                <c:pt idx="0">
                  <c:v>Instituto Municipal de la Mujer</c:v>
                </c:pt>
                <c:pt idx="1">
                  <c:v>Integración y Dictaminación</c:v>
                </c:pt>
                <c:pt idx="2">
                  <c:v>Junta Municipal de Reclutamiento</c:v>
                </c:pt>
                <c:pt idx="3">
                  <c:v>Mantenimiento de Pavimentos</c:v>
                </c:pt>
                <c:pt idx="4">
                  <c:v>Mantenimiento Urbano</c:v>
                </c:pt>
                <c:pt idx="5">
                  <c:v>Oficialía Mayor Administrativa</c:v>
                </c:pt>
                <c:pt idx="6">
                  <c:v>Oficialía Mayor de Padrón y Licencias</c:v>
                </c:pt>
                <c:pt idx="7">
                  <c:v>Parques y Jardines</c:v>
                </c:pt>
                <c:pt idx="8">
                  <c:v>Participación Ciudadana</c:v>
                </c:pt>
                <c:pt idx="9">
                  <c:v>Patrimonio Municipal</c:v>
                </c:pt>
                <c:pt idx="10">
                  <c:v>Protección al Medio Ambiente</c:v>
                </c:pt>
                <c:pt idx="11">
                  <c:v>Protección Civil y Bomberos</c:v>
                </c:pt>
                <c:pt idx="12">
                  <c:v>Proyectos Estratégicos</c:v>
                </c:pt>
                <c:pt idx="13">
                  <c:v>Rastros Municipales</c:v>
                </c:pt>
                <c:pt idx="14">
                  <c:v>Regidores</c:v>
                </c:pt>
                <c:pt idx="15">
                  <c:v>Registro Civil</c:v>
                </c:pt>
                <c:pt idx="16">
                  <c:v>Relaciones Exteriores</c:v>
                </c:pt>
                <c:pt idx="17">
                  <c:v>Relaciones Públicas</c:v>
                </c:pt>
                <c:pt idx="18">
                  <c:v>Sanidad Animal</c:v>
                </c:pt>
                <c:pt idx="19">
                  <c:v>Secretaria del Ayuntamiento</c:v>
                </c:pt>
                <c:pt idx="20">
                  <c:v>Secretaría Particular</c:v>
                </c:pt>
                <c:pt idx="21">
                  <c:v>#¡REF!</c:v>
                </c:pt>
                <c:pt idx="22">
                  <c:v>#¡REF!</c:v>
                </c:pt>
                <c:pt idx="23">
                  <c:v>#¡REF!</c:v>
                </c:pt>
                <c:pt idx="24">
                  <c:v>#¡REF!</c:v>
                </c:pt>
                <c:pt idx="25">
                  <c:v>Síndico Municipal</c:v>
                </c:pt>
                <c:pt idx="26">
                  <c:v>Tesorero Municipal</c:v>
                </c:pt>
                <c:pt idx="27">
                  <c:v>Vinculación Asuntos Religiosos</c:v>
                </c:pt>
                <c:pt idx="28">
                  <c:v>TOTAL</c:v>
                </c:pt>
                <c:pt idx="29">
                  <c:v>#¡REF!</c:v>
                </c:pt>
                <c:pt idx="30">
                  <c:v>DIAS QUE TARDO DTAI EN CONTESTAR</c:v>
                </c:pt>
                <c:pt idx="31">
                  <c:v>DEPENDENCIAS</c:v>
                </c:pt>
                <c:pt idx="32">
                  <c:v>Actas y Acuerdos</c:v>
                </c:pt>
                <c:pt idx="33">
                  <c:v>Agua y Alcantarillado</c:v>
                </c:pt>
                <c:pt idx="34">
                  <c:v>Alumbrado Público</c:v>
                </c:pt>
                <c:pt idx="35">
                  <c:v>Archivo Municipal</c:v>
                </c:pt>
                <c:pt idx="36">
                  <c:v>Aseo Público</c:v>
                </c:pt>
                <c:pt idx="37">
                  <c:v>Asuntos Internos</c:v>
                </c:pt>
                <c:pt idx="38">
                  <c:v>Atención Ciudadana</c:v>
                </c:pt>
                <c:pt idx="39">
                  <c:v>Catastro</c:v>
                </c:pt>
                <c:pt idx="40">
                  <c:v>Cementerios</c:v>
                </c:pt>
                <c:pt idx="41">
                  <c:v>Centro de  Promoción Económica y Turismo</c:v>
                </c:pt>
                <c:pt idx="42">
                  <c:v>Comisaría General de Seguridad Pública</c:v>
                </c:pt>
                <c:pt idx="43">
                  <c:v>Comunicación Social</c:v>
                </c:pt>
                <c:pt idx="44">
                  <c:v>Comunidad Digna</c:v>
                </c:pt>
                <c:pt idx="45">
                  <c:v>Consejería Juridica</c:v>
                </c:pt>
                <c:pt idx="46">
                  <c:v>Contraloría</c:v>
                </c:pt>
                <c:pt idx="47">
                  <c:v>Coordinación de Delegaciones</c:v>
                </c:pt>
                <c:pt idx="48">
                  <c:v>Coordinación de Gabinete</c:v>
                </c:pt>
                <c:pt idx="49">
                  <c:v>Coordinación de la Oficina de Presidencia </c:v>
                </c:pt>
                <c:pt idx="50">
                  <c:v>Coordinación General  Oficina Central de Gobierno, Estrategía y opinión Pública</c:v>
                </c:pt>
                <c:pt idx="51">
                  <c:v>Coplademun</c:v>
                </c:pt>
                <c:pt idx="52">
                  <c:v>Desarrollo Social Humano</c:v>
                </c:pt>
                <c:pt idx="53">
                  <c:v>Dirección General de  Innovación y Tecnología</c:v>
                </c:pt>
                <c:pt idx="54">
                  <c:v>Dirección General de Ecología</c:v>
                </c:pt>
                <c:pt idx="55">
                  <c:v>Dirección General de Inspección de Reglamentos</c:v>
                </c:pt>
              </c:strCache>
            </c:strRef>
          </c:cat>
          <c:val>
            <c:numRef>
              <c:f>'DEPENDENCIAS FEBRERO'!$I$7:$I$62</c:f>
              <c:numCache>
                <c:formatCode>General</c:formatCode>
                <c:ptCount val="5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24</c:v>
                </c:pt>
                <c:pt idx="37">
                  <c:v>22</c:v>
                </c:pt>
                <c:pt idx="38">
                  <c:v>1</c:v>
                </c:pt>
                <c:pt idx="39">
                  <c:v>1</c:v>
                </c:pt>
                <c:pt idx="40">
                  <c:v>6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12</c:v>
                </c:pt>
                <c:pt idx="54">
                  <c:v>2</c:v>
                </c:pt>
                <c:pt idx="55">
                  <c:v>0</c:v>
                </c:pt>
              </c:numCache>
            </c:numRef>
          </c:val>
        </c:ser>
        <c:ser>
          <c:idx val="6"/>
          <c:order val="6"/>
          <c:tx>
            <c:strRef>
              <c:f>'DEPENDENCIAS FEBRERO'!$J$6</c:f>
              <c:strCache>
                <c:ptCount val="1"/>
                <c:pt idx="0">
                  <c:v>SEIS DÍAS </c:v>
                </c:pt>
              </c:strCache>
            </c:strRef>
          </c:tx>
          <c:cat>
            <c:strRef>
              <c:f>'DEPENDENCIAS FEBRERO'!$C$7:$C$62</c:f>
              <c:strCache>
                <c:ptCount val="56"/>
                <c:pt idx="0">
                  <c:v>Instituto Municipal de la Mujer</c:v>
                </c:pt>
                <c:pt idx="1">
                  <c:v>Integración y Dictaminación</c:v>
                </c:pt>
                <c:pt idx="2">
                  <c:v>Junta Municipal de Reclutamiento</c:v>
                </c:pt>
                <c:pt idx="3">
                  <c:v>Mantenimiento de Pavimentos</c:v>
                </c:pt>
                <c:pt idx="4">
                  <c:v>Mantenimiento Urbano</c:v>
                </c:pt>
                <c:pt idx="5">
                  <c:v>Oficialía Mayor Administrativa</c:v>
                </c:pt>
                <c:pt idx="6">
                  <c:v>Oficialía Mayor de Padrón y Licencias</c:v>
                </c:pt>
                <c:pt idx="7">
                  <c:v>Parques y Jardines</c:v>
                </c:pt>
                <c:pt idx="8">
                  <c:v>Participación Ciudadana</c:v>
                </c:pt>
                <c:pt idx="9">
                  <c:v>Patrimonio Municipal</c:v>
                </c:pt>
                <c:pt idx="10">
                  <c:v>Protección al Medio Ambiente</c:v>
                </c:pt>
                <c:pt idx="11">
                  <c:v>Protección Civil y Bomberos</c:v>
                </c:pt>
                <c:pt idx="12">
                  <c:v>Proyectos Estratégicos</c:v>
                </c:pt>
                <c:pt idx="13">
                  <c:v>Rastros Municipales</c:v>
                </c:pt>
                <c:pt idx="14">
                  <c:v>Regidores</c:v>
                </c:pt>
                <c:pt idx="15">
                  <c:v>Registro Civil</c:v>
                </c:pt>
                <c:pt idx="16">
                  <c:v>Relaciones Exteriores</c:v>
                </c:pt>
                <c:pt idx="17">
                  <c:v>Relaciones Públicas</c:v>
                </c:pt>
                <c:pt idx="18">
                  <c:v>Sanidad Animal</c:v>
                </c:pt>
                <c:pt idx="19">
                  <c:v>Secretaria del Ayuntamiento</c:v>
                </c:pt>
                <c:pt idx="20">
                  <c:v>Secretaría Particular</c:v>
                </c:pt>
                <c:pt idx="21">
                  <c:v>#¡REF!</c:v>
                </c:pt>
                <c:pt idx="22">
                  <c:v>#¡REF!</c:v>
                </c:pt>
                <c:pt idx="23">
                  <c:v>#¡REF!</c:v>
                </c:pt>
                <c:pt idx="24">
                  <c:v>#¡REF!</c:v>
                </c:pt>
                <c:pt idx="25">
                  <c:v>Síndico Municipal</c:v>
                </c:pt>
                <c:pt idx="26">
                  <c:v>Tesorero Municipal</c:v>
                </c:pt>
                <c:pt idx="27">
                  <c:v>Vinculación Asuntos Religiosos</c:v>
                </c:pt>
                <c:pt idx="28">
                  <c:v>TOTAL</c:v>
                </c:pt>
                <c:pt idx="29">
                  <c:v>#¡REF!</c:v>
                </c:pt>
                <c:pt idx="30">
                  <c:v>DIAS QUE TARDO DTAI EN CONTESTAR</c:v>
                </c:pt>
                <c:pt idx="31">
                  <c:v>DEPENDENCIAS</c:v>
                </c:pt>
                <c:pt idx="32">
                  <c:v>Actas y Acuerdos</c:v>
                </c:pt>
                <c:pt idx="33">
                  <c:v>Agua y Alcantarillado</c:v>
                </c:pt>
                <c:pt idx="34">
                  <c:v>Alumbrado Público</c:v>
                </c:pt>
                <c:pt idx="35">
                  <c:v>Archivo Municipal</c:v>
                </c:pt>
                <c:pt idx="36">
                  <c:v>Aseo Público</c:v>
                </c:pt>
                <c:pt idx="37">
                  <c:v>Asuntos Internos</c:v>
                </c:pt>
                <c:pt idx="38">
                  <c:v>Atención Ciudadana</c:v>
                </c:pt>
                <c:pt idx="39">
                  <c:v>Catastro</c:v>
                </c:pt>
                <c:pt idx="40">
                  <c:v>Cementerios</c:v>
                </c:pt>
                <c:pt idx="41">
                  <c:v>Centro de  Promoción Económica y Turismo</c:v>
                </c:pt>
                <c:pt idx="42">
                  <c:v>Comisaría General de Seguridad Pública</c:v>
                </c:pt>
                <c:pt idx="43">
                  <c:v>Comunicación Social</c:v>
                </c:pt>
                <c:pt idx="44">
                  <c:v>Comunidad Digna</c:v>
                </c:pt>
                <c:pt idx="45">
                  <c:v>Consejería Juridica</c:v>
                </c:pt>
                <c:pt idx="46">
                  <c:v>Contraloría</c:v>
                </c:pt>
                <c:pt idx="47">
                  <c:v>Coordinación de Delegaciones</c:v>
                </c:pt>
                <c:pt idx="48">
                  <c:v>Coordinación de Gabinete</c:v>
                </c:pt>
                <c:pt idx="49">
                  <c:v>Coordinación de la Oficina de Presidencia </c:v>
                </c:pt>
                <c:pt idx="50">
                  <c:v>Coordinación General  Oficina Central de Gobierno, Estrategía y opinión Pública</c:v>
                </c:pt>
                <c:pt idx="51">
                  <c:v>Coplademun</c:v>
                </c:pt>
                <c:pt idx="52">
                  <c:v>Desarrollo Social Humano</c:v>
                </c:pt>
                <c:pt idx="53">
                  <c:v>Dirección General de  Innovación y Tecnología</c:v>
                </c:pt>
                <c:pt idx="54">
                  <c:v>Dirección General de Ecología</c:v>
                </c:pt>
                <c:pt idx="55">
                  <c:v>Dirección General de Inspección de Reglamentos</c:v>
                </c:pt>
              </c:strCache>
            </c:strRef>
          </c:cat>
          <c:val>
            <c:numRef>
              <c:f>'DEPENDENCIAS FEBRERO'!$J$7:$J$62</c:f>
              <c:numCache>
                <c:formatCode>General</c:formatCode>
                <c:ptCount val="5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13</c:v>
                </c:pt>
                <c:pt idx="25">
                  <c:v>5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6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19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7"/>
          <c:order val="7"/>
          <c:tx>
            <c:strRef>
              <c:f>'DEPENDENCIAS FEBRERO'!$K$6</c:f>
              <c:strCache>
                <c:ptCount val="1"/>
                <c:pt idx="0">
                  <c:v>SIETE DÍAS</c:v>
                </c:pt>
              </c:strCache>
            </c:strRef>
          </c:tx>
          <c:cat>
            <c:strRef>
              <c:f>'DEPENDENCIAS FEBRERO'!$C$7:$C$62</c:f>
              <c:strCache>
                <c:ptCount val="56"/>
                <c:pt idx="0">
                  <c:v>Instituto Municipal de la Mujer</c:v>
                </c:pt>
                <c:pt idx="1">
                  <c:v>Integración y Dictaminación</c:v>
                </c:pt>
                <c:pt idx="2">
                  <c:v>Junta Municipal de Reclutamiento</c:v>
                </c:pt>
                <c:pt idx="3">
                  <c:v>Mantenimiento de Pavimentos</c:v>
                </c:pt>
                <c:pt idx="4">
                  <c:v>Mantenimiento Urbano</c:v>
                </c:pt>
                <c:pt idx="5">
                  <c:v>Oficialía Mayor Administrativa</c:v>
                </c:pt>
                <c:pt idx="6">
                  <c:v>Oficialía Mayor de Padrón y Licencias</c:v>
                </c:pt>
                <c:pt idx="7">
                  <c:v>Parques y Jardines</c:v>
                </c:pt>
                <c:pt idx="8">
                  <c:v>Participación Ciudadana</c:v>
                </c:pt>
                <c:pt idx="9">
                  <c:v>Patrimonio Municipal</c:v>
                </c:pt>
                <c:pt idx="10">
                  <c:v>Protección al Medio Ambiente</c:v>
                </c:pt>
                <c:pt idx="11">
                  <c:v>Protección Civil y Bomberos</c:v>
                </c:pt>
                <c:pt idx="12">
                  <c:v>Proyectos Estratégicos</c:v>
                </c:pt>
                <c:pt idx="13">
                  <c:v>Rastros Municipales</c:v>
                </c:pt>
                <c:pt idx="14">
                  <c:v>Regidores</c:v>
                </c:pt>
                <c:pt idx="15">
                  <c:v>Registro Civil</c:v>
                </c:pt>
                <c:pt idx="16">
                  <c:v>Relaciones Exteriores</c:v>
                </c:pt>
                <c:pt idx="17">
                  <c:v>Relaciones Públicas</c:v>
                </c:pt>
                <c:pt idx="18">
                  <c:v>Sanidad Animal</c:v>
                </c:pt>
                <c:pt idx="19">
                  <c:v>Secretaria del Ayuntamiento</c:v>
                </c:pt>
                <c:pt idx="20">
                  <c:v>Secretaría Particular</c:v>
                </c:pt>
                <c:pt idx="21">
                  <c:v>#¡REF!</c:v>
                </c:pt>
                <c:pt idx="22">
                  <c:v>#¡REF!</c:v>
                </c:pt>
                <c:pt idx="23">
                  <c:v>#¡REF!</c:v>
                </c:pt>
                <c:pt idx="24">
                  <c:v>#¡REF!</c:v>
                </c:pt>
                <c:pt idx="25">
                  <c:v>Síndico Municipal</c:v>
                </c:pt>
                <c:pt idx="26">
                  <c:v>Tesorero Municipal</c:v>
                </c:pt>
                <c:pt idx="27">
                  <c:v>Vinculación Asuntos Religiosos</c:v>
                </c:pt>
                <c:pt idx="28">
                  <c:v>TOTAL</c:v>
                </c:pt>
                <c:pt idx="29">
                  <c:v>#¡REF!</c:v>
                </c:pt>
                <c:pt idx="30">
                  <c:v>DIAS QUE TARDO DTAI EN CONTESTAR</c:v>
                </c:pt>
                <c:pt idx="31">
                  <c:v>DEPENDENCIAS</c:v>
                </c:pt>
                <c:pt idx="32">
                  <c:v>Actas y Acuerdos</c:v>
                </c:pt>
                <c:pt idx="33">
                  <c:v>Agua y Alcantarillado</c:v>
                </c:pt>
                <c:pt idx="34">
                  <c:v>Alumbrado Público</c:v>
                </c:pt>
                <c:pt idx="35">
                  <c:v>Archivo Municipal</c:v>
                </c:pt>
                <c:pt idx="36">
                  <c:v>Aseo Público</c:v>
                </c:pt>
                <c:pt idx="37">
                  <c:v>Asuntos Internos</c:v>
                </c:pt>
                <c:pt idx="38">
                  <c:v>Atención Ciudadana</c:v>
                </c:pt>
                <c:pt idx="39">
                  <c:v>Catastro</c:v>
                </c:pt>
                <c:pt idx="40">
                  <c:v>Cementerios</c:v>
                </c:pt>
                <c:pt idx="41">
                  <c:v>Centro de  Promoción Económica y Turismo</c:v>
                </c:pt>
                <c:pt idx="42">
                  <c:v>Comisaría General de Seguridad Pública</c:v>
                </c:pt>
                <c:pt idx="43">
                  <c:v>Comunicación Social</c:v>
                </c:pt>
                <c:pt idx="44">
                  <c:v>Comunidad Digna</c:v>
                </c:pt>
                <c:pt idx="45">
                  <c:v>Consejería Juridica</c:v>
                </c:pt>
                <c:pt idx="46">
                  <c:v>Contraloría</c:v>
                </c:pt>
                <c:pt idx="47">
                  <c:v>Coordinación de Delegaciones</c:v>
                </c:pt>
                <c:pt idx="48">
                  <c:v>Coordinación de Gabinete</c:v>
                </c:pt>
                <c:pt idx="49">
                  <c:v>Coordinación de la Oficina de Presidencia </c:v>
                </c:pt>
                <c:pt idx="50">
                  <c:v>Coordinación General  Oficina Central de Gobierno, Estrategía y opinión Pública</c:v>
                </c:pt>
                <c:pt idx="51">
                  <c:v>Coplademun</c:v>
                </c:pt>
                <c:pt idx="52">
                  <c:v>Desarrollo Social Humano</c:v>
                </c:pt>
                <c:pt idx="53">
                  <c:v>Dirección General de  Innovación y Tecnología</c:v>
                </c:pt>
                <c:pt idx="54">
                  <c:v>Dirección General de Ecología</c:v>
                </c:pt>
                <c:pt idx="55">
                  <c:v>Dirección General de Inspección de Reglamentos</c:v>
                </c:pt>
              </c:strCache>
            </c:strRef>
          </c:cat>
          <c:val>
            <c:numRef>
              <c:f>'DEPENDENCIAS FEBRERO'!$K$7:$K$62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hape val="cylinder"/>
        <c:axId val="138936320"/>
        <c:axId val="138937856"/>
        <c:axId val="0"/>
      </c:bar3DChart>
      <c:catAx>
        <c:axId val="138936320"/>
        <c:scaling>
          <c:orientation val="minMax"/>
        </c:scaling>
        <c:axPos val="b"/>
        <c:tickLblPos val="nextTo"/>
        <c:crossAx val="138937856"/>
        <c:crosses val="autoZero"/>
        <c:auto val="1"/>
        <c:lblAlgn val="ctr"/>
        <c:lblOffset val="100"/>
      </c:catAx>
      <c:valAx>
        <c:axId val="138937856"/>
        <c:scaling>
          <c:orientation val="minMax"/>
        </c:scaling>
        <c:delete val="1"/>
        <c:axPos val="l"/>
        <c:numFmt formatCode="General" sourceLinked="1"/>
        <c:tickLblPos val="nextTo"/>
        <c:crossAx val="138936320"/>
        <c:crosses val="autoZero"/>
        <c:crossBetween val="between"/>
      </c:valAx>
      <c:spPr>
        <a:solidFill>
          <a:srgbClr val="EEECE1">
            <a:lumMod val="75000"/>
          </a:srgbClr>
        </a:solidFill>
      </c:spPr>
    </c:plotArea>
    <c:legend>
      <c:legendPos val="r"/>
    </c:legend>
    <c:plotVisOnly val="1"/>
  </c:chart>
  <c:spPr>
    <a:solidFill>
      <a:schemeClr val="bg2">
        <a:lumMod val="7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0"/>
      <c:rotY val="0"/>
      <c:perspective val="20"/>
    </c:view3D>
    <c:sideWall>
      <c:spPr>
        <a:solidFill>
          <a:srgbClr val="1F497D">
            <a:lumMod val="40000"/>
            <a:lumOff val="60000"/>
          </a:srgbClr>
        </a:solidFill>
        <a:ln w="25400">
          <a:noFill/>
        </a:ln>
      </c:spPr>
    </c:sideWall>
    <c:backWall>
      <c:spPr>
        <a:solidFill>
          <a:srgbClr val="1F497D">
            <a:lumMod val="40000"/>
            <a:lumOff val="60000"/>
          </a:srgbClr>
        </a:solidFill>
        <a:ln w="25400">
          <a:noFill/>
        </a:ln>
      </c:spPr>
    </c:backWall>
    <c:plotArea>
      <c:layout/>
      <c:bar3DChart>
        <c:barDir val="col"/>
        <c:grouping val="stacked"/>
        <c:ser>
          <c:idx val="0"/>
          <c:order val="0"/>
          <c:spPr>
            <a:solidFill>
              <a:srgbClr val="1F497D">
                <a:lumMod val="40000"/>
                <a:lumOff val="60000"/>
              </a:srgbClr>
            </a:solidFill>
          </c:spPr>
          <c:dLbls>
            <c:txPr>
              <a:bodyPr/>
              <a:lstStyle/>
              <a:p>
                <a:pPr>
                  <a:defRPr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'DEPENDENCIAS FEBRERO'!$D$102:$F$110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</c:v>
                </c:pt>
              </c:strCache>
            </c:strRef>
          </c:cat>
          <c:val>
            <c:numRef>
              <c:f>'DEPENDENCIAS FEBRERO'!$G$102:$G$110</c:f>
              <c:numCache>
                <c:formatCode>General</c:formatCode>
                <c:ptCount val="9"/>
                <c:pt idx="0">
                  <c:v>31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306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</c:ser>
        <c:gapWidth val="100"/>
        <c:shape val="cylinder"/>
        <c:axId val="138975872"/>
        <c:axId val="138977664"/>
        <c:axId val="0"/>
      </c:bar3DChart>
      <c:catAx>
        <c:axId val="138975872"/>
        <c:scaling>
          <c:orientation val="minMax"/>
        </c:scaling>
        <c:axPos val="b"/>
        <c:tickLblPos val="nextTo"/>
        <c:crossAx val="138977664"/>
        <c:crosses val="autoZero"/>
        <c:auto val="1"/>
        <c:lblAlgn val="ctr"/>
        <c:lblOffset val="100"/>
      </c:catAx>
      <c:valAx>
        <c:axId val="138977664"/>
        <c:scaling>
          <c:orientation val="minMax"/>
        </c:scaling>
        <c:delete val="1"/>
        <c:axPos val="l"/>
        <c:numFmt formatCode="General" sourceLinked="1"/>
        <c:tickLblPos val="nextTo"/>
        <c:crossAx val="138975872"/>
        <c:crosses val="autoZero"/>
        <c:crossBetween val="between"/>
      </c:valAx>
    </c:plotArea>
    <c:plotVisOnly val="1"/>
  </c:chart>
  <c:spPr>
    <a:solidFill>
      <a:schemeClr val="tx2">
        <a:lumMod val="60000"/>
        <a:lumOff val="4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plotArea>
      <c:layout>
        <c:manualLayout>
          <c:layoutTarget val="inner"/>
          <c:xMode val="edge"/>
          <c:yMode val="edge"/>
          <c:x val="9.1272084271615109E-2"/>
          <c:y val="0.11997514164634022"/>
          <c:w val="0.79651538279403356"/>
          <c:h val="0.47746171291695338"/>
        </c:manualLayout>
      </c:layout>
      <c:bar3DChart>
        <c:barDir val="col"/>
        <c:grouping val="stacked"/>
        <c:ser>
          <c:idx val="0"/>
          <c:order val="0"/>
          <c:tx>
            <c:strRef>
              <c:f>'DEPENDENCIAS MARZO'!$D$6</c:f>
              <c:strCache>
                <c:ptCount val="1"/>
                <c:pt idx="0">
                  <c:v>MISMO DÍA</c:v>
                </c:pt>
              </c:strCache>
            </c:strRef>
          </c:tx>
          <c:cat>
            <c:strRef>
              <c:f>'DEPENDENCIAS MARZO'!$C$7:$C$50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'DEPENDENCIAS MARZO'!$D$7:$D$50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</c:numCache>
            </c:numRef>
          </c:val>
        </c:ser>
        <c:ser>
          <c:idx val="1"/>
          <c:order val="1"/>
          <c:tx>
            <c:strRef>
              <c:f>'DEPENDENCIAS MARZO'!$E$6</c:f>
              <c:strCache>
                <c:ptCount val="1"/>
                <c:pt idx="0">
                  <c:v>UN DIA</c:v>
                </c:pt>
              </c:strCache>
            </c:strRef>
          </c:tx>
          <c:cat>
            <c:strRef>
              <c:f>'DEPENDENCIAS MARZO'!$C$7:$C$50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'DEPENDENCIAS MARZO'!$E$7:$E$50</c:f>
              <c:numCache>
                <c:formatCode>General</c:formatCode>
                <c:ptCount val="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8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4</c:v>
                </c:pt>
                <c:pt idx="32">
                  <c:v>8</c:v>
                </c:pt>
                <c:pt idx="33">
                  <c:v>9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</c:numCache>
            </c:numRef>
          </c:val>
        </c:ser>
        <c:ser>
          <c:idx val="2"/>
          <c:order val="2"/>
          <c:tx>
            <c:strRef>
              <c:f>'DEPENDENCIAS MARZO'!$F$6</c:f>
              <c:strCache>
                <c:ptCount val="1"/>
                <c:pt idx="0">
                  <c:v>DOS DÍAS</c:v>
                </c:pt>
              </c:strCache>
            </c:strRef>
          </c:tx>
          <c:cat>
            <c:strRef>
              <c:f>'DEPENDENCIAS MARZO'!$C$7:$C$50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'DEPENDENCIAS MARZO'!$F$7:$F$50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31</c:v>
                </c:pt>
                <c:pt idx="32">
                  <c:v>15</c:v>
                </c:pt>
                <c:pt idx="33">
                  <c:v>6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0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</c:numCache>
            </c:numRef>
          </c:val>
        </c:ser>
        <c:ser>
          <c:idx val="3"/>
          <c:order val="3"/>
          <c:tx>
            <c:strRef>
              <c:f>'DEPENDENCIAS MARZO'!$G$6</c:f>
              <c:strCache>
                <c:ptCount val="1"/>
                <c:pt idx="0">
                  <c:v>TRES DÍAS</c:v>
                </c:pt>
              </c:strCache>
            </c:strRef>
          </c:tx>
          <c:cat>
            <c:strRef>
              <c:f>'DEPENDENCIAS MARZO'!$C$7:$C$50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'DEPENDENCIAS MARZO'!$G$7:$G$50</c:f>
              <c:numCache>
                <c:formatCode>General</c:formatCode>
                <c:ptCount val="4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7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13</c:v>
                </c:pt>
                <c:pt idx="32">
                  <c:v>8</c:v>
                </c:pt>
                <c:pt idx="33">
                  <c:v>5</c:v>
                </c:pt>
                <c:pt idx="34">
                  <c:v>1</c:v>
                </c:pt>
                <c:pt idx="35">
                  <c:v>4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8</c:v>
                </c:pt>
                <c:pt idx="42">
                  <c:v>13</c:v>
                </c:pt>
                <c:pt idx="43">
                  <c:v>1</c:v>
                </c:pt>
              </c:numCache>
            </c:numRef>
          </c:val>
        </c:ser>
        <c:ser>
          <c:idx val="4"/>
          <c:order val="4"/>
          <c:tx>
            <c:strRef>
              <c:f>'DEPENDENCIAS MARZO'!$I$6</c:f>
              <c:strCache>
                <c:ptCount val="1"/>
                <c:pt idx="0">
                  <c:v>CINCO DÍAS</c:v>
                </c:pt>
              </c:strCache>
            </c:strRef>
          </c:tx>
          <c:cat>
            <c:strRef>
              <c:f>'DEPENDENCIAS MARZO'!$C$7:$C$50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'DEPENDENCIAS MARZO'!$H$7:$H$50</c:f>
              <c:numCache>
                <c:formatCode>General</c:formatCode>
                <c:ptCount val="44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7</c:v>
                </c:pt>
                <c:pt idx="33">
                  <c:v>4</c:v>
                </c:pt>
                <c:pt idx="34">
                  <c:v>0</c:v>
                </c:pt>
                <c:pt idx="35">
                  <c:v>6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3</c:v>
                </c:pt>
                <c:pt idx="43">
                  <c:v>5</c:v>
                </c:pt>
              </c:numCache>
            </c:numRef>
          </c:val>
        </c:ser>
        <c:ser>
          <c:idx val="5"/>
          <c:order val="5"/>
          <c:tx>
            <c:strRef>
              <c:f>'DEPENDENCIAS MARZO'!$K$6</c:f>
              <c:strCache>
                <c:ptCount val="1"/>
                <c:pt idx="0">
                  <c:v>SIETE DÍAS</c:v>
                </c:pt>
              </c:strCache>
            </c:strRef>
          </c:tx>
          <c:cat>
            <c:strRef>
              <c:f>'DEPENDENCIAS MARZO'!$C$7:$C$50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'DEPENDENCIAS MARZO'!$I$7:$I$50</c:f>
              <c:numCache>
                <c:formatCode>General</c:formatCode>
                <c:ptCount val="44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15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4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12</c:v>
                </c:pt>
              </c:numCache>
            </c:numRef>
          </c:val>
        </c:ser>
        <c:ser>
          <c:idx val="6"/>
          <c:order val="6"/>
          <c:tx>
            <c:strRef>
              <c:f>'DEPENDENCIAS MARZO'!$K$6</c:f>
              <c:strCache>
                <c:ptCount val="1"/>
                <c:pt idx="0">
                  <c:v>SIETE DÍAS</c:v>
                </c:pt>
              </c:strCache>
            </c:strRef>
          </c:tx>
          <c:cat>
            <c:strRef>
              <c:f>'DEPENDENCIAS MARZO'!$C$7:$C$50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'DEPENDENCIAS MARZO'!$J$7:$J$50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1</c:v>
                </c:pt>
                <c:pt idx="33">
                  <c:v>4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6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ser>
          <c:idx val="7"/>
          <c:order val="7"/>
          <c:cat>
            <c:strRef>
              <c:f>'DEPENDENCIAS MARZO'!$C$7:$C$50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'DEPENDENCIAS MARZO'!$K$7:$K$50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shape val="cylinder"/>
        <c:axId val="139111808"/>
        <c:axId val="139125888"/>
        <c:axId val="0"/>
      </c:bar3DChart>
      <c:catAx>
        <c:axId val="139111808"/>
        <c:scaling>
          <c:orientation val="minMax"/>
        </c:scaling>
        <c:axPos val="b"/>
        <c:tickLblPos val="nextTo"/>
        <c:crossAx val="139125888"/>
        <c:crosses val="autoZero"/>
        <c:auto val="1"/>
        <c:lblAlgn val="ctr"/>
        <c:lblOffset val="100"/>
      </c:catAx>
      <c:valAx>
        <c:axId val="139125888"/>
        <c:scaling>
          <c:orientation val="minMax"/>
        </c:scaling>
        <c:delete val="1"/>
        <c:axPos val="l"/>
        <c:numFmt formatCode="General" sourceLinked="1"/>
        <c:tickLblPos val="nextTo"/>
        <c:crossAx val="139111808"/>
        <c:crosses val="autoZero"/>
        <c:crossBetween val="between"/>
      </c:valAx>
      <c:spPr>
        <a:solidFill>
          <a:schemeClr val="bg2">
            <a:lumMod val="50000"/>
          </a:schemeClr>
        </a:solidFill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9764602272398064"/>
          <c:y val="0.21161927675707787"/>
          <c:w val="8.2596964247031765E-2"/>
          <c:h val="0.40964528705756442"/>
        </c:manualLayout>
      </c:layout>
    </c:legend>
    <c:plotVisOnly val="1"/>
  </c:chart>
  <c:spPr>
    <a:solidFill>
      <a:schemeClr val="bg2">
        <a:lumMod val="9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/>
            </a:pPr>
            <a:r>
              <a:rPr lang="es-MX"/>
              <a:t>POR</a:t>
            </a:r>
            <a:r>
              <a:rPr lang="es-MX" baseline="0"/>
              <a:t> GÉNERO </a:t>
            </a:r>
            <a:endParaRPr lang="es-MX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'GRAFICAS SEG SEM GR'!$E$73:$F$73</c:f>
              <c:strCache>
                <c:ptCount val="1"/>
                <c:pt idx="0">
                  <c:v>FEMENINO</c:v>
                </c:pt>
              </c:strCache>
            </c:strRef>
          </c:tx>
          <c:dLbls>
            <c:showVal val="1"/>
          </c:dLbls>
          <c:cat>
            <c:strRef>
              <c:f>'GRAFICAS SEG SEM GR'!$G$72:$L$72</c:f>
              <c:strCache>
                <c:ptCount val="6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OCTUBRE</c:v>
                </c:pt>
                <c:pt idx="4">
                  <c:v>NOVIEMBRE</c:v>
                </c:pt>
                <c:pt idx="5">
                  <c:v>DICIEMBRE</c:v>
                </c:pt>
              </c:strCache>
            </c:strRef>
          </c:cat>
          <c:val>
            <c:numRef>
              <c:f>'GRAFICAS SEG SEM GR'!$G$73:$L$73</c:f>
              <c:numCache>
                <c:formatCode>General</c:formatCode>
                <c:ptCount val="6"/>
                <c:pt idx="0">
                  <c:v>134</c:v>
                </c:pt>
                <c:pt idx="1">
                  <c:v>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'GRAFICAS SEG SEM GR'!$E$74:$F$74</c:f>
              <c:strCache>
                <c:ptCount val="1"/>
                <c:pt idx="0">
                  <c:v>MASCULINO</c:v>
                </c:pt>
              </c:strCache>
            </c:strRef>
          </c:tx>
          <c:dLbls>
            <c:showVal val="1"/>
          </c:dLbls>
          <c:cat>
            <c:strRef>
              <c:f>'GRAFICAS SEG SEM GR'!$G$72:$L$72</c:f>
              <c:strCache>
                <c:ptCount val="6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OCTUBRE</c:v>
                </c:pt>
                <c:pt idx="4">
                  <c:v>NOVIEMBRE</c:v>
                </c:pt>
                <c:pt idx="5">
                  <c:v>DICIEMBRE</c:v>
                </c:pt>
              </c:strCache>
            </c:strRef>
          </c:cat>
          <c:val>
            <c:numRef>
              <c:f>'GRAFICAS SEG SEM GR'!$G$74:$L$74</c:f>
              <c:numCache>
                <c:formatCode>General</c:formatCode>
                <c:ptCount val="6"/>
                <c:pt idx="0">
                  <c:v>256</c:v>
                </c:pt>
                <c:pt idx="1">
                  <c:v>188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'GRAFICAS SEG SEM GR'!$E$75:$F$75</c:f>
              <c:strCache>
                <c:ptCount val="1"/>
                <c:pt idx="0">
                  <c:v>EMPRESAS</c:v>
                </c:pt>
              </c:strCache>
            </c:strRef>
          </c:tx>
          <c:dLbls>
            <c:showVal val="1"/>
          </c:dLbls>
          <c:cat>
            <c:strRef>
              <c:f>'GRAFICAS SEG SEM GR'!$G$72:$L$72</c:f>
              <c:strCache>
                <c:ptCount val="6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OCTUBRE</c:v>
                </c:pt>
                <c:pt idx="4">
                  <c:v>NOVIEMBRE</c:v>
                </c:pt>
                <c:pt idx="5">
                  <c:v>DICIEMBRE</c:v>
                </c:pt>
              </c:strCache>
            </c:strRef>
          </c:cat>
          <c:val>
            <c:numRef>
              <c:f>'GRAFICAS SEG SEM GR'!$G$75:$L$75</c:f>
              <c:numCache>
                <c:formatCode>General</c:formatCode>
                <c:ptCount val="6"/>
                <c:pt idx="0">
                  <c:v>16</c:v>
                </c:pt>
                <c:pt idx="1">
                  <c:v>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'GRAFICAS SEG SEM GR'!$E$76:$F$76</c:f>
              <c:strCache>
                <c:ptCount val="1"/>
                <c:pt idx="0">
                  <c:v>SEUDÓNIMO</c:v>
                </c:pt>
              </c:strCache>
            </c:strRef>
          </c:tx>
          <c:dLbls>
            <c:showVal val="1"/>
          </c:dLbls>
          <c:cat>
            <c:strRef>
              <c:f>'GRAFICAS SEG SEM GR'!$G$72:$L$72</c:f>
              <c:strCache>
                <c:ptCount val="6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OCTUBRE</c:v>
                </c:pt>
                <c:pt idx="4">
                  <c:v>NOVIEMBRE</c:v>
                </c:pt>
                <c:pt idx="5">
                  <c:v>DICIEMBRE</c:v>
                </c:pt>
              </c:strCache>
            </c:strRef>
          </c:cat>
          <c:val>
            <c:numRef>
              <c:f>'GRAFICAS SEG SEM GR'!$G$76:$L$76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overlap val="-25"/>
        <c:axId val="124632064"/>
        <c:axId val="124666624"/>
      </c:barChart>
      <c:catAx>
        <c:axId val="124632064"/>
        <c:scaling>
          <c:orientation val="minMax"/>
        </c:scaling>
        <c:axPos val="b"/>
        <c:majorTickMark val="none"/>
        <c:tickLblPos val="nextTo"/>
        <c:crossAx val="124666624"/>
        <c:crosses val="autoZero"/>
        <c:auto val="1"/>
        <c:lblAlgn val="ctr"/>
        <c:lblOffset val="100"/>
      </c:catAx>
      <c:valAx>
        <c:axId val="124666624"/>
        <c:scaling>
          <c:orientation val="minMax"/>
        </c:scaling>
        <c:delete val="1"/>
        <c:axPos val="l"/>
        <c:numFmt formatCode="General" sourceLinked="1"/>
        <c:tickLblPos val="nextTo"/>
        <c:crossAx val="124632064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t"/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8"/>
  <c:chart>
    <c:view3D>
      <c:rotX val="10"/>
      <c:depthPercent val="100"/>
      <c:rAngAx val="1"/>
    </c:view3D>
    <c:sideWall>
      <c:spPr>
        <a:noFill/>
        <a:ln w="25400">
          <a:noFill/>
        </a:ln>
      </c:spPr>
    </c:sideWall>
    <c:backWall>
      <c:spPr>
        <a:solidFill>
          <a:schemeClr val="tx2">
            <a:lumMod val="20000"/>
            <a:lumOff val="80000"/>
          </a:schemeClr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2916666666666668"/>
          <c:y val="4.4176706827309523E-2"/>
          <c:w val="0.85194225721786065"/>
          <c:h val="0.64136229959206859"/>
        </c:manualLayout>
      </c:layout>
      <c:bar3DChart>
        <c:barDir val="col"/>
        <c:grouping val="clustered"/>
        <c:ser>
          <c:idx val="0"/>
          <c:order val="0"/>
          <c:cat>
            <c:strRef>
              <c:f>'DEPENDENCIAS MARZO'!$D$86:$D$94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SE PREVINO, EN TRAMITE </c:v>
                </c:pt>
              </c:strCache>
            </c:strRef>
          </c:cat>
          <c:val>
            <c:numRef>
              <c:f>'DEPENDENCIAS MARZO'!$E$86:$E$94</c:f>
              <c:numCache>
                <c:formatCode>General</c:formatCode>
                <c:ptCount val="9"/>
              </c:numCache>
            </c:numRef>
          </c:val>
        </c:ser>
        <c:ser>
          <c:idx val="1"/>
          <c:order val="1"/>
          <c:cat>
            <c:strRef>
              <c:f>'DEPENDENCIAS MARZO'!$D$86:$D$94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SE PREVINO, EN TRAMITE </c:v>
                </c:pt>
              </c:strCache>
            </c:strRef>
          </c:cat>
          <c:val>
            <c:numRef>
              <c:f>'DEPENDENCIAS MARZO'!$F$86:$F$94</c:f>
              <c:numCache>
                <c:formatCode>General</c:formatCode>
                <c:ptCount val="9"/>
              </c:numCache>
            </c:numRef>
          </c:val>
        </c:ser>
        <c:ser>
          <c:idx val="2"/>
          <c:order val="2"/>
          <c:spPr>
            <a:solidFill>
              <a:schemeClr val="tx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'DEPENDENCIAS MARZO'!$D$86:$D$94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SE PREVINO, EN TRAMITE </c:v>
                </c:pt>
              </c:strCache>
            </c:strRef>
          </c:cat>
          <c:val>
            <c:numRef>
              <c:f>'DEPENDENCIAS MARZO'!$G$86:$G$94</c:f>
              <c:numCache>
                <c:formatCode>General</c:formatCode>
                <c:ptCount val="9"/>
                <c:pt idx="0">
                  <c:v>1</c:v>
                </c:pt>
                <c:pt idx="1">
                  <c:v>27</c:v>
                </c:pt>
                <c:pt idx="2">
                  <c:v>25</c:v>
                </c:pt>
                <c:pt idx="3">
                  <c:v>74</c:v>
                </c:pt>
                <c:pt idx="4">
                  <c:v>48</c:v>
                </c:pt>
                <c:pt idx="5">
                  <c:v>90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</c:ser>
        <c:shape val="cylinder"/>
        <c:axId val="139059584"/>
        <c:axId val="139061120"/>
        <c:axId val="0"/>
      </c:bar3DChart>
      <c:catAx>
        <c:axId val="139059584"/>
        <c:scaling>
          <c:orientation val="minMax"/>
        </c:scaling>
        <c:axPos val="b"/>
        <c:tickLblPos val="nextTo"/>
        <c:txPr>
          <a:bodyPr/>
          <a:lstStyle/>
          <a:p>
            <a:pPr>
              <a:defRPr b="1"/>
            </a:pPr>
            <a:endParaRPr lang="es-MX"/>
          </a:p>
        </c:txPr>
        <c:crossAx val="139061120"/>
        <c:crosses val="autoZero"/>
        <c:auto val="1"/>
        <c:lblAlgn val="ctr"/>
        <c:lblOffset val="100"/>
      </c:catAx>
      <c:valAx>
        <c:axId val="139061120"/>
        <c:scaling>
          <c:orientation val="minMax"/>
        </c:scaling>
        <c:delete val="1"/>
        <c:axPos val="l"/>
        <c:numFmt formatCode="General" sourceLinked="1"/>
        <c:tickLblPos val="nextTo"/>
        <c:crossAx val="139059584"/>
        <c:crosses val="autoZero"/>
        <c:crossBetween val="between"/>
      </c:valAx>
      <c:spPr>
        <a:solidFill>
          <a:schemeClr val="tx2">
            <a:lumMod val="60000"/>
            <a:lumOff val="40000"/>
          </a:schemeClr>
        </a:solidFill>
      </c:spPr>
    </c:plotArea>
    <c:plotVisOnly val="1"/>
  </c:chart>
  <c:spPr>
    <a:solidFill>
      <a:schemeClr val="tx2">
        <a:lumMod val="60000"/>
        <a:lumOff val="40000"/>
      </a:schemeClr>
    </a:solidFill>
    <a:effectLst>
      <a:outerShdw blurRad="50800" dist="50800" dir="5400000" algn="ctr" rotWithShape="0">
        <a:schemeClr val="bg1">
          <a:lumMod val="85000"/>
        </a:schemeClr>
      </a:outerShdw>
    </a:effectLst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plotArea>
      <c:layout>
        <c:manualLayout>
          <c:layoutTarget val="inner"/>
          <c:xMode val="edge"/>
          <c:yMode val="edge"/>
          <c:x val="8.1954052302168068E-2"/>
          <c:y val="0.14765820219168441"/>
          <c:w val="0.80108132232460005"/>
          <c:h val="0.50511973425916112"/>
        </c:manualLayout>
      </c:layout>
      <c:bar3DChart>
        <c:barDir val="col"/>
        <c:grouping val="stacked"/>
        <c:ser>
          <c:idx val="0"/>
          <c:order val="0"/>
          <c:tx>
            <c:strRef>
              <c:f>'EPENDENCIAS ABRIL'!$D$6</c:f>
              <c:strCache>
                <c:ptCount val="1"/>
                <c:pt idx="0">
                  <c:v>MISMO DÍA</c:v>
                </c:pt>
              </c:strCache>
            </c:strRef>
          </c:tx>
          <c:cat>
            <c:strRef>
              <c:f>'EPENDENCIAS ABRIL'!$C$7:$C$50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'EPENDENCIAS ABRIL'!$D$7:$D$50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</c:numCache>
            </c:numRef>
          </c:val>
        </c:ser>
        <c:ser>
          <c:idx val="1"/>
          <c:order val="1"/>
          <c:tx>
            <c:strRef>
              <c:f>'EPENDENCIAS ABRIL'!$E$6</c:f>
              <c:strCache>
                <c:ptCount val="1"/>
                <c:pt idx="0">
                  <c:v>UN DIA</c:v>
                </c:pt>
              </c:strCache>
            </c:strRef>
          </c:tx>
          <c:cat>
            <c:strRef>
              <c:f>'EPENDENCIAS ABRIL'!$C$7:$C$50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'EPENDENCIAS ABRIL'!$E$7:$E$50</c:f>
              <c:numCache>
                <c:formatCode>General</c:formatCode>
                <c:ptCount val="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8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4</c:v>
                </c:pt>
                <c:pt idx="32">
                  <c:v>8</c:v>
                </c:pt>
                <c:pt idx="33">
                  <c:v>9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</c:numCache>
            </c:numRef>
          </c:val>
        </c:ser>
        <c:ser>
          <c:idx val="2"/>
          <c:order val="2"/>
          <c:tx>
            <c:strRef>
              <c:f>'EPENDENCIAS ABRIL'!$F$6</c:f>
              <c:strCache>
                <c:ptCount val="1"/>
                <c:pt idx="0">
                  <c:v>DOS DÍAS</c:v>
                </c:pt>
              </c:strCache>
            </c:strRef>
          </c:tx>
          <c:cat>
            <c:strRef>
              <c:f>'EPENDENCIAS ABRIL'!$C$7:$C$50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'EPENDENCIAS ABRIL'!$F$7:$F$50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31</c:v>
                </c:pt>
                <c:pt idx="32">
                  <c:v>15</c:v>
                </c:pt>
                <c:pt idx="33">
                  <c:v>6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0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</c:numCache>
            </c:numRef>
          </c:val>
        </c:ser>
        <c:ser>
          <c:idx val="3"/>
          <c:order val="3"/>
          <c:tx>
            <c:strRef>
              <c:f>'EPENDENCIAS ABRIL'!$G$6</c:f>
              <c:strCache>
                <c:ptCount val="1"/>
                <c:pt idx="0">
                  <c:v>TRES DÍAS</c:v>
                </c:pt>
              </c:strCache>
            </c:strRef>
          </c:tx>
          <c:cat>
            <c:strRef>
              <c:f>'EPENDENCIAS ABRIL'!$C$7:$C$50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'EPENDENCIAS ABRIL'!$G$7:$G$50</c:f>
              <c:numCache>
                <c:formatCode>General</c:formatCode>
                <c:ptCount val="4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7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13</c:v>
                </c:pt>
                <c:pt idx="32">
                  <c:v>8</c:v>
                </c:pt>
                <c:pt idx="33">
                  <c:v>5</c:v>
                </c:pt>
                <c:pt idx="34">
                  <c:v>1</c:v>
                </c:pt>
                <c:pt idx="35">
                  <c:v>4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8</c:v>
                </c:pt>
                <c:pt idx="42">
                  <c:v>13</c:v>
                </c:pt>
                <c:pt idx="43">
                  <c:v>1</c:v>
                </c:pt>
              </c:numCache>
            </c:numRef>
          </c:val>
        </c:ser>
        <c:ser>
          <c:idx val="4"/>
          <c:order val="4"/>
          <c:tx>
            <c:strRef>
              <c:f>'EPENDENCIAS ABRIL'!$H$6</c:f>
              <c:strCache>
                <c:ptCount val="1"/>
                <c:pt idx="0">
                  <c:v>CUATRO DÍAS</c:v>
                </c:pt>
              </c:strCache>
            </c:strRef>
          </c:tx>
          <c:cat>
            <c:strRef>
              <c:f>'EPENDENCIAS ABRIL'!$C$7:$C$50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'EPENDENCIAS ABRIL'!$H$7:$H$50</c:f>
              <c:numCache>
                <c:formatCode>General</c:formatCode>
                <c:ptCount val="44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7</c:v>
                </c:pt>
                <c:pt idx="33">
                  <c:v>4</c:v>
                </c:pt>
                <c:pt idx="34">
                  <c:v>0</c:v>
                </c:pt>
                <c:pt idx="35">
                  <c:v>6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3</c:v>
                </c:pt>
                <c:pt idx="43">
                  <c:v>5</c:v>
                </c:pt>
              </c:numCache>
            </c:numRef>
          </c:val>
        </c:ser>
        <c:ser>
          <c:idx val="5"/>
          <c:order val="5"/>
          <c:tx>
            <c:strRef>
              <c:f>'EPENDENCIAS ABRIL'!$I$6</c:f>
              <c:strCache>
                <c:ptCount val="1"/>
                <c:pt idx="0">
                  <c:v>CINCO DÍAS</c:v>
                </c:pt>
              </c:strCache>
            </c:strRef>
          </c:tx>
          <c:cat>
            <c:strRef>
              <c:f>'EPENDENCIAS ABRIL'!$C$7:$C$50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'EPENDENCIAS ABRIL'!$I$7:$I$50</c:f>
              <c:numCache>
                <c:formatCode>General</c:formatCode>
                <c:ptCount val="44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15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4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12</c:v>
                </c:pt>
              </c:numCache>
            </c:numRef>
          </c:val>
        </c:ser>
        <c:ser>
          <c:idx val="6"/>
          <c:order val="6"/>
          <c:tx>
            <c:strRef>
              <c:f>'EPENDENCIAS ABRIL'!$J$6</c:f>
              <c:strCache>
                <c:ptCount val="1"/>
                <c:pt idx="0">
                  <c:v>SEIS DÍAS </c:v>
                </c:pt>
              </c:strCache>
            </c:strRef>
          </c:tx>
          <c:cat>
            <c:strRef>
              <c:f>'EPENDENCIAS ABRIL'!$C$7:$C$50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'EPENDENCIAS ABRIL'!$J$7:$J$50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1</c:v>
                </c:pt>
                <c:pt idx="33">
                  <c:v>4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6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ser>
          <c:idx val="7"/>
          <c:order val="7"/>
          <c:tx>
            <c:strRef>
              <c:f>'EPENDENCIAS ABRIL'!$K$6</c:f>
              <c:strCache>
                <c:ptCount val="1"/>
                <c:pt idx="0">
                  <c:v>SIETE DÍAS</c:v>
                </c:pt>
              </c:strCache>
            </c:strRef>
          </c:tx>
          <c:cat>
            <c:strRef>
              <c:f>'EPENDENCIAS ABRIL'!$C$7:$C$50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'EPENDENCIAS ABRIL'!$K$7:$K$50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ser>
          <c:idx val="8"/>
          <c:order val="8"/>
          <c:cat>
            <c:strRef>
              <c:f>'EPENDENCIAS ABRIL'!$C$7:$C$50</c:f>
              <c:strCache>
                <c:ptCount val="4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Comunicación Social</c:v>
                </c:pt>
                <c:pt idx="9">
                  <c:v>Comunidad digna</c:v>
                </c:pt>
                <c:pt idx="10">
                  <c:v>Contraloría</c:v>
                </c:pt>
                <c:pt idx="11">
                  <c:v>Coplademun</c:v>
                </c:pt>
                <c:pt idx="12">
                  <c:v>Desarrollo Social Humano</c:v>
                </c:pt>
                <c:pt idx="13">
                  <c:v>Dirección de Cementerios</c:v>
                </c:pt>
                <c:pt idx="14">
                  <c:v>Dir. General y Admva. Ecología</c:v>
                </c:pt>
                <c:pt idx="15">
                  <c:v>Dir. Gral. de Servicios Públicos</c:v>
                </c:pt>
                <c:pt idx="16">
                  <c:v>Dir. Gral. Innovación y Tecnología</c:v>
                </c:pt>
                <c:pt idx="17">
                  <c:v>Dir. Gral. Promoción Económica y T.</c:v>
                </c:pt>
                <c:pt idx="18">
                  <c:v>Dirección Catastro</c:v>
                </c:pt>
                <c:pt idx="19">
                  <c:v>Dirección de Aseo Público</c:v>
                </c:pt>
                <c:pt idx="20">
                  <c:v>Dirección de Parques y Jardines</c:v>
                </c:pt>
                <c:pt idx="21">
                  <c:v>Dirección de Transparencia y Acceso a la Información</c:v>
                </c:pt>
                <c:pt idx="22">
                  <c:v>Educación Municipal</c:v>
                </c:pt>
                <c:pt idx="23">
                  <c:v>Estacionómetros y Estacionamientos</c:v>
                </c:pt>
                <c:pt idx="24">
                  <c:v>Inspección de Reglamentos</c:v>
                </c:pt>
                <c:pt idx="25">
                  <c:v>Instituto de Capacitación y Oferta Educativa</c:v>
                </c:pt>
                <c:pt idx="26">
                  <c:v>Instituto de Cultura</c:v>
                </c:pt>
                <c:pt idx="27">
                  <c:v>Instituto Municipal de la Mujer</c:v>
                </c:pt>
                <c:pt idx="28">
                  <c:v>Integración y Dictaminación</c:v>
                </c:pt>
                <c:pt idx="29">
                  <c:v>Mantenimiento de Pavimentos</c:v>
                </c:pt>
                <c:pt idx="30">
                  <c:v>Mantenimiento Urbano</c:v>
                </c:pt>
                <c:pt idx="31">
                  <c:v>Obras Públicas</c:v>
                </c:pt>
                <c:pt idx="32">
                  <c:v>Oficialía Mayor Administrativa</c:v>
                </c:pt>
                <c:pt idx="33">
                  <c:v>Padrón y Licencias</c:v>
                </c:pt>
                <c:pt idx="34">
                  <c:v>Participación Ciudadana</c:v>
                </c:pt>
                <c:pt idx="35">
                  <c:v>Patrimonio Municipal</c:v>
                </c:pt>
                <c:pt idx="36">
                  <c:v>Protección Civil y Bomberos</c:v>
                </c:pt>
                <c:pt idx="37">
                  <c:v>Proyectos Estratégicos</c:v>
                </c:pt>
                <c:pt idx="38">
                  <c:v>Regidores</c:v>
                </c:pt>
                <c:pt idx="39">
                  <c:v>Secretaria del Ayuntamiento</c:v>
                </c:pt>
                <c:pt idx="40">
                  <c:v>Secretaría Particular</c:v>
                </c:pt>
                <c:pt idx="41">
                  <c:v>Seguridad Pública</c:v>
                </c:pt>
                <c:pt idx="42">
                  <c:v>Síndico Municipal</c:v>
                </c:pt>
                <c:pt idx="43">
                  <c:v>Tesorero Municipal</c:v>
                </c:pt>
              </c:strCache>
            </c:strRef>
          </c:cat>
          <c:val>
            <c:numRef>
              <c:f>'EPENDENCIAS ABRIL'!$L$7:$L$50</c:f>
              <c:numCache>
                <c:formatCode>General</c:formatCode>
                <c:ptCount val="44"/>
                <c:pt idx="0">
                  <c:v>13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0</c:v>
                </c:pt>
                <c:pt idx="12">
                  <c:v>9</c:v>
                </c:pt>
                <c:pt idx="13">
                  <c:v>0</c:v>
                </c:pt>
                <c:pt idx="14">
                  <c:v>19</c:v>
                </c:pt>
                <c:pt idx="15">
                  <c:v>9</c:v>
                </c:pt>
                <c:pt idx="16">
                  <c:v>2</c:v>
                </c:pt>
                <c:pt idx="17">
                  <c:v>4</c:v>
                </c:pt>
                <c:pt idx="18">
                  <c:v>4</c:v>
                </c:pt>
                <c:pt idx="19">
                  <c:v>0</c:v>
                </c:pt>
                <c:pt idx="20">
                  <c:v>1</c:v>
                </c:pt>
                <c:pt idx="21">
                  <c:v>14</c:v>
                </c:pt>
                <c:pt idx="22">
                  <c:v>2</c:v>
                </c:pt>
                <c:pt idx="23">
                  <c:v>1</c:v>
                </c:pt>
                <c:pt idx="24">
                  <c:v>25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5</c:v>
                </c:pt>
                <c:pt idx="30">
                  <c:v>0</c:v>
                </c:pt>
                <c:pt idx="31">
                  <c:v>61</c:v>
                </c:pt>
                <c:pt idx="32">
                  <c:v>55</c:v>
                </c:pt>
                <c:pt idx="33">
                  <c:v>31</c:v>
                </c:pt>
                <c:pt idx="34">
                  <c:v>3</c:v>
                </c:pt>
                <c:pt idx="35">
                  <c:v>17</c:v>
                </c:pt>
                <c:pt idx="36">
                  <c:v>6</c:v>
                </c:pt>
                <c:pt idx="37">
                  <c:v>2</c:v>
                </c:pt>
                <c:pt idx="38">
                  <c:v>5</c:v>
                </c:pt>
                <c:pt idx="39">
                  <c:v>2</c:v>
                </c:pt>
                <c:pt idx="40">
                  <c:v>2</c:v>
                </c:pt>
                <c:pt idx="41">
                  <c:v>18</c:v>
                </c:pt>
                <c:pt idx="42">
                  <c:v>21</c:v>
                </c:pt>
                <c:pt idx="43">
                  <c:v>23</c:v>
                </c:pt>
              </c:numCache>
            </c:numRef>
          </c:val>
        </c:ser>
        <c:shape val="cylinder"/>
        <c:axId val="139319552"/>
        <c:axId val="139325440"/>
        <c:axId val="0"/>
      </c:bar3DChart>
      <c:catAx>
        <c:axId val="139319552"/>
        <c:scaling>
          <c:orientation val="minMax"/>
        </c:scaling>
        <c:axPos val="b"/>
        <c:tickLblPos val="nextTo"/>
        <c:crossAx val="139325440"/>
        <c:crosses val="autoZero"/>
        <c:auto val="1"/>
        <c:lblAlgn val="ctr"/>
        <c:lblOffset val="100"/>
      </c:catAx>
      <c:valAx>
        <c:axId val="139325440"/>
        <c:scaling>
          <c:orientation val="minMax"/>
        </c:scaling>
        <c:delete val="1"/>
        <c:axPos val="l"/>
        <c:numFmt formatCode="General" sourceLinked="1"/>
        <c:tickLblPos val="nextTo"/>
        <c:crossAx val="139319552"/>
        <c:crosses val="autoZero"/>
        <c:crossBetween val="between"/>
      </c:valAx>
      <c:spPr>
        <a:solidFill>
          <a:schemeClr val="bg2">
            <a:lumMod val="50000"/>
          </a:schemeClr>
        </a:solidFill>
      </c:spPr>
    </c:plotArea>
    <c:legend>
      <c:legendPos val="r"/>
      <c:legendEntry>
        <c:idx val="0"/>
        <c:delete val="1"/>
      </c:legendEntry>
    </c:legend>
    <c:plotVisOnly val="1"/>
  </c:chart>
  <c:spPr>
    <a:solidFill>
      <a:schemeClr val="bg2">
        <a:lumMod val="9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view3D>
      <c:rotX val="0"/>
      <c:rotY val="0"/>
      <c:perspective val="30"/>
    </c:view3D>
    <c:sideWall>
      <c:spPr>
        <a:noFill/>
        <a:ln w="25400">
          <a:noFill/>
        </a:ln>
        <a:effectLst>
          <a:outerShdw blurRad="444500" dist="1206500" dir="5400000" sx="115000" sy="115000" algn="ctr" rotWithShape="0">
            <a:srgbClr val="9BBB59">
              <a:lumMod val="75000"/>
              <a:alpha val="61000"/>
            </a:srgbClr>
          </a:outerShdw>
        </a:effectLst>
      </c:spPr>
    </c:sideWall>
    <c:backWall>
      <c:spPr>
        <a:noFill/>
        <a:ln w="25400">
          <a:noFill/>
        </a:ln>
        <a:effectLst>
          <a:outerShdw blurRad="444500" dist="1206500" dir="5400000" sx="115000" sy="115000" algn="ctr" rotWithShape="0">
            <a:srgbClr val="9BBB59">
              <a:lumMod val="75000"/>
              <a:alpha val="61000"/>
            </a:srgbClr>
          </a:outerShdw>
        </a:effectLst>
      </c:spPr>
    </c:backWall>
    <c:plotArea>
      <c:layout>
        <c:manualLayout>
          <c:layoutTarget val="inner"/>
          <c:xMode val="edge"/>
          <c:yMode val="edge"/>
          <c:x val="3.9813648293963416E-2"/>
          <c:y val="5.0925925925925923E-2"/>
          <c:w val="0.91481714785651758"/>
          <c:h val="0.70988043161271563"/>
        </c:manualLayout>
      </c:layout>
      <c:bar3DChart>
        <c:barDir val="col"/>
        <c:grouping val="stacked"/>
        <c:ser>
          <c:idx val="0"/>
          <c:order val="0"/>
          <c:tx>
            <c:strRef>
              <c:f>'EPENDENCIAS ABRIL'!$D$92:$F$92</c:f>
              <c:strCache>
                <c:ptCount val="1"/>
                <c:pt idx="0">
                  <c:v>MISMO DIA</c:v>
                </c:pt>
              </c:strCache>
            </c:strRef>
          </c:tx>
          <c:cat>
            <c:strRef>
              <c:f>'EPENDENCIAS ABRIL'!$D$92:$D$99</c:f>
              <c:strCache>
                <c:ptCount val="8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</c:strCache>
            </c:strRef>
          </c:cat>
          <c:val>
            <c:numRef>
              <c:f>'EPENDENCIAS ABRIL'!$E$92:$E$99</c:f>
              <c:numCache>
                <c:formatCode>General</c:formatCode>
                <c:ptCount val="8"/>
              </c:numCache>
            </c:numRef>
          </c:val>
          <c:bubble3D val="1"/>
        </c:ser>
        <c:ser>
          <c:idx val="1"/>
          <c:order val="1"/>
          <c:tx>
            <c:strRef>
              <c:f>'EPENDENCIAS ABRIL'!$D$93:$F$93</c:f>
              <c:strCache>
                <c:ptCount val="1"/>
                <c:pt idx="0">
                  <c:v>UN DIA</c:v>
                </c:pt>
              </c:strCache>
            </c:strRef>
          </c:tx>
          <c:cat>
            <c:strRef>
              <c:f>'EPENDENCIAS ABRIL'!$D$92:$D$99</c:f>
              <c:strCache>
                <c:ptCount val="8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</c:strCache>
            </c:strRef>
          </c:cat>
          <c:val>
            <c:numRef>
              <c:f>'EPENDENCIAS ABRIL'!$F$92:$F$99</c:f>
              <c:numCache>
                <c:formatCode>General</c:formatCode>
                <c:ptCount val="8"/>
              </c:numCache>
            </c:numRef>
          </c:val>
          <c:bubble3D val="1"/>
        </c:ser>
        <c:ser>
          <c:idx val="2"/>
          <c:order val="2"/>
          <c:tx>
            <c:strRef>
              <c:f>'EPENDENCIAS ABRIL'!$D$94:$F$94</c:f>
              <c:strCache>
                <c:ptCount val="1"/>
                <c:pt idx="0">
                  <c:v>DOS DIAS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0"/>
              <c:layout>
                <c:manualLayout>
                  <c:x val="0"/>
                  <c:y val="-2.4691358024691412E-2"/>
                </c:manualLayout>
              </c:layout>
              <c:showVal val="1"/>
            </c:dLbl>
            <c:dLbl>
              <c:idx val="6"/>
              <c:layout>
                <c:manualLayout>
                  <c:x val="2.7548209366391211E-3"/>
                  <c:y val="-2.0576131687242875E-2"/>
                </c:manualLayout>
              </c:layout>
              <c:showVal val="1"/>
            </c:dLbl>
            <c:dLbl>
              <c:idx val="7"/>
              <c:layout>
                <c:manualLayout>
                  <c:x val="1.1019283746556375E-2"/>
                  <c:y val="-1.2345679012345723E-2"/>
                </c:manualLayout>
              </c:layout>
              <c:showVal val="1"/>
            </c:dLbl>
            <c:txPr>
              <a:bodyPr/>
              <a:lstStyle/>
              <a:p>
                <a:pPr>
                  <a:defRPr b="1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'EPENDENCIAS ABRIL'!$D$92:$D$99</c:f>
              <c:strCache>
                <c:ptCount val="8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</c:strCache>
            </c:strRef>
          </c:cat>
          <c:val>
            <c:numRef>
              <c:f>'EPENDENCIAS ABRIL'!$G$92:$G$99</c:f>
              <c:numCache>
                <c:formatCode>General</c:formatCode>
                <c:ptCount val="8"/>
                <c:pt idx="0">
                  <c:v>0</c:v>
                </c:pt>
                <c:pt idx="1">
                  <c:v>23</c:v>
                </c:pt>
                <c:pt idx="2">
                  <c:v>32</c:v>
                </c:pt>
                <c:pt idx="3">
                  <c:v>27</c:v>
                </c:pt>
                <c:pt idx="4">
                  <c:v>30</c:v>
                </c:pt>
                <c:pt idx="5">
                  <c:v>98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bubble3D val="1"/>
        </c:ser>
        <c:ser>
          <c:idx val="3"/>
          <c:order val="3"/>
          <c:tx>
            <c:strRef>
              <c:f>'EPENDENCIAS ABRIL'!$D$95:$F$95</c:f>
              <c:strCache>
                <c:ptCount val="1"/>
                <c:pt idx="0">
                  <c:v>TRES DIAS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4"/>
          <c:order val="4"/>
          <c:tx>
            <c:strRef>
              <c:f>'EPENDENCIAS ABRIL'!$D$97:$F$97</c:f>
              <c:strCache>
                <c:ptCount val="1"/>
                <c:pt idx="0">
                  <c:v>CINCO DIAS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5"/>
          <c:order val="5"/>
          <c:tx>
            <c:strRef>
              <c:f>'EPENDENCIAS ABRIL'!$D$98:$F$98</c:f>
              <c:strCache>
                <c:ptCount val="1"/>
                <c:pt idx="0">
                  <c:v>SEIS DIAS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6"/>
          <c:order val="6"/>
          <c:tx>
            <c:strRef>
              <c:f>'EPENDENCIAS ABRIL'!$D$99:$F$99</c:f>
              <c:strCache>
                <c:ptCount val="1"/>
                <c:pt idx="0">
                  <c:v>SIETE DIAS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gapWidth val="122"/>
        <c:gapDepth val="120"/>
        <c:shape val="cylinder"/>
        <c:axId val="139192576"/>
        <c:axId val="139333632"/>
        <c:axId val="0"/>
      </c:bar3DChart>
      <c:catAx>
        <c:axId val="139192576"/>
        <c:scaling>
          <c:orientation val="minMax"/>
        </c:scaling>
        <c:delete val="1"/>
        <c:axPos val="b"/>
        <c:tickLblPos val="nextTo"/>
        <c:crossAx val="139333632"/>
        <c:crosses val="autoZero"/>
        <c:auto val="1"/>
        <c:lblAlgn val="ctr"/>
        <c:lblOffset val="100"/>
      </c:catAx>
      <c:valAx>
        <c:axId val="139333632"/>
        <c:scaling>
          <c:orientation val="minMax"/>
        </c:scaling>
        <c:delete val="1"/>
        <c:axPos val="l"/>
        <c:numFmt formatCode="General" sourceLinked="1"/>
        <c:tickLblPos val="nextTo"/>
        <c:crossAx val="139192576"/>
        <c:crosses val="autoZero"/>
        <c:crossBetween val="between"/>
      </c:valAx>
      <c:spPr>
        <a:solidFill>
          <a:schemeClr val="tx2">
            <a:lumMod val="20000"/>
            <a:lumOff val="80000"/>
          </a:schemeClr>
        </a:solidFill>
      </c:spPr>
    </c:plotArea>
    <c:legend>
      <c:legendPos val="b"/>
    </c:legend>
    <c:plotVisOnly val="1"/>
  </c:chart>
  <c:spPr>
    <a:solidFill>
      <a:schemeClr val="tx2">
        <a:lumMod val="60000"/>
        <a:lumOff val="4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plotArea>
      <c:layout>
        <c:manualLayout>
          <c:layoutTarget val="inner"/>
          <c:xMode val="edge"/>
          <c:yMode val="edge"/>
          <c:x val="8.1954052302168068E-2"/>
          <c:y val="0.14765820219168441"/>
          <c:w val="0.80108132232460005"/>
          <c:h val="0.50511973425916112"/>
        </c:manualLayout>
      </c:layout>
      <c:bar3DChart>
        <c:barDir val="col"/>
        <c:grouping val="stacked"/>
        <c:ser>
          <c:idx val="0"/>
          <c:order val="0"/>
          <c:tx>
            <c:strRef>
              <c:f>'DEPENDENCIAS MAYO'!$D$6</c:f>
              <c:strCache>
                <c:ptCount val="1"/>
                <c:pt idx="0">
                  <c:v>MISMO DÍA</c:v>
                </c:pt>
              </c:strCache>
            </c:strRef>
          </c:tx>
          <c:cat>
            <c:strRef>
              <c:f>'DEPENDENCIAS MAYO'!$C$7:$C$58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'DEPENDENCIAS MAYO'!$D$7:$D$58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</c:ser>
        <c:ser>
          <c:idx val="1"/>
          <c:order val="1"/>
          <c:tx>
            <c:strRef>
              <c:f>'DEPENDENCIAS MAYO'!$E$6</c:f>
              <c:strCache>
                <c:ptCount val="1"/>
                <c:pt idx="0">
                  <c:v>UN DIA</c:v>
                </c:pt>
              </c:strCache>
            </c:strRef>
          </c:tx>
          <c:cat>
            <c:strRef>
              <c:f>'DEPENDENCIAS MAYO'!$C$7:$C$58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'DEPENDENCIAS MAYO'!$E$7:$E$58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'DEPENDENCIAS MAYO'!$F$6</c:f>
              <c:strCache>
                <c:ptCount val="1"/>
                <c:pt idx="0">
                  <c:v>DOS DÍAS</c:v>
                </c:pt>
              </c:strCache>
            </c:strRef>
          </c:tx>
          <c:cat>
            <c:strRef>
              <c:f>'DEPENDENCIAS MAYO'!$C$7:$C$58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'DEPENDENCIAS MAYO'!$F$7:$F$58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6</c:v>
                </c:pt>
                <c:pt idx="36">
                  <c:v>0</c:v>
                </c:pt>
                <c:pt idx="37">
                  <c:v>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</c:ser>
        <c:ser>
          <c:idx val="3"/>
          <c:order val="3"/>
          <c:tx>
            <c:strRef>
              <c:f>'DEPENDENCIAS MAYO'!$G$6</c:f>
              <c:strCache>
                <c:ptCount val="1"/>
                <c:pt idx="0">
                  <c:v>TRES DÍAS</c:v>
                </c:pt>
              </c:strCache>
            </c:strRef>
          </c:tx>
          <c:cat>
            <c:strRef>
              <c:f>'DEPENDENCIAS MAYO'!$C$7:$C$58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'DEPENDENCIAS MAYO'!$G$7:$G$58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11</c:v>
                </c:pt>
                <c:pt idx="36">
                  <c:v>8</c:v>
                </c:pt>
                <c:pt idx="37">
                  <c:v>8</c:v>
                </c:pt>
                <c:pt idx="38">
                  <c:v>2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4</c:v>
                </c:pt>
                <c:pt idx="51">
                  <c:v>3</c:v>
                </c:pt>
              </c:numCache>
            </c:numRef>
          </c:val>
        </c:ser>
        <c:ser>
          <c:idx val="4"/>
          <c:order val="4"/>
          <c:tx>
            <c:strRef>
              <c:f>'DEPENDENCIAS MAYO'!$H$6</c:f>
              <c:strCache>
                <c:ptCount val="1"/>
                <c:pt idx="0">
                  <c:v>CUATRO DÍAS</c:v>
                </c:pt>
              </c:strCache>
            </c:strRef>
          </c:tx>
          <c:cat>
            <c:strRef>
              <c:f>'DEPENDENCIAS MAYO'!$C$7:$C$58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'DEPENDENCIAS MAYO'!$H$7:$H$58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5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25</c:v>
                </c:pt>
                <c:pt idx="36">
                  <c:v>19</c:v>
                </c:pt>
                <c:pt idx="37">
                  <c:v>9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4</c:v>
                </c:pt>
                <c:pt idx="50">
                  <c:v>3</c:v>
                </c:pt>
                <c:pt idx="51">
                  <c:v>5</c:v>
                </c:pt>
              </c:numCache>
            </c:numRef>
          </c:val>
        </c:ser>
        <c:ser>
          <c:idx val="5"/>
          <c:order val="5"/>
          <c:tx>
            <c:strRef>
              <c:f>'DEPENDENCIAS MAYO'!$I$6</c:f>
              <c:strCache>
                <c:ptCount val="1"/>
                <c:pt idx="0">
                  <c:v>CINCO DÍAS</c:v>
                </c:pt>
              </c:strCache>
            </c:strRef>
          </c:tx>
          <c:cat>
            <c:strRef>
              <c:f>'DEPENDENCIAS MAYO'!$C$7:$C$58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'DEPENDENCIAS MAYO'!$I$7:$I$58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5</c:v>
                </c:pt>
                <c:pt idx="13">
                  <c:v>1</c:v>
                </c:pt>
                <c:pt idx="14">
                  <c:v>6</c:v>
                </c:pt>
                <c:pt idx="15">
                  <c:v>2</c:v>
                </c:pt>
                <c:pt idx="16">
                  <c:v>7</c:v>
                </c:pt>
                <c:pt idx="17">
                  <c:v>9</c:v>
                </c:pt>
                <c:pt idx="18">
                  <c:v>6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7</c:v>
                </c:pt>
                <c:pt idx="25">
                  <c:v>3</c:v>
                </c:pt>
                <c:pt idx="26">
                  <c:v>4</c:v>
                </c:pt>
                <c:pt idx="27">
                  <c:v>8</c:v>
                </c:pt>
                <c:pt idx="28">
                  <c:v>5</c:v>
                </c:pt>
                <c:pt idx="29">
                  <c:v>3</c:v>
                </c:pt>
                <c:pt idx="30">
                  <c:v>0</c:v>
                </c:pt>
                <c:pt idx="31">
                  <c:v>6</c:v>
                </c:pt>
                <c:pt idx="32">
                  <c:v>1</c:v>
                </c:pt>
                <c:pt idx="33">
                  <c:v>4</c:v>
                </c:pt>
                <c:pt idx="34">
                  <c:v>2</c:v>
                </c:pt>
                <c:pt idx="35">
                  <c:v>57</c:v>
                </c:pt>
                <c:pt idx="36">
                  <c:v>33</c:v>
                </c:pt>
                <c:pt idx="37">
                  <c:v>18</c:v>
                </c:pt>
                <c:pt idx="38">
                  <c:v>2</c:v>
                </c:pt>
                <c:pt idx="39">
                  <c:v>5</c:v>
                </c:pt>
                <c:pt idx="40">
                  <c:v>13</c:v>
                </c:pt>
                <c:pt idx="41">
                  <c:v>4</c:v>
                </c:pt>
                <c:pt idx="42">
                  <c:v>1</c:v>
                </c:pt>
                <c:pt idx="43">
                  <c:v>18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19</c:v>
                </c:pt>
                <c:pt idx="50">
                  <c:v>9</c:v>
                </c:pt>
                <c:pt idx="51">
                  <c:v>35</c:v>
                </c:pt>
              </c:numCache>
            </c:numRef>
          </c:val>
        </c:ser>
        <c:ser>
          <c:idx val="6"/>
          <c:order val="6"/>
          <c:tx>
            <c:strRef>
              <c:f>'DEPENDENCIAS MAYO'!$J$6</c:f>
              <c:strCache>
                <c:ptCount val="1"/>
                <c:pt idx="0">
                  <c:v>SEIS DÍAS </c:v>
                </c:pt>
              </c:strCache>
            </c:strRef>
          </c:tx>
          <c:cat>
            <c:strRef>
              <c:f>'DEPENDENCIAS MAYO'!$C$7:$C$58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'DEPENDENCIAS MAYO'!$J$7:$J$58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</c:ser>
        <c:ser>
          <c:idx val="7"/>
          <c:order val="7"/>
          <c:tx>
            <c:strRef>
              <c:f>'DEPENDENCIAS MAYO'!$K$6</c:f>
              <c:strCache>
                <c:ptCount val="1"/>
                <c:pt idx="0">
                  <c:v>SIETE DÍAS</c:v>
                </c:pt>
              </c:strCache>
            </c:strRef>
          </c:tx>
          <c:cat>
            <c:strRef>
              <c:f>'DEPENDENCIAS MAYO'!$C$7:$C$58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'DEPENDENCIAS MAYO'!$K$7:$K$58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hape val="cylinder"/>
        <c:axId val="139506048"/>
        <c:axId val="139507584"/>
        <c:axId val="0"/>
      </c:bar3DChart>
      <c:catAx>
        <c:axId val="139506048"/>
        <c:scaling>
          <c:orientation val="minMax"/>
        </c:scaling>
        <c:axPos val="b"/>
        <c:tickLblPos val="nextTo"/>
        <c:crossAx val="139507584"/>
        <c:crosses val="autoZero"/>
        <c:auto val="1"/>
        <c:lblAlgn val="ctr"/>
        <c:lblOffset val="100"/>
      </c:catAx>
      <c:valAx>
        <c:axId val="139507584"/>
        <c:scaling>
          <c:orientation val="minMax"/>
        </c:scaling>
        <c:delete val="1"/>
        <c:axPos val="l"/>
        <c:numFmt formatCode="General" sourceLinked="1"/>
        <c:tickLblPos val="nextTo"/>
        <c:crossAx val="139506048"/>
        <c:crosses val="autoZero"/>
        <c:crossBetween val="between"/>
      </c:valAx>
      <c:spPr>
        <a:solidFill>
          <a:schemeClr val="bg2">
            <a:lumMod val="50000"/>
          </a:schemeClr>
        </a:solidFill>
      </c:spPr>
    </c:plotArea>
    <c:legend>
      <c:legendPos val="r"/>
    </c:legend>
    <c:plotVisOnly val="1"/>
  </c:chart>
  <c:spPr>
    <a:solidFill>
      <a:schemeClr val="bg2">
        <a:lumMod val="9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view3D>
      <c:rAngAx val="1"/>
    </c:view3D>
    <c:sideWall>
      <c:spPr>
        <a:solidFill>
          <a:schemeClr val="tx2">
            <a:lumMod val="20000"/>
            <a:lumOff val="80000"/>
          </a:schemeClr>
        </a:solidFill>
      </c:spPr>
    </c:sideWall>
    <c:backWall>
      <c:spPr>
        <a:solidFill>
          <a:schemeClr val="tx2">
            <a:lumMod val="20000"/>
            <a:lumOff val="80000"/>
          </a:schemeClr>
        </a:solidFill>
      </c:spPr>
    </c:backWall>
    <c:plotArea>
      <c:layout/>
      <c:bar3DChart>
        <c:barDir val="col"/>
        <c:grouping val="clustered"/>
        <c:ser>
          <c:idx val="0"/>
          <c:order val="0"/>
          <c:cat>
            <c:strRef>
              <c:f>'DEPENDENCIAS MAYO'!$D$101:$D$109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</c:v>
                </c:pt>
              </c:strCache>
            </c:strRef>
          </c:cat>
          <c:val>
            <c:numRef>
              <c:f>'DEPENDENCIAS MAYO'!$E$101:$E$109</c:f>
              <c:numCache>
                <c:formatCode>General</c:formatCode>
                <c:ptCount val="9"/>
              </c:numCache>
            </c:numRef>
          </c:val>
        </c:ser>
        <c:ser>
          <c:idx val="1"/>
          <c:order val="1"/>
          <c:cat>
            <c:strRef>
              <c:f>'DEPENDENCIAS MAYO'!$D$101:$D$109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</c:v>
                </c:pt>
              </c:strCache>
            </c:strRef>
          </c:cat>
          <c:val>
            <c:numRef>
              <c:f>'DEPENDENCIAS MAYO'!$F$101:$F$109</c:f>
              <c:numCache>
                <c:formatCode>General</c:formatCode>
                <c:ptCount val="9"/>
              </c:numCache>
            </c:numRef>
          </c:val>
        </c:ser>
        <c:ser>
          <c:idx val="2"/>
          <c:order val="2"/>
          <c:spPr>
            <a:solidFill>
              <a:srgbClr val="1F497D">
                <a:lumMod val="40000"/>
                <a:lumOff val="60000"/>
              </a:srgbClr>
            </a:solidFill>
          </c:spPr>
          <c:dLbls>
            <c:showVal val="1"/>
          </c:dLbls>
          <c:cat>
            <c:strRef>
              <c:f>'DEPENDENCIAS MAYO'!$D$101:$D$109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</c:v>
                </c:pt>
              </c:strCache>
            </c:strRef>
          </c:cat>
          <c:val>
            <c:numRef>
              <c:f>'DEPENDENCIAS MAYO'!$G$101:$G$109</c:f>
              <c:numCache>
                <c:formatCode>General</c:formatCode>
                <c:ptCount val="9"/>
                <c:pt idx="0">
                  <c:v>8</c:v>
                </c:pt>
                <c:pt idx="1">
                  <c:v>6</c:v>
                </c:pt>
                <c:pt idx="2">
                  <c:v>20</c:v>
                </c:pt>
                <c:pt idx="3">
                  <c:v>64</c:v>
                </c:pt>
                <c:pt idx="4">
                  <c:v>105</c:v>
                </c:pt>
                <c:pt idx="5">
                  <c:v>335</c:v>
                </c:pt>
                <c:pt idx="6">
                  <c:v>22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hape val="cylinder"/>
        <c:axId val="139547392"/>
        <c:axId val="139548928"/>
        <c:axId val="0"/>
      </c:bar3DChart>
      <c:catAx>
        <c:axId val="139547392"/>
        <c:scaling>
          <c:orientation val="minMax"/>
        </c:scaling>
        <c:axPos val="b"/>
        <c:tickLblPos val="nextTo"/>
        <c:txPr>
          <a:bodyPr/>
          <a:lstStyle/>
          <a:p>
            <a:pPr>
              <a:defRPr sz="1050" b="1">
                <a:solidFill>
                  <a:schemeClr val="tx2">
                    <a:lumMod val="50000"/>
                  </a:schemeClr>
                </a:solidFill>
              </a:defRPr>
            </a:pPr>
            <a:endParaRPr lang="es-MX"/>
          </a:p>
        </c:txPr>
        <c:crossAx val="139548928"/>
        <c:crosses val="autoZero"/>
        <c:auto val="1"/>
        <c:lblAlgn val="ctr"/>
        <c:lblOffset val="100"/>
      </c:catAx>
      <c:valAx>
        <c:axId val="139548928"/>
        <c:scaling>
          <c:orientation val="minMax"/>
        </c:scaling>
        <c:delete val="1"/>
        <c:axPos val="l"/>
        <c:numFmt formatCode="General" sourceLinked="1"/>
        <c:tickLblPos val="nextTo"/>
        <c:crossAx val="139547392"/>
        <c:crosses val="autoZero"/>
        <c:crossBetween val="between"/>
      </c:valAx>
      <c:spPr>
        <a:solidFill>
          <a:schemeClr val="tx2">
            <a:lumMod val="60000"/>
            <a:lumOff val="40000"/>
          </a:schemeClr>
        </a:solidFill>
      </c:spPr>
    </c:plotArea>
    <c:plotVisOnly val="1"/>
  </c:chart>
  <c:spPr>
    <a:solidFill>
      <a:schemeClr val="accent1">
        <a:lumMod val="60000"/>
        <a:lumOff val="4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plotArea>
      <c:layout>
        <c:manualLayout>
          <c:layoutTarget val="inner"/>
          <c:xMode val="edge"/>
          <c:yMode val="edge"/>
          <c:x val="8.1954052302168068E-2"/>
          <c:y val="0.14765820219168441"/>
          <c:w val="0.80108132232460005"/>
          <c:h val="0.50511973425916112"/>
        </c:manualLayout>
      </c:layout>
      <c:bar3DChart>
        <c:barDir val="col"/>
        <c:grouping val="stacked"/>
        <c:ser>
          <c:idx val="0"/>
          <c:order val="0"/>
          <c:tx>
            <c:strRef>
              <c:f>'DEPENDENCIA JUNIO'!$D$6</c:f>
              <c:strCache>
                <c:ptCount val="1"/>
                <c:pt idx="0">
                  <c:v>MISMO DÍA</c:v>
                </c:pt>
              </c:strCache>
            </c:strRef>
          </c:tx>
          <c:cat>
            <c:strRef>
              <c:f>'DEPENDENCIA JUNIO'!$C$7:$C$58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JUNIO'!$D$7:$D$58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</c:ser>
        <c:ser>
          <c:idx val="1"/>
          <c:order val="1"/>
          <c:tx>
            <c:strRef>
              <c:f>'DEPENDENCIA JUNIO'!$E$6</c:f>
              <c:strCache>
                <c:ptCount val="1"/>
                <c:pt idx="0">
                  <c:v>UN DIA</c:v>
                </c:pt>
              </c:strCache>
            </c:strRef>
          </c:tx>
          <c:cat>
            <c:strRef>
              <c:f>'DEPENDENCIA JUNIO'!$C$7:$C$58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JUNIO'!$E$7:$E$58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</c:ser>
        <c:ser>
          <c:idx val="2"/>
          <c:order val="2"/>
          <c:tx>
            <c:strRef>
              <c:f>'DEPENDENCIA JUNIO'!$F$6</c:f>
              <c:strCache>
                <c:ptCount val="1"/>
                <c:pt idx="0">
                  <c:v>DOS DÍAS</c:v>
                </c:pt>
              </c:strCache>
            </c:strRef>
          </c:tx>
          <c:cat>
            <c:strRef>
              <c:f>'DEPENDENCIA JUNIO'!$C$7:$C$58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JUNIO'!$F$7:$F$58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10</c:v>
                </c:pt>
                <c:pt idx="28">
                  <c:v>2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12</c:v>
                </c:pt>
                <c:pt idx="36">
                  <c:v>16</c:v>
                </c:pt>
                <c:pt idx="37">
                  <c:v>2</c:v>
                </c:pt>
                <c:pt idx="38">
                  <c:v>3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2</c:v>
                </c:pt>
                <c:pt idx="50">
                  <c:v>4</c:v>
                </c:pt>
                <c:pt idx="51">
                  <c:v>3</c:v>
                </c:pt>
              </c:numCache>
            </c:numRef>
          </c:val>
        </c:ser>
        <c:ser>
          <c:idx val="3"/>
          <c:order val="3"/>
          <c:tx>
            <c:strRef>
              <c:f>'DEPENDENCIA JUNIO'!$G$6</c:f>
              <c:strCache>
                <c:ptCount val="1"/>
                <c:pt idx="0">
                  <c:v>TRES DÍAS</c:v>
                </c:pt>
              </c:strCache>
            </c:strRef>
          </c:tx>
          <c:cat>
            <c:strRef>
              <c:f>'DEPENDENCIA JUNIO'!$C$7:$C$58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JUNIO'!$G$7:$G$58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13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23</c:v>
                </c:pt>
                <c:pt idx="36">
                  <c:v>13</c:v>
                </c:pt>
                <c:pt idx="37">
                  <c:v>0</c:v>
                </c:pt>
                <c:pt idx="38">
                  <c:v>1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8</c:v>
                </c:pt>
                <c:pt idx="51">
                  <c:v>7</c:v>
                </c:pt>
              </c:numCache>
            </c:numRef>
          </c:val>
        </c:ser>
        <c:ser>
          <c:idx val="4"/>
          <c:order val="4"/>
          <c:tx>
            <c:strRef>
              <c:f>'DEPENDENCIA JUNIO'!$H$6</c:f>
              <c:strCache>
                <c:ptCount val="1"/>
                <c:pt idx="0">
                  <c:v>CUATRO DÍAS</c:v>
                </c:pt>
              </c:strCache>
            </c:strRef>
          </c:tx>
          <c:cat>
            <c:strRef>
              <c:f>'DEPENDENCIA JUNIO'!$C$7:$C$58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JUNIO'!$H$7:$H$58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23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</c:v>
                </c:pt>
                <c:pt idx="50">
                  <c:v>8</c:v>
                </c:pt>
                <c:pt idx="51">
                  <c:v>8</c:v>
                </c:pt>
              </c:numCache>
            </c:numRef>
          </c:val>
        </c:ser>
        <c:ser>
          <c:idx val="5"/>
          <c:order val="5"/>
          <c:tx>
            <c:strRef>
              <c:f>'DEPENDENCIA JUNIO'!$I$6</c:f>
              <c:strCache>
                <c:ptCount val="1"/>
                <c:pt idx="0">
                  <c:v>CINCO DÍAS</c:v>
                </c:pt>
              </c:strCache>
            </c:strRef>
          </c:tx>
          <c:cat>
            <c:strRef>
              <c:f>'DEPENDENCIA JUNIO'!$C$7:$C$58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JUNIO'!$I$7:$I$58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19</c:v>
                </c:pt>
                <c:pt idx="36">
                  <c:v>14</c:v>
                </c:pt>
                <c:pt idx="37">
                  <c:v>0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4</c:v>
                </c:pt>
                <c:pt idx="50">
                  <c:v>3</c:v>
                </c:pt>
                <c:pt idx="51">
                  <c:v>20</c:v>
                </c:pt>
              </c:numCache>
            </c:numRef>
          </c:val>
        </c:ser>
        <c:ser>
          <c:idx val="6"/>
          <c:order val="6"/>
          <c:tx>
            <c:strRef>
              <c:f>'DEPENDENCIA JUNIO'!$J$6</c:f>
              <c:strCache>
                <c:ptCount val="1"/>
                <c:pt idx="0">
                  <c:v>SEIS DÍAS </c:v>
                </c:pt>
              </c:strCache>
            </c:strRef>
          </c:tx>
          <c:cat>
            <c:strRef>
              <c:f>'DEPENDENCIA JUNIO'!$C$7:$C$58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JUNIO'!$J$7:$J$58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5</c:v>
                </c:pt>
                <c:pt idx="25">
                  <c:v>0</c:v>
                </c:pt>
                <c:pt idx="26">
                  <c:v>0</c:v>
                </c:pt>
                <c:pt idx="27">
                  <c:v>4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15</c:v>
                </c:pt>
                <c:pt idx="36">
                  <c:v>3</c:v>
                </c:pt>
                <c:pt idx="37">
                  <c:v>31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1</c:v>
                </c:pt>
                <c:pt idx="51">
                  <c:v>3</c:v>
                </c:pt>
              </c:numCache>
            </c:numRef>
          </c:val>
        </c:ser>
        <c:ser>
          <c:idx val="7"/>
          <c:order val="7"/>
          <c:tx>
            <c:strRef>
              <c:f>'DEPENDENCIA JUNIO'!$K$6</c:f>
              <c:strCache>
                <c:ptCount val="1"/>
                <c:pt idx="0">
                  <c:v>SIETE DÍAS</c:v>
                </c:pt>
              </c:strCache>
            </c:strRef>
          </c:tx>
          <c:cat>
            <c:strRef>
              <c:f>'DEPENDENCIA JUNIO'!$C$7:$C$58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JUNIO'!$K$7:$K$58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</c:ser>
        <c:shape val="cylinder"/>
        <c:axId val="139401472"/>
        <c:axId val="139423744"/>
        <c:axId val="0"/>
      </c:bar3DChart>
      <c:catAx>
        <c:axId val="139401472"/>
        <c:scaling>
          <c:orientation val="minMax"/>
        </c:scaling>
        <c:axPos val="b"/>
        <c:tickLblPos val="nextTo"/>
        <c:crossAx val="139423744"/>
        <c:crosses val="autoZero"/>
        <c:auto val="1"/>
        <c:lblAlgn val="ctr"/>
        <c:lblOffset val="100"/>
      </c:catAx>
      <c:valAx>
        <c:axId val="139423744"/>
        <c:scaling>
          <c:orientation val="minMax"/>
        </c:scaling>
        <c:delete val="1"/>
        <c:axPos val="l"/>
        <c:numFmt formatCode="General" sourceLinked="1"/>
        <c:tickLblPos val="nextTo"/>
        <c:crossAx val="139401472"/>
        <c:crosses val="autoZero"/>
        <c:crossBetween val="between"/>
      </c:valAx>
      <c:spPr>
        <a:solidFill>
          <a:schemeClr val="bg2">
            <a:lumMod val="50000"/>
          </a:schemeClr>
        </a:solidFill>
      </c:spPr>
    </c:plotArea>
    <c:legend>
      <c:legendPos val="r"/>
    </c:legend>
    <c:plotVisOnly val="1"/>
  </c:chart>
  <c:spPr>
    <a:solidFill>
      <a:schemeClr val="bg2">
        <a:lumMod val="9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view3D>
      <c:rAngAx val="1"/>
    </c:view3D>
    <c:sideWall>
      <c:spPr>
        <a:solidFill>
          <a:schemeClr val="tx2">
            <a:lumMod val="20000"/>
            <a:lumOff val="80000"/>
          </a:schemeClr>
        </a:solidFill>
      </c:spPr>
    </c:sideWall>
    <c:backWall>
      <c:spPr>
        <a:solidFill>
          <a:schemeClr val="tx2">
            <a:lumMod val="20000"/>
            <a:lumOff val="80000"/>
          </a:schemeClr>
        </a:solidFill>
      </c:spPr>
    </c:backWall>
    <c:plotArea>
      <c:layout/>
      <c:bar3DChart>
        <c:barDir val="col"/>
        <c:grouping val="clustered"/>
        <c:ser>
          <c:idx val="0"/>
          <c:order val="0"/>
          <c:cat>
            <c:strRef>
              <c:f>'DEPENDENCIA JUNIO'!$D$101:$D$109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</c:v>
                </c:pt>
              </c:strCache>
            </c:strRef>
          </c:cat>
          <c:val>
            <c:numRef>
              <c:f>'DEPENDENCIA JUNIO'!$E$101:$E$109</c:f>
              <c:numCache>
                <c:formatCode>General</c:formatCode>
                <c:ptCount val="9"/>
              </c:numCache>
            </c:numRef>
          </c:val>
        </c:ser>
        <c:ser>
          <c:idx val="1"/>
          <c:order val="1"/>
          <c:cat>
            <c:strRef>
              <c:f>'DEPENDENCIA JUNIO'!$D$101:$D$109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</c:v>
                </c:pt>
              </c:strCache>
            </c:strRef>
          </c:cat>
          <c:val>
            <c:numRef>
              <c:f>'DEPENDENCIA JUNIO'!$F$101:$F$109</c:f>
              <c:numCache>
                <c:formatCode>General</c:formatCode>
                <c:ptCount val="9"/>
              </c:numCache>
            </c:numRef>
          </c:val>
        </c:ser>
        <c:ser>
          <c:idx val="2"/>
          <c:order val="2"/>
          <c:spPr>
            <a:solidFill>
              <a:srgbClr val="1F497D">
                <a:lumMod val="40000"/>
                <a:lumOff val="60000"/>
              </a:srgbClr>
            </a:solidFill>
          </c:spPr>
          <c:dLbls>
            <c:showVal val="1"/>
          </c:dLbls>
          <c:cat>
            <c:strRef>
              <c:f>'DEPENDENCIA JUNIO'!$D$101:$D$109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</c:v>
                </c:pt>
              </c:strCache>
            </c:strRef>
          </c:cat>
          <c:val>
            <c:numRef>
              <c:f>'DEPENDENCIA JUNIO'!$G$101:$G$109</c:f>
              <c:numCache>
                <c:formatCode>General</c:formatCode>
                <c:ptCount val="9"/>
                <c:pt idx="0">
                  <c:v>26</c:v>
                </c:pt>
                <c:pt idx="1">
                  <c:v>28</c:v>
                </c:pt>
                <c:pt idx="2">
                  <c:v>83</c:v>
                </c:pt>
                <c:pt idx="3">
                  <c:v>82</c:v>
                </c:pt>
                <c:pt idx="4">
                  <c:v>61</c:v>
                </c:pt>
                <c:pt idx="5">
                  <c:v>82</c:v>
                </c:pt>
                <c:pt idx="6">
                  <c:v>79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</c:ser>
        <c:shape val="cylinder"/>
        <c:axId val="139455104"/>
        <c:axId val="139673984"/>
        <c:axId val="0"/>
      </c:bar3DChart>
      <c:catAx>
        <c:axId val="139455104"/>
        <c:scaling>
          <c:orientation val="minMax"/>
        </c:scaling>
        <c:axPos val="b"/>
        <c:tickLblPos val="nextTo"/>
        <c:txPr>
          <a:bodyPr/>
          <a:lstStyle/>
          <a:p>
            <a:pPr>
              <a:defRPr sz="1050" b="1">
                <a:solidFill>
                  <a:schemeClr val="tx2">
                    <a:lumMod val="50000"/>
                  </a:schemeClr>
                </a:solidFill>
              </a:defRPr>
            </a:pPr>
            <a:endParaRPr lang="es-MX"/>
          </a:p>
        </c:txPr>
        <c:crossAx val="139673984"/>
        <c:crosses val="autoZero"/>
        <c:auto val="1"/>
        <c:lblAlgn val="ctr"/>
        <c:lblOffset val="100"/>
      </c:catAx>
      <c:valAx>
        <c:axId val="139673984"/>
        <c:scaling>
          <c:orientation val="minMax"/>
        </c:scaling>
        <c:delete val="1"/>
        <c:axPos val="l"/>
        <c:numFmt formatCode="General" sourceLinked="1"/>
        <c:tickLblPos val="nextTo"/>
        <c:crossAx val="139455104"/>
        <c:crosses val="autoZero"/>
        <c:crossBetween val="between"/>
      </c:valAx>
      <c:spPr>
        <a:solidFill>
          <a:schemeClr val="tx2">
            <a:lumMod val="60000"/>
            <a:lumOff val="40000"/>
          </a:schemeClr>
        </a:solidFill>
      </c:spPr>
    </c:plotArea>
    <c:plotVisOnly val="1"/>
  </c:chart>
  <c:spPr>
    <a:solidFill>
      <a:schemeClr val="accent1">
        <a:lumMod val="60000"/>
        <a:lumOff val="4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plotArea>
      <c:layout>
        <c:manualLayout>
          <c:layoutTarget val="inner"/>
          <c:xMode val="edge"/>
          <c:yMode val="edge"/>
          <c:x val="8.1954052302168068E-2"/>
          <c:y val="0.14765820219168441"/>
          <c:w val="0.80108132232460005"/>
          <c:h val="0.50511973425916112"/>
        </c:manualLayout>
      </c:layout>
      <c:bar3DChart>
        <c:barDir val="col"/>
        <c:grouping val="stacked"/>
        <c:ser>
          <c:idx val="0"/>
          <c:order val="0"/>
          <c:tx>
            <c:strRef>
              <c:f>'DEPENDENCIA JULIO'!$D$6</c:f>
              <c:strCache>
                <c:ptCount val="1"/>
                <c:pt idx="0">
                  <c:v>MISMO DÍA</c:v>
                </c:pt>
              </c:strCache>
            </c:strRef>
          </c:tx>
          <c:cat>
            <c:strRef>
              <c:f>'DEPENDENCIA JULIO'!$C$7:$C$58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JULIO'!$D$7:$D$58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  <c:pt idx="17">
                  <c:v>11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</c:numCache>
            </c:numRef>
          </c:val>
        </c:ser>
        <c:ser>
          <c:idx val="1"/>
          <c:order val="1"/>
          <c:tx>
            <c:strRef>
              <c:f>'DEPENDENCIA JULIO'!$E$6</c:f>
              <c:strCache>
                <c:ptCount val="1"/>
                <c:pt idx="0">
                  <c:v>UN DIA</c:v>
                </c:pt>
              </c:strCache>
            </c:strRef>
          </c:tx>
          <c:cat>
            <c:strRef>
              <c:f>'DEPENDENCIA JULIO'!$C$7:$C$58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JULIO'!$E$7:$E$58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4</c:v>
                </c:pt>
                <c:pt idx="36">
                  <c:v>10</c:v>
                </c:pt>
                <c:pt idx="37">
                  <c:v>19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4</c:v>
                </c:pt>
                <c:pt idx="49">
                  <c:v>0</c:v>
                </c:pt>
                <c:pt idx="50">
                  <c:v>1</c:v>
                </c:pt>
                <c:pt idx="51">
                  <c:v>9</c:v>
                </c:pt>
              </c:numCache>
            </c:numRef>
          </c:val>
        </c:ser>
        <c:ser>
          <c:idx val="2"/>
          <c:order val="2"/>
          <c:tx>
            <c:strRef>
              <c:f>'DEPENDENCIA JULIO'!$F$6</c:f>
              <c:strCache>
                <c:ptCount val="1"/>
                <c:pt idx="0">
                  <c:v>DOS DÍAS</c:v>
                </c:pt>
              </c:strCache>
            </c:strRef>
          </c:tx>
          <c:cat>
            <c:strRef>
              <c:f>'DEPENDENCIA JULIO'!$C$7:$C$58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JULIO'!$F$7:$F$58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</c:v>
                </c:pt>
                <c:pt idx="17">
                  <c:v>1</c:v>
                </c:pt>
                <c:pt idx="18">
                  <c:v>1</c:v>
                </c:pt>
                <c:pt idx="19">
                  <c:v>9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21</c:v>
                </c:pt>
                <c:pt idx="36">
                  <c:v>13</c:v>
                </c:pt>
                <c:pt idx="37">
                  <c:v>8</c:v>
                </c:pt>
                <c:pt idx="38">
                  <c:v>3</c:v>
                </c:pt>
                <c:pt idx="39">
                  <c:v>4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5</c:v>
                </c:pt>
                <c:pt idx="50">
                  <c:v>1</c:v>
                </c:pt>
                <c:pt idx="51">
                  <c:v>7</c:v>
                </c:pt>
              </c:numCache>
            </c:numRef>
          </c:val>
        </c:ser>
        <c:ser>
          <c:idx val="3"/>
          <c:order val="3"/>
          <c:tx>
            <c:strRef>
              <c:f>'DEPENDENCIA JULIO'!$G$6</c:f>
              <c:strCache>
                <c:ptCount val="1"/>
                <c:pt idx="0">
                  <c:v>TRES DÍAS</c:v>
                </c:pt>
              </c:strCache>
            </c:strRef>
          </c:tx>
          <c:cat>
            <c:strRef>
              <c:f>'DEPENDENCIA JULIO'!$C$7:$C$58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JULIO'!$G$7:$G$58</c:f>
              <c:numCache>
                <c:formatCode>General</c:formatCode>
                <c:ptCount val="52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9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18</c:v>
                </c:pt>
                <c:pt idx="36">
                  <c:v>8</c:v>
                </c:pt>
                <c:pt idx="37">
                  <c:v>4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7</c:v>
                </c:pt>
                <c:pt idx="51">
                  <c:v>2</c:v>
                </c:pt>
              </c:numCache>
            </c:numRef>
          </c:val>
        </c:ser>
        <c:ser>
          <c:idx val="4"/>
          <c:order val="4"/>
          <c:tx>
            <c:strRef>
              <c:f>'DEPENDENCIA JULIO'!$H$6</c:f>
              <c:strCache>
                <c:ptCount val="1"/>
                <c:pt idx="0">
                  <c:v>CUATRO DÍAS</c:v>
                </c:pt>
              </c:strCache>
            </c:strRef>
          </c:tx>
          <c:cat>
            <c:strRef>
              <c:f>'DEPENDENCIA JULIO'!$C$7:$C$58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JULIO'!$H$7:$H$58</c:f>
              <c:numCache>
                <c:formatCode>General</c:formatCode>
                <c:ptCount val="52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13</c:v>
                </c:pt>
                <c:pt idx="36">
                  <c:v>13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11</c:v>
                </c:pt>
                <c:pt idx="51">
                  <c:v>6</c:v>
                </c:pt>
              </c:numCache>
            </c:numRef>
          </c:val>
        </c:ser>
        <c:ser>
          <c:idx val="5"/>
          <c:order val="5"/>
          <c:tx>
            <c:strRef>
              <c:f>'DEPENDENCIA JULIO'!$I$6</c:f>
              <c:strCache>
                <c:ptCount val="1"/>
                <c:pt idx="0">
                  <c:v>CINCO DÍAS</c:v>
                </c:pt>
              </c:strCache>
            </c:strRef>
          </c:tx>
          <c:cat>
            <c:strRef>
              <c:f>'DEPENDENCIA JULIO'!$C$7:$C$58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JULIO'!$I$7:$I$58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10</c:v>
                </c:pt>
                <c:pt idx="36">
                  <c:v>10</c:v>
                </c:pt>
                <c:pt idx="37">
                  <c:v>2</c:v>
                </c:pt>
                <c:pt idx="38">
                  <c:v>0</c:v>
                </c:pt>
                <c:pt idx="39">
                  <c:v>5</c:v>
                </c:pt>
                <c:pt idx="40">
                  <c:v>6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</c:v>
                </c:pt>
                <c:pt idx="50">
                  <c:v>6</c:v>
                </c:pt>
                <c:pt idx="51">
                  <c:v>19</c:v>
                </c:pt>
              </c:numCache>
            </c:numRef>
          </c:val>
        </c:ser>
        <c:ser>
          <c:idx val="6"/>
          <c:order val="6"/>
          <c:tx>
            <c:strRef>
              <c:f>'DEPENDENCIA JULIO'!$J$6</c:f>
              <c:strCache>
                <c:ptCount val="1"/>
                <c:pt idx="0">
                  <c:v>SEIS DÍAS </c:v>
                </c:pt>
              </c:strCache>
            </c:strRef>
          </c:tx>
          <c:cat>
            <c:strRef>
              <c:f>'DEPENDENCIA JULIO'!$C$7:$C$58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JULIO'!$J$7:$J$58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8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5</c:v>
                </c:pt>
                <c:pt idx="50">
                  <c:v>1</c:v>
                </c:pt>
                <c:pt idx="51">
                  <c:v>7</c:v>
                </c:pt>
              </c:numCache>
            </c:numRef>
          </c:val>
        </c:ser>
        <c:ser>
          <c:idx val="7"/>
          <c:order val="7"/>
          <c:tx>
            <c:strRef>
              <c:f>'DEPENDENCIA JULIO'!$K$6</c:f>
              <c:strCache>
                <c:ptCount val="1"/>
                <c:pt idx="0">
                  <c:v>SIETE DÍAS</c:v>
                </c:pt>
              </c:strCache>
            </c:strRef>
          </c:tx>
          <c:cat>
            <c:strRef>
              <c:f>'DEPENDENCIA JULIO'!$C$7:$C$58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JULIO'!$K$7:$K$58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hape val="cylinder"/>
        <c:axId val="139755904"/>
        <c:axId val="139757440"/>
        <c:axId val="0"/>
      </c:bar3DChart>
      <c:catAx>
        <c:axId val="139755904"/>
        <c:scaling>
          <c:orientation val="minMax"/>
        </c:scaling>
        <c:axPos val="b"/>
        <c:tickLblPos val="nextTo"/>
        <c:crossAx val="139757440"/>
        <c:crosses val="autoZero"/>
        <c:auto val="1"/>
        <c:lblAlgn val="ctr"/>
        <c:lblOffset val="100"/>
      </c:catAx>
      <c:valAx>
        <c:axId val="139757440"/>
        <c:scaling>
          <c:orientation val="minMax"/>
        </c:scaling>
        <c:delete val="1"/>
        <c:axPos val="l"/>
        <c:numFmt formatCode="General" sourceLinked="1"/>
        <c:tickLblPos val="nextTo"/>
        <c:crossAx val="139755904"/>
        <c:crosses val="autoZero"/>
        <c:crossBetween val="between"/>
      </c:valAx>
      <c:spPr>
        <a:solidFill>
          <a:schemeClr val="bg2">
            <a:lumMod val="50000"/>
          </a:schemeClr>
        </a:solidFill>
      </c:spPr>
    </c:plotArea>
    <c:legend>
      <c:legendPos val="r"/>
    </c:legend>
    <c:plotVisOnly val="1"/>
  </c:chart>
  <c:spPr>
    <a:solidFill>
      <a:schemeClr val="bg2">
        <a:lumMod val="9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view3D>
      <c:rAngAx val="1"/>
    </c:view3D>
    <c:sideWall>
      <c:spPr>
        <a:solidFill>
          <a:schemeClr val="tx2">
            <a:lumMod val="20000"/>
            <a:lumOff val="80000"/>
          </a:schemeClr>
        </a:solidFill>
      </c:spPr>
    </c:sideWall>
    <c:backWall>
      <c:spPr>
        <a:solidFill>
          <a:schemeClr val="tx2">
            <a:lumMod val="20000"/>
            <a:lumOff val="80000"/>
          </a:schemeClr>
        </a:solidFill>
      </c:spPr>
    </c:backWall>
    <c:plotArea>
      <c:layout/>
      <c:bar3DChart>
        <c:barDir val="col"/>
        <c:grouping val="clustered"/>
        <c:ser>
          <c:idx val="0"/>
          <c:order val="0"/>
          <c:cat>
            <c:strRef>
              <c:f>'DEPENDENCIA JULIO'!$D$101:$D$109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</c:v>
                </c:pt>
              </c:strCache>
            </c:strRef>
          </c:cat>
          <c:val>
            <c:numRef>
              <c:f>'DEPENDENCIA JULIO'!$E$101:$E$109</c:f>
              <c:numCache>
                <c:formatCode>General</c:formatCode>
                <c:ptCount val="9"/>
              </c:numCache>
            </c:numRef>
          </c:val>
        </c:ser>
        <c:ser>
          <c:idx val="1"/>
          <c:order val="1"/>
          <c:cat>
            <c:strRef>
              <c:f>'DEPENDENCIA JULIO'!$D$101:$D$109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</c:v>
                </c:pt>
              </c:strCache>
            </c:strRef>
          </c:cat>
          <c:val>
            <c:numRef>
              <c:f>'DEPENDENCIA JULIO'!$F$101:$F$109</c:f>
              <c:numCache>
                <c:formatCode>General</c:formatCode>
                <c:ptCount val="9"/>
              </c:numCache>
            </c:numRef>
          </c:val>
        </c:ser>
        <c:ser>
          <c:idx val="2"/>
          <c:order val="2"/>
          <c:spPr>
            <a:solidFill>
              <a:schemeClr val="tx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'DEPENDENCIA JULIO'!$D$101:$D$109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</c:v>
                </c:pt>
              </c:strCache>
            </c:strRef>
          </c:cat>
          <c:val>
            <c:numRef>
              <c:f>'DEPENDENCIA JULIO'!$G$101:$G$109</c:f>
              <c:numCache>
                <c:formatCode>General</c:formatCode>
                <c:ptCount val="9"/>
                <c:pt idx="0">
                  <c:v>26</c:v>
                </c:pt>
                <c:pt idx="1">
                  <c:v>28</c:v>
                </c:pt>
                <c:pt idx="2">
                  <c:v>83</c:v>
                </c:pt>
                <c:pt idx="3">
                  <c:v>82</c:v>
                </c:pt>
                <c:pt idx="4">
                  <c:v>61</c:v>
                </c:pt>
                <c:pt idx="5">
                  <c:v>82</c:v>
                </c:pt>
                <c:pt idx="6">
                  <c:v>79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</c:ser>
        <c:shape val="cylinder"/>
        <c:axId val="139940608"/>
        <c:axId val="139942144"/>
        <c:axId val="0"/>
      </c:bar3DChart>
      <c:catAx>
        <c:axId val="139940608"/>
        <c:scaling>
          <c:orientation val="minMax"/>
        </c:scaling>
        <c:axPos val="b"/>
        <c:tickLblPos val="nextTo"/>
        <c:txPr>
          <a:bodyPr/>
          <a:lstStyle/>
          <a:p>
            <a:pPr>
              <a:defRPr sz="1050" b="1">
                <a:solidFill>
                  <a:schemeClr val="accent1">
                    <a:lumMod val="50000"/>
                  </a:schemeClr>
                </a:solidFill>
              </a:defRPr>
            </a:pPr>
            <a:endParaRPr lang="es-MX"/>
          </a:p>
        </c:txPr>
        <c:crossAx val="139942144"/>
        <c:crosses val="autoZero"/>
        <c:auto val="1"/>
        <c:lblAlgn val="ctr"/>
        <c:lblOffset val="100"/>
      </c:catAx>
      <c:valAx>
        <c:axId val="139942144"/>
        <c:scaling>
          <c:orientation val="minMax"/>
        </c:scaling>
        <c:delete val="1"/>
        <c:axPos val="l"/>
        <c:numFmt formatCode="General" sourceLinked="1"/>
        <c:tickLblPos val="nextTo"/>
        <c:crossAx val="139940608"/>
        <c:crosses val="autoZero"/>
        <c:crossBetween val="between"/>
      </c:valAx>
      <c:spPr>
        <a:solidFill>
          <a:schemeClr val="tx2">
            <a:lumMod val="60000"/>
            <a:lumOff val="40000"/>
          </a:schemeClr>
        </a:solidFill>
      </c:spPr>
    </c:plotArea>
    <c:plotVisOnly val="1"/>
  </c:chart>
  <c:spPr>
    <a:solidFill>
      <a:schemeClr val="accent1">
        <a:lumMod val="60000"/>
        <a:lumOff val="4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plotArea>
      <c:layout>
        <c:manualLayout>
          <c:layoutTarget val="inner"/>
          <c:xMode val="edge"/>
          <c:yMode val="edge"/>
          <c:x val="8.1954052302168068E-2"/>
          <c:y val="0.14765820219168441"/>
          <c:w val="0.80108132232460005"/>
          <c:h val="0.50511973425916112"/>
        </c:manualLayout>
      </c:layout>
      <c:bar3DChart>
        <c:barDir val="col"/>
        <c:grouping val="stacked"/>
        <c:ser>
          <c:idx val="0"/>
          <c:order val="0"/>
          <c:tx>
            <c:strRef>
              <c:f>'DEPENDENCIA AGOSTO'!$D$6</c:f>
              <c:strCache>
                <c:ptCount val="1"/>
                <c:pt idx="0">
                  <c:v>MISMO DÍA</c:v>
                </c:pt>
              </c:strCache>
            </c:strRef>
          </c:tx>
          <c:cat>
            <c:strRef>
              <c:f>'DEPENDENCIA AGOSTO'!$C$7:$C$59</c:f>
              <c:strCache>
                <c:ptCount val="53"/>
                <c:pt idx="0">
                  <c:v>0</c:v>
                </c:pt>
                <c:pt idx="1">
                  <c:v>DIAS QUE TARDO DTAI EN CONTESTAR</c:v>
                </c:pt>
                <c:pt idx="2">
                  <c:v>0</c:v>
                </c:pt>
                <c:pt idx="3">
                  <c:v>DEPENDENCIAS</c:v>
                </c:pt>
                <c:pt idx="4">
                  <c:v>Actas y Acuerdos</c:v>
                </c:pt>
                <c:pt idx="5">
                  <c:v>Agua y Alcantarillado</c:v>
                </c:pt>
                <c:pt idx="6">
                  <c:v>Alumbrado Público</c:v>
                </c:pt>
                <c:pt idx="7">
                  <c:v>Archivo Municipal</c:v>
                </c:pt>
                <c:pt idx="8">
                  <c:v>Aseo Público</c:v>
                </c:pt>
                <c:pt idx="9">
                  <c:v>Asuntos Internos</c:v>
                </c:pt>
                <c:pt idx="10">
                  <c:v>Atención Ciudadana</c:v>
                </c:pt>
                <c:pt idx="11">
                  <c:v>Catastro</c:v>
                </c:pt>
                <c:pt idx="12">
                  <c:v>Cementerios</c:v>
                </c:pt>
                <c:pt idx="13">
                  <c:v>Centro de  Promoción Económica y Turismo</c:v>
                </c:pt>
                <c:pt idx="14">
                  <c:v>Comisaría General de Seguridad Pública</c:v>
                </c:pt>
                <c:pt idx="15">
                  <c:v>Comunicación Social</c:v>
                </c:pt>
                <c:pt idx="16">
                  <c:v>Comunidad Digna</c:v>
                </c:pt>
                <c:pt idx="17">
                  <c:v>Consejería Juridica</c:v>
                </c:pt>
                <c:pt idx="18">
                  <c:v>Contraloría</c:v>
                </c:pt>
                <c:pt idx="19">
                  <c:v>Coordinación de Delegaciones</c:v>
                </c:pt>
                <c:pt idx="20">
                  <c:v>Coordinación de Gabinete</c:v>
                </c:pt>
                <c:pt idx="21">
                  <c:v>Coordinación de la Oficina de Presidencia </c:v>
                </c:pt>
                <c:pt idx="22">
                  <c:v>Coordinación General  Oficina Central de Gobierno, Estrategía y opinión Pública</c:v>
                </c:pt>
                <c:pt idx="23">
                  <c:v>Coplademun</c:v>
                </c:pt>
                <c:pt idx="24">
                  <c:v>Desarrollo Social Humano</c:v>
                </c:pt>
                <c:pt idx="25">
                  <c:v>Dirección General de  Innovación y Tecnología</c:v>
                </c:pt>
                <c:pt idx="26">
                  <c:v>Dirección General de Ecología</c:v>
                </c:pt>
                <c:pt idx="27">
                  <c:v>Dirección General de Inspección de Reglamentos</c:v>
                </c:pt>
                <c:pt idx="28">
                  <c:v>Dirección General de Obras Públicas</c:v>
                </c:pt>
                <c:pt idx="29">
                  <c:v>Dirección General de Servicios Públicos</c:v>
                </c:pt>
                <c:pt idx="30">
                  <c:v>Educación Municipal</c:v>
                </c:pt>
                <c:pt idx="31">
                  <c:v>Estacionómetros y Estacionamientos</c:v>
                </c:pt>
                <c:pt idx="32">
                  <c:v>Instituto de Capacitación y Oferta Educativa</c:v>
                </c:pt>
                <c:pt idx="33">
                  <c:v>Instituto de Cultura</c:v>
                </c:pt>
                <c:pt idx="34">
                  <c:v>Instituto Municipal de la Juventud</c:v>
                </c:pt>
                <c:pt idx="35">
                  <c:v>Instituto Municipal de la Mujer</c:v>
                </c:pt>
                <c:pt idx="36">
                  <c:v>Integración y Dictaminación</c:v>
                </c:pt>
                <c:pt idx="37">
                  <c:v>Junta Municipal de Reclutamiento</c:v>
                </c:pt>
                <c:pt idx="38">
                  <c:v>Mantenimiento de Pavimentos</c:v>
                </c:pt>
                <c:pt idx="39">
                  <c:v>Mantenimiento Urbano</c:v>
                </c:pt>
                <c:pt idx="40">
                  <c:v>Oficialía Mayor Administrativa</c:v>
                </c:pt>
                <c:pt idx="41">
                  <c:v>Oficialía Mayor de Padrón y Licencias</c:v>
                </c:pt>
                <c:pt idx="42">
                  <c:v>Parques y Jardines</c:v>
                </c:pt>
                <c:pt idx="43">
                  <c:v>Participación Ciudadana</c:v>
                </c:pt>
                <c:pt idx="44">
                  <c:v>Patrimonio Municipal</c:v>
                </c:pt>
                <c:pt idx="45">
                  <c:v>Protección al Medio Ambiente</c:v>
                </c:pt>
                <c:pt idx="46">
                  <c:v>Protección Civil y Bomberos</c:v>
                </c:pt>
                <c:pt idx="47">
                  <c:v>Proyectos Estratégicos</c:v>
                </c:pt>
                <c:pt idx="48">
                  <c:v>Rastros Municipales</c:v>
                </c:pt>
                <c:pt idx="49">
                  <c:v>Regidores</c:v>
                </c:pt>
                <c:pt idx="50">
                  <c:v>Registro Civil</c:v>
                </c:pt>
                <c:pt idx="51">
                  <c:v>Relaciones Exteriores</c:v>
                </c:pt>
                <c:pt idx="52">
                  <c:v>Relaciones Públicas</c:v>
                </c:pt>
              </c:strCache>
            </c:strRef>
          </c:cat>
          <c:val>
            <c:numRef>
              <c:f>'DEPENDENCIA AGOSTO'!$D$7:$D$59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'DEPENDENCIA AGOSTO'!$E$6</c:f>
              <c:strCache>
                <c:ptCount val="1"/>
                <c:pt idx="0">
                  <c:v>UN DIA</c:v>
                </c:pt>
              </c:strCache>
            </c:strRef>
          </c:tx>
          <c:cat>
            <c:strRef>
              <c:f>'DEPENDENCIA AGOSTO'!$C$7:$C$59</c:f>
              <c:strCache>
                <c:ptCount val="53"/>
                <c:pt idx="0">
                  <c:v>0</c:v>
                </c:pt>
                <c:pt idx="1">
                  <c:v>DIAS QUE TARDO DTAI EN CONTESTAR</c:v>
                </c:pt>
                <c:pt idx="2">
                  <c:v>0</c:v>
                </c:pt>
                <c:pt idx="3">
                  <c:v>DEPENDENCIAS</c:v>
                </c:pt>
                <c:pt idx="4">
                  <c:v>Actas y Acuerdos</c:v>
                </c:pt>
                <c:pt idx="5">
                  <c:v>Agua y Alcantarillado</c:v>
                </c:pt>
                <c:pt idx="6">
                  <c:v>Alumbrado Público</c:v>
                </c:pt>
                <c:pt idx="7">
                  <c:v>Archivo Municipal</c:v>
                </c:pt>
                <c:pt idx="8">
                  <c:v>Aseo Público</c:v>
                </c:pt>
                <c:pt idx="9">
                  <c:v>Asuntos Internos</c:v>
                </c:pt>
                <c:pt idx="10">
                  <c:v>Atención Ciudadana</c:v>
                </c:pt>
                <c:pt idx="11">
                  <c:v>Catastro</c:v>
                </c:pt>
                <c:pt idx="12">
                  <c:v>Cementerios</c:v>
                </c:pt>
                <c:pt idx="13">
                  <c:v>Centro de  Promoción Económica y Turismo</c:v>
                </c:pt>
                <c:pt idx="14">
                  <c:v>Comisaría General de Seguridad Pública</c:v>
                </c:pt>
                <c:pt idx="15">
                  <c:v>Comunicación Social</c:v>
                </c:pt>
                <c:pt idx="16">
                  <c:v>Comunidad Digna</c:v>
                </c:pt>
                <c:pt idx="17">
                  <c:v>Consejería Juridica</c:v>
                </c:pt>
                <c:pt idx="18">
                  <c:v>Contraloría</c:v>
                </c:pt>
                <c:pt idx="19">
                  <c:v>Coordinación de Delegaciones</c:v>
                </c:pt>
                <c:pt idx="20">
                  <c:v>Coordinación de Gabinete</c:v>
                </c:pt>
                <c:pt idx="21">
                  <c:v>Coordinación de la Oficina de Presidencia </c:v>
                </c:pt>
                <c:pt idx="22">
                  <c:v>Coordinación General  Oficina Central de Gobierno, Estrategía y opinión Pública</c:v>
                </c:pt>
                <c:pt idx="23">
                  <c:v>Coplademun</c:v>
                </c:pt>
                <c:pt idx="24">
                  <c:v>Desarrollo Social Humano</c:v>
                </c:pt>
                <c:pt idx="25">
                  <c:v>Dirección General de  Innovación y Tecnología</c:v>
                </c:pt>
                <c:pt idx="26">
                  <c:v>Dirección General de Ecología</c:v>
                </c:pt>
                <c:pt idx="27">
                  <c:v>Dirección General de Inspección de Reglamentos</c:v>
                </c:pt>
                <c:pt idx="28">
                  <c:v>Dirección General de Obras Públicas</c:v>
                </c:pt>
                <c:pt idx="29">
                  <c:v>Dirección General de Servicios Públicos</c:v>
                </c:pt>
                <c:pt idx="30">
                  <c:v>Educación Municipal</c:v>
                </c:pt>
                <c:pt idx="31">
                  <c:v>Estacionómetros y Estacionamientos</c:v>
                </c:pt>
                <c:pt idx="32">
                  <c:v>Instituto de Capacitación y Oferta Educativa</c:v>
                </c:pt>
                <c:pt idx="33">
                  <c:v>Instituto de Cultura</c:v>
                </c:pt>
                <c:pt idx="34">
                  <c:v>Instituto Municipal de la Juventud</c:v>
                </c:pt>
                <c:pt idx="35">
                  <c:v>Instituto Municipal de la Mujer</c:v>
                </c:pt>
                <c:pt idx="36">
                  <c:v>Integración y Dictaminación</c:v>
                </c:pt>
                <c:pt idx="37">
                  <c:v>Junta Municipal de Reclutamiento</c:v>
                </c:pt>
                <c:pt idx="38">
                  <c:v>Mantenimiento de Pavimentos</c:v>
                </c:pt>
                <c:pt idx="39">
                  <c:v>Mantenimiento Urbano</c:v>
                </c:pt>
                <c:pt idx="40">
                  <c:v>Oficialía Mayor Administrativa</c:v>
                </c:pt>
                <c:pt idx="41">
                  <c:v>Oficialía Mayor de Padrón y Licencias</c:v>
                </c:pt>
                <c:pt idx="42">
                  <c:v>Parques y Jardines</c:v>
                </c:pt>
                <c:pt idx="43">
                  <c:v>Participación Ciudadana</c:v>
                </c:pt>
                <c:pt idx="44">
                  <c:v>Patrimonio Municipal</c:v>
                </c:pt>
                <c:pt idx="45">
                  <c:v>Protección al Medio Ambiente</c:v>
                </c:pt>
                <c:pt idx="46">
                  <c:v>Protección Civil y Bomberos</c:v>
                </c:pt>
                <c:pt idx="47">
                  <c:v>Proyectos Estratégicos</c:v>
                </c:pt>
                <c:pt idx="48">
                  <c:v>Rastros Municipales</c:v>
                </c:pt>
                <c:pt idx="49">
                  <c:v>Regidores</c:v>
                </c:pt>
                <c:pt idx="50">
                  <c:v>Registro Civil</c:v>
                </c:pt>
                <c:pt idx="51">
                  <c:v>Relaciones Exteriores</c:v>
                </c:pt>
                <c:pt idx="52">
                  <c:v>Relaciones Públicas</c:v>
                </c:pt>
              </c:strCache>
            </c:strRef>
          </c:cat>
          <c:val>
            <c:numRef>
              <c:f>'DEPENDENCIA AGOSTO'!$E$7:$E$59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"/>
          <c:order val="2"/>
          <c:tx>
            <c:strRef>
              <c:f>'DEPENDENCIA AGOSTO'!$F$6</c:f>
              <c:strCache>
                <c:ptCount val="1"/>
                <c:pt idx="0">
                  <c:v>DOS DÍAS</c:v>
                </c:pt>
              </c:strCache>
            </c:strRef>
          </c:tx>
          <c:cat>
            <c:strRef>
              <c:f>'DEPENDENCIA AGOSTO'!$C$7:$C$59</c:f>
              <c:strCache>
                <c:ptCount val="53"/>
                <c:pt idx="0">
                  <c:v>0</c:v>
                </c:pt>
                <c:pt idx="1">
                  <c:v>DIAS QUE TARDO DTAI EN CONTESTAR</c:v>
                </c:pt>
                <c:pt idx="2">
                  <c:v>0</c:v>
                </c:pt>
                <c:pt idx="3">
                  <c:v>DEPENDENCIAS</c:v>
                </c:pt>
                <c:pt idx="4">
                  <c:v>Actas y Acuerdos</c:v>
                </c:pt>
                <c:pt idx="5">
                  <c:v>Agua y Alcantarillado</c:v>
                </c:pt>
                <c:pt idx="6">
                  <c:v>Alumbrado Público</c:v>
                </c:pt>
                <c:pt idx="7">
                  <c:v>Archivo Municipal</c:v>
                </c:pt>
                <c:pt idx="8">
                  <c:v>Aseo Público</c:v>
                </c:pt>
                <c:pt idx="9">
                  <c:v>Asuntos Internos</c:v>
                </c:pt>
                <c:pt idx="10">
                  <c:v>Atención Ciudadana</c:v>
                </c:pt>
                <c:pt idx="11">
                  <c:v>Catastro</c:v>
                </c:pt>
                <c:pt idx="12">
                  <c:v>Cementerios</c:v>
                </c:pt>
                <c:pt idx="13">
                  <c:v>Centro de  Promoción Económica y Turismo</c:v>
                </c:pt>
                <c:pt idx="14">
                  <c:v>Comisaría General de Seguridad Pública</c:v>
                </c:pt>
                <c:pt idx="15">
                  <c:v>Comunicación Social</c:v>
                </c:pt>
                <c:pt idx="16">
                  <c:v>Comunidad Digna</c:v>
                </c:pt>
                <c:pt idx="17">
                  <c:v>Consejería Juridica</c:v>
                </c:pt>
                <c:pt idx="18">
                  <c:v>Contraloría</c:v>
                </c:pt>
                <c:pt idx="19">
                  <c:v>Coordinación de Delegaciones</c:v>
                </c:pt>
                <c:pt idx="20">
                  <c:v>Coordinación de Gabinete</c:v>
                </c:pt>
                <c:pt idx="21">
                  <c:v>Coordinación de la Oficina de Presidencia </c:v>
                </c:pt>
                <c:pt idx="22">
                  <c:v>Coordinación General  Oficina Central de Gobierno, Estrategía y opinión Pública</c:v>
                </c:pt>
                <c:pt idx="23">
                  <c:v>Coplademun</c:v>
                </c:pt>
                <c:pt idx="24">
                  <c:v>Desarrollo Social Humano</c:v>
                </c:pt>
                <c:pt idx="25">
                  <c:v>Dirección General de  Innovación y Tecnología</c:v>
                </c:pt>
                <c:pt idx="26">
                  <c:v>Dirección General de Ecología</c:v>
                </c:pt>
                <c:pt idx="27">
                  <c:v>Dirección General de Inspección de Reglamentos</c:v>
                </c:pt>
                <c:pt idx="28">
                  <c:v>Dirección General de Obras Públicas</c:v>
                </c:pt>
                <c:pt idx="29">
                  <c:v>Dirección General de Servicios Públicos</c:v>
                </c:pt>
                <c:pt idx="30">
                  <c:v>Educación Municipal</c:v>
                </c:pt>
                <c:pt idx="31">
                  <c:v>Estacionómetros y Estacionamientos</c:v>
                </c:pt>
                <c:pt idx="32">
                  <c:v>Instituto de Capacitación y Oferta Educativa</c:v>
                </c:pt>
                <c:pt idx="33">
                  <c:v>Instituto de Cultura</c:v>
                </c:pt>
                <c:pt idx="34">
                  <c:v>Instituto Municipal de la Juventud</c:v>
                </c:pt>
                <c:pt idx="35">
                  <c:v>Instituto Municipal de la Mujer</c:v>
                </c:pt>
                <c:pt idx="36">
                  <c:v>Integración y Dictaminación</c:v>
                </c:pt>
                <c:pt idx="37">
                  <c:v>Junta Municipal de Reclutamiento</c:v>
                </c:pt>
                <c:pt idx="38">
                  <c:v>Mantenimiento de Pavimentos</c:v>
                </c:pt>
                <c:pt idx="39">
                  <c:v>Mantenimiento Urbano</c:v>
                </c:pt>
                <c:pt idx="40">
                  <c:v>Oficialía Mayor Administrativa</c:v>
                </c:pt>
                <c:pt idx="41">
                  <c:v>Oficialía Mayor de Padrón y Licencias</c:v>
                </c:pt>
                <c:pt idx="42">
                  <c:v>Parques y Jardines</c:v>
                </c:pt>
                <c:pt idx="43">
                  <c:v>Participación Ciudadana</c:v>
                </c:pt>
                <c:pt idx="44">
                  <c:v>Patrimonio Municipal</c:v>
                </c:pt>
                <c:pt idx="45">
                  <c:v>Protección al Medio Ambiente</c:v>
                </c:pt>
                <c:pt idx="46">
                  <c:v>Protección Civil y Bomberos</c:v>
                </c:pt>
                <c:pt idx="47">
                  <c:v>Proyectos Estratégicos</c:v>
                </c:pt>
                <c:pt idx="48">
                  <c:v>Rastros Municipales</c:v>
                </c:pt>
                <c:pt idx="49">
                  <c:v>Regidores</c:v>
                </c:pt>
                <c:pt idx="50">
                  <c:v>Registro Civil</c:v>
                </c:pt>
                <c:pt idx="51">
                  <c:v>Relaciones Exteriores</c:v>
                </c:pt>
                <c:pt idx="52">
                  <c:v>Relaciones Públicas</c:v>
                </c:pt>
              </c:strCache>
            </c:strRef>
          </c:cat>
          <c:val>
            <c:numRef>
              <c:f>'DEPENDENCIA AGOSTO'!$F$7:$F$59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3"/>
          <c:order val="3"/>
          <c:tx>
            <c:strRef>
              <c:f>'DEPENDENCIA AGOSTO'!$G$6</c:f>
              <c:strCache>
                <c:ptCount val="1"/>
                <c:pt idx="0">
                  <c:v>TRES DÍAS</c:v>
                </c:pt>
              </c:strCache>
            </c:strRef>
          </c:tx>
          <c:cat>
            <c:strRef>
              <c:f>'DEPENDENCIA AGOSTO'!$C$7:$C$59</c:f>
              <c:strCache>
                <c:ptCount val="53"/>
                <c:pt idx="0">
                  <c:v>0</c:v>
                </c:pt>
                <c:pt idx="1">
                  <c:v>DIAS QUE TARDO DTAI EN CONTESTAR</c:v>
                </c:pt>
                <c:pt idx="2">
                  <c:v>0</c:v>
                </c:pt>
                <c:pt idx="3">
                  <c:v>DEPENDENCIAS</c:v>
                </c:pt>
                <c:pt idx="4">
                  <c:v>Actas y Acuerdos</c:v>
                </c:pt>
                <c:pt idx="5">
                  <c:v>Agua y Alcantarillado</c:v>
                </c:pt>
                <c:pt idx="6">
                  <c:v>Alumbrado Público</c:v>
                </c:pt>
                <c:pt idx="7">
                  <c:v>Archivo Municipal</c:v>
                </c:pt>
                <c:pt idx="8">
                  <c:v>Aseo Público</c:v>
                </c:pt>
                <c:pt idx="9">
                  <c:v>Asuntos Internos</c:v>
                </c:pt>
                <c:pt idx="10">
                  <c:v>Atención Ciudadana</c:v>
                </c:pt>
                <c:pt idx="11">
                  <c:v>Catastro</c:v>
                </c:pt>
                <c:pt idx="12">
                  <c:v>Cementerios</c:v>
                </c:pt>
                <c:pt idx="13">
                  <c:v>Centro de  Promoción Económica y Turismo</c:v>
                </c:pt>
                <c:pt idx="14">
                  <c:v>Comisaría General de Seguridad Pública</c:v>
                </c:pt>
                <c:pt idx="15">
                  <c:v>Comunicación Social</c:v>
                </c:pt>
                <c:pt idx="16">
                  <c:v>Comunidad Digna</c:v>
                </c:pt>
                <c:pt idx="17">
                  <c:v>Consejería Juridica</c:v>
                </c:pt>
                <c:pt idx="18">
                  <c:v>Contraloría</c:v>
                </c:pt>
                <c:pt idx="19">
                  <c:v>Coordinación de Delegaciones</c:v>
                </c:pt>
                <c:pt idx="20">
                  <c:v>Coordinación de Gabinete</c:v>
                </c:pt>
                <c:pt idx="21">
                  <c:v>Coordinación de la Oficina de Presidencia </c:v>
                </c:pt>
                <c:pt idx="22">
                  <c:v>Coordinación General  Oficina Central de Gobierno, Estrategía y opinión Pública</c:v>
                </c:pt>
                <c:pt idx="23">
                  <c:v>Coplademun</c:v>
                </c:pt>
                <c:pt idx="24">
                  <c:v>Desarrollo Social Humano</c:v>
                </c:pt>
                <c:pt idx="25">
                  <c:v>Dirección General de  Innovación y Tecnología</c:v>
                </c:pt>
                <c:pt idx="26">
                  <c:v>Dirección General de Ecología</c:v>
                </c:pt>
                <c:pt idx="27">
                  <c:v>Dirección General de Inspección de Reglamentos</c:v>
                </c:pt>
                <c:pt idx="28">
                  <c:v>Dirección General de Obras Públicas</c:v>
                </c:pt>
                <c:pt idx="29">
                  <c:v>Dirección General de Servicios Públicos</c:v>
                </c:pt>
                <c:pt idx="30">
                  <c:v>Educación Municipal</c:v>
                </c:pt>
                <c:pt idx="31">
                  <c:v>Estacionómetros y Estacionamientos</c:v>
                </c:pt>
                <c:pt idx="32">
                  <c:v>Instituto de Capacitación y Oferta Educativa</c:v>
                </c:pt>
                <c:pt idx="33">
                  <c:v>Instituto de Cultura</c:v>
                </c:pt>
                <c:pt idx="34">
                  <c:v>Instituto Municipal de la Juventud</c:v>
                </c:pt>
                <c:pt idx="35">
                  <c:v>Instituto Municipal de la Mujer</c:v>
                </c:pt>
                <c:pt idx="36">
                  <c:v>Integración y Dictaminación</c:v>
                </c:pt>
                <c:pt idx="37">
                  <c:v>Junta Municipal de Reclutamiento</c:v>
                </c:pt>
                <c:pt idx="38">
                  <c:v>Mantenimiento de Pavimentos</c:v>
                </c:pt>
                <c:pt idx="39">
                  <c:v>Mantenimiento Urbano</c:v>
                </c:pt>
                <c:pt idx="40">
                  <c:v>Oficialía Mayor Administrativa</c:v>
                </c:pt>
                <c:pt idx="41">
                  <c:v>Oficialía Mayor de Padrón y Licencias</c:v>
                </c:pt>
                <c:pt idx="42">
                  <c:v>Parques y Jardines</c:v>
                </c:pt>
                <c:pt idx="43">
                  <c:v>Participación Ciudadana</c:v>
                </c:pt>
                <c:pt idx="44">
                  <c:v>Patrimonio Municipal</c:v>
                </c:pt>
                <c:pt idx="45">
                  <c:v>Protección al Medio Ambiente</c:v>
                </c:pt>
                <c:pt idx="46">
                  <c:v>Protección Civil y Bomberos</c:v>
                </c:pt>
                <c:pt idx="47">
                  <c:v>Proyectos Estratégicos</c:v>
                </c:pt>
                <c:pt idx="48">
                  <c:v>Rastros Municipales</c:v>
                </c:pt>
                <c:pt idx="49">
                  <c:v>Regidores</c:v>
                </c:pt>
                <c:pt idx="50">
                  <c:v>Registro Civil</c:v>
                </c:pt>
                <c:pt idx="51">
                  <c:v>Relaciones Exteriores</c:v>
                </c:pt>
                <c:pt idx="52">
                  <c:v>Relaciones Públicas</c:v>
                </c:pt>
              </c:strCache>
            </c:strRef>
          </c:cat>
          <c:val>
            <c:numRef>
              <c:f>'DEPENDENCIA AGOSTO'!$G$7:$G$59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4"/>
          <c:order val="4"/>
          <c:tx>
            <c:strRef>
              <c:f>'DEPENDENCIA AGOSTO'!$H$6</c:f>
              <c:strCache>
                <c:ptCount val="1"/>
                <c:pt idx="0">
                  <c:v>CUATRO DÍAS</c:v>
                </c:pt>
              </c:strCache>
            </c:strRef>
          </c:tx>
          <c:cat>
            <c:strRef>
              <c:f>'DEPENDENCIA AGOSTO'!$C$7:$C$59</c:f>
              <c:strCache>
                <c:ptCount val="53"/>
                <c:pt idx="0">
                  <c:v>0</c:v>
                </c:pt>
                <c:pt idx="1">
                  <c:v>DIAS QUE TARDO DTAI EN CONTESTAR</c:v>
                </c:pt>
                <c:pt idx="2">
                  <c:v>0</c:v>
                </c:pt>
                <c:pt idx="3">
                  <c:v>DEPENDENCIAS</c:v>
                </c:pt>
                <c:pt idx="4">
                  <c:v>Actas y Acuerdos</c:v>
                </c:pt>
                <c:pt idx="5">
                  <c:v>Agua y Alcantarillado</c:v>
                </c:pt>
                <c:pt idx="6">
                  <c:v>Alumbrado Público</c:v>
                </c:pt>
                <c:pt idx="7">
                  <c:v>Archivo Municipal</c:v>
                </c:pt>
                <c:pt idx="8">
                  <c:v>Aseo Público</c:v>
                </c:pt>
                <c:pt idx="9">
                  <c:v>Asuntos Internos</c:v>
                </c:pt>
                <c:pt idx="10">
                  <c:v>Atención Ciudadana</c:v>
                </c:pt>
                <c:pt idx="11">
                  <c:v>Catastro</c:v>
                </c:pt>
                <c:pt idx="12">
                  <c:v>Cementerios</c:v>
                </c:pt>
                <c:pt idx="13">
                  <c:v>Centro de  Promoción Económica y Turismo</c:v>
                </c:pt>
                <c:pt idx="14">
                  <c:v>Comisaría General de Seguridad Pública</c:v>
                </c:pt>
                <c:pt idx="15">
                  <c:v>Comunicación Social</c:v>
                </c:pt>
                <c:pt idx="16">
                  <c:v>Comunidad Digna</c:v>
                </c:pt>
                <c:pt idx="17">
                  <c:v>Consejería Juridica</c:v>
                </c:pt>
                <c:pt idx="18">
                  <c:v>Contraloría</c:v>
                </c:pt>
                <c:pt idx="19">
                  <c:v>Coordinación de Delegaciones</c:v>
                </c:pt>
                <c:pt idx="20">
                  <c:v>Coordinación de Gabinete</c:v>
                </c:pt>
                <c:pt idx="21">
                  <c:v>Coordinación de la Oficina de Presidencia </c:v>
                </c:pt>
                <c:pt idx="22">
                  <c:v>Coordinación General  Oficina Central de Gobierno, Estrategía y opinión Pública</c:v>
                </c:pt>
                <c:pt idx="23">
                  <c:v>Coplademun</c:v>
                </c:pt>
                <c:pt idx="24">
                  <c:v>Desarrollo Social Humano</c:v>
                </c:pt>
                <c:pt idx="25">
                  <c:v>Dirección General de  Innovación y Tecnología</c:v>
                </c:pt>
                <c:pt idx="26">
                  <c:v>Dirección General de Ecología</c:v>
                </c:pt>
                <c:pt idx="27">
                  <c:v>Dirección General de Inspección de Reglamentos</c:v>
                </c:pt>
                <c:pt idx="28">
                  <c:v>Dirección General de Obras Públicas</c:v>
                </c:pt>
                <c:pt idx="29">
                  <c:v>Dirección General de Servicios Públicos</c:v>
                </c:pt>
                <c:pt idx="30">
                  <c:v>Educación Municipal</c:v>
                </c:pt>
                <c:pt idx="31">
                  <c:v>Estacionómetros y Estacionamientos</c:v>
                </c:pt>
                <c:pt idx="32">
                  <c:v>Instituto de Capacitación y Oferta Educativa</c:v>
                </c:pt>
                <c:pt idx="33">
                  <c:v>Instituto de Cultura</c:v>
                </c:pt>
                <c:pt idx="34">
                  <c:v>Instituto Municipal de la Juventud</c:v>
                </c:pt>
                <c:pt idx="35">
                  <c:v>Instituto Municipal de la Mujer</c:v>
                </c:pt>
                <c:pt idx="36">
                  <c:v>Integración y Dictaminación</c:v>
                </c:pt>
                <c:pt idx="37">
                  <c:v>Junta Municipal de Reclutamiento</c:v>
                </c:pt>
                <c:pt idx="38">
                  <c:v>Mantenimiento de Pavimentos</c:v>
                </c:pt>
                <c:pt idx="39">
                  <c:v>Mantenimiento Urbano</c:v>
                </c:pt>
                <c:pt idx="40">
                  <c:v>Oficialía Mayor Administrativa</c:v>
                </c:pt>
                <c:pt idx="41">
                  <c:v>Oficialía Mayor de Padrón y Licencias</c:v>
                </c:pt>
                <c:pt idx="42">
                  <c:v>Parques y Jardines</c:v>
                </c:pt>
                <c:pt idx="43">
                  <c:v>Participación Ciudadana</c:v>
                </c:pt>
                <c:pt idx="44">
                  <c:v>Patrimonio Municipal</c:v>
                </c:pt>
                <c:pt idx="45">
                  <c:v>Protección al Medio Ambiente</c:v>
                </c:pt>
                <c:pt idx="46">
                  <c:v>Protección Civil y Bomberos</c:v>
                </c:pt>
                <c:pt idx="47">
                  <c:v>Proyectos Estratégicos</c:v>
                </c:pt>
                <c:pt idx="48">
                  <c:v>Rastros Municipales</c:v>
                </c:pt>
                <c:pt idx="49">
                  <c:v>Regidores</c:v>
                </c:pt>
                <c:pt idx="50">
                  <c:v>Registro Civil</c:v>
                </c:pt>
                <c:pt idx="51">
                  <c:v>Relaciones Exteriores</c:v>
                </c:pt>
                <c:pt idx="52">
                  <c:v>Relaciones Públicas</c:v>
                </c:pt>
              </c:strCache>
            </c:strRef>
          </c:cat>
          <c:val>
            <c:numRef>
              <c:f>'DEPENDENCIA AGOSTO'!$H$7:$H$59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5"/>
          <c:order val="5"/>
          <c:tx>
            <c:strRef>
              <c:f>'DEPENDENCIA AGOSTO'!$I$6</c:f>
              <c:strCache>
                <c:ptCount val="1"/>
                <c:pt idx="0">
                  <c:v>CINCO DÍAS</c:v>
                </c:pt>
              </c:strCache>
            </c:strRef>
          </c:tx>
          <c:cat>
            <c:strRef>
              <c:f>'DEPENDENCIA AGOSTO'!$C$7:$C$59</c:f>
              <c:strCache>
                <c:ptCount val="53"/>
                <c:pt idx="0">
                  <c:v>0</c:v>
                </c:pt>
                <c:pt idx="1">
                  <c:v>DIAS QUE TARDO DTAI EN CONTESTAR</c:v>
                </c:pt>
                <c:pt idx="2">
                  <c:v>0</c:v>
                </c:pt>
                <c:pt idx="3">
                  <c:v>DEPENDENCIAS</c:v>
                </c:pt>
                <c:pt idx="4">
                  <c:v>Actas y Acuerdos</c:v>
                </c:pt>
                <c:pt idx="5">
                  <c:v>Agua y Alcantarillado</c:v>
                </c:pt>
                <c:pt idx="6">
                  <c:v>Alumbrado Público</c:v>
                </c:pt>
                <c:pt idx="7">
                  <c:v>Archivo Municipal</c:v>
                </c:pt>
                <c:pt idx="8">
                  <c:v>Aseo Público</c:v>
                </c:pt>
                <c:pt idx="9">
                  <c:v>Asuntos Internos</c:v>
                </c:pt>
                <c:pt idx="10">
                  <c:v>Atención Ciudadana</c:v>
                </c:pt>
                <c:pt idx="11">
                  <c:v>Catastro</c:v>
                </c:pt>
                <c:pt idx="12">
                  <c:v>Cementerios</c:v>
                </c:pt>
                <c:pt idx="13">
                  <c:v>Centro de  Promoción Económica y Turismo</c:v>
                </c:pt>
                <c:pt idx="14">
                  <c:v>Comisaría General de Seguridad Pública</c:v>
                </c:pt>
                <c:pt idx="15">
                  <c:v>Comunicación Social</c:v>
                </c:pt>
                <c:pt idx="16">
                  <c:v>Comunidad Digna</c:v>
                </c:pt>
                <c:pt idx="17">
                  <c:v>Consejería Juridica</c:v>
                </c:pt>
                <c:pt idx="18">
                  <c:v>Contraloría</c:v>
                </c:pt>
                <c:pt idx="19">
                  <c:v>Coordinación de Delegaciones</c:v>
                </c:pt>
                <c:pt idx="20">
                  <c:v>Coordinación de Gabinete</c:v>
                </c:pt>
                <c:pt idx="21">
                  <c:v>Coordinación de la Oficina de Presidencia </c:v>
                </c:pt>
                <c:pt idx="22">
                  <c:v>Coordinación General  Oficina Central de Gobierno, Estrategía y opinión Pública</c:v>
                </c:pt>
                <c:pt idx="23">
                  <c:v>Coplademun</c:v>
                </c:pt>
                <c:pt idx="24">
                  <c:v>Desarrollo Social Humano</c:v>
                </c:pt>
                <c:pt idx="25">
                  <c:v>Dirección General de  Innovación y Tecnología</c:v>
                </c:pt>
                <c:pt idx="26">
                  <c:v>Dirección General de Ecología</c:v>
                </c:pt>
                <c:pt idx="27">
                  <c:v>Dirección General de Inspección de Reglamentos</c:v>
                </c:pt>
                <c:pt idx="28">
                  <c:v>Dirección General de Obras Públicas</c:v>
                </c:pt>
                <c:pt idx="29">
                  <c:v>Dirección General de Servicios Públicos</c:v>
                </c:pt>
                <c:pt idx="30">
                  <c:v>Educación Municipal</c:v>
                </c:pt>
                <c:pt idx="31">
                  <c:v>Estacionómetros y Estacionamientos</c:v>
                </c:pt>
                <c:pt idx="32">
                  <c:v>Instituto de Capacitación y Oferta Educativa</c:v>
                </c:pt>
                <c:pt idx="33">
                  <c:v>Instituto de Cultura</c:v>
                </c:pt>
                <c:pt idx="34">
                  <c:v>Instituto Municipal de la Juventud</c:v>
                </c:pt>
                <c:pt idx="35">
                  <c:v>Instituto Municipal de la Mujer</c:v>
                </c:pt>
                <c:pt idx="36">
                  <c:v>Integración y Dictaminación</c:v>
                </c:pt>
                <c:pt idx="37">
                  <c:v>Junta Municipal de Reclutamiento</c:v>
                </c:pt>
                <c:pt idx="38">
                  <c:v>Mantenimiento de Pavimentos</c:v>
                </c:pt>
                <c:pt idx="39">
                  <c:v>Mantenimiento Urbano</c:v>
                </c:pt>
                <c:pt idx="40">
                  <c:v>Oficialía Mayor Administrativa</c:v>
                </c:pt>
                <c:pt idx="41">
                  <c:v>Oficialía Mayor de Padrón y Licencias</c:v>
                </c:pt>
                <c:pt idx="42">
                  <c:v>Parques y Jardines</c:v>
                </c:pt>
                <c:pt idx="43">
                  <c:v>Participación Ciudadana</c:v>
                </c:pt>
                <c:pt idx="44">
                  <c:v>Patrimonio Municipal</c:v>
                </c:pt>
                <c:pt idx="45">
                  <c:v>Protección al Medio Ambiente</c:v>
                </c:pt>
                <c:pt idx="46">
                  <c:v>Protección Civil y Bomberos</c:v>
                </c:pt>
                <c:pt idx="47">
                  <c:v>Proyectos Estratégicos</c:v>
                </c:pt>
                <c:pt idx="48">
                  <c:v>Rastros Municipales</c:v>
                </c:pt>
                <c:pt idx="49">
                  <c:v>Regidores</c:v>
                </c:pt>
                <c:pt idx="50">
                  <c:v>Registro Civil</c:v>
                </c:pt>
                <c:pt idx="51">
                  <c:v>Relaciones Exteriores</c:v>
                </c:pt>
                <c:pt idx="52">
                  <c:v>Relaciones Públicas</c:v>
                </c:pt>
              </c:strCache>
            </c:strRef>
          </c:cat>
          <c:val>
            <c:numRef>
              <c:f>'DEPENDENCIA AGOSTO'!$I$7:$I$59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6"/>
          <c:order val="6"/>
          <c:tx>
            <c:strRef>
              <c:f>'DEPENDENCIA AGOSTO'!$J$6</c:f>
              <c:strCache>
                <c:ptCount val="1"/>
                <c:pt idx="0">
                  <c:v>SEIS DÍAS </c:v>
                </c:pt>
              </c:strCache>
            </c:strRef>
          </c:tx>
          <c:cat>
            <c:strRef>
              <c:f>'DEPENDENCIA AGOSTO'!$C$7:$C$59</c:f>
              <c:strCache>
                <c:ptCount val="53"/>
                <c:pt idx="0">
                  <c:v>0</c:v>
                </c:pt>
                <c:pt idx="1">
                  <c:v>DIAS QUE TARDO DTAI EN CONTESTAR</c:v>
                </c:pt>
                <c:pt idx="2">
                  <c:v>0</c:v>
                </c:pt>
                <c:pt idx="3">
                  <c:v>DEPENDENCIAS</c:v>
                </c:pt>
                <c:pt idx="4">
                  <c:v>Actas y Acuerdos</c:v>
                </c:pt>
                <c:pt idx="5">
                  <c:v>Agua y Alcantarillado</c:v>
                </c:pt>
                <c:pt idx="6">
                  <c:v>Alumbrado Público</c:v>
                </c:pt>
                <c:pt idx="7">
                  <c:v>Archivo Municipal</c:v>
                </c:pt>
                <c:pt idx="8">
                  <c:v>Aseo Público</c:v>
                </c:pt>
                <c:pt idx="9">
                  <c:v>Asuntos Internos</c:v>
                </c:pt>
                <c:pt idx="10">
                  <c:v>Atención Ciudadana</c:v>
                </c:pt>
                <c:pt idx="11">
                  <c:v>Catastro</c:v>
                </c:pt>
                <c:pt idx="12">
                  <c:v>Cementerios</c:v>
                </c:pt>
                <c:pt idx="13">
                  <c:v>Centro de  Promoción Económica y Turismo</c:v>
                </c:pt>
                <c:pt idx="14">
                  <c:v>Comisaría General de Seguridad Pública</c:v>
                </c:pt>
                <c:pt idx="15">
                  <c:v>Comunicación Social</c:v>
                </c:pt>
                <c:pt idx="16">
                  <c:v>Comunidad Digna</c:v>
                </c:pt>
                <c:pt idx="17">
                  <c:v>Consejería Juridica</c:v>
                </c:pt>
                <c:pt idx="18">
                  <c:v>Contraloría</c:v>
                </c:pt>
                <c:pt idx="19">
                  <c:v>Coordinación de Delegaciones</c:v>
                </c:pt>
                <c:pt idx="20">
                  <c:v>Coordinación de Gabinete</c:v>
                </c:pt>
                <c:pt idx="21">
                  <c:v>Coordinación de la Oficina de Presidencia </c:v>
                </c:pt>
                <c:pt idx="22">
                  <c:v>Coordinación General  Oficina Central de Gobierno, Estrategía y opinión Pública</c:v>
                </c:pt>
                <c:pt idx="23">
                  <c:v>Coplademun</c:v>
                </c:pt>
                <c:pt idx="24">
                  <c:v>Desarrollo Social Humano</c:v>
                </c:pt>
                <c:pt idx="25">
                  <c:v>Dirección General de  Innovación y Tecnología</c:v>
                </c:pt>
                <c:pt idx="26">
                  <c:v>Dirección General de Ecología</c:v>
                </c:pt>
                <c:pt idx="27">
                  <c:v>Dirección General de Inspección de Reglamentos</c:v>
                </c:pt>
                <c:pt idx="28">
                  <c:v>Dirección General de Obras Públicas</c:v>
                </c:pt>
                <c:pt idx="29">
                  <c:v>Dirección General de Servicios Públicos</c:v>
                </c:pt>
                <c:pt idx="30">
                  <c:v>Educación Municipal</c:v>
                </c:pt>
                <c:pt idx="31">
                  <c:v>Estacionómetros y Estacionamientos</c:v>
                </c:pt>
                <c:pt idx="32">
                  <c:v>Instituto de Capacitación y Oferta Educativa</c:v>
                </c:pt>
                <c:pt idx="33">
                  <c:v>Instituto de Cultura</c:v>
                </c:pt>
                <c:pt idx="34">
                  <c:v>Instituto Municipal de la Juventud</c:v>
                </c:pt>
                <c:pt idx="35">
                  <c:v>Instituto Municipal de la Mujer</c:v>
                </c:pt>
                <c:pt idx="36">
                  <c:v>Integración y Dictaminación</c:v>
                </c:pt>
                <c:pt idx="37">
                  <c:v>Junta Municipal de Reclutamiento</c:v>
                </c:pt>
                <c:pt idx="38">
                  <c:v>Mantenimiento de Pavimentos</c:v>
                </c:pt>
                <c:pt idx="39">
                  <c:v>Mantenimiento Urbano</c:v>
                </c:pt>
                <c:pt idx="40">
                  <c:v>Oficialía Mayor Administrativa</c:v>
                </c:pt>
                <c:pt idx="41">
                  <c:v>Oficialía Mayor de Padrón y Licencias</c:v>
                </c:pt>
                <c:pt idx="42">
                  <c:v>Parques y Jardines</c:v>
                </c:pt>
                <c:pt idx="43">
                  <c:v>Participación Ciudadana</c:v>
                </c:pt>
                <c:pt idx="44">
                  <c:v>Patrimonio Municipal</c:v>
                </c:pt>
                <c:pt idx="45">
                  <c:v>Protección al Medio Ambiente</c:v>
                </c:pt>
                <c:pt idx="46">
                  <c:v>Protección Civil y Bomberos</c:v>
                </c:pt>
                <c:pt idx="47">
                  <c:v>Proyectos Estratégicos</c:v>
                </c:pt>
                <c:pt idx="48">
                  <c:v>Rastros Municipales</c:v>
                </c:pt>
                <c:pt idx="49">
                  <c:v>Regidores</c:v>
                </c:pt>
                <c:pt idx="50">
                  <c:v>Registro Civil</c:v>
                </c:pt>
                <c:pt idx="51">
                  <c:v>Relaciones Exteriores</c:v>
                </c:pt>
                <c:pt idx="52">
                  <c:v>Relaciones Públicas</c:v>
                </c:pt>
              </c:strCache>
            </c:strRef>
          </c:cat>
          <c:val>
            <c:numRef>
              <c:f>'DEPENDENCIA AGOSTO'!$J$7:$J$59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7"/>
          <c:order val="7"/>
          <c:tx>
            <c:strRef>
              <c:f>'DEPENDENCIA AGOSTO'!$K$6</c:f>
              <c:strCache>
                <c:ptCount val="1"/>
                <c:pt idx="0">
                  <c:v>SIETE DÍAS</c:v>
                </c:pt>
              </c:strCache>
            </c:strRef>
          </c:tx>
          <c:cat>
            <c:strRef>
              <c:f>'DEPENDENCIA AGOSTO'!$C$7:$C$59</c:f>
              <c:strCache>
                <c:ptCount val="53"/>
                <c:pt idx="0">
                  <c:v>0</c:v>
                </c:pt>
                <c:pt idx="1">
                  <c:v>DIAS QUE TARDO DTAI EN CONTESTAR</c:v>
                </c:pt>
                <c:pt idx="2">
                  <c:v>0</c:v>
                </c:pt>
                <c:pt idx="3">
                  <c:v>DEPENDENCIAS</c:v>
                </c:pt>
                <c:pt idx="4">
                  <c:v>Actas y Acuerdos</c:v>
                </c:pt>
                <c:pt idx="5">
                  <c:v>Agua y Alcantarillado</c:v>
                </c:pt>
                <c:pt idx="6">
                  <c:v>Alumbrado Público</c:v>
                </c:pt>
                <c:pt idx="7">
                  <c:v>Archivo Municipal</c:v>
                </c:pt>
                <c:pt idx="8">
                  <c:v>Aseo Público</c:v>
                </c:pt>
                <c:pt idx="9">
                  <c:v>Asuntos Internos</c:v>
                </c:pt>
                <c:pt idx="10">
                  <c:v>Atención Ciudadana</c:v>
                </c:pt>
                <c:pt idx="11">
                  <c:v>Catastro</c:v>
                </c:pt>
                <c:pt idx="12">
                  <c:v>Cementerios</c:v>
                </c:pt>
                <c:pt idx="13">
                  <c:v>Centro de  Promoción Económica y Turismo</c:v>
                </c:pt>
                <c:pt idx="14">
                  <c:v>Comisaría General de Seguridad Pública</c:v>
                </c:pt>
                <c:pt idx="15">
                  <c:v>Comunicación Social</c:v>
                </c:pt>
                <c:pt idx="16">
                  <c:v>Comunidad Digna</c:v>
                </c:pt>
                <c:pt idx="17">
                  <c:v>Consejería Juridica</c:v>
                </c:pt>
                <c:pt idx="18">
                  <c:v>Contraloría</c:v>
                </c:pt>
                <c:pt idx="19">
                  <c:v>Coordinación de Delegaciones</c:v>
                </c:pt>
                <c:pt idx="20">
                  <c:v>Coordinación de Gabinete</c:v>
                </c:pt>
                <c:pt idx="21">
                  <c:v>Coordinación de la Oficina de Presidencia </c:v>
                </c:pt>
                <c:pt idx="22">
                  <c:v>Coordinación General  Oficina Central de Gobierno, Estrategía y opinión Pública</c:v>
                </c:pt>
                <c:pt idx="23">
                  <c:v>Coplademun</c:v>
                </c:pt>
                <c:pt idx="24">
                  <c:v>Desarrollo Social Humano</c:v>
                </c:pt>
                <c:pt idx="25">
                  <c:v>Dirección General de  Innovación y Tecnología</c:v>
                </c:pt>
                <c:pt idx="26">
                  <c:v>Dirección General de Ecología</c:v>
                </c:pt>
                <c:pt idx="27">
                  <c:v>Dirección General de Inspección de Reglamentos</c:v>
                </c:pt>
                <c:pt idx="28">
                  <c:v>Dirección General de Obras Públicas</c:v>
                </c:pt>
                <c:pt idx="29">
                  <c:v>Dirección General de Servicios Públicos</c:v>
                </c:pt>
                <c:pt idx="30">
                  <c:v>Educación Municipal</c:v>
                </c:pt>
                <c:pt idx="31">
                  <c:v>Estacionómetros y Estacionamientos</c:v>
                </c:pt>
                <c:pt idx="32">
                  <c:v>Instituto de Capacitación y Oferta Educativa</c:v>
                </c:pt>
                <c:pt idx="33">
                  <c:v>Instituto de Cultura</c:v>
                </c:pt>
                <c:pt idx="34">
                  <c:v>Instituto Municipal de la Juventud</c:v>
                </c:pt>
                <c:pt idx="35">
                  <c:v>Instituto Municipal de la Mujer</c:v>
                </c:pt>
                <c:pt idx="36">
                  <c:v>Integración y Dictaminación</c:v>
                </c:pt>
                <c:pt idx="37">
                  <c:v>Junta Municipal de Reclutamiento</c:v>
                </c:pt>
                <c:pt idx="38">
                  <c:v>Mantenimiento de Pavimentos</c:v>
                </c:pt>
                <c:pt idx="39">
                  <c:v>Mantenimiento Urbano</c:v>
                </c:pt>
                <c:pt idx="40">
                  <c:v>Oficialía Mayor Administrativa</c:v>
                </c:pt>
                <c:pt idx="41">
                  <c:v>Oficialía Mayor de Padrón y Licencias</c:v>
                </c:pt>
                <c:pt idx="42">
                  <c:v>Parques y Jardines</c:v>
                </c:pt>
                <c:pt idx="43">
                  <c:v>Participación Ciudadana</c:v>
                </c:pt>
                <c:pt idx="44">
                  <c:v>Patrimonio Municipal</c:v>
                </c:pt>
                <c:pt idx="45">
                  <c:v>Protección al Medio Ambiente</c:v>
                </c:pt>
                <c:pt idx="46">
                  <c:v>Protección Civil y Bomberos</c:v>
                </c:pt>
                <c:pt idx="47">
                  <c:v>Proyectos Estratégicos</c:v>
                </c:pt>
                <c:pt idx="48">
                  <c:v>Rastros Municipales</c:v>
                </c:pt>
                <c:pt idx="49">
                  <c:v>Regidores</c:v>
                </c:pt>
                <c:pt idx="50">
                  <c:v>Registro Civil</c:v>
                </c:pt>
                <c:pt idx="51">
                  <c:v>Relaciones Exteriores</c:v>
                </c:pt>
                <c:pt idx="52">
                  <c:v>Relaciones Públicas</c:v>
                </c:pt>
              </c:strCache>
            </c:strRef>
          </c:cat>
          <c:val>
            <c:numRef>
              <c:f>'DEPENDENCIA AGOSTO'!$K$7:$K$59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8"/>
          <c:order val="8"/>
          <c:tx>
            <c:strRef>
              <c:f>'DEPENDENCIA AGOSTO'!$L$6</c:f>
              <c:strCache>
                <c:ptCount val="1"/>
                <c:pt idx="0">
                  <c:v>TURNOS</c:v>
                </c:pt>
              </c:strCache>
            </c:strRef>
          </c:tx>
          <c:cat>
            <c:strRef>
              <c:f>'DEPENDENCIA AGOSTO'!$C$7:$C$59</c:f>
              <c:strCache>
                <c:ptCount val="53"/>
                <c:pt idx="0">
                  <c:v>0</c:v>
                </c:pt>
                <c:pt idx="1">
                  <c:v>DIAS QUE TARDO DTAI EN CONTESTAR</c:v>
                </c:pt>
                <c:pt idx="2">
                  <c:v>0</c:v>
                </c:pt>
                <c:pt idx="3">
                  <c:v>DEPENDENCIAS</c:v>
                </c:pt>
                <c:pt idx="4">
                  <c:v>Actas y Acuerdos</c:v>
                </c:pt>
                <c:pt idx="5">
                  <c:v>Agua y Alcantarillado</c:v>
                </c:pt>
                <c:pt idx="6">
                  <c:v>Alumbrado Público</c:v>
                </c:pt>
                <c:pt idx="7">
                  <c:v>Archivo Municipal</c:v>
                </c:pt>
                <c:pt idx="8">
                  <c:v>Aseo Público</c:v>
                </c:pt>
                <c:pt idx="9">
                  <c:v>Asuntos Internos</c:v>
                </c:pt>
                <c:pt idx="10">
                  <c:v>Atención Ciudadana</c:v>
                </c:pt>
                <c:pt idx="11">
                  <c:v>Catastro</c:v>
                </c:pt>
                <c:pt idx="12">
                  <c:v>Cementerios</c:v>
                </c:pt>
                <c:pt idx="13">
                  <c:v>Centro de  Promoción Económica y Turismo</c:v>
                </c:pt>
                <c:pt idx="14">
                  <c:v>Comisaría General de Seguridad Pública</c:v>
                </c:pt>
                <c:pt idx="15">
                  <c:v>Comunicación Social</c:v>
                </c:pt>
                <c:pt idx="16">
                  <c:v>Comunidad Digna</c:v>
                </c:pt>
                <c:pt idx="17">
                  <c:v>Consejería Juridica</c:v>
                </c:pt>
                <c:pt idx="18">
                  <c:v>Contraloría</c:v>
                </c:pt>
                <c:pt idx="19">
                  <c:v>Coordinación de Delegaciones</c:v>
                </c:pt>
                <c:pt idx="20">
                  <c:v>Coordinación de Gabinete</c:v>
                </c:pt>
                <c:pt idx="21">
                  <c:v>Coordinación de la Oficina de Presidencia </c:v>
                </c:pt>
                <c:pt idx="22">
                  <c:v>Coordinación General  Oficina Central de Gobierno, Estrategía y opinión Pública</c:v>
                </c:pt>
                <c:pt idx="23">
                  <c:v>Coplademun</c:v>
                </c:pt>
                <c:pt idx="24">
                  <c:v>Desarrollo Social Humano</c:v>
                </c:pt>
                <c:pt idx="25">
                  <c:v>Dirección General de  Innovación y Tecnología</c:v>
                </c:pt>
                <c:pt idx="26">
                  <c:v>Dirección General de Ecología</c:v>
                </c:pt>
                <c:pt idx="27">
                  <c:v>Dirección General de Inspección de Reglamentos</c:v>
                </c:pt>
                <c:pt idx="28">
                  <c:v>Dirección General de Obras Públicas</c:v>
                </c:pt>
                <c:pt idx="29">
                  <c:v>Dirección General de Servicios Públicos</c:v>
                </c:pt>
                <c:pt idx="30">
                  <c:v>Educación Municipal</c:v>
                </c:pt>
                <c:pt idx="31">
                  <c:v>Estacionómetros y Estacionamientos</c:v>
                </c:pt>
                <c:pt idx="32">
                  <c:v>Instituto de Capacitación y Oferta Educativa</c:v>
                </c:pt>
                <c:pt idx="33">
                  <c:v>Instituto de Cultura</c:v>
                </c:pt>
                <c:pt idx="34">
                  <c:v>Instituto Municipal de la Juventud</c:v>
                </c:pt>
                <c:pt idx="35">
                  <c:v>Instituto Municipal de la Mujer</c:v>
                </c:pt>
                <c:pt idx="36">
                  <c:v>Integración y Dictaminación</c:v>
                </c:pt>
                <c:pt idx="37">
                  <c:v>Junta Municipal de Reclutamiento</c:v>
                </c:pt>
                <c:pt idx="38">
                  <c:v>Mantenimiento de Pavimentos</c:v>
                </c:pt>
                <c:pt idx="39">
                  <c:v>Mantenimiento Urbano</c:v>
                </c:pt>
                <c:pt idx="40">
                  <c:v>Oficialía Mayor Administrativa</c:v>
                </c:pt>
                <c:pt idx="41">
                  <c:v>Oficialía Mayor de Padrón y Licencias</c:v>
                </c:pt>
                <c:pt idx="42">
                  <c:v>Parques y Jardines</c:v>
                </c:pt>
                <c:pt idx="43">
                  <c:v>Participación Ciudadana</c:v>
                </c:pt>
                <c:pt idx="44">
                  <c:v>Patrimonio Municipal</c:v>
                </c:pt>
                <c:pt idx="45">
                  <c:v>Protección al Medio Ambiente</c:v>
                </c:pt>
                <c:pt idx="46">
                  <c:v>Protección Civil y Bomberos</c:v>
                </c:pt>
                <c:pt idx="47">
                  <c:v>Proyectos Estratégicos</c:v>
                </c:pt>
                <c:pt idx="48">
                  <c:v>Rastros Municipales</c:v>
                </c:pt>
                <c:pt idx="49">
                  <c:v>Regidores</c:v>
                </c:pt>
                <c:pt idx="50">
                  <c:v>Registro Civil</c:v>
                </c:pt>
                <c:pt idx="51">
                  <c:v>Relaciones Exteriores</c:v>
                </c:pt>
                <c:pt idx="52">
                  <c:v>Relaciones Públicas</c:v>
                </c:pt>
              </c:strCache>
            </c:strRef>
          </c:cat>
          <c:val>
            <c:numRef>
              <c:f>'DEPENDENCIA AGOSTO'!$L$7:$L$59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hape val="cylinder"/>
        <c:axId val="135179264"/>
        <c:axId val="135189248"/>
        <c:axId val="0"/>
      </c:bar3DChart>
      <c:catAx>
        <c:axId val="135179264"/>
        <c:scaling>
          <c:orientation val="minMax"/>
        </c:scaling>
        <c:axPos val="b"/>
        <c:tickLblPos val="nextTo"/>
        <c:crossAx val="135189248"/>
        <c:crosses val="autoZero"/>
        <c:auto val="1"/>
        <c:lblAlgn val="ctr"/>
        <c:lblOffset val="100"/>
      </c:catAx>
      <c:valAx>
        <c:axId val="135189248"/>
        <c:scaling>
          <c:orientation val="minMax"/>
        </c:scaling>
        <c:delete val="1"/>
        <c:axPos val="l"/>
        <c:numFmt formatCode="General" sourceLinked="1"/>
        <c:tickLblPos val="nextTo"/>
        <c:crossAx val="135179264"/>
        <c:crosses val="autoZero"/>
        <c:crossBetween val="between"/>
      </c:valAx>
      <c:spPr>
        <a:solidFill>
          <a:schemeClr val="bg2">
            <a:lumMod val="50000"/>
          </a:schemeClr>
        </a:solidFill>
      </c:spPr>
    </c:plotArea>
    <c:legend>
      <c:legendPos val="r"/>
    </c:legend>
    <c:plotVisOnly val="1"/>
  </c:chart>
  <c:spPr>
    <a:solidFill>
      <a:schemeClr val="bg2">
        <a:lumMod val="9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  <c:showLeaderLines val="1"/>
          </c:dLbls>
          <c:cat>
            <c:strRef>
              <c:f>'GRAFICAS SEG SEM GR'!$G$103:$L$103</c:f>
              <c:strCache>
                <c:ptCount val="6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OCTUBRE</c:v>
                </c:pt>
                <c:pt idx="4">
                  <c:v>NOVIEMBRE</c:v>
                </c:pt>
                <c:pt idx="5">
                  <c:v>DICIEMBRE</c:v>
                </c:pt>
              </c:strCache>
            </c:strRef>
          </c:cat>
          <c:val>
            <c:numRef>
              <c:f>'GRAFICAS SEG SEM GR'!$G$113:$L$113</c:f>
              <c:numCache>
                <c:formatCode>General</c:formatCode>
                <c:ptCount val="6"/>
                <c:pt idx="0">
                  <c:v>407</c:v>
                </c:pt>
                <c:pt idx="1">
                  <c:v>298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</c:pie3DChart>
    </c:plotArea>
    <c:legend>
      <c:legendPos val="r"/>
      <c:legendEntry>
        <c:idx val="6"/>
        <c:delete val="1"/>
      </c:legendEntry>
      <c:legendEntry>
        <c:idx val="7"/>
        <c:delete val="1"/>
      </c:legendEntry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chemeClr val="bg1">
        <a:lumMod val="7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view3D>
      <c:rAngAx val="1"/>
    </c:view3D>
    <c:sideWall>
      <c:spPr>
        <a:solidFill>
          <a:schemeClr val="tx2">
            <a:lumMod val="20000"/>
            <a:lumOff val="80000"/>
          </a:schemeClr>
        </a:solidFill>
      </c:spPr>
    </c:sideWall>
    <c:backWall>
      <c:spPr>
        <a:solidFill>
          <a:schemeClr val="tx2">
            <a:lumMod val="20000"/>
            <a:lumOff val="80000"/>
          </a:schemeClr>
        </a:solidFill>
      </c:spPr>
    </c:backWall>
    <c:plotArea>
      <c:layout/>
      <c:bar3DChart>
        <c:barDir val="col"/>
        <c:grouping val="clustered"/>
        <c:ser>
          <c:idx val="0"/>
          <c:order val="0"/>
          <c:cat>
            <c:strRef>
              <c:f>'DEPENDENCIA AGOSTO'!$D$101:$D$109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</c:v>
                </c:pt>
              </c:strCache>
            </c:strRef>
          </c:cat>
          <c:val>
            <c:numRef>
              <c:f>'DEPENDENCIA AGOSTO'!$E$101:$E$109</c:f>
              <c:numCache>
                <c:formatCode>General</c:formatCode>
                <c:ptCount val="9"/>
              </c:numCache>
            </c:numRef>
          </c:val>
        </c:ser>
        <c:ser>
          <c:idx val="1"/>
          <c:order val="1"/>
          <c:cat>
            <c:strRef>
              <c:f>'DEPENDENCIA AGOSTO'!$D$101:$D$109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</c:v>
                </c:pt>
              </c:strCache>
            </c:strRef>
          </c:cat>
          <c:val>
            <c:numRef>
              <c:f>'DEPENDENCIA AGOSTO'!$F$101:$F$109</c:f>
              <c:numCache>
                <c:formatCode>General</c:formatCode>
                <c:ptCount val="9"/>
              </c:numCache>
            </c:numRef>
          </c:val>
        </c:ser>
        <c:ser>
          <c:idx val="2"/>
          <c:order val="2"/>
          <c:spPr>
            <a:solidFill>
              <a:schemeClr val="tx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'DEPENDENCIA AGOSTO'!$D$101:$D$109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</c:v>
                </c:pt>
              </c:strCache>
            </c:strRef>
          </c:cat>
          <c:val>
            <c:numRef>
              <c:f>'DEPENDENCIA AGOSTO'!$G$101:$G$109</c:f>
              <c:numCache>
                <c:formatCode>General</c:formatCode>
                <c:ptCount val="9"/>
                <c:pt idx="0">
                  <c:v>32</c:v>
                </c:pt>
                <c:pt idx="1">
                  <c:v>30</c:v>
                </c:pt>
                <c:pt idx="2">
                  <c:v>1</c:v>
                </c:pt>
                <c:pt idx="3">
                  <c:v>16</c:v>
                </c:pt>
                <c:pt idx="4">
                  <c:v>1</c:v>
                </c:pt>
                <c:pt idx="5">
                  <c:v>5</c:v>
                </c:pt>
                <c:pt idx="6">
                  <c:v>1</c:v>
                </c:pt>
                <c:pt idx="7">
                  <c:v>29</c:v>
                </c:pt>
                <c:pt idx="8">
                  <c:v>4</c:v>
                </c:pt>
              </c:numCache>
            </c:numRef>
          </c:val>
        </c:ser>
        <c:shape val="cylinder"/>
        <c:axId val="139898240"/>
        <c:axId val="139908224"/>
        <c:axId val="0"/>
      </c:bar3DChart>
      <c:catAx>
        <c:axId val="139898240"/>
        <c:scaling>
          <c:orientation val="minMax"/>
        </c:scaling>
        <c:axPos val="b"/>
        <c:tickLblPos val="nextTo"/>
        <c:txPr>
          <a:bodyPr/>
          <a:lstStyle/>
          <a:p>
            <a:pPr>
              <a:defRPr sz="1050" b="1">
                <a:solidFill>
                  <a:schemeClr val="accent1">
                    <a:lumMod val="50000"/>
                  </a:schemeClr>
                </a:solidFill>
              </a:defRPr>
            </a:pPr>
            <a:endParaRPr lang="es-MX"/>
          </a:p>
        </c:txPr>
        <c:crossAx val="139908224"/>
        <c:crosses val="autoZero"/>
        <c:auto val="1"/>
        <c:lblAlgn val="ctr"/>
        <c:lblOffset val="100"/>
      </c:catAx>
      <c:valAx>
        <c:axId val="139908224"/>
        <c:scaling>
          <c:orientation val="minMax"/>
        </c:scaling>
        <c:delete val="1"/>
        <c:axPos val="l"/>
        <c:numFmt formatCode="General" sourceLinked="1"/>
        <c:tickLblPos val="nextTo"/>
        <c:crossAx val="139898240"/>
        <c:crosses val="autoZero"/>
        <c:crossBetween val="between"/>
      </c:valAx>
      <c:spPr>
        <a:solidFill>
          <a:schemeClr val="tx2">
            <a:lumMod val="60000"/>
            <a:lumOff val="40000"/>
          </a:schemeClr>
        </a:solidFill>
      </c:spPr>
    </c:plotArea>
    <c:plotVisOnly val="1"/>
  </c:chart>
  <c:spPr>
    <a:solidFill>
      <a:schemeClr val="accent1">
        <a:lumMod val="60000"/>
        <a:lumOff val="4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plotArea>
      <c:layout>
        <c:manualLayout>
          <c:layoutTarget val="inner"/>
          <c:xMode val="edge"/>
          <c:yMode val="edge"/>
          <c:x val="8.1954052302168068E-2"/>
          <c:y val="0.14765820219168441"/>
          <c:w val="0.80108132232460005"/>
          <c:h val="0.50511973425916112"/>
        </c:manualLayout>
      </c:layout>
      <c:bar3DChart>
        <c:barDir val="col"/>
        <c:grouping val="stacked"/>
        <c:ser>
          <c:idx val="0"/>
          <c:order val="0"/>
          <c:tx>
            <c:strRef>
              <c:f>'DEPENDENCIA JULIO'!$D$6</c:f>
              <c:strCache>
                <c:ptCount val="1"/>
                <c:pt idx="0">
                  <c:v>MISMO DÍA</c:v>
                </c:pt>
              </c:strCache>
            </c:strRef>
          </c:tx>
          <c:cat>
            <c:strRef>
              <c:f>'DEPENDENCIA JULIO'!$C$7:$C$58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JULIO'!$D$7:$D$58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  <c:pt idx="17">
                  <c:v>11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</c:numCache>
            </c:numRef>
          </c:val>
        </c:ser>
        <c:ser>
          <c:idx val="1"/>
          <c:order val="1"/>
          <c:tx>
            <c:strRef>
              <c:f>'DEPENDENCIA JULIO'!$E$6</c:f>
              <c:strCache>
                <c:ptCount val="1"/>
                <c:pt idx="0">
                  <c:v>UN DIA</c:v>
                </c:pt>
              </c:strCache>
            </c:strRef>
          </c:tx>
          <c:cat>
            <c:strRef>
              <c:f>'DEPENDENCIA JULIO'!$C$7:$C$58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JULIO'!$E$7:$E$58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4</c:v>
                </c:pt>
                <c:pt idx="36">
                  <c:v>10</c:v>
                </c:pt>
                <c:pt idx="37">
                  <c:v>19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4</c:v>
                </c:pt>
                <c:pt idx="49">
                  <c:v>0</c:v>
                </c:pt>
                <c:pt idx="50">
                  <c:v>1</c:v>
                </c:pt>
                <c:pt idx="51">
                  <c:v>9</c:v>
                </c:pt>
              </c:numCache>
            </c:numRef>
          </c:val>
        </c:ser>
        <c:ser>
          <c:idx val="2"/>
          <c:order val="2"/>
          <c:tx>
            <c:strRef>
              <c:f>'DEPENDENCIA JULIO'!$F$6</c:f>
              <c:strCache>
                <c:ptCount val="1"/>
                <c:pt idx="0">
                  <c:v>DOS DÍAS</c:v>
                </c:pt>
              </c:strCache>
            </c:strRef>
          </c:tx>
          <c:cat>
            <c:strRef>
              <c:f>'DEPENDENCIA JULIO'!$C$7:$C$58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JULIO'!$F$7:$F$58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</c:v>
                </c:pt>
                <c:pt idx="17">
                  <c:v>1</c:v>
                </c:pt>
                <c:pt idx="18">
                  <c:v>1</c:v>
                </c:pt>
                <c:pt idx="19">
                  <c:v>9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21</c:v>
                </c:pt>
                <c:pt idx="36">
                  <c:v>13</c:v>
                </c:pt>
                <c:pt idx="37">
                  <c:v>8</c:v>
                </c:pt>
                <c:pt idx="38">
                  <c:v>3</c:v>
                </c:pt>
                <c:pt idx="39">
                  <c:v>4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5</c:v>
                </c:pt>
                <c:pt idx="50">
                  <c:v>1</c:v>
                </c:pt>
                <c:pt idx="51">
                  <c:v>7</c:v>
                </c:pt>
              </c:numCache>
            </c:numRef>
          </c:val>
        </c:ser>
        <c:ser>
          <c:idx val="3"/>
          <c:order val="3"/>
          <c:tx>
            <c:strRef>
              <c:f>'DEPENDENCIA JULIO'!$G$6</c:f>
              <c:strCache>
                <c:ptCount val="1"/>
                <c:pt idx="0">
                  <c:v>TRES DÍAS</c:v>
                </c:pt>
              </c:strCache>
            </c:strRef>
          </c:tx>
          <c:cat>
            <c:strRef>
              <c:f>'DEPENDENCIA JULIO'!$C$7:$C$58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JULIO'!$G$7:$G$58</c:f>
              <c:numCache>
                <c:formatCode>General</c:formatCode>
                <c:ptCount val="52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9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18</c:v>
                </c:pt>
                <c:pt idx="36">
                  <c:v>8</c:v>
                </c:pt>
                <c:pt idx="37">
                  <c:v>4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7</c:v>
                </c:pt>
                <c:pt idx="51">
                  <c:v>2</c:v>
                </c:pt>
              </c:numCache>
            </c:numRef>
          </c:val>
        </c:ser>
        <c:ser>
          <c:idx val="4"/>
          <c:order val="4"/>
          <c:tx>
            <c:strRef>
              <c:f>'DEPENDENCIA JULIO'!$H$6</c:f>
              <c:strCache>
                <c:ptCount val="1"/>
                <c:pt idx="0">
                  <c:v>CUATRO DÍAS</c:v>
                </c:pt>
              </c:strCache>
            </c:strRef>
          </c:tx>
          <c:cat>
            <c:strRef>
              <c:f>'DEPENDENCIA JULIO'!$C$7:$C$58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JULIO'!$H$7:$H$58</c:f>
              <c:numCache>
                <c:formatCode>General</c:formatCode>
                <c:ptCount val="52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13</c:v>
                </c:pt>
                <c:pt idx="36">
                  <c:v>13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11</c:v>
                </c:pt>
                <c:pt idx="51">
                  <c:v>6</c:v>
                </c:pt>
              </c:numCache>
            </c:numRef>
          </c:val>
        </c:ser>
        <c:ser>
          <c:idx val="5"/>
          <c:order val="5"/>
          <c:tx>
            <c:strRef>
              <c:f>'DEPENDENCIA JULIO'!$I$6</c:f>
              <c:strCache>
                <c:ptCount val="1"/>
                <c:pt idx="0">
                  <c:v>CINCO DÍAS</c:v>
                </c:pt>
              </c:strCache>
            </c:strRef>
          </c:tx>
          <c:cat>
            <c:strRef>
              <c:f>'DEPENDENCIA JULIO'!$C$7:$C$58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JULIO'!$I$7:$I$58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10</c:v>
                </c:pt>
                <c:pt idx="36">
                  <c:v>10</c:v>
                </c:pt>
                <c:pt idx="37">
                  <c:v>2</c:v>
                </c:pt>
                <c:pt idx="38">
                  <c:v>0</c:v>
                </c:pt>
                <c:pt idx="39">
                  <c:v>5</c:v>
                </c:pt>
                <c:pt idx="40">
                  <c:v>6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</c:v>
                </c:pt>
                <c:pt idx="50">
                  <c:v>6</c:v>
                </c:pt>
                <c:pt idx="51">
                  <c:v>19</c:v>
                </c:pt>
              </c:numCache>
            </c:numRef>
          </c:val>
        </c:ser>
        <c:ser>
          <c:idx val="6"/>
          <c:order val="6"/>
          <c:tx>
            <c:strRef>
              <c:f>'DEPENDENCIA JULIO'!$J$6</c:f>
              <c:strCache>
                <c:ptCount val="1"/>
                <c:pt idx="0">
                  <c:v>SEIS DÍAS </c:v>
                </c:pt>
              </c:strCache>
            </c:strRef>
          </c:tx>
          <c:cat>
            <c:strRef>
              <c:f>'DEPENDENCIA JULIO'!$C$7:$C$58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JULIO'!$J$7:$J$58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8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5</c:v>
                </c:pt>
                <c:pt idx="50">
                  <c:v>1</c:v>
                </c:pt>
                <c:pt idx="51">
                  <c:v>7</c:v>
                </c:pt>
              </c:numCache>
            </c:numRef>
          </c:val>
        </c:ser>
        <c:ser>
          <c:idx val="7"/>
          <c:order val="7"/>
          <c:tx>
            <c:strRef>
              <c:f>'DEPENDENCIA JULIO'!$K$6</c:f>
              <c:strCache>
                <c:ptCount val="1"/>
                <c:pt idx="0">
                  <c:v>SIETE DÍAS</c:v>
                </c:pt>
              </c:strCache>
            </c:strRef>
          </c:tx>
          <c:cat>
            <c:strRef>
              <c:f>'DEPENDENCIA JULIO'!$C$7:$C$58</c:f>
              <c:strCache>
                <c:ptCount val="52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Protección Civil y Bomberos</c:v>
                </c:pt>
                <c:pt idx="41">
                  <c:v>Proyectos Estratégicos</c:v>
                </c:pt>
                <c:pt idx="42">
                  <c:v>Rastros Municipales</c:v>
                </c:pt>
                <c:pt idx="43">
                  <c:v>Regidores</c:v>
                </c:pt>
                <c:pt idx="44">
                  <c:v>Registro Civil</c:v>
                </c:pt>
                <c:pt idx="45">
                  <c:v>Relaciones Exteriores</c:v>
                </c:pt>
                <c:pt idx="46">
                  <c:v>Relaciones Públicas</c:v>
                </c:pt>
                <c:pt idx="47">
                  <c:v>Secretaria del Ayuntamiento</c:v>
                </c:pt>
                <c:pt idx="48">
                  <c:v>Secretaría Particular</c:v>
                </c:pt>
                <c:pt idx="49">
                  <c:v>Seguridad Pública</c:v>
                </c:pt>
                <c:pt idx="50">
                  <c:v>Síndico Municipal</c:v>
                </c:pt>
                <c:pt idx="51">
                  <c:v>Tesorero Municipal</c:v>
                </c:pt>
              </c:strCache>
            </c:strRef>
          </c:cat>
          <c:val>
            <c:numRef>
              <c:f>'DEPENDENCIA JULIO'!$K$7:$K$58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hape val="cylinder"/>
        <c:axId val="140206848"/>
        <c:axId val="140208384"/>
        <c:axId val="0"/>
      </c:bar3DChart>
      <c:catAx>
        <c:axId val="140206848"/>
        <c:scaling>
          <c:orientation val="minMax"/>
        </c:scaling>
        <c:axPos val="b"/>
        <c:tickLblPos val="nextTo"/>
        <c:crossAx val="140208384"/>
        <c:crosses val="autoZero"/>
        <c:auto val="1"/>
        <c:lblAlgn val="ctr"/>
        <c:lblOffset val="100"/>
      </c:catAx>
      <c:valAx>
        <c:axId val="140208384"/>
        <c:scaling>
          <c:orientation val="minMax"/>
        </c:scaling>
        <c:delete val="1"/>
        <c:axPos val="l"/>
        <c:numFmt formatCode="General" sourceLinked="1"/>
        <c:tickLblPos val="nextTo"/>
        <c:crossAx val="140206848"/>
        <c:crosses val="autoZero"/>
        <c:crossBetween val="between"/>
      </c:valAx>
      <c:spPr>
        <a:solidFill>
          <a:schemeClr val="bg2">
            <a:lumMod val="50000"/>
          </a:schemeClr>
        </a:solidFill>
      </c:spPr>
    </c:plotArea>
    <c:legend>
      <c:legendPos val="r"/>
    </c:legend>
    <c:plotVisOnly val="1"/>
  </c:chart>
  <c:spPr>
    <a:solidFill>
      <a:schemeClr val="bg2">
        <a:lumMod val="9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view3D>
      <c:rAngAx val="1"/>
    </c:view3D>
    <c:sideWall>
      <c:spPr>
        <a:solidFill>
          <a:schemeClr val="tx2">
            <a:lumMod val="20000"/>
            <a:lumOff val="80000"/>
          </a:schemeClr>
        </a:solidFill>
      </c:spPr>
    </c:sideWall>
    <c:backWall>
      <c:spPr>
        <a:solidFill>
          <a:schemeClr val="tx2">
            <a:lumMod val="20000"/>
            <a:lumOff val="80000"/>
          </a:schemeClr>
        </a:solidFill>
      </c:spPr>
    </c:backWall>
    <c:plotArea>
      <c:layout/>
      <c:bar3DChart>
        <c:barDir val="col"/>
        <c:grouping val="clustered"/>
        <c:ser>
          <c:idx val="0"/>
          <c:order val="0"/>
          <c:cat>
            <c:strRef>
              <c:f>'DEPENDENCIA SEPTIEMBRE'!$D$101:$D$109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 O MAS </c:v>
                </c:pt>
              </c:strCache>
            </c:strRef>
          </c:cat>
          <c:val>
            <c:numRef>
              <c:f>'DEPENDENCIA SEPTIEMBRE'!$E$101:$E$109</c:f>
              <c:numCache>
                <c:formatCode>General</c:formatCode>
                <c:ptCount val="9"/>
              </c:numCache>
            </c:numRef>
          </c:val>
        </c:ser>
        <c:ser>
          <c:idx val="1"/>
          <c:order val="1"/>
          <c:cat>
            <c:strRef>
              <c:f>'DEPENDENCIA SEPTIEMBRE'!$D$101:$D$109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 O MAS </c:v>
                </c:pt>
              </c:strCache>
            </c:strRef>
          </c:cat>
          <c:val>
            <c:numRef>
              <c:f>'DEPENDENCIA SEPTIEMBRE'!$F$101:$F$109</c:f>
              <c:numCache>
                <c:formatCode>General</c:formatCode>
                <c:ptCount val="9"/>
              </c:numCache>
            </c:numRef>
          </c:val>
        </c:ser>
        <c:ser>
          <c:idx val="2"/>
          <c:order val="2"/>
          <c:spPr>
            <a:solidFill>
              <a:schemeClr val="tx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'DEPENDENCIA SEPTIEMBRE'!$D$101:$D$109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 O MAS </c:v>
                </c:pt>
              </c:strCache>
            </c:strRef>
          </c:cat>
          <c:val>
            <c:numRef>
              <c:f>'DEPENDENCIA SEPTIEMBRE'!$G$101:$G$109</c:f>
              <c:numCache>
                <c:formatCode>General</c:formatCode>
                <c:ptCount val="9"/>
                <c:pt idx="0">
                  <c:v>15</c:v>
                </c:pt>
                <c:pt idx="1">
                  <c:v>66</c:v>
                </c:pt>
                <c:pt idx="2">
                  <c:v>54</c:v>
                </c:pt>
                <c:pt idx="3">
                  <c:v>86</c:v>
                </c:pt>
                <c:pt idx="4">
                  <c:v>50</c:v>
                </c:pt>
                <c:pt idx="5">
                  <c:v>84</c:v>
                </c:pt>
                <c:pt idx="6">
                  <c:v>50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</c:ser>
        <c:shape val="cylinder"/>
        <c:axId val="140240384"/>
        <c:axId val="140241920"/>
        <c:axId val="0"/>
      </c:bar3DChart>
      <c:catAx>
        <c:axId val="140240384"/>
        <c:scaling>
          <c:orientation val="minMax"/>
        </c:scaling>
        <c:axPos val="b"/>
        <c:tickLblPos val="nextTo"/>
        <c:txPr>
          <a:bodyPr/>
          <a:lstStyle/>
          <a:p>
            <a:pPr>
              <a:defRPr sz="1050" b="1">
                <a:solidFill>
                  <a:schemeClr val="accent1">
                    <a:lumMod val="50000"/>
                  </a:schemeClr>
                </a:solidFill>
              </a:defRPr>
            </a:pPr>
            <a:endParaRPr lang="es-MX"/>
          </a:p>
        </c:txPr>
        <c:crossAx val="140241920"/>
        <c:crosses val="autoZero"/>
        <c:auto val="1"/>
        <c:lblAlgn val="ctr"/>
        <c:lblOffset val="100"/>
      </c:catAx>
      <c:valAx>
        <c:axId val="140241920"/>
        <c:scaling>
          <c:orientation val="minMax"/>
        </c:scaling>
        <c:delete val="1"/>
        <c:axPos val="l"/>
        <c:numFmt formatCode="General" sourceLinked="1"/>
        <c:tickLblPos val="nextTo"/>
        <c:crossAx val="140240384"/>
        <c:crosses val="autoZero"/>
        <c:crossBetween val="between"/>
      </c:valAx>
      <c:spPr>
        <a:solidFill>
          <a:schemeClr val="tx2">
            <a:lumMod val="60000"/>
            <a:lumOff val="40000"/>
          </a:schemeClr>
        </a:solidFill>
      </c:spPr>
    </c:plotArea>
    <c:plotVisOnly val="1"/>
  </c:chart>
  <c:spPr>
    <a:solidFill>
      <a:schemeClr val="accent1">
        <a:lumMod val="60000"/>
        <a:lumOff val="4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perspective val="30"/>
    </c:view3D>
    <c:sideWall>
      <c:spPr>
        <a:effectLst>
          <a:outerShdw blurRad="50800" dist="50800" dir="5400000" algn="ctr" rotWithShape="0">
            <a:schemeClr val="accent3">
              <a:lumMod val="20000"/>
              <a:lumOff val="80000"/>
            </a:schemeClr>
          </a:outerShdw>
        </a:effectLst>
      </c:spPr>
    </c:sideWall>
    <c:backWall>
      <c:spPr>
        <a:effectLst>
          <a:outerShdw blurRad="50800" dist="50800" dir="5400000" algn="ctr" rotWithShape="0">
            <a:schemeClr val="accent3">
              <a:lumMod val="40000"/>
              <a:lumOff val="6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1.2121212121212118E-2"/>
          <c:y val="0.22263495035148578"/>
          <c:w val="0.94666666666666666"/>
          <c:h val="0.61986674742580261"/>
        </c:manualLayout>
      </c:layout>
      <c:bar3DChart>
        <c:barDir val="col"/>
        <c:grouping val="stacked"/>
        <c:ser>
          <c:idx val="0"/>
          <c:order val="0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171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5.2596975673898814E-3"/>
                  <c:y val="4.66200466200466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57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'ESTAD-ENERO'!$C$24:$D$24</c:f>
              <c:numCache>
                <c:formatCode>General</c:formatCode>
                <c:ptCount val="2"/>
                <c:pt idx="0">
                  <c:v>195</c:v>
                </c:pt>
                <c:pt idx="1">
                  <c:v>191</c:v>
                </c:pt>
              </c:numCache>
            </c:numRef>
          </c:val>
        </c:ser>
        <c:ser>
          <c:idx val="1"/>
          <c:order val="1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75%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25%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'ESTAD-ENERO'!$C$25:$D$25</c:f>
              <c:numCache>
                <c:formatCode>0%</c:formatCode>
                <c:ptCount val="2"/>
                <c:pt idx="0">
                  <c:v>0.50518134715025909</c:v>
                </c:pt>
                <c:pt idx="1">
                  <c:v>0.49481865284974091</c:v>
                </c:pt>
              </c:numCache>
            </c:numRef>
          </c:val>
        </c:ser>
        <c:dLbls>
          <c:showVal val="1"/>
        </c:dLbls>
        <c:gapWidth val="95"/>
        <c:gapDepth val="95"/>
        <c:shape val="box"/>
        <c:axId val="140398976"/>
        <c:axId val="140400512"/>
        <c:axId val="0"/>
      </c:bar3DChart>
      <c:catAx>
        <c:axId val="14039897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40400512"/>
        <c:crosses val="autoZero"/>
        <c:auto val="1"/>
        <c:lblAlgn val="ctr"/>
        <c:lblOffset val="100"/>
      </c:catAx>
      <c:valAx>
        <c:axId val="140400512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40398976"/>
        <c:crosses val="autoZero"/>
        <c:crossBetween val="between"/>
      </c:valAx>
    </c:plotArea>
    <c:legend>
      <c:legendPos val="t"/>
      <c:legendEntry>
        <c:idx val="1"/>
        <c:delete val="1"/>
      </c:legendEntry>
      <c:txPr>
        <a:bodyPr/>
        <a:lstStyle/>
        <a:p>
          <a:pPr>
            <a:defRPr sz="1800" b="1"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9"/>
  <c:chart>
    <c:autoTitleDeleted val="1"/>
    <c:view3D>
      <c:perspective val="30"/>
    </c:view3D>
    <c:floor>
      <c:spPr>
        <a:solidFill>
          <a:schemeClr val="tx2">
            <a:lumMod val="40000"/>
            <a:lumOff val="60000"/>
          </a:schemeClr>
        </a:solidFill>
        <a:effectLst>
          <a:outerShdw blurRad="50800" dist="50800" dir="5400000" algn="ctr" rotWithShape="0">
            <a:schemeClr val="accent1">
              <a:lumMod val="60000"/>
              <a:lumOff val="40000"/>
            </a:schemeClr>
          </a:outerShdw>
        </a:effectLst>
      </c:spPr>
    </c:floor>
    <c:sideWall>
      <c:spPr>
        <a:effectLst>
          <a:outerShdw blurRad="50800" dist="50800" dir="5400000" algn="ctr" rotWithShape="0">
            <a:srgbClr val="00B0F0"/>
          </a:outerShdw>
        </a:effectLst>
      </c:spPr>
    </c:sideWall>
    <c:backWall>
      <c:spPr>
        <a:effectLst>
          <a:outerShdw blurRad="50800" dist="50800" dir="5400000" algn="ctr" rotWithShape="0">
            <a:srgbClr val="00B0F0"/>
          </a:outerShdw>
        </a:effectLst>
      </c:spPr>
    </c:backWall>
    <c:plotArea>
      <c:layout>
        <c:manualLayout>
          <c:layoutTarget val="inner"/>
          <c:xMode val="edge"/>
          <c:yMode val="edge"/>
          <c:x val="1.7254901960784313E-2"/>
          <c:y val="0.14944125246720405"/>
          <c:w val="0.96549019607844944"/>
          <c:h val="0.71359066306831165"/>
        </c:manualLayout>
      </c:layout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'EST-JULIO'!$E$92:$E$97</c:f>
              <c:strCache>
                <c:ptCount val="6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SIMPLE Y CERTIFICADA</c:v>
                </c:pt>
                <c:pt idx="4">
                  <c:v>CONSULTA DIRECTA</c:v>
                </c:pt>
                <c:pt idx="5">
                  <c:v>CD</c:v>
                </c:pt>
              </c:strCache>
            </c:strRef>
          </c:cat>
          <c:val>
            <c:numRef>
              <c:f>'EST-JULIO'!$F$92:$F$97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'EST-JULIO'!$E$92:$E$97</c:f>
              <c:strCache>
                <c:ptCount val="6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SIMPLE Y CERTIFICADA</c:v>
                </c:pt>
                <c:pt idx="4">
                  <c:v>CONSULTA DIRECTA</c:v>
                </c:pt>
                <c:pt idx="5">
                  <c:v>CD</c:v>
                </c:pt>
              </c:strCache>
            </c:strRef>
          </c:cat>
          <c:val>
            <c:numRef>
              <c:f>'EST-JULIO'!$G$92:$G$97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'EST-JULIO'!$D$91:$I$91</c:f>
              <c:strCache>
                <c:ptCount val="1"/>
                <c:pt idx="0">
                  <c:v>       FORMATO SOLICITADO</c:v>
                </c:pt>
              </c:strCache>
            </c:strRef>
          </c:tx>
          <c:spPr>
            <a:effectLst>
              <a:outerShdw blurRad="50800" dist="50800" dir="5400000" algn="ctr" rotWithShape="0">
                <a:schemeClr val="accent1">
                  <a:lumMod val="50000"/>
                </a:schemeClr>
              </a:outerShdw>
            </a:effectLst>
          </c:spPr>
          <c:dLbls>
            <c:dLbl>
              <c:idx val="2"/>
              <c:layout>
                <c:manualLayout>
                  <c:x val="4.7058823529411934E-3"/>
                  <c:y val="5.2107292269536934E-2"/>
                </c:manualLayout>
              </c:layout>
              <c:showVal val="1"/>
            </c:dLbl>
            <c:dLbl>
              <c:idx val="3"/>
              <c:layout>
                <c:manualLayout>
                  <c:x val="9.4117647058823747E-3"/>
                  <c:y val="-3.6781618072615853E-2"/>
                </c:manualLayout>
              </c:layout>
              <c:showVal val="1"/>
            </c:dLbl>
            <c:dLbl>
              <c:idx val="4"/>
              <c:layout>
                <c:manualLayout>
                  <c:x val="4.7058823529411934E-3"/>
                  <c:y val="-3.0651348393845416E-2"/>
                </c:manualLayout>
              </c:layout>
              <c:showVal val="1"/>
            </c:dLbl>
            <c:dLbl>
              <c:idx val="5"/>
              <c:layout>
                <c:manualLayout>
                  <c:x val="6.2745098039217123E-3"/>
                  <c:y val="-2.7586213554461628E-2"/>
                </c:manualLayout>
              </c:layout>
              <c:showVal val="1"/>
            </c:dLbl>
            <c:spPr>
              <a:effectLst>
                <a:outerShdw blurRad="50800" dist="50800" dir="5400000" algn="ctr" rotWithShape="0">
                  <a:schemeClr val="tx2">
                    <a:lumMod val="20000"/>
                    <a:lumOff val="80000"/>
                  </a:schemeClr>
                </a:outerShdw>
              </a:effectLst>
            </c:spPr>
            <c:txPr>
              <a:bodyPr/>
              <a:lstStyle/>
              <a:p>
                <a:pPr>
                  <a:defRPr b="1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'EST-JULIO'!$E$92:$E$97</c:f>
              <c:strCache>
                <c:ptCount val="6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SIMPLE Y CERTIFICADA</c:v>
                </c:pt>
                <c:pt idx="4">
                  <c:v>CONSULTA DIRECTA</c:v>
                </c:pt>
                <c:pt idx="5">
                  <c:v>CD</c:v>
                </c:pt>
              </c:strCache>
            </c:strRef>
          </c:cat>
          <c:val>
            <c:numRef>
              <c:f>'EST-JULIO'!$H$92:$H$97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80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40526336"/>
        <c:axId val="140527872"/>
        <c:axId val="0"/>
      </c:bar3DChart>
      <c:catAx>
        <c:axId val="14052633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tx2">
                    <a:lumMod val="75000"/>
                  </a:schemeClr>
                </a:solidFill>
              </a:defRPr>
            </a:pPr>
            <a:endParaRPr lang="es-MX"/>
          </a:p>
        </c:txPr>
        <c:crossAx val="140527872"/>
        <c:crosses val="autoZero"/>
        <c:auto val="1"/>
        <c:lblAlgn val="ctr"/>
        <c:lblOffset val="100"/>
      </c:catAx>
      <c:valAx>
        <c:axId val="140527872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40526336"/>
        <c:crosses val="autoZero"/>
        <c:crossBetween val="between"/>
      </c:valAx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30405175235449405"/>
          <c:y val="3.0651348393845416E-2"/>
          <c:w val="0.41219374173972934"/>
          <c:h val="8.5073420840117209E-2"/>
        </c:manualLayout>
      </c:layout>
      <c:txPr>
        <a:bodyPr/>
        <a:lstStyle/>
        <a:p>
          <a:pPr>
            <a:defRPr sz="1800" b="1"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7"/>
  <c:chart>
    <c:title>
      <c:tx>
        <c:rich>
          <a:bodyPr/>
          <a:lstStyle/>
          <a:p>
            <a:pPr>
              <a:defRPr/>
            </a:pPr>
            <a:r>
              <a:rPr lang="en-US"/>
              <a:t>TIPO DE INFORMACIÓN</a:t>
            </a:r>
          </a:p>
        </c:rich>
      </c:tx>
    </c:title>
    <c:view3D>
      <c:perspective val="30"/>
    </c:view3D>
    <c:floor>
      <c:spPr>
        <a:solidFill>
          <a:schemeClr val="accent3">
            <a:lumMod val="20000"/>
            <a:lumOff val="80000"/>
          </a:schemeClr>
        </a:solidFill>
        <a:ln w="9525">
          <a:noFill/>
        </a:ln>
      </c:spPr>
    </c:floor>
    <c:plotArea>
      <c:layout>
        <c:manualLayout>
          <c:layoutTarget val="inner"/>
          <c:xMode val="edge"/>
          <c:yMode val="edge"/>
          <c:x val="3.0974996546484352E-2"/>
          <c:y val="0.11452217511272628"/>
          <c:w val="0.96902499120028163"/>
          <c:h val="0.75851033043946425"/>
        </c:manualLayout>
      </c:layout>
      <c:bar3DChart>
        <c:barDir val="col"/>
        <c:grouping val="stacked"/>
        <c:ser>
          <c:idx val="0"/>
          <c:order val="0"/>
          <c:dLbls>
            <c:delete val="1"/>
          </c:dLbls>
          <c:cat>
            <c:strRef>
              <c:f>'EST-JULIO'!$E$148:$E$151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'EST-JULIO'!$F$148:$F$151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3">
                  <a:lumMod val="50000"/>
                </a:schemeClr>
              </a:outerShdw>
            </a:effectLst>
          </c:spPr>
          <c:dLbls>
            <c:delete val="1"/>
          </c:dLbls>
          <c:cat>
            <c:strRef>
              <c:f>'EST-JULIO'!$E$148:$E$151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'EST-JULIO'!$H$148:$H$151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107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3.2876253626191856E-2"/>
                  <c:y val="-5.8452453058752324E-2"/>
                </c:manualLayout>
              </c:layout>
              <c:showVal val="1"/>
            </c:dLbl>
            <c:dLbl>
              <c:idx val="1"/>
              <c:layout>
                <c:manualLayout>
                  <c:x val="2.6702362204725667E-2"/>
                  <c:y val="-0.1421438185611414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12%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2.2456140350877202E-2"/>
                  <c:y val="-0.1661474527222629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5429755491090043E-2"/>
                  <c:y val="-0.17589272494784305"/>
                </c:manualLayout>
              </c:layout>
              <c:showVal val="1"/>
            </c:dLbl>
            <c:txPr>
              <a:bodyPr/>
              <a:lstStyle/>
              <a:p>
                <a:pPr>
                  <a:defRPr sz="110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'EST-JULIO'!$E$148:$E$151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'EST-JULIO'!$I$148:$I$151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0"/>
                  <c:y val="0.10683760683760687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269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9.8245614035087723E-3"/>
                  <c:y val="-2.5641025641026851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37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5135878912969239E-3"/>
                  <c:y val="-3.846153846153838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5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5.6140350877192866E-3"/>
                  <c:y val="-4.273504273504267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0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'EST-JULIO'!$E$148:$E$151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'EST-JULIO'!$G$148:$G$151</c:f>
              <c:numCache>
                <c:formatCode>General</c:formatCode>
                <c:ptCount val="4"/>
              </c:numCache>
            </c:numRef>
          </c:val>
        </c:ser>
        <c:dLbls>
          <c:showVal val="1"/>
        </c:dLbls>
        <c:gapWidth val="95"/>
        <c:shape val="cylinder"/>
        <c:axId val="140593408"/>
        <c:axId val="140623872"/>
        <c:axId val="0"/>
      </c:bar3DChart>
      <c:catAx>
        <c:axId val="1405934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3">
                    <a:lumMod val="50000"/>
                  </a:schemeClr>
                </a:solidFill>
              </a:defRPr>
            </a:pPr>
            <a:endParaRPr lang="es-MX"/>
          </a:p>
        </c:txPr>
        <c:crossAx val="140623872"/>
        <c:crosses val="autoZero"/>
        <c:auto val="1"/>
        <c:lblAlgn val="ctr"/>
        <c:lblOffset val="100"/>
      </c:catAx>
      <c:valAx>
        <c:axId val="140623872"/>
        <c:scaling>
          <c:orientation val="minMax"/>
        </c:scaling>
        <c:delete val="1"/>
        <c:axPos val="l"/>
        <c:numFmt formatCode="General" sourceLinked="1"/>
        <c:tickLblPos val="nextTo"/>
        <c:crossAx val="140593408"/>
        <c:crosses val="autoZero"/>
        <c:crossBetween val="between"/>
      </c:valAx>
    </c:plotArea>
    <c:plotVisOnly val="1"/>
    <c:dispBlanksAs val="zero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6"/>
  <c:chart>
    <c:title>
      <c:tx>
        <c:rich>
          <a:bodyPr/>
          <a:lstStyle/>
          <a:p>
            <a:pPr>
              <a:defRPr/>
            </a:pPr>
            <a:r>
              <a:rPr lang="es-MX"/>
              <a:t>NOTIFICACIÓN DE RESPUESTA</a:t>
            </a:r>
          </a:p>
        </c:rich>
      </c:tx>
    </c:title>
    <c:view3D>
      <c:rAngAx val="1"/>
    </c:view3D>
    <c:floor>
      <c:spPr>
        <a:solidFill>
          <a:schemeClr val="accent2">
            <a:lumMod val="20000"/>
            <a:lumOff val="80000"/>
          </a:schemeClr>
        </a:solidFill>
      </c:spPr>
    </c:floor>
    <c:plotArea>
      <c:layout>
        <c:manualLayout>
          <c:layoutTarget val="inner"/>
          <c:xMode val="edge"/>
          <c:yMode val="edge"/>
          <c:x val="2.8333333333333332E-2"/>
          <c:y val="0.19432888597258677"/>
          <c:w val="0.9633333333333336"/>
          <c:h val="0.59879228638086901"/>
        </c:manualLayout>
      </c:layout>
      <c:bar3DChart>
        <c:barDir val="col"/>
        <c:grouping val="stacked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effectLst>
              <a:outerShdw blurRad="50800" dist="50800" dir="5400000" algn="ctr" rotWithShape="0">
                <a:schemeClr val="accent2">
                  <a:lumMod val="60000"/>
                  <a:lumOff val="40000"/>
                </a:schemeClr>
              </a:outerShdw>
            </a:effectLst>
          </c:spPr>
          <c:dLbls>
            <c:dLbl>
              <c:idx val="3"/>
              <c:layout>
                <c:manualLayout>
                  <c:x val="1.1666666666666783E-2"/>
                  <c:y val="-3.240740740740905E-2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'EST-JULIO'!$E$204:$E$207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'EST-JULIO'!$F$204:$F$207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2.1666666666666671E-2"/>
                  <c:y val="-9.7222222222222224E-2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1"/>
              <c:layout>
                <c:manualLayout>
                  <c:x val="1.6666666666667507E-3"/>
                  <c:y val="-0.1388888888888889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1.6666666666666701E-2"/>
                  <c:y val="-0.1111111111111111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3"/>
              <c:layout>
                <c:manualLayout>
                  <c:x val="6.6666666666666714E-3"/>
                  <c:y val="-0.12037037037037028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txPr>
              <a:bodyPr/>
              <a:lstStyle/>
              <a:p>
                <a:pPr>
                  <a:defRPr baseline="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'EST-JULIO'!$E$204:$E$207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'EST-JULIO'!$G$204:$G$207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205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56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31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5.4644808743169355E-3"/>
                  <c:y val="-2.3148148148148147E-2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'EST-JULIO'!$E$204:$E$207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'EST-JULIO'!$H$204:$H$207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267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2.0036429872495438E-2"/>
                  <c:y val="-9.259259259259476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66%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5.4644808743169355E-3"/>
                  <c:y val="-0.1064814814814851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-5.4644808743169355E-3"/>
                  <c:y val="-0.11111111111111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7.2859744990892532E-3"/>
                  <c:y val="-0.10648148148148517"/>
                </c:manualLayout>
              </c:layout>
              <c:showVal val="1"/>
            </c:dLbl>
            <c:dLbl>
              <c:idx val="4"/>
              <c:layout>
                <c:manualLayout>
                  <c:x val="5.4644808743169355E-3"/>
                  <c:y val="-0.13425925925925927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'EST-JULIO'!$E$204:$E$207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'EST-JULIO'!$I$204:$I$207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1.1111111111111112E-2</c:v>
                </c:pt>
                <c:pt idx="3">
                  <c:v>0.98888888888888893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40670080"/>
        <c:axId val="140671616"/>
        <c:axId val="0"/>
      </c:bar3DChart>
      <c:catAx>
        <c:axId val="14067008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40671616"/>
        <c:crosses val="autoZero"/>
        <c:auto val="1"/>
        <c:lblAlgn val="ctr"/>
        <c:lblOffset val="100"/>
      </c:catAx>
      <c:valAx>
        <c:axId val="140671616"/>
        <c:scaling>
          <c:orientation val="minMax"/>
        </c:scaling>
        <c:delete val="1"/>
        <c:axPos val="l"/>
        <c:numFmt formatCode="General" sourceLinked="1"/>
        <c:tickLblPos val="nextTo"/>
        <c:crossAx val="140670080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perspective val="30"/>
    </c:view3D>
    <c:floor>
      <c:spPr>
        <a:solidFill>
          <a:schemeClr val="accent2">
            <a:lumMod val="40000"/>
            <a:lumOff val="60000"/>
          </a:schemeClr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spPr>
        <a:effectLst>
          <a:outerShdw blurRad="50800" dist="50800" dir="5400000" algn="ctr" rotWithShape="0">
            <a:schemeClr val="accent3">
              <a:lumMod val="20000"/>
              <a:lumOff val="80000"/>
            </a:schemeClr>
          </a:outerShdw>
        </a:effectLst>
      </c:spPr>
    </c:sideWall>
    <c:backWall>
      <c:spPr>
        <a:effectLst>
          <a:outerShdw blurRad="50800" dist="50800" dir="5400000" algn="ctr" rotWithShape="0">
            <a:schemeClr val="accent3">
              <a:lumMod val="40000"/>
              <a:lumOff val="6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4.5596852378329816E-3"/>
          <c:y val="0.16202888974543031"/>
          <c:w val="0.94666666666666666"/>
          <c:h val="0.68979681735590703"/>
        </c:manualLayout>
      </c:layout>
      <c:bar3DChart>
        <c:barDir val="col"/>
        <c:grouping val="stacked"/>
        <c:ser>
          <c:idx val="0"/>
          <c:order val="0"/>
          <c:tx>
            <c:strRef>
              <c:f>'ESTAD-ABRIL'!$C$22:$F$22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elete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'ESTAD-ABRIL'!$C$23:$E$23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spPr>
            <a:effectLst>
              <a:outerShdw blurRad="40000" dist="23000" dir="5400000" rotWithShape="0">
                <a:schemeClr val="accent2">
                  <a:lumMod val="75000"/>
                  <a:alpha val="35000"/>
                </a:schemeClr>
              </a:outerShdw>
            </a:effectLst>
          </c:spPr>
          <c:dLbls>
            <c:dLbl>
              <c:idx val="0"/>
              <c:layout>
                <c:manualLayout>
                  <c:x val="1.7643352236925043E-2"/>
                  <c:y val="4.66200466200466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214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2.268431001890538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97</a:t>
                    </a:r>
                  </a:p>
                </c:rich>
              </c:tx>
              <c:showVal val="1"/>
            </c:dLbl>
            <c:spPr>
              <a:effectLst>
                <a:outerShdw blurRad="50800" dist="50800" dir="5400000" algn="ctr" rotWithShape="0">
                  <a:schemeClr val="accent2">
                    <a:lumMod val="50000"/>
                  </a:scheme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'ESTAD-ABRIL'!$C$24:$E$24</c:f>
              <c:numCache>
                <c:formatCode>General</c:formatCode>
                <c:ptCount val="3"/>
                <c:pt idx="0">
                  <c:v>132</c:v>
                </c:pt>
                <c:pt idx="1">
                  <c:v>128</c:v>
                </c:pt>
              </c:numCache>
            </c:numRef>
          </c:val>
        </c:ser>
        <c:ser>
          <c:idx val="2"/>
          <c:order val="2"/>
          <c:tx>
            <c:strRef>
              <c:f>'ESTAD-MAYO'!$C$22:$F$22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layout>
                <c:manualLayout>
                  <c:x val="1.0519395134779739E-2"/>
                  <c:y val="-7.925407925407929E-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r>
                      <a:rPr lang="en-US"/>
                      <a:t>69%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3.1558185404339252E-2"/>
                  <c:y val="-0.13519813519814075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r>
                      <a:rPr lang="en-US"/>
                      <a:t>31%</a:t>
                    </a:r>
                  </a:p>
                </c:rich>
              </c:tx>
              <c:spPr/>
              <c:showVal val="1"/>
            </c:dLbl>
            <c:showVal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'ESTAD-ABRIL'!$C$25:$E$25</c:f>
              <c:numCache>
                <c:formatCode>0%</c:formatCode>
                <c:ptCount val="3"/>
                <c:pt idx="0">
                  <c:v>0.50769230769230766</c:v>
                </c:pt>
                <c:pt idx="1">
                  <c:v>0.49230769230769234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40498816"/>
        <c:axId val="140500352"/>
        <c:axId val="0"/>
      </c:bar3DChart>
      <c:catAx>
        <c:axId val="14049881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40500352"/>
        <c:crosses val="autoZero"/>
        <c:auto val="1"/>
        <c:lblAlgn val="ctr"/>
        <c:lblOffset val="100"/>
      </c:catAx>
      <c:valAx>
        <c:axId val="140500352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40498816"/>
        <c:crosses val="autoZero"/>
        <c:crossBetween val="between"/>
      </c:valAx>
    </c:plotArea>
    <c:legend>
      <c:legendPos val="t"/>
      <c:legendEntry>
        <c:idx val="2"/>
        <c:delete val="1"/>
      </c:legendEntry>
      <c:legendEntry>
        <c:idx val="1"/>
        <c:delete val="1"/>
      </c:legendEntry>
      <c:txPr>
        <a:bodyPr/>
        <a:lstStyle/>
        <a:p>
          <a:pPr>
            <a:defRPr sz="1800" b="1"/>
          </a:pPr>
          <a:endParaRPr lang="es-MX"/>
        </a:p>
      </c:txPr>
    </c:legend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4"/>
  <c:chart>
    <c:autoTitleDeleted val="1"/>
    <c:view3D>
      <c:rAngAx val="1"/>
    </c:view3D>
    <c:sideWall>
      <c:spPr>
        <a:solidFill>
          <a:schemeClr val="bg1">
            <a:lumMod val="75000"/>
          </a:schemeClr>
        </a:solidFill>
      </c:spPr>
    </c:sideWall>
    <c:backWall>
      <c:spPr>
        <a:solidFill>
          <a:schemeClr val="bg1">
            <a:lumMod val="75000"/>
          </a:schemeClr>
        </a:solidFill>
      </c:spPr>
    </c:backWall>
    <c:plotArea>
      <c:layout>
        <c:manualLayout>
          <c:layoutTarget val="inner"/>
          <c:xMode val="edge"/>
          <c:yMode val="edge"/>
          <c:x val="4.4903937007874532E-2"/>
          <c:y val="0.10919425708169644"/>
          <c:w val="0.9368585826771656"/>
          <c:h val="0.73329958098508763"/>
        </c:manualLayout>
      </c:layout>
      <c:bar3DChart>
        <c:barDir val="col"/>
        <c:grouping val="stacked"/>
        <c:ser>
          <c:idx val="0"/>
          <c:order val="0"/>
          <c:tx>
            <c:strRef>
              <c:f>'EST-JULIO'!$H$20:$L$20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tx1"/>
                        </a:solidFill>
                      </a:rPr>
                      <a:t>195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tx1"/>
                        </a:solidFill>
                      </a:rPr>
                      <a:t>107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8666666666666703E-2"/>
                  <c:y val="-0.10964908493953412"/>
                </c:manualLayout>
              </c:layout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tx1"/>
                        </a:solidFill>
                      </a:rPr>
                      <a:t>9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066666666666668E-2"/>
                  <c:y val="-0.10964908493953419"/>
                </c:manualLayout>
              </c:layout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tx1"/>
                        </a:solidFill>
                      </a:rPr>
                      <a:t>0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 baseline="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'EST-JULIO'!$H$21:$K$21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'EST-JULIO'!$H$22:$K$22</c:f>
              <c:numCache>
                <c:formatCode>General</c:formatCode>
                <c:ptCount val="4"/>
                <c:pt idx="0">
                  <c:v>256</c:v>
                </c:pt>
                <c:pt idx="1">
                  <c:v>134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'EST-JULIO'!$H$20:$L$20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5789796315169111E-2"/>
                </c:manualLayout>
              </c:layout>
              <c:showVal val="1"/>
            </c:dLbl>
            <c:dLbl>
              <c:idx val="1"/>
              <c:layout>
                <c:manualLayout>
                  <c:x val="4.8888324126803773E-17"/>
                  <c:y val="-8.3333304554045945E-2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6.1403487566139121E-2"/>
                </c:manualLayout>
              </c:layout>
              <c:showVal val="1"/>
            </c:dLbl>
            <c:dLbl>
              <c:idx val="3"/>
              <c:layout>
                <c:manualLayout>
                  <c:x val="2.6666666666666692E-3"/>
                  <c:y val="3.5087707180652197E-2"/>
                </c:manualLayout>
              </c:layout>
              <c:showVal val="1"/>
            </c:dLbl>
            <c:txPr>
              <a:bodyPr/>
              <a:lstStyle/>
              <a:p>
                <a:pPr>
                  <a:defRPr b="1" baseline="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'EST-JULIO'!$H$21:$K$21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'EST-JULIO'!$H$23:$K$23</c:f>
              <c:numCache>
                <c:formatCode>0%</c:formatCode>
                <c:ptCount val="4"/>
                <c:pt idx="0">
                  <c:v>0.63054187192118227</c:v>
                </c:pt>
                <c:pt idx="1">
                  <c:v>0.33004926108374383</c:v>
                </c:pt>
                <c:pt idx="2">
                  <c:v>3.9408866995073892E-2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40743808"/>
        <c:axId val="140745344"/>
        <c:axId val="0"/>
      </c:bar3DChart>
      <c:catAx>
        <c:axId val="14074380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60" b="1"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40745344"/>
        <c:crosses val="autoZero"/>
        <c:auto val="1"/>
        <c:lblAlgn val="ctr"/>
        <c:lblOffset val="100"/>
      </c:catAx>
      <c:valAx>
        <c:axId val="140745344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40743808"/>
        <c:crosses val="autoZero"/>
        <c:crossBetween val="between"/>
      </c:valAx>
    </c:plotArea>
    <c:legend>
      <c:legendPos val="t"/>
      <c:legendEntry>
        <c:idx val="1"/>
        <c:txPr>
          <a:bodyPr/>
          <a:lstStyle/>
          <a:p>
            <a:pPr>
              <a:defRPr sz="1400" b="1" baseline="0">
                <a:solidFill>
                  <a:schemeClr val="tx1"/>
                </a:solidFill>
              </a:defRPr>
            </a:pPr>
            <a:endParaRPr lang="es-MX"/>
          </a:p>
        </c:txPr>
      </c:legendEntry>
      <c:layout>
        <c:manualLayout>
          <c:xMode val="edge"/>
          <c:yMode val="edge"/>
          <c:x val="0.323144776902904"/>
          <c:y val="2.6315780385488194E-2"/>
          <c:w val="0.49237690288715708"/>
          <c:h val="0.11439870341252127"/>
        </c:manualLayout>
      </c:layout>
      <c:txPr>
        <a:bodyPr/>
        <a:lstStyle/>
        <a:p>
          <a:pPr>
            <a:defRPr sz="1400" b="1" baseline="0">
              <a:solidFill>
                <a:schemeClr val="tx1"/>
              </a:solidFill>
            </a:defRPr>
          </a:pPr>
          <a:endParaRPr lang="es-MX"/>
        </a:p>
      </c:txPr>
    </c:legend>
    <c:dispBlanksAs val="gap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0"/>
  <c:chart>
    <c:title>
      <c:tx>
        <c:rich>
          <a:bodyPr/>
          <a:lstStyle/>
          <a:p>
            <a:pPr>
              <a:defRPr/>
            </a:pPr>
            <a:r>
              <a:rPr lang="es-MX"/>
              <a:t>INFORMACIÓN POR TEMÁTICA</a:t>
            </a:r>
          </a:p>
        </c:rich>
      </c:tx>
    </c:title>
    <c:view3D>
      <c:rAngAx val="1"/>
    </c:view3D>
    <c:floor>
      <c:spPr>
        <a:solidFill>
          <a:schemeClr val="accent6">
            <a:lumMod val="20000"/>
            <a:lumOff val="80000"/>
          </a:schemeClr>
        </a:solidFill>
      </c:spPr>
    </c:floor>
    <c:plotArea>
      <c:layout>
        <c:manualLayout>
          <c:layoutTarget val="inner"/>
          <c:xMode val="edge"/>
          <c:yMode val="edge"/>
          <c:x val="8.2687351960341327E-3"/>
          <c:y val="0.15503049391553494"/>
          <c:w val="0.98139534580890275"/>
          <c:h val="0.49507038892867511"/>
        </c:manualLayout>
      </c:layout>
      <c:bar3DChart>
        <c:barDir val="col"/>
        <c:grouping val="stacked"/>
        <c:ser>
          <c:idx val="0"/>
          <c:order val="0"/>
          <c:dLbls>
            <c:showVal val="1"/>
          </c:dLbls>
          <c:cat>
            <c:multiLvlStrRef>
              <c:f>'EST-JULIO'!$D$177:$E$180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'EST-JULIO'!$F$177:$F$180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showVal val="1"/>
          </c:dLbls>
          <c:cat>
            <c:multiLvlStrRef>
              <c:f>'EST-JULIO'!$D$177:$E$180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'EST-JULIO'!$G$177:$G$180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6">
                  <a:lumMod val="75000"/>
                </a:schemeClr>
              </a:outerShdw>
            </a:effectLst>
          </c:spPr>
          <c:dLbls>
            <c:dLbl>
              <c:idx val="0"/>
              <c:tx>
                <c:rich>
                  <a:bodyPr/>
                  <a:lstStyle/>
                  <a:p>
                    <a:r>
                      <a:rPr lang="en-US" b="1"/>
                      <a:t>311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6.3179322172058775E-3"/>
                  <c:y val="-5.333333333333452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13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4606157850998789E-2"/>
                  <c:y val="-2.9090909090909001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multiLvlStrRef>
              <c:f>'EST-JULIO'!$D$177:$E$180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'EST-JULIO'!$H$177:$H$180</c:f>
              <c:numCache>
                <c:formatCode>General</c:formatCode>
                <c:ptCount val="4"/>
                <c:pt idx="0">
                  <c:v>136</c:v>
                </c:pt>
                <c:pt idx="1">
                  <c:v>79</c:v>
                </c:pt>
                <c:pt idx="2">
                  <c:v>0</c:v>
                </c:pt>
                <c:pt idx="3">
                  <c:v>397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4.1343675980170724E-3"/>
                  <c:y val="-6.8350274397518923E-2"/>
                </c:manualLayout>
              </c:layout>
              <c:tx>
                <c:rich>
                  <a:bodyPr/>
                  <a:lstStyle/>
                  <a:p>
                    <a:pPr>
                      <a:defRPr sz="1050" b="1">
                        <a:solidFill>
                          <a:schemeClr val="accent6">
                            <a:lumMod val="75000"/>
                          </a:schemeClr>
                        </a:solidFill>
                      </a:defRPr>
                    </a:pPr>
                    <a:r>
                      <a:rPr lang="en-US" b="1"/>
                      <a:t>71%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2.0964824670259771E-3"/>
                  <c:y val="-9.5690384156525893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05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4.2276350245392634E-3"/>
                  <c:y val="-0.11508432355046525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3%</a:t>
                    </a:r>
                  </a:p>
                </c:rich>
              </c:tx>
              <c:spPr/>
              <c:showVal val="1"/>
            </c:dLbl>
            <c:dLbl>
              <c:idx val="3"/>
              <c:layout>
                <c:manualLayout>
                  <c:x val="0"/>
                  <c:y val="-8.3333333333333343E-2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0%</a:t>
                    </a:r>
                  </a:p>
                </c:rich>
              </c:tx>
              <c:spPr/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multiLvlStrRef>
              <c:f>'EST-JULIO'!$D$177:$E$180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'EST-JULIO'!$I$177:$I$180</c:f>
              <c:numCache>
                <c:formatCode>0%</c:formatCode>
                <c:ptCount val="4"/>
                <c:pt idx="0">
                  <c:v>0.22222222222222221</c:v>
                </c:pt>
                <c:pt idx="1">
                  <c:v>0.12908496732026145</c:v>
                </c:pt>
                <c:pt idx="2">
                  <c:v>0</c:v>
                </c:pt>
                <c:pt idx="3">
                  <c:v>0.64869281045751637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40829056"/>
        <c:axId val="140830592"/>
        <c:axId val="0"/>
      </c:bar3DChart>
      <c:catAx>
        <c:axId val="14082905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="1" baseline="0">
                <a:solidFill>
                  <a:schemeClr val="accent6">
                    <a:lumMod val="50000"/>
                  </a:schemeClr>
                </a:solidFill>
              </a:defRPr>
            </a:pPr>
            <a:endParaRPr lang="es-MX"/>
          </a:p>
        </c:txPr>
        <c:crossAx val="140830592"/>
        <c:crosses val="autoZero"/>
        <c:auto val="1"/>
        <c:lblAlgn val="ctr"/>
        <c:lblOffset val="100"/>
      </c:catAx>
      <c:valAx>
        <c:axId val="140830592"/>
        <c:scaling>
          <c:orientation val="minMax"/>
        </c:scaling>
        <c:delete val="1"/>
        <c:axPos val="l"/>
        <c:numFmt formatCode="General" sourceLinked="1"/>
        <c:tickLblPos val="nextTo"/>
        <c:crossAx val="140829056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'GRAFICAS SEG SEM GR'!$H$168:$M$168</c:f>
              <c:strCache>
                <c:ptCount val="1"/>
                <c:pt idx="0">
                  <c:v> ACTUALIZACIÓN DEL PORTAL SEGUNDO SEMESTRE 2015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rgbClr val="FFFF00"/>
                      </a:solidFill>
                    </a:defRPr>
                  </a:pPr>
                  <a:endParaRPr lang="es-MX"/>
                </a:p>
              </c:txPr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rgbClr val="FFFF00"/>
                      </a:solidFill>
                    </a:defRPr>
                  </a:pPr>
                  <a:endParaRPr lang="es-MX"/>
                </a:p>
              </c:txPr>
            </c:dLbl>
            <c:showVal val="1"/>
            <c:showLeaderLines val="1"/>
          </c:dLbls>
          <c:cat>
            <c:strRef>
              <c:f>'GRAFICAS SEG SEM GR'!$H$169:$M$169</c:f>
              <c:strCache>
                <c:ptCount val="6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OCTUBRE</c:v>
                </c:pt>
                <c:pt idx="4">
                  <c:v>NOVIEMBRE</c:v>
                </c:pt>
                <c:pt idx="5">
                  <c:v>DICIEMBRE</c:v>
                </c:pt>
              </c:strCache>
            </c:strRef>
          </c:cat>
          <c:val>
            <c:numRef>
              <c:f>'GRAFICAS SEG SEM GR'!$H$170:$M$170</c:f>
              <c:numCache>
                <c:formatCode>General</c:formatCode>
                <c:ptCount val="6"/>
                <c:pt idx="0">
                  <c:v>275</c:v>
                </c:pt>
                <c:pt idx="1">
                  <c:v>286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</c:pie3DChart>
    </c:plotArea>
    <c:legend>
      <c:legendPos val="r"/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2"/>
  <c:chart>
    <c:view3D>
      <c:rAngAx val="1"/>
    </c:view3D>
    <c:sideWall>
      <c:spPr>
        <a:solidFill>
          <a:schemeClr val="accent2">
            <a:lumMod val="60000"/>
            <a:lumOff val="40000"/>
          </a:schemeClr>
        </a:solidFill>
      </c:spPr>
    </c:sideWall>
    <c:backWall>
      <c:spPr>
        <a:solidFill>
          <a:schemeClr val="accent2">
            <a:lumMod val="60000"/>
            <a:lumOff val="40000"/>
          </a:schemeClr>
        </a:solidFill>
      </c:spPr>
    </c:backWall>
    <c:plotArea>
      <c:layout>
        <c:manualLayout>
          <c:layoutTarget val="inner"/>
          <c:xMode val="edge"/>
          <c:yMode val="edge"/>
          <c:x val="1.9704519693659918E-2"/>
          <c:y val="6.6256662206917727E-2"/>
          <c:w val="0.9479924492197096"/>
          <c:h val="0.47535468066492986"/>
        </c:manualLayout>
      </c:layout>
      <c:bar3DChart>
        <c:barDir val="col"/>
        <c:grouping val="stacked"/>
        <c:ser>
          <c:idx val="0"/>
          <c:order val="0"/>
          <c:cat>
            <c:strRef>
              <c:f>'EST-JULIO'!$E$231:$E$287</c:f>
              <c:strCache>
                <c:ptCount val="57"/>
                <c:pt idx="0">
                  <c:v>Comunidad Digna</c:v>
                </c:pt>
                <c:pt idx="1">
                  <c:v>Coordinación de Delegaciones</c:v>
                </c:pt>
                <c:pt idx="2">
                  <c:v>Coordinación de la Oficina de Presidencia </c:v>
                </c:pt>
                <c:pt idx="3">
                  <c:v>Coordinación de Gabinete</c:v>
                </c:pt>
                <c:pt idx="4">
                  <c:v>Coordinación General  Oficina Central de Gobierno, Estrategía y opinión Pública</c:v>
                </c:pt>
                <c:pt idx="5">
                  <c:v>Dirección de Cementerios</c:v>
                </c:pt>
                <c:pt idx="6">
                  <c:v>Dirección General de Ecología y fomento Agropecuario</c:v>
                </c:pt>
                <c:pt idx="7">
                  <c:v>Dirección de Protección al Medio Ambiente</c:v>
                </c:pt>
                <c:pt idx="8">
                  <c:v>Instituto Municipal de la Juventud</c:v>
                </c:pt>
                <c:pt idx="9">
                  <c:v>Instituto Municipal de la Mujer</c:v>
                </c:pt>
                <c:pt idx="10">
                  <c:v>Junta Municipal de Reclutamiento</c:v>
                </c:pt>
                <c:pt idx="11">
                  <c:v>Mantenimiento Urbano</c:v>
                </c:pt>
                <c:pt idx="12">
                  <c:v>Rastros Municipales</c:v>
                </c:pt>
                <c:pt idx="13">
                  <c:v>Recursos Humanos</c:v>
                </c:pt>
                <c:pt idx="14">
                  <c:v>Regidores</c:v>
                </c:pt>
                <c:pt idx="15">
                  <c:v>Registro Civil</c:v>
                </c:pt>
                <c:pt idx="16">
                  <c:v>Relaciones Exteriores</c:v>
                </c:pt>
                <c:pt idx="17">
                  <c:v>Relaciones Públicas</c:v>
                </c:pt>
                <c:pt idx="18">
                  <c:v>Sanidad Animal</c:v>
                </c:pt>
                <c:pt idx="19">
                  <c:v>Vinculación Asuntos Religiosos</c:v>
                </c:pt>
                <c:pt idx="20">
                  <c:v>Agua y Alcantarillado</c:v>
                </c:pt>
                <c:pt idx="21">
                  <c:v>Atención Ciudadana</c:v>
                </c:pt>
                <c:pt idx="22">
                  <c:v>Coplademun</c:v>
                </c:pt>
                <c:pt idx="23">
                  <c:v>Mantenimiento de Pavimentos</c:v>
                </c:pt>
                <c:pt idx="24">
                  <c:v>Secretaria del Ayuntamiento</c:v>
                </c:pt>
                <c:pt idx="25">
                  <c:v>Comunicación Social</c:v>
                </c:pt>
                <c:pt idx="26">
                  <c:v>Educación Municipal</c:v>
                </c:pt>
                <c:pt idx="27">
                  <c:v>Instituto de Cultura</c:v>
                </c:pt>
                <c:pt idx="28">
                  <c:v>Dirección de Aseo Público</c:v>
                </c:pt>
                <c:pt idx="29">
                  <c:v>Dirección de Parques y Jardines</c:v>
                </c:pt>
                <c:pt idx="30">
                  <c:v>Dirección de Transparencia y Acceso a la Información</c:v>
                </c:pt>
                <c:pt idx="31">
                  <c:v>Instituto de Capacitación y Oferta Educativa</c:v>
                </c:pt>
                <c:pt idx="32">
                  <c:v>Integración y Dictaminación</c:v>
                </c:pt>
                <c:pt idx="33">
                  <c:v>Proyectos Estratégicos</c:v>
                </c:pt>
                <c:pt idx="34">
                  <c:v>Asuntos Internos</c:v>
                </c:pt>
                <c:pt idx="35">
                  <c:v>Dirección Catastro</c:v>
                </c:pt>
                <c:pt idx="36">
                  <c:v>Estacionómetros y Estacionamientos</c:v>
                </c:pt>
                <c:pt idx="37">
                  <c:v>Contraloría</c:v>
                </c:pt>
                <c:pt idx="38">
                  <c:v>Secretaría Particular</c:v>
                </c:pt>
                <c:pt idx="39">
                  <c:v>Alumbrado Público</c:v>
                </c:pt>
                <c:pt idx="40">
                  <c:v>Dir. Gral. Innovación y Tecnología</c:v>
                </c:pt>
                <c:pt idx="41">
                  <c:v>Participación Ciudadana</c:v>
                </c:pt>
                <c:pt idx="42">
                  <c:v>Archivo Municipal</c:v>
                </c:pt>
                <c:pt idx="43">
                  <c:v>Dir. Gral. Promoción Económica y T.</c:v>
                </c:pt>
                <c:pt idx="44">
                  <c:v>Dir. General y Admva. Ecología</c:v>
                </c:pt>
                <c:pt idx="45">
                  <c:v>Patrimonio Municipal</c:v>
                </c:pt>
                <c:pt idx="46">
                  <c:v>Dir. Gral. de Servicios Públicos</c:v>
                </c:pt>
                <c:pt idx="47">
                  <c:v>Protección Civil y Bomberos</c:v>
                </c:pt>
                <c:pt idx="48">
                  <c:v>Desarrollo Social Humano</c:v>
                </c:pt>
                <c:pt idx="49">
                  <c:v>Actas y Acuerdos</c:v>
                </c:pt>
                <c:pt idx="50">
                  <c:v>Seguridad Pública</c:v>
                </c:pt>
                <c:pt idx="51">
                  <c:v>Inspección de Reglamentos</c:v>
                </c:pt>
                <c:pt idx="52">
                  <c:v>Síndico Municipal</c:v>
                </c:pt>
                <c:pt idx="53">
                  <c:v>Padrón y Licencias</c:v>
                </c:pt>
                <c:pt idx="54">
                  <c:v>Tesorero Municipal</c:v>
                </c:pt>
                <c:pt idx="55">
                  <c:v>Oficialía Mayor Administrativa</c:v>
                </c:pt>
                <c:pt idx="56">
                  <c:v>Obras Públicas</c:v>
                </c:pt>
              </c:strCache>
            </c:strRef>
          </c:cat>
          <c:val>
            <c:numRef>
              <c:f>'EST-JULIO'!$F$231:$F$287</c:f>
              <c:numCache>
                <c:formatCode>General</c:formatCode>
                <c:ptCount val="57"/>
              </c:numCache>
            </c:numRef>
          </c:val>
        </c:ser>
        <c:ser>
          <c:idx val="1"/>
          <c:order val="1"/>
          <c:dLbls>
            <c:txPr>
              <a:bodyPr/>
              <a:lstStyle/>
              <a:p>
                <a:pPr>
                  <a:defRPr b="1" baseline="0"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'EST-JULIO'!$E$231:$E$287</c:f>
              <c:strCache>
                <c:ptCount val="57"/>
                <c:pt idx="0">
                  <c:v>Comunidad Digna</c:v>
                </c:pt>
                <c:pt idx="1">
                  <c:v>Coordinación de Delegaciones</c:v>
                </c:pt>
                <c:pt idx="2">
                  <c:v>Coordinación de la Oficina de Presidencia </c:v>
                </c:pt>
                <c:pt idx="3">
                  <c:v>Coordinación de Gabinete</c:v>
                </c:pt>
                <c:pt idx="4">
                  <c:v>Coordinación General  Oficina Central de Gobierno, Estrategía y opinión Pública</c:v>
                </c:pt>
                <c:pt idx="5">
                  <c:v>Dirección de Cementerios</c:v>
                </c:pt>
                <c:pt idx="6">
                  <c:v>Dirección General de Ecología y fomento Agropecuario</c:v>
                </c:pt>
                <c:pt idx="7">
                  <c:v>Dirección de Protección al Medio Ambiente</c:v>
                </c:pt>
                <c:pt idx="8">
                  <c:v>Instituto Municipal de la Juventud</c:v>
                </c:pt>
                <c:pt idx="9">
                  <c:v>Instituto Municipal de la Mujer</c:v>
                </c:pt>
                <c:pt idx="10">
                  <c:v>Junta Municipal de Reclutamiento</c:v>
                </c:pt>
                <c:pt idx="11">
                  <c:v>Mantenimiento Urbano</c:v>
                </c:pt>
                <c:pt idx="12">
                  <c:v>Rastros Municipales</c:v>
                </c:pt>
                <c:pt idx="13">
                  <c:v>Recursos Humanos</c:v>
                </c:pt>
                <c:pt idx="14">
                  <c:v>Regidores</c:v>
                </c:pt>
                <c:pt idx="15">
                  <c:v>Registro Civil</c:v>
                </c:pt>
                <c:pt idx="16">
                  <c:v>Relaciones Exteriores</c:v>
                </c:pt>
                <c:pt idx="17">
                  <c:v>Relaciones Públicas</c:v>
                </c:pt>
                <c:pt idx="18">
                  <c:v>Sanidad Animal</c:v>
                </c:pt>
                <c:pt idx="19">
                  <c:v>Vinculación Asuntos Religiosos</c:v>
                </c:pt>
                <c:pt idx="20">
                  <c:v>Agua y Alcantarillado</c:v>
                </c:pt>
                <c:pt idx="21">
                  <c:v>Atención Ciudadana</c:v>
                </c:pt>
                <c:pt idx="22">
                  <c:v>Coplademun</c:v>
                </c:pt>
                <c:pt idx="23">
                  <c:v>Mantenimiento de Pavimentos</c:v>
                </c:pt>
                <c:pt idx="24">
                  <c:v>Secretaria del Ayuntamiento</c:v>
                </c:pt>
                <c:pt idx="25">
                  <c:v>Comunicación Social</c:v>
                </c:pt>
                <c:pt idx="26">
                  <c:v>Educación Municipal</c:v>
                </c:pt>
                <c:pt idx="27">
                  <c:v>Instituto de Cultura</c:v>
                </c:pt>
                <c:pt idx="28">
                  <c:v>Dirección de Aseo Público</c:v>
                </c:pt>
                <c:pt idx="29">
                  <c:v>Dirección de Parques y Jardines</c:v>
                </c:pt>
                <c:pt idx="30">
                  <c:v>Dirección de Transparencia y Acceso a la Información</c:v>
                </c:pt>
                <c:pt idx="31">
                  <c:v>Instituto de Capacitación y Oferta Educativa</c:v>
                </c:pt>
                <c:pt idx="32">
                  <c:v>Integración y Dictaminación</c:v>
                </c:pt>
                <c:pt idx="33">
                  <c:v>Proyectos Estratégicos</c:v>
                </c:pt>
                <c:pt idx="34">
                  <c:v>Asuntos Internos</c:v>
                </c:pt>
                <c:pt idx="35">
                  <c:v>Dirección Catastro</c:v>
                </c:pt>
                <c:pt idx="36">
                  <c:v>Estacionómetros y Estacionamientos</c:v>
                </c:pt>
                <c:pt idx="37">
                  <c:v>Contraloría</c:v>
                </c:pt>
                <c:pt idx="38">
                  <c:v>Secretaría Particular</c:v>
                </c:pt>
                <c:pt idx="39">
                  <c:v>Alumbrado Público</c:v>
                </c:pt>
                <c:pt idx="40">
                  <c:v>Dir. Gral. Innovación y Tecnología</c:v>
                </c:pt>
                <c:pt idx="41">
                  <c:v>Participación Ciudadana</c:v>
                </c:pt>
                <c:pt idx="42">
                  <c:v>Archivo Municipal</c:v>
                </c:pt>
                <c:pt idx="43">
                  <c:v>Dir. Gral. Promoción Económica y T.</c:v>
                </c:pt>
                <c:pt idx="44">
                  <c:v>Dir. General y Admva. Ecología</c:v>
                </c:pt>
                <c:pt idx="45">
                  <c:v>Patrimonio Municipal</c:v>
                </c:pt>
                <c:pt idx="46">
                  <c:v>Dir. Gral. de Servicios Públicos</c:v>
                </c:pt>
                <c:pt idx="47">
                  <c:v>Protección Civil y Bomberos</c:v>
                </c:pt>
                <c:pt idx="48">
                  <c:v>Desarrollo Social Humano</c:v>
                </c:pt>
                <c:pt idx="49">
                  <c:v>Actas y Acuerdos</c:v>
                </c:pt>
                <c:pt idx="50">
                  <c:v>Seguridad Pública</c:v>
                </c:pt>
                <c:pt idx="51">
                  <c:v>Inspección de Reglamentos</c:v>
                </c:pt>
                <c:pt idx="52">
                  <c:v>Síndico Municipal</c:v>
                </c:pt>
                <c:pt idx="53">
                  <c:v>Padrón y Licencias</c:v>
                </c:pt>
                <c:pt idx="54">
                  <c:v>Tesorero Municipal</c:v>
                </c:pt>
                <c:pt idx="55">
                  <c:v>Oficialía Mayor Administrativa</c:v>
                </c:pt>
                <c:pt idx="56">
                  <c:v>Obras Públicas</c:v>
                </c:pt>
              </c:strCache>
            </c:strRef>
          </c:cat>
          <c:val>
            <c:numRef>
              <c:f>'EST-JULIO'!$G$231:$G$287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5</c:v>
                </c:pt>
                <c:pt idx="38">
                  <c:v>5</c:v>
                </c:pt>
                <c:pt idx="39">
                  <c:v>6</c:v>
                </c:pt>
                <c:pt idx="40">
                  <c:v>7</c:v>
                </c:pt>
                <c:pt idx="41">
                  <c:v>7</c:v>
                </c:pt>
                <c:pt idx="42">
                  <c:v>8</c:v>
                </c:pt>
                <c:pt idx="43">
                  <c:v>11</c:v>
                </c:pt>
                <c:pt idx="44">
                  <c:v>12</c:v>
                </c:pt>
                <c:pt idx="45">
                  <c:v>12</c:v>
                </c:pt>
                <c:pt idx="46">
                  <c:v>14</c:v>
                </c:pt>
                <c:pt idx="47">
                  <c:v>14</c:v>
                </c:pt>
                <c:pt idx="48">
                  <c:v>16</c:v>
                </c:pt>
                <c:pt idx="49">
                  <c:v>21</c:v>
                </c:pt>
                <c:pt idx="50">
                  <c:v>21</c:v>
                </c:pt>
                <c:pt idx="51">
                  <c:v>27</c:v>
                </c:pt>
                <c:pt idx="52">
                  <c:v>27</c:v>
                </c:pt>
                <c:pt idx="53">
                  <c:v>36</c:v>
                </c:pt>
                <c:pt idx="54">
                  <c:v>53</c:v>
                </c:pt>
                <c:pt idx="55">
                  <c:v>54</c:v>
                </c:pt>
                <c:pt idx="56">
                  <c:v>77</c:v>
                </c:pt>
              </c:numCache>
            </c:numRef>
          </c:val>
        </c:ser>
        <c:shape val="box"/>
        <c:axId val="140888320"/>
        <c:axId val="140890112"/>
        <c:axId val="0"/>
      </c:bar3DChart>
      <c:catAx>
        <c:axId val="140888320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40890112"/>
        <c:crosses val="autoZero"/>
        <c:auto val="1"/>
        <c:lblAlgn val="ctr"/>
        <c:lblOffset val="100"/>
      </c:catAx>
      <c:valAx>
        <c:axId val="140890112"/>
        <c:scaling>
          <c:orientation val="minMax"/>
        </c:scaling>
        <c:delete val="1"/>
        <c:axPos val="l"/>
        <c:numFmt formatCode="General" sourceLinked="1"/>
        <c:tickLblPos val="nextTo"/>
        <c:crossAx val="140888320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Pt>
            <c:idx val="4"/>
            <c:explosion val="27"/>
          </c:dPt>
          <c:dLbls>
            <c:dLbl>
              <c:idx val="0"/>
              <c:layout>
                <c:manualLayout>
                  <c:x val="-1.9267537680707419E-2"/>
                  <c:y val="7.60536471402615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2%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-5.4762719973442724E-2"/>
                  <c:y val="2.48242046667244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17%</a:t>
                    </a:r>
                  </a:p>
                </c:rich>
              </c:tx>
              <c:showVal val="1"/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26%</a:t>
                    </a:r>
                  </a:p>
                </c:rich>
              </c:tx>
              <c:showVal val="1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24%</a:t>
                    </a:r>
                  </a:p>
                </c:rich>
              </c:tx>
              <c:showVal val="1"/>
            </c:dLbl>
            <c:dLbl>
              <c:idx val="6"/>
              <c:layout>
                <c:manualLayout>
                  <c:x val="-3.2694547881734946E-2"/>
                  <c:y val="-0.2808161287531366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7%</a:t>
                    </a:r>
                  </a:p>
                </c:rich>
              </c:tx>
              <c:showVal val="1"/>
            </c:dLbl>
            <c:dLbl>
              <c:idx val="7"/>
              <c:layout>
                <c:manualLayout>
                  <c:x val="4.9226941351922134E-2"/>
                  <c:y val="-0.1525549306336707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24%</a:t>
                    </a:r>
                  </a:p>
                </c:rich>
              </c:tx>
              <c:showVal val="1"/>
            </c:dLbl>
            <c:dLbl>
              <c:idx val="8"/>
              <c:layout>
                <c:manualLayout>
                  <c:x val="4.8715256963376412E-2"/>
                  <c:y val="2.98386547835366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2%</a:t>
                    </a:r>
                  </a:p>
                </c:rich>
              </c:tx>
              <c:showVal val="1"/>
            </c:dLbl>
            <c:dLbl>
              <c:idx val="9"/>
              <c:layout>
                <c:manualLayout>
                  <c:x val="2.8003263707516816E-2"/>
                  <c:y val="6.56433330449078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11%</a:t>
                    </a:r>
                  </a:p>
                </c:rich>
              </c:tx>
              <c:showVal val="1"/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12"/>
              <c:layout>
                <c:manualLayout>
                  <c:x val="2.9228166761343332E-2"/>
                  <c:y val="-1.093247959389692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Val val="1"/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2%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  <c:showLeaderLines val="1"/>
          </c:dLbls>
          <c:cat>
            <c:strRef>
              <c:f>'EST-JULIO'!$E$44:$H$57</c:f>
              <c:strCache>
                <c:ptCount val="14"/>
                <c:pt idx="0">
                  <c:v>DESISTIMIENTO</c:v>
                </c:pt>
                <c:pt idx="1">
                  <c:v>IMPROCEDENTE NO RESPONDIO PREVENCIÓN</c:v>
                </c:pt>
                <c:pt idx="2">
                  <c:v>IMPROCEDENTE POR NO CUMPLIR CON LOS REQUISITOS</c:v>
                </c:pt>
                <c:pt idx="3">
                  <c:v>INCOMPETENCIA</c:v>
                </c:pt>
                <c:pt idx="4">
                  <c:v>INEXISTENCIA </c:v>
                </c:pt>
                <c:pt idx="5">
                  <c:v>PROCEDENTE</c:v>
                </c:pt>
                <c:pt idx="6">
                  <c:v>PROCEDENTE PARCIAL POR CONFIDENCIAL</c:v>
                </c:pt>
                <c:pt idx="7">
                  <c:v>PROCEDENTE PARCIAL POR CONFIDENCIAL E INEXISTENCIA</c:v>
                </c:pt>
                <c:pt idx="8">
                  <c:v>PROCEDENTE PARCIAL POR INEXISTENCIA</c:v>
                </c:pt>
                <c:pt idx="9">
                  <c:v>PREVENCIÓN EN TRAMITE</c:v>
                </c:pt>
                <c:pt idx="10">
                  <c:v>PROCEDENTE PARCIAL POR RESERVA E INEXISTENCIA</c:v>
                </c:pt>
                <c:pt idx="11">
                  <c:v>IMPROCEDENTE POR RESERVA E INEXISTENCIA</c:v>
                </c:pt>
                <c:pt idx="12">
                  <c:v>PROCEDENTE PARCIAL POR CONFIDENCIAL Y RESERVA</c:v>
                </c:pt>
                <c:pt idx="13">
                  <c:v>RESERVADA</c:v>
                </c:pt>
              </c:strCache>
            </c:strRef>
          </c:cat>
          <c:val>
            <c:numRef>
              <c:f>'EST-JULIO'!$I$44:$I$57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3</c:v>
                </c:pt>
                <c:pt idx="4">
                  <c:v>4</c:v>
                </c:pt>
                <c:pt idx="5">
                  <c:v>101</c:v>
                </c:pt>
                <c:pt idx="6">
                  <c:v>67</c:v>
                </c:pt>
                <c:pt idx="7">
                  <c:v>2</c:v>
                </c:pt>
                <c:pt idx="8">
                  <c:v>20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6</c:v>
                </c:pt>
              </c:numCache>
            </c:numRef>
          </c:val>
        </c:ser>
        <c:ser>
          <c:idx val="1"/>
          <c:order val="1"/>
          <c:cat>
            <c:strRef>
              <c:f>'EST-JULIO'!$E$44:$H$57</c:f>
              <c:strCache>
                <c:ptCount val="14"/>
                <c:pt idx="0">
                  <c:v>DESISTIMIENTO</c:v>
                </c:pt>
                <c:pt idx="1">
                  <c:v>IMPROCEDENTE NO RESPONDIO PREVENCIÓN</c:v>
                </c:pt>
                <c:pt idx="2">
                  <c:v>IMPROCEDENTE POR NO CUMPLIR CON LOS REQUISITOS</c:v>
                </c:pt>
                <c:pt idx="3">
                  <c:v>INCOMPETENCIA</c:v>
                </c:pt>
                <c:pt idx="4">
                  <c:v>INEXISTENCIA </c:v>
                </c:pt>
                <c:pt idx="5">
                  <c:v>PROCEDENTE</c:v>
                </c:pt>
                <c:pt idx="6">
                  <c:v>PROCEDENTE PARCIAL POR CONFIDENCIAL</c:v>
                </c:pt>
                <c:pt idx="7">
                  <c:v>PROCEDENTE PARCIAL POR CONFIDENCIAL E INEXISTENCIA</c:v>
                </c:pt>
                <c:pt idx="8">
                  <c:v>PROCEDENTE PARCIAL POR INEXISTENCIA</c:v>
                </c:pt>
                <c:pt idx="9">
                  <c:v>PREVENCIÓN EN TRAMITE</c:v>
                </c:pt>
                <c:pt idx="10">
                  <c:v>PROCEDENTE PARCIAL POR RESERVA E INEXISTENCIA</c:v>
                </c:pt>
                <c:pt idx="11">
                  <c:v>IMPROCEDENTE POR RESERVA E INEXISTENCIA</c:v>
                </c:pt>
                <c:pt idx="12">
                  <c:v>PROCEDENTE PARCIAL POR CONFIDENCIAL Y RESERVA</c:v>
                </c:pt>
                <c:pt idx="13">
                  <c:v>RESERVADA</c:v>
                </c:pt>
              </c:strCache>
            </c:strRef>
          </c:cat>
          <c:val>
            <c:numRef>
              <c:f>'EST-JULIO'!$J$44:$J$57</c:f>
              <c:numCache>
                <c:formatCode>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2.6627218934911243E-2</c:v>
                </c:pt>
                <c:pt idx="3">
                  <c:v>8.8757396449704144E-3</c:v>
                </c:pt>
                <c:pt idx="4">
                  <c:v>1.1834319526627219E-2</c:v>
                </c:pt>
                <c:pt idx="5">
                  <c:v>0.29881656804733731</c:v>
                </c:pt>
                <c:pt idx="6">
                  <c:v>0.19822485207100593</c:v>
                </c:pt>
                <c:pt idx="7">
                  <c:v>5.9171597633136093E-3</c:v>
                </c:pt>
                <c:pt idx="8">
                  <c:v>5.9171597633136092E-2</c:v>
                </c:pt>
                <c:pt idx="9">
                  <c:v>2.9585798816568047E-3</c:v>
                </c:pt>
                <c:pt idx="10">
                  <c:v>2.9585798816568047E-3</c:v>
                </c:pt>
                <c:pt idx="11">
                  <c:v>2.9585798816568047E-3</c:v>
                </c:pt>
                <c:pt idx="12">
                  <c:v>5.9171597633136093E-3</c:v>
                </c:pt>
                <c:pt idx="13">
                  <c:v>1.7751479289940829E-2</c:v>
                </c:pt>
              </c:numCache>
            </c:numRef>
          </c:val>
        </c:ser>
      </c:pie3DChart>
      <c:spPr>
        <a:effectLst>
          <a:outerShdw blurRad="50800" dist="50800" dir="5400000" algn="ctr" rotWithShape="0">
            <a:schemeClr val="accent1">
              <a:lumMod val="75000"/>
            </a:schemeClr>
          </a:outerShdw>
        </a:effectLst>
      </c:spPr>
    </c:plotArea>
    <c:legend>
      <c:legendPos val="r"/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chemeClr val="bg1">
        <a:lumMod val="8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plotArea>
      <c:layout>
        <c:manualLayout>
          <c:layoutTarget val="inner"/>
          <c:xMode val="edge"/>
          <c:yMode val="edge"/>
          <c:x val="8.1954052302168068E-2"/>
          <c:y val="0.14765820219168441"/>
          <c:w val="0.80108132232460005"/>
          <c:h val="0.50511973425916112"/>
        </c:manualLayout>
      </c:layout>
      <c:bar3DChart>
        <c:barDir val="col"/>
        <c:grouping val="stacked"/>
        <c:ser>
          <c:idx val="0"/>
          <c:order val="0"/>
          <c:tx>
            <c:strRef>
              <c:f>'DEPENDENCIA OCTUBRE'!$D$6</c:f>
              <c:strCache>
                <c:ptCount val="1"/>
                <c:pt idx="0">
                  <c:v>MISMO DÍA</c:v>
                </c:pt>
              </c:strCache>
            </c:strRef>
          </c:tx>
          <c:cat>
            <c:strRef>
              <c:f>'DEPENDENCIA OCTUBRE'!$C$7:$C$60</c:f>
              <c:strCache>
                <c:ptCount val="5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Programa Zapopan Ciudad de Todos</c:v>
                </c:pt>
                <c:pt idx="41">
                  <c:v>Protección Civil y Bomberos</c:v>
                </c:pt>
                <c:pt idx="42">
                  <c:v>Proyectos Estratégicos</c:v>
                </c:pt>
                <c:pt idx="43">
                  <c:v>Rastros Municipales</c:v>
                </c:pt>
                <c:pt idx="44">
                  <c:v>Regidores</c:v>
                </c:pt>
                <c:pt idx="45">
                  <c:v>Registro Civil</c:v>
                </c:pt>
                <c:pt idx="46">
                  <c:v>Relaciones Exteriores</c:v>
                </c:pt>
                <c:pt idx="47">
                  <c:v>Relaciones Públicas</c:v>
                </c:pt>
                <c:pt idx="48">
                  <c:v>Secretaria del Ayuntamiento</c:v>
                </c:pt>
                <c:pt idx="49">
                  <c:v>Secretaría Particular</c:v>
                </c:pt>
                <c:pt idx="50">
                  <c:v>Seguridad Pública</c:v>
                </c:pt>
                <c:pt idx="51">
                  <c:v>Síndico Municipal</c:v>
                </c:pt>
                <c:pt idx="52">
                  <c:v>Tesorero Municipal</c:v>
                </c:pt>
                <c:pt idx="53">
                  <c:v>Vinculación y Asuntos Religiosos</c:v>
                </c:pt>
              </c:strCache>
            </c:strRef>
          </c:cat>
          <c:val>
            <c:numRef>
              <c:f>'DEPENDENCIA OCTUBRE'!$D$7:$D$60</c:f>
              <c:numCache>
                <c:formatCode>General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</c:v>
                </c:pt>
                <c:pt idx="15">
                  <c:v>0</c:v>
                </c:pt>
                <c:pt idx="16">
                  <c:v>0</c:v>
                </c:pt>
                <c:pt idx="17">
                  <c:v>14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5</c:v>
                </c:pt>
                <c:pt idx="5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'DEPENDENCIA OCTUBRE'!$E$6</c:f>
              <c:strCache>
                <c:ptCount val="1"/>
                <c:pt idx="0">
                  <c:v>UN DIA</c:v>
                </c:pt>
              </c:strCache>
            </c:strRef>
          </c:tx>
          <c:cat>
            <c:strRef>
              <c:f>'DEPENDENCIA OCTUBRE'!$C$7:$C$60</c:f>
              <c:strCache>
                <c:ptCount val="5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Programa Zapopan Ciudad de Todos</c:v>
                </c:pt>
                <c:pt idx="41">
                  <c:v>Protección Civil y Bomberos</c:v>
                </c:pt>
                <c:pt idx="42">
                  <c:v>Proyectos Estratégicos</c:v>
                </c:pt>
                <c:pt idx="43">
                  <c:v>Rastros Municipales</c:v>
                </c:pt>
                <c:pt idx="44">
                  <c:v>Regidores</c:v>
                </c:pt>
                <c:pt idx="45">
                  <c:v>Registro Civil</c:v>
                </c:pt>
                <c:pt idx="46">
                  <c:v>Relaciones Exteriores</c:v>
                </c:pt>
                <c:pt idx="47">
                  <c:v>Relaciones Públicas</c:v>
                </c:pt>
                <c:pt idx="48">
                  <c:v>Secretaria del Ayuntamiento</c:v>
                </c:pt>
                <c:pt idx="49">
                  <c:v>Secretaría Particular</c:v>
                </c:pt>
                <c:pt idx="50">
                  <c:v>Seguridad Pública</c:v>
                </c:pt>
                <c:pt idx="51">
                  <c:v>Síndico Municipal</c:v>
                </c:pt>
                <c:pt idx="52">
                  <c:v>Tesorero Municipal</c:v>
                </c:pt>
                <c:pt idx="53">
                  <c:v>Vinculación y Asuntos Religiosos</c:v>
                </c:pt>
              </c:strCache>
            </c:strRef>
          </c:cat>
          <c:val>
            <c:numRef>
              <c:f>'DEPENDENCIA OCTUBRE'!$E$7:$E$60</c:f>
              <c:numCache>
                <c:formatCode>General</c:formatCode>
                <c:ptCount val="5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2"/>
          <c:order val="2"/>
          <c:tx>
            <c:strRef>
              <c:f>'DEPENDENCIA OCTUBRE'!$F$6</c:f>
              <c:strCache>
                <c:ptCount val="1"/>
                <c:pt idx="0">
                  <c:v>DOS DÍAS</c:v>
                </c:pt>
              </c:strCache>
            </c:strRef>
          </c:tx>
          <c:cat>
            <c:strRef>
              <c:f>'DEPENDENCIA OCTUBRE'!$C$7:$C$60</c:f>
              <c:strCache>
                <c:ptCount val="5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Programa Zapopan Ciudad de Todos</c:v>
                </c:pt>
                <c:pt idx="41">
                  <c:v>Protección Civil y Bomberos</c:v>
                </c:pt>
                <c:pt idx="42">
                  <c:v>Proyectos Estratégicos</c:v>
                </c:pt>
                <c:pt idx="43">
                  <c:v>Rastros Municipales</c:v>
                </c:pt>
                <c:pt idx="44">
                  <c:v>Regidores</c:v>
                </c:pt>
                <c:pt idx="45">
                  <c:v>Registro Civil</c:v>
                </c:pt>
                <c:pt idx="46">
                  <c:v>Relaciones Exteriores</c:v>
                </c:pt>
                <c:pt idx="47">
                  <c:v>Relaciones Públicas</c:v>
                </c:pt>
                <c:pt idx="48">
                  <c:v>Secretaria del Ayuntamiento</c:v>
                </c:pt>
                <c:pt idx="49">
                  <c:v>Secretaría Particular</c:v>
                </c:pt>
                <c:pt idx="50">
                  <c:v>Seguridad Pública</c:v>
                </c:pt>
                <c:pt idx="51">
                  <c:v>Síndico Municipal</c:v>
                </c:pt>
                <c:pt idx="52">
                  <c:v>Tesorero Municipal</c:v>
                </c:pt>
                <c:pt idx="53">
                  <c:v>Vinculación y Asuntos Religiosos</c:v>
                </c:pt>
              </c:strCache>
            </c:strRef>
          </c:cat>
          <c:val>
            <c:numRef>
              <c:f>'DEPENDENCIA OCTUBRE'!$F$7:$F$60</c:f>
              <c:numCache>
                <c:formatCode>General</c:formatCode>
                <c:ptCount val="54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19</c:v>
                </c:pt>
                <c:pt idx="36">
                  <c:v>30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8</c:v>
                </c:pt>
                <c:pt idx="52">
                  <c:v>2</c:v>
                </c:pt>
                <c:pt idx="53">
                  <c:v>0</c:v>
                </c:pt>
              </c:numCache>
            </c:numRef>
          </c:val>
        </c:ser>
        <c:ser>
          <c:idx val="3"/>
          <c:order val="3"/>
          <c:tx>
            <c:strRef>
              <c:f>'DEPENDENCIA OCTUBRE'!$G$6</c:f>
              <c:strCache>
                <c:ptCount val="1"/>
                <c:pt idx="0">
                  <c:v>TRES DÍAS</c:v>
                </c:pt>
              </c:strCache>
            </c:strRef>
          </c:tx>
          <c:cat>
            <c:strRef>
              <c:f>'DEPENDENCIA OCTUBRE'!$C$7:$C$60</c:f>
              <c:strCache>
                <c:ptCount val="5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Programa Zapopan Ciudad de Todos</c:v>
                </c:pt>
                <c:pt idx="41">
                  <c:v>Protección Civil y Bomberos</c:v>
                </c:pt>
                <c:pt idx="42">
                  <c:v>Proyectos Estratégicos</c:v>
                </c:pt>
                <c:pt idx="43">
                  <c:v>Rastros Municipales</c:v>
                </c:pt>
                <c:pt idx="44">
                  <c:v>Regidores</c:v>
                </c:pt>
                <c:pt idx="45">
                  <c:v>Registro Civil</c:v>
                </c:pt>
                <c:pt idx="46">
                  <c:v>Relaciones Exteriores</c:v>
                </c:pt>
                <c:pt idx="47">
                  <c:v>Relaciones Públicas</c:v>
                </c:pt>
                <c:pt idx="48">
                  <c:v>Secretaria del Ayuntamiento</c:v>
                </c:pt>
                <c:pt idx="49">
                  <c:v>Secretaría Particular</c:v>
                </c:pt>
                <c:pt idx="50">
                  <c:v>Seguridad Pública</c:v>
                </c:pt>
                <c:pt idx="51">
                  <c:v>Síndico Municipal</c:v>
                </c:pt>
                <c:pt idx="52">
                  <c:v>Tesorero Municipal</c:v>
                </c:pt>
                <c:pt idx="53">
                  <c:v>Vinculación y Asuntos Religiosos</c:v>
                </c:pt>
              </c:strCache>
            </c:strRef>
          </c:cat>
          <c:val>
            <c:numRef>
              <c:f>'DEPENDENCIA OCTUBRE'!$G$7:$G$60</c:f>
              <c:numCache>
                <c:formatCode>General</c:formatCode>
                <c:ptCount val="54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5</c:v>
                </c:pt>
                <c:pt idx="26">
                  <c:v>3</c:v>
                </c:pt>
                <c:pt idx="27">
                  <c:v>12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52</c:v>
                </c:pt>
                <c:pt idx="36">
                  <c:v>18</c:v>
                </c:pt>
                <c:pt idx="37">
                  <c:v>4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6</c:v>
                </c:pt>
                <c:pt idx="51">
                  <c:v>3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4"/>
          <c:order val="4"/>
          <c:tx>
            <c:strRef>
              <c:f>'DEPENDENCIA OCTUBRE'!$H$6</c:f>
              <c:strCache>
                <c:ptCount val="1"/>
                <c:pt idx="0">
                  <c:v>CUATRO DÍAS</c:v>
                </c:pt>
              </c:strCache>
            </c:strRef>
          </c:tx>
          <c:cat>
            <c:strRef>
              <c:f>'DEPENDENCIA OCTUBRE'!$C$7:$C$60</c:f>
              <c:strCache>
                <c:ptCount val="5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Programa Zapopan Ciudad de Todos</c:v>
                </c:pt>
                <c:pt idx="41">
                  <c:v>Protección Civil y Bomberos</c:v>
                </c:pt>
                <c:pt idx="42">
                  <c:v>Proyectos Estratégicos</c:v>
                </c:pt>
                <c:pt idx="43">
                  <c:v>Rastros Municipales</c:v>
                </c:pt>
                <c:pt idx="44">
                  <c:v>Regidores</c:v>
                </c:pt>
                <c:pt idx="45">
                  <c:v>Registro Civil</c:v>
                </c:pt>
                <c:pt idx="46">
                  <c:v>Relaciones Exteriores</c:v>
                </c:pt>
                <c:pt idx="47">
                  <c:v>Relaciones Públicas</c:v>
                </c:pt>
                <c:pt idx="48">
                  <c:v>Secretaria del Ayuntamiento</c:v>
                </c:pt>
                <c:pt idx="49">
                  <c:v>Secretaría Particular</c:v>
                </c:pt>
                <c:pt idx="50">
                  <c:v>Seguridad Pública</c:v>
                </c:pt>
                <c:pt idx="51">
                  <c:v>Síndico Municipal</c:v>
                </c:pt>
                <c:pt idx="52">
                  <c:v>Tesorero Municipal</c:v>
                </c:pt>
                <c:pt idx="53">
                  <c:v>Vinculación y Asuntos Religiosos</c:v>
                </c:pt>
              </c:strCache>
            </c:strRef>
          </c:cat>
          <c:val>
            <c:numRef>
              <c:f>'DEPENDENCIA OCTUBRE'!$H$7:$H$60</c:f>
              <c:numCache>
                <c:formatCode>General</c:formatCode>
                <c:ptCount val="54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27</c:v>
                </c:pt>
                <c:pt idx="36">
                  <c:v>12</c:v>
                </c:pt>
                <c:pt idx="37">
                  <c:v>0</c:v>
                </c:pt>
                <c:pt idx="38">
                  <c:v>2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5"/>
          <c:order val="5"/>
          <c:tx>
            <c:strRef>
              <c:f>'DEPENDENCIA OCTUBRE'!$I$6</c:f>
              <c:strCache>
                <c:ptCount val="1"/>
                <c:pt idx="0">
                  <c:v>CINCO DÍAS</c:v>
                </c:pt>
              </c:strCache>
            </c:strRef>
          </c:tx>
          <c:cat>
            <c:strRef>
              <c:f>'DEPENDENCIA OCTUBRE'!$C$7:$C$60</c:f>
              <c:strCache>
                <c:ptCount val="5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Programa Zapopan Ciudad de Todos</c:v>
                </c:pt>
                <c:pt idx="41">
                  <c:v>Protección Civil y Bomberos</c:v>
                </c:pt>
                <c:pt idx="42">
                  <c:v>Proyectos Estratégicos</c:v>
                </c:pt>
                <c:pt idx="43">
                  <c:v>Rastros Municipales</c:v>
                </c:pt>
                <c:pt idx="44">
                  <c:v>Regidores</c:v>
                </c:pt>
                <c:pt idx="45">
                  <c:v>Registro Civil</c:v>
                </c:pt>
                <c:pt idx="46">
                  <c:v>Relaciones Exteriores</c:v>
                </c:pt>
                <c:pt idx="47">
                  <c:v>Relaciones Públicas</c:v>
                </c:pt>
                <c:pt idx="48">
                  <c:v>Secretaria del Ayuntamiento</c:v>
                </c:pt>
                <c:pt idx="49">
                  <c:v>Secretaría Particular</c:v>
                </c:pt>
                <c:pt idx="50">
                  <c:v>Seguridad Pública</c:v>
                </c:pt>
                <c:pt idx="51">
                  <c:v>Síndico Municipal</c:v>
                </c:pt>
                <c:pt idx="52">
                  <c:v>Tesorero Municipal</c:v>
                </c:pt>
                <c:pt idx="53">
                  <c:v>Vinculación y Asuntos Religiosos</c:v>
                </c:pt>
              </c:strCache>
            </c:strRef>
          </c:cat>
          <c:val>
            <c:numRef>
              <c:f>'DEPENDENCIA OCTUBRE'!$I$7:$I$60</c:f>
              <c:numCache>
                <c:formatCode>General</c:formatCode>
                <c:ptCount val="54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21</c:v>
                </c:pt>
                <c:pt idx="36">
                  <c:v>13</c:v>
                </c:pt>
                <c:pt idx="37">
                  <c:v>7</c:v>
                </c:pt>
                <c:pt idx="38">
                  <c:v>1</c:v>
                </c:pt>
                <c:pt idx="39">
                  <c:v>7</c:v>
                </c:pt>
                <c:pt idx="40">
                  <c:v>0</c:v>
                </c:pt>
                <c:pt idx="41">
                  <c:v>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6</c:v>
                </c:pt>
                <c:pt idx="51">
                  <c:v>14</c:v>
                </c:pt>
                <c:pt idx="52">
                  <c:v>46</c:v>
                </c:pt>
                <c:pt idx="53">
                  <c:v>1</c:v>
                </c:pt>
              </c:numCache>
            </c:numRef>
          </c:val>
        </c:ser>
        <c:ser>
          <c:idx val="6"/>
          <c:order val="6"/>
          <c:tx>
            <c:strRef>
              <c:f>'DEPENDENCIA OCTUBRE'!$J$6</c:f>
              <c:strCache>
                <c:ptCount val="1"/>
                <c:pt idx="0">
                  <c:v>SEIS DÍAS </c:v>
                </c:pt>
              </c:strCache>
            </c:strRef>
          </c:tx>
          <c:cat>
            <c:strRef>
              <c:f>'DEPENDENCIA OCTUBRE'!$C$7:$C$60</c:f>
              <c:strCache>
                <c:ptCount val="5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Programa Zapopan Ciudad de Todos</c:v>
                </c:pt>
                <c:pt idx="41">
                  <c:v>Protección Civil y Bomberos</c:v>
                </c:pt>
                <c:pt idx="42">
                  <c:v>Proyectos Estratégicos</c:v>
                </c:pt>
                <c:pt idx="43">
                  <c:v>Rastros Municipales</c:v>
                </c:pt>
                <c:pt idx="44">
                  <c:v>Regidores</c:v>
                </c:pt>
                <c:pt idx="45">
                  <c:v>Registro Civil</c:v>
                </c:pt>
                <c:pt idx="46">
                  <c:v>Relaciones Exteriores</c:v>
                </c:pt>
                <c:pt idx="47">
                  <c:v>Relaciones Públicas</c:v>
                </c:pt>
                <c:pt idx="48">
                  <c:v>Secretaria del Ayuntamiento</c:v>
                </c:pt>
                <c:pt idx="49">
                  <c:v>Secretaría Particular</c:v>
                </c:pt>
                <c:pt idx="50">
                  <c:v>Seguridad Pública</c:v>
                </c:pt>
                <c:pt idx="51">
                  <c:v>Síndico Municipal</c:v>
                </c:pt>
                <c:pt idx="52">
                  <c:v>Tesorero Municipal</c:v>
                </c:pt>
                <c:pt idx="53">
                  <c:v>Vinculación y Asuntos Religiosos</c:v>
                </c:pt>
              </c:strCache>
            </c:strRef>
          </c:cat>
          <c:val>
            <c:numRef>
              <c:f>'DEPENDENCIA OCTUBRE'!$J$7:$J$60</c:f>
              <c:numCache>
                <c:formatCode>General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17</c:v>
                </c:pt>
                <c:pt idx="36">
                  <c:v>4</c:v>
                </c:pt>
                <c:pt idx="37">
                  <c:v>24</c:v>
                </c:pt>
                <c:pt idx="38">
                  <c:v>1</c:v>
                </c:pt>
                <c:pt idx="39">
                  <c:v>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10</c:v>
                </c:pt>
                <c:pt idx="51">
                  <c:v>6</c:v>
                </c:pt>
                <c:pt idx="52">
                  <c:v>15</c:v>
                </c:pt>
                <c:pt idx="53">
                  <c:v>0</c:v>
                </c:pt>
              </c:numCache>
            </c:numRef>
          </c:val>
        </c:ser>
        <c:ser>
          <c:idx val="7"/>
          <c:order val="7"/>
          <c:tx>
            <c:strRef>
              <c:f>'DEPENDENCIA OCTUBRE'!$K$6</c:f>
              <c:strCache>
                <c:ptCount val="1"/>
                <c:pt idx="0">
                  <c:v>SIETE DÍAS</c:v>
                </c:pt>
              </c:strCache>
            </c:strRef>
          </c:tx>
          <c:cat>
            <c:strRef>
              <c:f>'DEPENDENCIA OCTUBRE'!$C$7:$C$60</c:f>
              <c:strCache>
                <c:ptCount val="5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Programa Zapopan Ciudad de Todos</c:v>
                </c:pt>
                <c:pt idx="41">
                  <c:v>Protección Civil y Bomberos</c:v>
                </c:pt>
                <c:pt idx="42">
                  <c:v>Proyectos Estratégicos</c:v>
                </c:pt>
                <c:pt idx="43">
                  <c:v>Rastros Municipales</c:v>
                </c:pt>
                <c:pt idx="44">
                  <c:v>Regidores</c:v>
                </c:pt>
                <c:pt idx="45">
                  <c:v>Registro Civil</c:v>
                </c:pt>
                <c:pt idx="46">
                  <c:v>Relaciones Exteriores</c:v>
                </c:pt>
                <c:pt idx="47">
                  <c:v>Relaciones Públicas</c:v>
                </c:pt>
                <c:pt idx="48">
                  <c:v>Secretaria del Ayuntamiento</c:v>
                </c:pt>
                <c:pt idx="49">
                  <c:v>Secretaría Particular</c:v>
                </c:pt>
                <c:pt idx="50">
                  <c:v>Seguridad Pública</c:v>
                </c:pt>
                <c:pt idx="51">
                  <c:v>Síndico Municipal</c:v>
                </c:pt>
                <c:pt idx="52">
                  <c:v>Tesorero Municipal</c:v>
                </c:pt>
                <c:pt idx="53">
                  <c:v>Vinculación y Asuntos Religiosos</c:v>
                </c:pt>
              </c:strCache>
            </c:strRef>
          </c:cat>
          <c:val>
            <c:numRef>
              <c:f>'DEPENDENCIA OCTUBRE'!$K$7:$K$60</c:f>
              <c:numCache>
                <c:formatCode>General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</c:numCache>
            </c:numRef>
          </c:val>
        </c:ser>
        <c:ser>
          <c:idx val="8"/>
          <c:order val="8"/>
          <c:tx>
            <c:strRef>
              <c:f>'DEPENDENCIA OCTUBRE'!$L$6</c:f>
              <c:strCache>
                <c:ptCount val="1"/>
                <c:pt idx="0">
                  <c:v>TURNOS</c:v>
                </c:pt>
              </c:strCache>
            </c:strRef>
          </c:tx>
          <c:cat>
            <c:strRef>
              <c:f>'DEPENDENCIA OCTUBRE'!$C$7:$C$60</c:f>
              <c:strCache>
                <c:ptCount val="54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Coordinación de Delegaciones</c:v>
                </c:pt>
                <c:pt idx="7">
                  <c:v>Coordinación de Gabinete</c:v>
                </c:pt>
                <c:pt idx="8">
                  <c:v>Coordinación de la Oficina de Presidencia </c:v>
                </c:pt>
                <c:pt idx="9">
                  <c:v>Coordinación General  Oficina Central de Gobierno, Estrategía y opinión Pública</c:v>
                </c:pt>
                <c:pt idx="10">
                  <c:v>Comunicación Social</c:v>
                </c:pt>
                <c:pt idx="11">
                  <c:v>Comunidad digna</c:v>
                </c:pt>
                <c:pt idx="12">
                  <c:v>Contraloría</c:v>
                </c:pt>
                <c:pt idx="13">
                  <c:v>Coplademun</c:v>
                </c:pt>
                <c:pt idx="14">
                  <c:v>Desarrollo Social Humano</c:v>
                </c:pt>
                <c:pt idx="15">
                  <c:v>Dirección de Cementerios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Parques y Jardines</c:v>
                </c:pt>
                <c:pt idx="23">
                  <c:v>Dirección de Protección al Medio Ambiente</c:v>
                </c:pt>
                <c:pt idx="24">
                  <c:v>Dirección de Transparencia y Acceso a la Información</c:v>
                </c:pt>
                <c:pt idx="25">
                  <c:v>Educación Municipal</c:v>
                </c:pt>
                <c:pt idx="26">
                  <c:v>Estacionómetros y Estacionamientos</c:v>
                </c:pt>
                <c:pt idx="27">
                  <c:v>Inspección de Reglamentos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Mujer</c:v>
                </c:pt>
                <c:pt idx="31">
                  <c:v>Integración y Dictaminación</c:v>
                </c:pt>
                <c:pt idx="32">
                  <c:v>Junta Municipal de Reclutamiento</c:v>
                </c:pt>
                <c:pt idx="33">
                  <c:v>Mantenimiento de Pavimentos</c:v>
                </c:pt>
                <c:pt idx="34">
                  <c:v>Mantenimiento Urbano</c:v>
                </c:pt>
                <c:pt idx="35">
                  <c:v>Obras Públicas</c:v>
                </c:pt>
                <c:pt idx="36">
                  <c:v>Oficialía Mayor Administrativa</c:v>
                </c:pt>
                <c:pt idx="37">
                  <c:v>Padrón y Licencias</c:v>
                </c:pt>
                <c:pt idx="38">
                  <c:v>Participación Ciudadana</c:v>
                </c:pt>
                <c:pt idx="39">
                  <c:v>Patrimonio Municipal</c:v>
                </c:pt>
                <c:pt idx="40">
                  <c:v>Programa Zapopan Ciudad de Todos</c:v>
                </c:pt>
                <c:pt idx="41">
                  <c:v>Protección Civil y Bomberos</c:v>
                </c:pt>
                <c:pt idx="42">
                  <c:v>Proyectos Estratégicos</c:v>
                </c:pt>
                <c:pt idx="43">
                  <c:v>Rastros Municipales</c:v>
                </c:pt>
                <c:pt idx="44">
                  <c:v>Regidores</c:v>
                </c:pt>
                <c:pt idx="45">
                  <c:v>Registro Civil</c:v>
                </c:pt>
                <c:pt idx="46">
                  <c:v>Relaciones Exteriores</c:v>
                </c:pt>
                <c:pt idx="47">
                  <c:v>Relaciones Públicas</c:v>
                </c:pt>
                <c:pt idx="48">
                  <c:v>Secretaria del Ayuntamiento</c:v>
                </c:pt>
                <c:pt idx="49">
                  <c:v>Secretaría Particular</c:v>
                </c:pt>
                <c:pt idx="50">
                  <c:v>Seguridad Pública</c:v>
                </c:pt>
                <c:pt idx="51">
                  <c:v>Síndico Municipal</c:v>
                </c:pt>
                <c:pt idx="52">
                  <c:v>Tesorero Municipal</c:v>
                </c:pt>
                <c:pt idx="53">
                  <c:v>Vinculación y Asuntos Religiosos</c:v>
                </c:pt>
              </c:strCache>
            </c:strRef>
          </c:cat>
          <c:val>
            <c:numRef>
              <c:f>'DEPENDENCIA OCTUBRE'!$L$7:$L$60</c:f>
              <c:numCache>
                <c:formatCode>General</c:formatCode>
                <c:ptCount val="54"/>
                <c:pt idx="0">
                  <c:v>14</c:v>
                </c:pt>
                <c:pt idx="1">
                  <c:v>4</c:v>
                </c:pt>
                <c:pt idx="2">
                  <c:v>5</c:v>
                </c:pt>
                <c:pt idx="3">
                  <c:v>10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  <c:pt idx="12">
                  <c:v>5</c:v>
                </c:pt>
                <c:pt idx="13">
                  <c:v>4</c:v>
                </c:pt>
                <c:pt idx="14">
                  <c:v>21</c:v>
                </c:pt>
                <c:pt idx="15">
                  <c:v>1</c:v>
                </c:pt>
                <c:pt idx="16">
                  <c:v>16</c:v>
                </c:pt>
                <c:pt idx="17">
                  <c:v>18</c:v>
                </c:pt>
                <c:pt idx="18">
                  <c:v>6</c:v>
                </c:pt>
                <c:pt idx="19">
                  <c:v>4</c:v>
                </c:pt>
                <c:pt idx="20">
                  <c:v>8</c:v>
                </c:pt>
                <c:pt idx="21">
                  <c:v>1</c:v>
                </c:pt>
                <c:pt idx="22">
                  <c:v>5</c:v>
                </c:pt>
                <c:pt idx="23">
                  <c:v>1</c:v>
                </c:pt>
                <c:pt idx="24">
                  <c:v>1</c:v>
                </c:pt>
                <c:pt idx="25">
                  <c:v>7</c:v>
                </c:pt>
                <c:pt idx="26">
                  <c:v>6</c:v>
                </c:pt>
                <c:pt idx="27">
                  <c:v>39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138</c:v>
                </c:pt>
                <c:pt idx="36">
                  <c:v>81</c:v>
                </c:pt>
                <c:pt idx="37">
                  <c:v>35</c:v>
                </c:pt>
                <c:pt idx="38">
                  <c:v>8</c:v>
                </c:pt>
                <c:pt idx="39">
                  <c:v>18</c:v>
                </c:pt>
                <c:pt idx="40">
                  <c:v>0</c:v>
                </c:pt>
                <c:pt idx="41">
                  <c:v>8</c:v>
                </c:pt>
                <c:pt idx="42">
                  <c:v>4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4</c:v>
                </c:pt>
                <c:pt idx="48">
                  <c:v>1</c:v>
                </c:pt>
                <c:pt idx="49">
                  <c:v>5</c:v>
                </c:pt>
                <c:pt idx="50">
                  <c:v>26</c:v>
                </c:pt>
                <c:pt idx="51">
                  <c:v>32</c:v>
                </c:pt>
                <c:pt idx="52">
                  <c:v>69</c:v>
                </c:pt>
                <c:pt idx="53">
                  <c:v>1</c:v>
                </c:pt>
              </c:numCache>
            </c:numRef>
          </c:val>
        </c:ser>
        <c:shape val="cylinder"/>
        <c:axId val="140918784"/>
        <c:axId val="140920320"/>
        <c:axId val="0"/>
      </c:bar3DChart>
      <c:catAx>
        <c:axId val="140918784"/>
        <c:scaling>
          <c:orientation val="minMax"/>
        </c:scaling>
        <c:axPos val="b"/>
        <c:tickLblPos val="nextTo"/>
        <c:crossAx val="140920320"/>
        <c:crosses val="autoZero"/>
        <c:auto val="1"/>
        <c:lblAlgn val="ctr"/>
        <c:lblOffset val="100"/>
      </c:catAx>
      <c:valAx>
        <c:axId val="140920320"/>
        <c:scaling>
          <c:orientation val="minMax"/>
        </c:scaling>
        <c:delete val="1"/>
        <c:axPos val="l"/>
        <c:numFmt formatCode="General" sourceLinked="1"/>
        <c:tickLblPos val="nextTo"/>
        <c:crossAx val="140918784"/>
        <c:crosses val="autoZero"/>
        <c:crossBetween val="between"/>
      </c:valAx>
      <c:spPr>
        <a:solidFill>
          <a:schemeClr val="bg2">
            <a:lumMod val="50000"/>
          </a:schemeClr>
        </a:solidFill>
      </c:spPr>
    </c:plotArea>
    <c:legend>
      <c:legendPos val="r"/>
    </c:legend>
    <c:plotVisOnly val="1"/>
  </c:chart>
  <c:spPr>
    <a:solidFill>
      <a:schemeClr val="bg2">
        <a:lumMod val="9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view3D>
      <c:rAngAx val="1"/>
    </c:view3D>
    <c:sideWall>
      <c:spPr>
        <a:solidFill>
          <a:schemeClr val="tx2">
            <a:lumMod val="20000"/>
            <a:lumOff val="80000"/>
          </a:schemeClr>
        </a:solidFill>
      </c:spPr>
    </c:sideWall>
    <c:backWall>
      <c:spPr>
        <a:solidFill>
          <a:schemeClr val="tx2">
            <a:lumMod val="20000"/>
            <a:lumOff val="80000"/>
          </a:schemeClr>
        </a:solidFill>
      </c:spPr>
    </c:backWall>
    <c:plotArea>
      <c:layout/>
      <c:bar3DChart>
        <c:barDir val="col"/>
        <c:grouping val="clustered"/>
        <c:ser>
          <c:idx val="0"/>
          <c:order val="0"/>
          <c:cat>
            <c:strRef>
              <c:f>'DEPENDENCIA OCTUBRE'!$D$104:$D$112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 O MAS </c:v>
                </c:pt>
              </c:strCache>
            </c:strRef>
          </c:cat>
          <c:val>
            <c:numRef>
              <c:f>'DEPENDENCIA OCTUBRE'!$E$104:$E$112</c:f>
              <c:numCache>
                <c:formatCode>General</c:formatCode>
                <c:ptCount val="9"/>
              </c:numCache>
            </c:numRef>
          </c:val>
        </c:ser>
        <c:ser>
          <c:idx val="1"/>
          <c:order val="1"/>
          <c:cat>
            <c:strRef>
              <c:f>'DEPENDENCIA OCTUBRE'!$D$104:$D$112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 O MAS </c:v>
                </c:pt>
              </c:strCache>
            </c:strRef>
          </c:cat>
          <c:val>
            <c:numRef>
              <c:f>'DEPENDENCIA OCTUBRE'!$F$104:$F$112</c:f>
              <c:numCache>
                <c:formatCode>General</c:formatCode>
                <c:ptCount val="9"/>
              </c:numCache>
            </c:numRef>
          </c:val>
        </c:ser>
        <c:ser>
          <c:idx val="2"/>
          <c:order val="2"/>
          <c:spPr>
            <a:solidFill>
              <a:schemeClr val="tx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'DEPENDENCIA OCTUBRE'!$D$104:$D$112</c:f>
              <c:strCache>
                <c:ptCount val="9"/>
                <c:pt idx="0">
                  <c:v>MISMO DIA</c:v>
                </c:pt>
                <c:pt idx="1">
                  <c:v>UN DIA</c:v>
                </c:pt>
                <c:pt idx="2">
                  <c:v>DOS DIAS</c:v>
                </c:pt>
                <c:pt idx="3">
                  <c:v>TRES DIAS</c:v>
                </c:pt>
                <c:pt idx="4">
                  <c:v>CUATRO DIAS</c:v>
                </c:pt>
                <c:pt idx="5">
                  <c:v>CINCO DIAS</c:v>
                </c:pt>
                <c:pt idx="6">
                  <c:v>SEIS DIAS</c:v>
                </c:pt>
                <c:pt idx="7">
                  <c:v>SIETE DIAS</c:v>
                </c:pt>
                <c:pt idx="8">
                  <c:v>OCHO DIAS O MAS </c:v>
                </c:pt>
              </c:strCache>
            </c:strRef>
          </c:cat>
          <c:val>
            <c:numRef>
              <c:f>'DEPENDENCIA OCTUBRE'!$G$104:$G$112</c:f>
              <c:numCache>
                <c:formatCode>General</c:formatCode>
                <c:ptCount val="9"/>
                <c:pt idx="0">
                  <c:v>45</c:v>
                </c:pt>
                <c:pt idx="1">
                  <c:v>41</c:v>
                </c:pt>
                <c:pt idx="2">
                  <c:v>106</c:v>
                </c:pt>
                <c:pt idx="3">
                  <c:v>127</c:v>
                </c:pt>
                <c:pt idx="4">
                  <c:v>71</c:v>
                </c:pt>
                <c:pt idx="5">
                  <c:v>145</c:v>
                </c:pt>
                <c:pt idx="6">
                  <c:v>94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shape val="cylinder"/>
        <c:axId val="140951936"/>
        <c:axId val="140953472"/>
        <c:axId val="0"/>
      </c:bar3DChart>
      <c:catAx>
        <c:axId val="140951936"/>
        <c:scaling>
          <c:orientation val="minMax"/>
        </c:scaling>
        <c:axPos val="b"/>
        <c:tickLblPos val="nextTo"/>
        <c:txPr>
          <a:bodyPr/>
          <a:lstStyle/>
          <a:p>
            <a:pPr>
              <a:defRPr sz="1050" b="1">
                <a:solidFill>
                  <a:schemeClr val="accent1">
                    <a:lumMod val="50000"/>
                  </a:schemeClr>
                </a:solidFill>
              </a:defRPr>
            </a:pPr>
            <a:endParaRPr lang="es-MX"/>
          </a:p>
        </c:txPr>
        <c:crossAx val="140953472"/>
        <c:crosses val="autoZero"/>
        <c:auto val="1"/>
        <c:lblAlgn val="ctr"/>
        <c:lblOffset val="100"/>
      </c:catAx>
      <c:valAx>
        <c:axId val="140953472"/>
        <c:scaling>
          <c:orientation val="minMax"/>
        </c:scaling>
        <c:delete val="1"/>
        <c:axPos val="l"/>
        <c:numFmt formatCode="General" sourceLinked="1"/>
        <c:tickLblPos val="nextTo"/>
        <c:crossAx val="140951936"/>
        <c:crosses val="autoZero"/>
        <c:crossBetween val="between"/>
      </c:valAx>
      <c:spPr>
        <a:solidFill>
          <a:schemeClr val="tx2">
            <a:lumMod val="60000"/>
            <a:lumOff val="40000"/>
          </a:schemeClr>
        </a:solidFill>
      </c:spPr>
    </c:plotArea>
    <c:plotVisOnly val="1"/>
  </c:chart>
  <c:spPr>
    <a:solidFill>
      <a:schemeClr val="accent1">
        <a:lumMod val="60000"/>
        <a:lumOff val="4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/>
      <c:barChart>
        <c:barDir val="col"/>
        <c:grouping val="clustered"/>
        <c:ser>
          <c:idx val="0"/>
          <c:order val="0"/>
          <c:tx>
            <c:strRef>
              <c:f>[1]Hoja1!$B$7</c:f>
              <c:strCache>
                <c:ptCount val="1"/>
                <c:pt idx="0">
                  <c:v>Se confirma respuesta</c:v>
                </c:pt>
              </c:strCache>
            </c:strRef>
          </c:tx>
          <c:dLbls>
            <c:showVal val="1"/>
          </c:dLbls>
          <c:cat>
            <c:strRef>
              <c:f>[1]Hoja1!$C$6:$E$6</c:f>
              <c:strCache>
                <c:ptCount val="3"/>
                <c:pt idx="0">
                  <c:v>2012</c:v>
                </c:pt>
                <c:pt idx="1">
                  <c:v>2013</c:v>
                </c:pt>
                <c:pt idx="2">
                  <c:v>2014*</c:v>
                </c:pt>
              </c:strCache>
            </c:strRef>
          </c:cat>
          <c:val>
            <c:numRef>
              <c:f>[1]Hoja1!$C$7:$E$7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tx>
            <c:strRef>
              <c:f>[1]Hoja1!$B$8</c:f>
              <c:strCache>
                <c:ptCount val="1"/>
                <c:pt idx="0">
                  <c:v>Se requiere entrega de información </c:v>
                </c:pt>
              </c:strCache>
            </c:strRef>
          </c:tx>
          <c:dLbls>
            <c:showVal val="1"/>
          </c:dLbls>
          <c:cat>
            <c:strRef>
              <c:f>[1]Hoja1!$C$6:$E$6</c:f>
              <c:strCache>
                <c:ptCount val="3"/>
                <c:pt idx="0">
                  <c:v>2012</c:v>
                </c:pt>
                <c:pt idx="1">
                  <c:v>2013</c:v>
                </c:pt>
                <c:pt idx="2">
                  <c:v>2014*</c:v>
                </c:pt>
              </c:strCache>
            </c:strRef>
          </c:cat>
          <c:val>
            <c:numRef>
              <c:f>[1]Hoja1!$C$8:$E$8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8</c:v>
                </c:pt>
              </c:numCache>
            </c:numRef>
          </c:val>
        </c:ser>
        <c:ser>
          <c:idx val="2"/>
          <c:order val="2"/>
          <c:tx>
            <c:strRef>
              <c:f>[1]Hoja1!$B$9</c:f>
              <c:strCache>
                <c:ptCount val="1"/>
                <c:pt idx="0">
                  <c:v>Se sobresee </c:v>
                </c:pt>
              </c:strCache>
            </c:strRef>
          </c:tx>
          <c:dLbls>
            <c:showVal val="1"/>
          </c:dLbls>
          <c:cat>
            <c:strRef>
              <c:f>[1]Hoja1!$C$6:$E$6</c:f>
              <c:strCache>
                <c:ptCount val="3"/>
                <c:pt idx="0">
                  <c:v>2012</c:v>
                </c:pt>
                <c:pt idx="1">
                  <c:v>2013</c:v>
                </c:pt>
                <c:pt idx="2">
                  <c:v>2014*</c:v>
                </c:pt>
              </c:strCache>
            </c:strRef>
          </c:cat>
          <c:val>
            <c:numRef>
              <c:f>[1]Hoja1!$C$9:$E$9</c:f>
              <c:numCache>
                <c:formatCode>General</c:formatCode>
                <c:ptCount val="3"/>
                <c:pt idx="0">
                  <c:v>1</c:v>
                </c:pt>
                <c:pt idx="1">
                  <c:v>12</c:v>
                </c:pt>
                <c:pt idx="2">
                  <c:v>9</c:v>
                </c:pt>
              </c:numCache>
            </c:numRef>
          </c:val>
        </c:ser>
        <c:axId val="141236864"/>
        <c:axId val="141250944"/>
      </c:barChart>
      <c:catAx>
        <c:axId val="141236864"/>
        <c:scaling>
          <c:orientation val="minMax"/>
        </c:scaling>
        <c:axPos val="b"/>
        <c:tickLblPos val="nextTo"/>
        <c:crossAx val="141250944"/>
        <c:crosses val="autoZero"/>
        <c:auto val="1"/>
        <c:lblAlgn val="ctr"/>
        <c:lblOffset val="100"/>
      </c:catAx>
      <c:valAx>
        <c:axId val="141250944"/>
        <c:scaling>
          <c:orientation val="minMax"/>
        </c:scaling>
        <c:delete val="1"/>
        <c:axPos val="l"/>
        <c:majorGridlines/>
        <c:numFmt formatCode="General" sourceLinked="1"/>
        <c:tickLblPos val="nextTo"/>
        <c:crossAx val="1412368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2.7235050325636612E-2"/>
          <c:y val="3.5087719298245612E-2"/>
          <c:w val="0.88606928574423227"/>
          <c:h val="0.46324943592577245"/>
        </c:manualLayout>
      </c:layout>
      <c:barChart>
        <c:barDir val="col"/>
        <c:grouping val="clustered"/>
        <c:ser>
          <c:idx val="0"/>
          <c:order val="0"/>
          <c:tx>
            <c:strRef>
              <c:f>'GRAFICAS SEG SEM GR'!$G$221</c:f>
              <c:strCache>
                <c:ptCount val="1"/>
                <c:pt idx="0">
                  <c:v>JULIO</c:v>
                </c:pt>
              </c:strCache>
            </c:strRef>
          </c:tx>
          <c:cat>
            <c:strRef>
              <c:f>'GRAFICAS SEG SEM GR'!$D$222:$F$277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  <c:pt idx="36">
                  <c:v>Oficialía Mayor Administrativa</c:v>
                </c:pt>
                <c:pt idx="37">
                  <c:v>Oficialía Mayor de Padrón y Licencias</c:v>
                </c:pt>
                <c:pt idx="38">
                  <c:v>Parques y Jardines</c:v>
                </c:pt>
                <c:pt idx="39">
                  <c:v>Participación Ciudadana</c:v>
                </c:pt>
                <c:pt idx="40">
                  <c:v>Patrimonio Municipal</c:v>
                </c:pt>
                <c:pt idx="41">
                  <c:v>Protección al Medio Ambiente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Sindicatura</c:v>
                </c:pt>
                <c:pt idx="53">
                  <c:v>Tesorería</c:v>
                </c:pt>
                <c:pt idx="54">
                  <c:v>Transparencia y Acceso a la Información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'GRAFICAS SEG SEM GR'!$G$222:$G$277</c:f>
              <c:numCache>
                <c:formatCode>General</c:formatCode>
                <c:ptCount val="56"/>
                <c:pt idx="0">
                  <c:v>20</c:v>
                </c:pt>
                <c:pt idx="1">
                  <c:v>2</c:v>
                </c:pt>
                <c:pt idx="2">
                  <c:v>5</c:v>
                </c:pt>
                <c:pt idx="3">
                  <c:v>16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8</c:v>
                </c:pt>
                <c:pt idx="8">
                  <c:v>0</c:v>
                </c:pt>
                <c:pt idx="9">
                  <c:v>7</c:v>
                </c:pt>
                <c:pt idx="10">
                  <c:v>40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11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13</c:v>
                </c:pt>
                <c:pt idx="21">
                  <c:v>8</c:v>
                </c:pt>
                <c:pt idx="22">
                  <c:v>15</c:v>
                </c:pt>
                <c:pt idx="23">
                  <c:v>15</c:v>
                </c:pt>
                <c:pt idx="24">
                  <c:v>104</c:v>
                </c:pt>
                <c:pt idx="25">
                  <c:v>22</c:v>
                </c:pt>
                <c:pt idx="26">
                  <c:v>0</c:v>
                </c:pt>
                <c:pt idx="27">
                  <c:v>4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3</c:v>
                </c:pt>
                <c:pt idx="35">
                  <c:v>5</c:v>
                </c:pt>
                <c:pt idx="36">
                  <c:v>121</c:v>
                </c:pt>
                <c:pt idx="37">
                  <c:v>53</c:v>
                </c:pt>
                <c:pt idx="38">
                  <c:v>4</c:v>
                </c:pt>
                <c:pt idx="39">
                  <c:v>10</c:v>
                </c:pt>
                <c:pt idx="40">
                  <c:v>18</c:v>
                </c:pt>
                <c:pt idx="41">
                  <c:v>0</c:v>
                </c:pt>
                <c:pt idx="42">
                  <c:v>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38</c:v>
                </c:pt>
                <c:pt idx="53">
                  <c:v>72</c:v>
                </c:pt>
                <c:pt idx="54">
                  <c:v>32</c:v>
                </c:pt>
                <c:pt idx="55">
                  <c:v>0</c:v>
                </c:pt>
              </c:numCache>
            </c:numRef>
          </c:val>
        </c:ser>
        <c:ser>
          <c:idx val="1"/>
          <c:order val="1"/>
          <c:tx>
            <c:strRef>
              <c:f>'GRAFICAS SEG SEM GR'!$H$221</c:f>
              <c:strCache>
                <c:ptCount val="1"/>
                <c:pt idx="0">
                  <c:v>AGOSTO</c:v>
                </c:pt>
              </c:strCache>
            </c:strRef>
          </c:tx>
          <c:cat>
            <c:strRef>
              <c:f>'GRAFICAS SEG SEM GR'!$D$222:$F$277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  <c:pt idx="36">
                  <c:v>Oficialía Mayor Administrativa</c:v>
                </c:pt>
                <c:pt idx="37">
                  <c:v>Oficialía Mayor de Padrón y Licencias</c:v>
                </c:pt>
                <c:pt idx="38">
                  <c:v>Parques y Jardines</c:v>
                </c:pt>
                <c:pt idx="39">
                  <c:v>Participación Ciudadana</c:v>
                </c:pt>
                <c:pt idx="40">
                  <c:v>Patrimonio Municipal</c:v>
                </c:pt>
                <c:pt idx="41">
                  <c:v>Protección al Medio Ambiente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Sindicatura</c:v>
                </c:pt>
                <c:pt idx="53">
                  <c:v>Tesorería</c:v>
                </c:pt>
                <c:pt idx="54">
                  <c:v>Transparencia y Acceso a la Información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'GRAFICAS SEG SEM GR'!$H$222:$H$277</c:f>
              <c:numCache>
                <c:formatCode>General</c:formatCode>
                <c:ptCount val="56"/>
                <c:pt idx="0">
                  <c:v>14</c:v>
                </c:pt>
                <c:pt idx="1">
                  <c:v>2</c:v>
                </c:pt>
                <c:pt idx="2">
                  <c:v>1</c:v>
                </c:pt>
                <c:pt idx="3">
                  <c:v>11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9</c:v>
                </c:pt>
                <c:pt idx="8">
                  <c:v>1</c:v>
                </c:pt>
                <c:pt idx="9">
                  <c:v>3</c:v>
                </c:pt>
                <c:pt idx="10">
                  <c:v>43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12</c:v>
                </c:pt>
                <c:pt idx="21">
                  <c:v>10</c:v>
                </c:pt>
                <c:pt idx="22">
                  <c:v>12</c:v>
                </c:pt>
                <c:pt idx="23">
                  <c:v>22</c:v>
                </c:pt>
                <c:pt idx="24">
                  <c:v>91</c:v>
                </c:pt>
                <c:pt idx="25">
                  <c:v>7</c:v>
                </c:pt>
                <c:pt idx="26">
                  <c:v>2</c:v>
                </c:pt>
                <c:pt idx="27">
                  <c:v>4</c:v>
                </c:pt>
                <c:pt idx="28">
                  <c:v>2</c:v>
                </c:pt>
                <c:pt idx="29">
                  <c:v>6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0</c:v>
                </c:pt>
                <c:pt idx="34">
                  <c:v>2</c:v>
                </c:pt>
                <c:pt idx="35">
                  <c:v>1</c:v>
                </c:pt>
                <c:pt idx="36">
                  <c:v>48</c:v>
                </c:pt>
                <c:pt idx="37">
                  <c:v>39</c:v>
                </c:pt>
                <c:pt idx="38">
                  <c:v>1</c:v>
                </c:pt>
                <c:pt idx="39">
                  <c:v>9</c:v>
                </c:pt>
                <c:pt idx="40">
                  <c:v>16</c:v>
                </c:pt>
                <c:pt idx="41">
                  <c:v>0</c:v>
                </c:pt>
                <c:pt idx="42">
                  <c:v>5</c:v>
                </c:pt>
                <c:pt idx="43">
                  <c:v>3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0</c:v>
                </c:pt>
                <c:pt idx="50">
                  <c:v>4</c:v>
                </c:pt>
                <c:pt idx="51">
                  <c:v>5</c:v>
                </c:pt>
                <c:pt idx="52">
                  <c:v>25</c:v>
                </c:pt>
                <c:pt idx="53">
                  <c:v>44</c:v>
                </c:pt>
                <c:pt idx="54">
                  <c:v>21</c:v>
                </c:pt>
                <c:pt idx="55">
                  <c:v>1</c:v>
                </c:pt>
              </c:numCache>
            </c:numRef>
          </c:val>
        </c:ser>
        <c:ser>
          <c:idx val="2"/>
          <c:order val="2"/>
          <c:tx>
            <c:strRef>
              <c:f>'GRAFICAS SEG SEM GR'!$I$221</c:f>
              <c:strCache>
                <c:ptCount val="1"/>
                <c:pt idx="0">
                  <c:v>SEPTIEMBRE</c:v>
                </c:pt>
              </c:strCache>
            </c:strRef>
          </c:tx>
          <c:cat>
            <c:strRef>
              <c:f>'GRAFICAS SEG SEM GR'!$D$222:$F$277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  <c:pt idx="36">
                  <c:v>Oficialía Mayor Administrativa</c:v>
                </c:pt>
                <c:pt idx="37">
                  <c:v>Oficialía Mayor de Padrón y Licencias</c:v>
                </c:pt>
                <c:pt idx="38">
                  <c:v>Parques y Jardines</c:v>
                </c:pt>
                <c:pt idx="39">
                  <c:v>Participación Ciudadana</c:v>
                </c:pt>
                <c:pt idx="40">
                  <c:v>Patrimonio Municipal</c:v>
                </c:pt>
                <c:pt idx="41">
                  <c:v>Protección al Medio Ambiente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Sindicatura</c:v>
                </c:pt>
                <c:pt idx="53">
                  <c:v>Tesorería</c:v>
                </c:pt>
                <c:pt idx="54">
                  <c:v>Transparencia y Acceso a la Información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'GRAFICAS SEG SEM GR'!$I$222:$I$277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3"/>
          <c:order val="3"/>
          <c:tx>
            <c:strRef>
              <c:f>'GRAFICAS SEG SEM GR'!$J$221</c:f>
              <c:strCache>
                <c:ptCount val="1"/>
                <c:pt idx="0">
                  <c:v>OCTUBRE</c:v>
                </c:pt>
              </c:strCache>
            </c:strRef>
          </c:tx>
          <c:cat>
            <c:strRef>
              <c:f>'GRAFICAS SEG SEM GR'!$D$222:$F$277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  <c:pt idx="36">
                  <c:v>Oficialía Mayor Administrativa</c:v>
                </c:pt>
                <c:pt idx="37">
                  <c:v>Oficialía Mayor de Padrón y Licencias</c:v>
                </c:pt>
                <c:pt idx="38">
                  <c:v>Parques y Jardines</c:v>
                </c:pt>
                <c:pt idx="39">
                  <c:v>Participación Ciudadana</c:v>
                </c:pt>
                <c:pt idx="40">
                  <c:v>Patrimonio Municipal</c:v>
                </c:pt>
                <c:pt idx="41">
                  <c:v>Protección al Medio Ambiente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Sindicatura</c:v>
                </c:pt>
                <c:pt idx="53">
                  <c:v>Tesorería</c:v>
                </c:pt>
                <c:pt idx="54">
                  <c:v>Transparencia y Acceso a la Información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'GRAFICAS SEG SEM GR'!$J$222:$J$277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4"/>
          <c:order val="4"/>
          <c:tx>
            <c:strRef>
              <c:f>'GRAFICAS SEG SEM GR'!$K$221</c:f>
              <c:strCache>
                <c:ptCount val="1"/>
                <c:pt idx="0">
                  <c:v>NOVIEMBRE</c:v>
                </c:pt>
              </c:strCache>
            </c:strRef>
          </c:tx>
          <c:cat>
            <c:strRef>
              <c:f>'GRAFICAS SEG SEM GR'!$D$222:$F$277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  <c:pt idx="36">
                  <c:v>Oficialía Mayor Administrativa</c:v>
                </c:pt>
                <c:pt idx="37">
                  <c:v>Oficialía Mayor de Padrón y Licencias</c:v>
                </c:pt>
                <c:pt idx="38">
                  <c:v>Parques y Jardines</c:v>
                </c:pt>
                <c:pt idx="39">
                  <c:v>Participación Ciudadana</c:v>
                </c:pt>
                <c:pt idx="40">
                  <c:v>Patrimonio Municipal</c:v>
                </c:pt>
                <c:pt idx="41">
                  <c:v>Protección al Medio Ambiente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Sindicatura</c:v>
                </c:pt>
                <c:pt idx="53">
                  <c:v>Tesorería</c:v>
                </c:pt>
                <c:pt idx="54">
                  <c:v>Transparencia y Acceso a la Información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'GRAFICAS SEG SEM GR'!$K$222:$K$277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5"/>
          <c:order val="5"/>
          <c:tx>
            <c:strRef>
              <c:f>'GRAFICAS SEG SEM GR'!$L$221</c:f>
              <c:strCache>
                <c:ptCount val="1"/>
                <c:pt idx="0">
                  <c:v>DICIEMBRE</c:v>
                </c:pt>
              </c:strCache>
            </c:strRef>
          </c:tx>
          <c:cat>
            <c:strRef>
              <c:f>'GRAFICAS SEG SEM GR'!$D$222:$F$277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  <c:pt idx="36">
                  <c:v>Oficialía Mayor Administrativa</c:v>
                </c:pt>
                <c:pt idx="37">
                  <c:v>Oficialía Mayor de Padrón y Licencias</c:v>
                </c:pt>
                <c:pt idx="38">
                  <c:v>Parques y Jardines</c:v>
                </c:pt>
                <c:pt idx="39">
                  <c:v>Participación Ciudadana</c:v>
                </c:pt>
                <c:pt idx="40">
                  <c:v>Patrimonio Municipal</c:v>
                </c:pt>
                <c:pt idx="41">
                  <c:v>Protección al Medio Ambiente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Sindicatura</c:v>
                </c:pt>
                <c:pt idx="53">
                  <c:v>Tesorería</c:v>
                </c:pt>
                <c:pt idx="54">
                  <c:v>Transparencia y Acceso a la Información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'GRAFICAS SEG SEM GR'!$L$222:$L$277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axId val="124775808"/>
        <c:axId val="124793984"/>
      </c:barChart>
      <c:catAx>
        <c:axId val="124775808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solidFill>
                  <a:srgbClr val="FFFF00"/>
                </a:solidFill>
              </a:defRPr>
            </a:pPr>
            <a:endParaRPr lang="es-MX"/>
          </a:p>
        </c:txPr>
        <c:crossAx val="124793984"/>
        <c:crosses val="autoZero"/>
        <c:auto val="1"/>
        <c:lblAlgn val="ctr"/>
        <c:lblOffset val="100"/>
      </c:catAx>
      <c:valAx>
        <c:axId val="124793984"/>
        <c:scaling>
          <c:orientation val="minMax"/>
        </c:scaling>
        <c:delete val="1"/>
        <c:axPos val="l"/>
        <c:numFmt formatCode="General" sourceLinked="1"/>
        <c:tickLblPos val="nextTo"/>
        <c:crossAx val="124775808"/>
        <c:crosses val="autoZero"/>
        <c:crossBetween val="between"/>
      </c:valAx>
      <c:spPr>
        <a:solidFill>
          <a:schemeClr val="tx2">
            <a:lumMod val="20000"/>
            <a:lumOff val="80000"/>
          </a:schemeClr>
        </a:solidFill>
      </c:spPr>
    </c:plotArea>
    <c:legend>
      <c:legendPos val="r"/>
    </c:legend>
    <c:plotVisOnly val="1"/>
  </c:chart>
  <c:spPr>
    <a:solidFill>
      <a:schemeClr val="accent1"/>
    </a:solidFill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showVal val="1"/>
            <c:showLeaderLines val="1"/>
          </c:dLbls>
          <c:cat>
            <c:strRef>
              <c:f>'GRAFICAS PRIM SEM GR'!$F$18:$K$18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'GRAFICAS PRIM SEM GR'!$F$19:$K$19</c:f>
              <c:numCache>
                <c:formatCode>General</c:formatCode>
                <c:ptCount val="6"/>
                <c:pt idx="0">
                  <c:v>386</c:v>
                </c:pt>
                <c:pt idx="1">
                  <c:v>306</c:v>
                </c:pt>
                <c:pt idx="2">
                  <c:v>295</c:v>
                </c:pt>
                <c:pt idx="3">
                  <c:v>260</c:v>
                </c:pt>
                <c:pt idx="4">
                  <c:v>252</c:v>
                </c:pt>
                <c:pt idx="5">
                  <c:v>397</c:v>
                </c:pt>
              </c:numCache>
            </c:numRef>
          </c:val>
        </c:ser>
      </c:pie3DChart>
    </c:plotArea>
    <c:legend>
      <c:legendPos val="r"/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/>
            </a:pPr>
            <a:r>
              <a:rPr lang="es-MX"/>
              <a:t>NÚMERO DE PREGUNTAS CONTESTADAS </a:t>
            </a:r>
          </a:p>
        </c:rich>
      </c:tx>
    </c:title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showVal val="1"/>
            <c:showLeaderLines val="1"/>
          </c:dLbls>
          <c:cat>
            <c:strRef>
              <c:f>'GRAFICAS PRIM SEM GR'!$F$129:$K$129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'GRAFICAS PRIM SEM GR'!$F$130:$K$130</c:f>
              <c:numCache>
                <c:formatCode>General</c:formatCode>
                <c:ptCount val="6"/>
                <c:pt idx="0">
                  <c:v>696</c:v>
                </c:pt>
                <c:pt idx="1">
                  <c:v>633</c:v>
                </c:pt>
                <c:pt idx="2">
                  <c:v>566</c:v>
                </c:pt>
                <c:pt idx="3">
                  <c:v>582</c:v>
                </c:pt>
                <c:pt idx="4">
                  <c:v>595</c:v>
                </c:pt>
                <c:pt idx="5">
                  <c:v>608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7"/>
  <c:chart>
    <c:title>
      <c:tx>
        <c:rich>
          <a:bodyPr/>
          <a:lstStyle/>
          <a:p>
            <a:pPr>
              <a:defRPr/>
            </a:pPr>
            <a:r>
              <a:rPr lang="en-US"/>
              <a:t>TIPO DE INFORMACIÓN</a:t>
            </a:r>
          </a:p>
        </c:rich>
      </c:tx>
      <c:layout/>
    </c:title>
    <c:view3D>
      <c:perspective val="30"/>
    </c:view3D>
    <c:floor>
      <c:spPr>
        <a:solidFill>
          <a:schemeClr val="accent3">
            <a:lumMod val="20000"/>
            <a:lumOff val="80000"/>
          </a:schemeClr>
        </a:solidFill>
        <a:ln w="9525">
          <a:noFill/>
        </a:ln>
      </c:spPr>
    </c:floor>
    <c:plotArea>
      <c:layout>
        <c:manualLayout>
          <c:layoutTarget val="inner"/>
          <c:xMode val="edge"/>
          <c:yMode val="edge"/>
          <c:x val="3.0974996546484352E-2"/>
          <c:y val="0.11452217511272628"/>
          <c:w val="0.96902499120028163"/>
          <c:h val="0.75851033043946425"/>
        </c:manualLayout>
      </c:layout>
      <c:bar3DChart>
        <c:barDir val="col"/>
        <c:grouping val="stacked"/>
        <c:ser>
          <c:idx val="3"/>
          <c:order val="0"/>
          <c:dLbls>
            <c:dLbl>
              <c:idx val="0"/>
              <c:layout>
                <c:manualLayout>
                  <c:x val="1.0860453588812271E-2"/>
                  <c:y val="-0.514908924672704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86%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2.6702362204725695E-2"/>
                  <c:y val="-0.1421438185611414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2.2456140350877202E-2"/>
                  <c:y val="-0.1221035208436784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5429603807264131E-2"/>
                  <c:y val="-0.12784469508878957"/>
                </c:manualLayout>
              </c:layout>
              <c:showVal val="1"/>
            </c:dLbl>
            <c:txPr>
              <a:bodyPr/>
              <a:lstStyle/>
              <a:p>
                <a:pPr>
                  <a:defRPr sz="110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'Estadísticas de Septiembre'!$E$171:$E$174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'Estadísticas de Septiembre'!$F$171:$F$174</c:f>
              <c:numCache>
                <c:formatCode>General</c:formatCode>
                <c:ptCount val="4"/>
              </c:numCache>
            </c:numRef>
          </c:val>
        </c:ser>
        <c:ser>
          <c:idx val="0"/>
          <c:order val="1"/>
          <c:dLbls>
            <c:delete val="1"/>
          </c:dLbls>
          <c:cat>
            <c:strRef>
              <c:f>'Estadísticas de Septiembre'!$E$171:$E$174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'Estadísticas de Septiembre'!$G$171:$G$174</c:f>
              <c:numCache>
                <c:formatCode>General</c:formatCode>
                <c:ptCount val="4"/>
              </c:numCache>
            </c:numRef>
          </c:val>
        </c:ser>
        <c:ser>
          <c:idx val="1"/>
          <c:order val="2"/>
          <c:dLbls>
            <c:showVal val="1"/>
          </c:dLbls>
          <c:cat>
            <c:strRef>
              <c:f>'Estadísticas de Septiembre'!$E$171:$E$174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'Estadísticas de Septiembre'!$H$171:$H$174</c:f>
              <c:numCache>
                <c:formatCode>General</c:formatCode>
                <c:ptCount val="4"/>
                <c:pt idx="0">
                  <c:v>247</c:v>
                </c:pt>
                <c:pt idx="1">
                  <c:v>26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2"/>
          <c:order val="3"/>
          <c:dLbls>
            <c:delete val="1"/>
          </c:dLbls>
          <c:cat>
            <c:strRef>
              <c:f>'Estadísticas de Septiembre'!$E$171:$E$174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'Estadísticas de Septiembre'!$I$171:$I$174</c:f>
              <c:numCache>
                <c:formatCode>0%</c:formatCode>
                <c:ptCount val="4"/>
                <c:pt idx="0">
                  <c:v>0.88848920863309355</c:v>
                </c:pt>
                <c:pt idx="1">
                  <c:v>9.3525179856115109E-2</c:v>
                </c:pt>
                <c:pt idx="2">
                  <c:v>1.7985611510791366E-2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shape val="cylinder"/>
        <c:axId val="123803904"/>
        <c:axId val="123830272"/>
        <c:axId val="0"/>
      </c:bar3DChart>
      <c:catAx>
        <c:axId val="1238039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b="1" baseline="0">
                <a:solidFill>
                  <a:schemeClr val="accent3">
                    <a:lumMod val="50000"/>
                  </a:schemeClr>
                </a:solidFill>
              </a:defRPr>
            </a:pPr>
            <a:endParaRPr lang="es-MX"/>
          </a:p>
        </c:txPr>
        <c:crossAx val="123830272"/>
        <c:crosses val="autoZero"/>
        <c:auto val="1"/>
        <c:lblAlgn val="ctr"/>
        <c:lblOffset val="100"/>
      </c:catAx>
      <c:valAx>
        <c:axId val="123830272"/>
        <c:scaling>
          <c:orientation val="minMax"/>
        </c:scaling>
        <c:delete val="1"/>
        <c:axPos val="l"/>
        <c:numFmt formatCode="General" sourceLinked="1"/>
        <c:tickLblPos val="nextTo"/>
        <c:crossAx val="123803904"/>
        <c:crosses val="autoZero"/>
        <c:crossBetween val="between"/>
      </c:valAx>
    </c:plotArea>
    <c:plotVisOnly val="1"/>
    <c:dispBlanksAs val="zero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showVal val="1"/>
            <c:showLeaderLines val="1"/>
          </c:dLbls>
          <c:cat>
            <c:strRef>
              <c:f>'GRAFICAS PRIM SEM GR'!$G$173:$L$173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'GRAFICAS PRIM SEM GR'!$G$174:$L$174</c:f>
              <c:numCache>
                <c:formatCode>General</c:formatCode>
                <c:ptCount val="6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1.1111111111111125E-2"/>
          <c:y val="4.1666666666666664E-2"/>
          <c:w val="0.77147353455821643"/>
          <c:h val="0.89814814814814814"/>
        </c:manualLayout>
      </c:layout>
      <c:pie3DChart>
        <c:varyColors val="1"/>
        <c:ser>
          <c:idx val="0"/>
          <c:order val="0"/>
          <c:explosion val="25"/>
          <c:dLbls>
            <c:showVal val="1"/>
            <c:showLeaderLines val="1"/>
          </c:dLbls>
          <c:cat>
            <c:strRef>
              <c:f>'GRAFICAS PRIM SEM GR'!$F$51:$K$51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'GRAFICAS PRIM SEM GR'!$F$52:$K$52</c:f>
              <c:numCache>
                <c:formatCode>General</c:formatCode>
                <c:ptCount val="6"/>
                <c:pt idx="0">
                  <c:v>195</c:v>
                </c:pt>
                <c:pt idx="1">
                  <c:v>167</c:v>
                </c:pt>
                <c:pt idx="2">
                  <c:v>157</c:v>
                </c:pt>
                <c:pt idx="3">
                  <c:v>132</c:v>
                </c:pt>
                <c:pt idx="4">
                  <c:v>143</c:v>
                </c:pt>
                <c:pt idx="5">
                  <c:v>197</c:v>
                </c:pt>
              </c:numCache>
            </c:numRef>
          </c:val>
        </c:ser>
      </c:pie3DChart>
      <c:spPr>
        <a:solidFill>
          <a:sysClr val="window" lastClr="FFFFFF">
            <a:lumMod val="75000"/>
          </a:sysClr>
        </a:solidFill>
      </c:spPr>
    </c:plotArea>
    <c:legend>
      <c:legendPos val="r"/>
    </c:legend>
    <c:plotVisOnly val="1"/>
  </c:chart>
  <c:spPr>
    <a:solidFill>
      <a:schemeClr val="bg1">
        <a:lumMod val="7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3.0555555555555582E-2"/>
          <c:y val="5.0925925925925923E-2"/>
          <c:w val="0.77147353455821643"/>
          <c:h val="0.89814814814814814"/>
        </c:manualLayout>
      </c:layout>
      <c:pie3DChart>
        <c:varyColors val="1"/>
        <c:ser>
          <c:idx val="0"/>
          <c:order val="0"/>
          <c:explosion val="25"/>
          <c:dLbls>
            <c:showVal val="1"/>
            <c:showLeaderLines val="1"/>
          </c:dLbls>
          <c:cat>
            <c:strRef>
              <c:f>'GRAFICAS PRIM SEM GR'!$F$51:$K$51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'GRAFICAS PRIM SEM GR'!$F$53:$K$53</c:f>
              <c:numCache>
                <c:formatCode>General</c:formatCode>
                <c:ptCount val="6"/>
                <c:pt idx="0">
                  <c:v>191</c:v>
                </c:pt>
                <c:pt idx="1">
                  <c:v>139</c:v>
                </c:pt>
                <c:pt idx="2">
                  <c:v>138</c:v>
                </c:pt>
                <c:pt idx="3">
                  <c:v>128</c:v>
                </c:pt>
                <c:pt idx="4">
                  <c:v>109</c:v>
                </c:pt>
                <c:pt idx="5">
                  <c:v>200</c:v>
                </c:pt>
              </c:numCache>
            </c:numRef>
          </c:val>
        </c:ser>
      </c:pie3DChart>
      <c:spPr>
        <a:solidFill>
          <a:sysClr val="window" lastClr="FFFFFF">
            <a:lumMod val="75000"/>
          </a:sysClr>
        </a:solidFill>
      </c:spPr>
    </c:plotArea>
    <c:legend>
      <c:legendPos val="r"/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/>
            </a:pPr>
            <a:r>
              <a:rPr lang="es-MX"/>
              <a:t>POR</a:t>
            </a:r>
            <a:r>
              <a:rPr lang="es-MX" baseline="0"/>
              <a:t> GÉNERO </a:t>
            </a:r>
            <a:endParaRPr lang="es-MX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'GRAFICAS PRIM SEM GR'!$D$75:$E$75</c:f>
              <c:strCache>
                <c:ptCount val="1"/>
                <c:pt idx="0">
                  <c:v>FEMENINO</c:v>
                </c:pt>
              </c:strCache>
            </c:strRef>
          </c:tx>
          <c:dLbls>
            <c:showVal val="1"/>
          </c:dLbls>
          <c:cat>
            <c:strRef>
              <c:f>'GRAFICAS PRIM SEM GR'!$F$74:$K$74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'GRAFICAS PRIM SEM GR'!$F$75:$K$75</c:f>
              <c:numCache>
                <c:formatCode>General</c:formatCode>
                <c:ptCount val="6"/>
                <c:pt idx="0">
                  <c:v>87</c:v>
                </c:pt>
                <c:pt idx="1">
                  <c:v>81</c:v>
                </c:pt>
                <c:pt idx="2">
                  <c:v>68</c:v>
                </c:pt>
                <c:pt idx="3">
                  <c:v>58</c:v>
                </c:pt>
                <c:pt idx="4">
                  <c:v>81</c:v>
                </c:pt>
                <c:pt idx="5">
                  <c:v>122</c:v>
                </c:pt>
              </c:numCache>
            </c:numRef>
          </c:val>
        </c:ser>
        <c:ser>
          <c:idx val="1"/>
          <c:order val="1"/>
          <c:tx>
            <c:strRef>
              <c:f>'GRAFICAS PRIM SEM GR'!$D$76:$E$76</c:f>
              <c:strCache>
                <c:ptCount val="1"/>
                <c:pt idx="0">
                  <c:v>MASCULINO</c:v>
                </c:pt>
              </c:strCache>
            </c:strRef>
          </c:tx>
          <c:dLbls>
            <c:showVal val="1"/>
          </c:dLbls>
          <c:cat>
            <c:strRef>
              <c:f>'GRAFICAS PRIM SEM GR'!$F$74:$K$74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'GRAFICAS PRIM SEM GR'!$F$76:$K$76</c:f>
              <c:numCache>
                <c:formatCode>General</c:formatCode>
                <c:ptCount val="6"/>
                <c:pt idx="0">
                  <c:v>289</c:v>
                </c:pt>
                <c:pt idx="1">
                  <c:v>222</c:v>
                </c:pt>
                <c:pt idx="2">
                  <c:v>224</c:v>
                </c:pt>
                <c:pt idx="3">
                  <c:v>195</c:v>
                </c:pt>
                <c:pt idx="4">
                  <c:v>165</c:v>
                </c:pt>
                <c:pt idx="5">
                  <c:v>273</c:v>
                </c:pt>
              </c:numCache>
            </c:numRef>
          </c:val>
        </c:ser>
        <c:ser>
          <c:idx val="2"/>
          <c:order val="2"/>
          <c:tx>
            <c:strRef>
              <c:f>'GRAFICAS PRIM SEM GR'!$D$77:$E$77</c:f>
              <c:strCache>
                <c:ptCount val="1"/>
                <c:pt idx="0">
                  <c:v>EMPRESAS</c:v>
                </c:pt>
              </c:strCache>
            </c:strRef>
          </c:tx>
          <c:dLbls>
            <c:showVal val="1"/>
          </c:dLbls>
          <c:cat>
            <c:strRef>
              <c:f>'GRAFICAS PRIM SEM GR'!$F$74:$K$74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'GRAFICAS PRIM SEM GR'!$F$77:$K$77</c:f>
              <c:numCache>
                <c:formatCode>General</c:formatCode>
                <c:ptCount val="6"/>
                <c:pt idx="0">
                  <c:v>10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2</c:v>
                </c:pt>
              </c:numCache>
            </c:numRef>
          </c:val>
        </c:ser>
        <c:ser>
          <c:idx val="3"/>
          <c:order val="3"/>
          <c:tx>
            <c:strRef>
              <c:f>'GRAFICAS PRIM SEM GR'!$D$78:$E$78</c:f>
              <c:strCache>
                <c:ptCount val="1"/>
                <c:pt idx="0">
                  <c:v>SEUDÓNIMO</c:v>
                </c:pt>
              </c:strCache>
            </c:strRef>
          </c:tx>
          <c:dLbls>
            <c:showVal val="1"/>
          </c:dLbls>
          <c:cat>
            <c:strRef>
              <c:f>'GRAFICAS PRIM SEM GR'!$F$74:$K$74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'GRAFICAS PRIM SEM GR'!$F$78:$K$78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overlap val="-25"/>
        <c:axId val="125225984"/>
        <c:axId val="125113088"/>
      </c:barChart>
      <c:catAx>
        <c:axId val="125225984"/>
        <c:scaling>
          <c:orientation val="minMax"/>
        </c:scaling>
        <c:axPos val="b"/>
        <c:majorTickMark val="none"/>
        <c:tickLblPos val="nextTo"/>
        <c:crossAx val="125113088"/>
        <c:crosses val="autoZero"/>
        <c:auto val="1"/>
        <c:lblAlgn val="ctr"/>
        <c:lblOffset val="100"/>
      </c:catAx>
      <c:valAx>
        <c:axId val="125113088"/>
        <c:scaling>
          <c:orientation val="minMax"/>
        </c:scaling>
        <c:delete val="1"/>
        <c:axPos val="l"/>
        <c:numFmt formatCode="General" sourceLinked="1"/>
        <c:tickLblPos val="nextTo"/>
        <c:crossAx val="125225984"/>
        <c:crosses val="autoZero"/>
        <c:crossBetween val="between"/>
      </c:valAx>
      <c:spPr>
        <a:gradFill>
          <a:gsLst>
            <a:gs pos="0">
              <a:sysClr val="window" lastClr="FFFFFF">
                <a:lumMod val="75000"/>
              </a:sys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</c:plotArea>
    <c:legend>
      <c:legendPos val="t"/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'GRAFICAS PRIM SEM GR'!$F$95:$K$95</c:f>
              <c:strCache>
                <c:ptCount val="1"/>
                <c:pt idx="0">
                  <c:v>SOLICITUDES POR RESPUESTA   PRIMER SEMESTRE  2015</c:v>
                </c:pt>
              </c:strCache>
            </c:strRef>
          </c:tx>
          <c:explosion val="25"/>
          <c:dLbls>
            <c:showVal val="1"/>
            <c:showLeaderLines val="1"/>
          </c:dLbls>
          <c:cat>
            <c:strRef>
              <c:f>'GRAFICAS PRIM SEM GR'!$F$96:$K$96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'GRAFICAS PRIM SEM GR'!$F$106:$K$106</c:f>
              <c:numCache>
                <c:formatCode>General</c:formatCode>
                <c:ptCount val="6"/>
                <c:pt idx="0">
                  <c:v>386</c:v>
                </c:pt>
                <c:pt idx="1">
                  <c:v>306</c:v>
                </c:pt>
                <c:pt idx="2">
                  <c:v>295</c:v>
                </c:pt>
                <c:pt idx="3">
                  <c:v>260</c:v>
                </c:pt>
                <c:pt idx="4">
                  <c:v>252</c:v>
                </c:pt>
                <c:pt idx="5">
                  <c:v>397</c:v>
                </c:pt>
              </c:numCache>
            </c:numRef>
          </c:val>
        </c:ser>
      </c:pie3DChart>
    </c:plotArea>
    <c:legend>
      <c:legendPos val="r"/>
      <c:legendEntry>
        <c:idx val="6"/>
        <c:delete val="1"/>
      </c:legendEntry>
      <c:legendEntry>
        <c:idx val="7"/>
        <c:delete val="1"/>
      </c:legendEntry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showVal val="1"/>
            <c:showLeaderLines val="1"/>
          </c:dLbls>
          <c:cat>
            <c:strRef>
              <c:f>'GRAFICAS PRIM SEM GR'!$G$149:$L$149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'GRAFICAS PRIM SEM GR'!$G$150:$L$150</c:f>
              <c:numCache>
                <c:formatCode>General</c:formatCode>
                <c:ptCount val="6"/>
                <c:pt idx="0">
                  <c:v>264</c:v>
                </c:pt>
                <c:pt idx="1">
                  <c:v>357</c:v>
                </c:pt>
                <c:pt idx="2">
                  <c:v>379</c:v>
                </c:pt>
                <c:pt idx="3">
                  <c:v>856</c:v>
                </c:pt>
                <c:pt idx="4">
                  <c:v>406</c:v>
                </c:pt>
                <c:pt idx="5">
                  <c:v>316</c:v>
                </c:pt>
              </c:numCache>
            </c:numRef>
          </c:val>
        </c:ser>
      </c:pie3DChart>
    </c:plotArea>
    <c:legend>
      <c:legendPos val="r"/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1.6985138004246343E-2"/>
          <c:y val="2.8070175438596492E-2"/>
          <c:w val="0.90018862291895041"/>
          <c:h val="0.46324943592577245"/>
        </c:manualLayout>
      </c:layout>
      <c:barChart>
        <c:barDir val="col"/>
        <c:grouping val="clustered"/>
        <c:ser>
          <c:idx val="0"/>
          <c:order val="0"/>
          <c:tx>
            <c:strRef>
              <c:f>'GRAFICAS PRIM SEM GR'!$F$208</c:f>
              <c:strCache>
                <c:ptCount val="1"/>
                <c:pt idx="0">
                  <c:v>ENERO</c:v>
                </c:pt>
              </c:strCache>
            </c:strRef>
          </c:tx>
          <c:cat>
            <c:strRef>
              <c:f>'GRAFICAS PRIM SEM GR'!$C$209:$E$263</c:f>
              <c:strCache>
                <c:ptCount val="55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  <c:pt idx="36">
                  <c:v>Oficialía Mayor Administrativa</c:v>
                </c:pt>
                <c:pt idx="37">
                  <c:v>Oficialía Mayor de Padrón y Licencias</c:v>
                </c:pt>
                <c:pt idx="38">
                  <c:v>Parques y Jardines</c:v>
                </c:pt>
                <c:pt idx="39">
                  <c:v>Participación Ciudadana</c:v>
                </c:pt>
                <c:pt idx="40">
                  <c:v>Patrimonio Municipal</c:v>
                </c:pt>
                <c:pt idx="41">
                  <c:v>Protección al Medio Ambiente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Sindicatura</c:v>
                </c:pt>
                <c:pt idx="53">
                  <c:v>Tesorería</c:v>
                </c:pt>
                <c:pt idx="54">
                  <c:v>Transparencia y Acceso a la Información</c:v>
                </c:pt>
              </c:strCache>
            </c:strRef>
          </c:cat>
          <c:val>
            <c:numRef>
              <c:f>'GRAFICAS PRIM SEM GR'!$F$209:$F$263</c:f>
              <c:numCache>
                <c:formatCode>General</c:formatCode>
                <c:ptCount val="55"/>
                <c:pt idx="0">
                  <c:v>15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0</c:v>
                </c:pt>
                <c:pt idx="5">
                  <c:v>7</c:v>
                </c:pt>
                <c:pt idx="6">
                  <c:v>5</c:v>
                </c:pt>
                <c:pt idx="7">
                  <c:v>2</c:v>
                </c:pt>
                <c:pt idx="8">
                  <c:v>0</c:v>
                </c:pt>
                <c:pt idx="9">
                  <c:v>10</c:v>
                </c:pt>
                <c:pt idx="10">
                  <c:v>36</c:v>
                </c:pt>
                <c:pt idx="11">
                  <c:v>2</c:v>
                </c:pt>
                <c:pt idx="12">
                  <c:v>3</c:v>
                </c:pt>
                <c:pt idx="13">
                  <c:v>0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14</c:v>
                </c:pt>
                <c:pt idx="21">
                  <c:v>0</c:v>
                </c:pt>
                <c:pt idx="22">
                  <c:v>11</c:v>
                </c:pt>
                <c:pt idx="23">
                  <c:v>10</c:v>
                </c:pt>
                <c:pt idx="24">
                  <c:v>66</c:v>
                </c:pt>
                <c:pt idx="25">
                  <c:v>18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76</c:v>
                </c:pt>
                <c:pt idx="37">
                  <c:v>44</c:v>
                </c:pt>
                <c:pt idx="38">
                  <c:v>4</c:v>
                </c:pt>
                <c:pt idx="39">
                  <c:v>5</c:v>
                </c:pt>
                <c:pt idx="40">
                  <c:v>22</c:v>
                </c:pt>
                <c:pt idx="41">
                  <c:v>0</c:v>
                </c:pt>
                <c:pt idx="42">
                  <c:v>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14</c:v>
                </c:pt>
                <c:pt idx="53">
                  <c:v>51</c:v>
                </c:pt>
                <c:pt idx="54">
                  <c:v>2</c:v>
                </c:pt>
              </c:numCache>
            </c:numRef>
          </c:val>
        </c:ser>
        <c:ser>
          <c:idx val="1"/>
          <c:order val="1"/>
          <c:tx>
            <c:strRef>
              <c:f>'GRAFICAS PRIM SEM GR'!$G$208</c:f>
              <c:strCache>
                <c:ptCount val="1"/>
                <c:pt idx="0">
                  <c:v>FEBRERO</c:v>
                </c:pt>
              </c:strCache>
            </c:strRef>
          </c:tx>
          <c:cat>
            <c:strRef>
              <c:f>'GRAFICAS PRIM SEM GR'!$C$209:$E$263</c:f>
              <c:strCache>
                <c:ptCount val="55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  <c:pt idx="36">
                  <c:v>Oficialía Mayor Administrativa</c:v>
                </c:pt>
                <c:pt idx="37">
                  <c:v>Oficialía Mayor de Padrón y Licencias</c:v>
                </c:pt>
                <c:pt idx="38">
                  <c:v>Parques y Jardines</c:v>
                </c:pt>
                <c:pt idx="39">
                  <c:v>Participación Ciudadana</c:v>
                </c:pt>
                <c:pt idx="40">
                  <c:v>Patrimonio Municipal</c:v>
                </c:pt>
                <c:pt idx="41">
                  <c:v>Protección al Medio Ambiente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Sindicatura</c:v>
                </c:pt>
                <c:pt idx="53">
                  <c:v>Tesorería</c:v>
                </c:pt>
                <c:pt idx="54">
                  <c:v>Transparencia y Acceso a la Información</c:v>
                </c:pt>
              </c:strCache>
            </c:strRef>
          </c:cat>
          <c:val>
            <c:numRef>
              <c:f>'GRAFICAS PRIM SEM GR'!$G$209:$G$263</c:f>
              <c:numCache>
                <c:formatCode>General</c:formatCode>
                <c:ptCount val="55"/>
                <c:pt idx="0">
                  <c:v>14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11</c:v>
                </c:pt>
                <c:pt idx="5">
                  <c:v>2</c:v>
                </c:pt>
                <c:pt idx="6">
                  <c:v>2</c:v>
                </c:pt>
                <c:pt idx="7">
                  <c:v>6</c:v>
                </c:pt>
                <c:pt idx="8">
                  <c:v>1</c:v>
                </c:pt>
                <c:pt idx="9">
                  <c:v>2</c:v>
                </c:pt>
                <c:pt idx="10">
                  <c:v>28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22</c:v>
                </c:pt>
                <c:pt idx="21">
                  <c:v>2</c:v>
                </c:pt>
                <c:pt idx="22">
                  <c:v>22</c:v>
                </c:pt>
                <c:pt idx="23">
                  <c:v>21</c:v>
                </c:pt>
                <c:pt idx="24">
                  <c:v>80</c:v>
                </c:pt>
                <c:pt idx="25">
                  <c:v>10</c:v>
                </c:pt>
                <c:pt idx="26">
                  <c:v>3</c:v>
                </c:pt>
                <c:pt idx="27">
                  <c:v>5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0</c:v>
                </c:pt>
                <c:pt idx="34">
                  <c:v>3</c:v>
                </c:pt>
                <c:pt idx="35">
                  <c:v>3</c:v>
                </c:pt>
                <c:pt idx="36">
                  <c:v>58</c:v>
                </c:pt>
                <c:pt idx="37">
                  <c:v>44</c:v>
                </c:pt>
                <c:pt idx="38">
                  <c:v>3</c:v>
                </c:pt>
                <c:pt idx="39">
                  <c:v>7</c:v>
                </c:pt>
                <c:pt idx="40">
                  <c:v>14</c:v>
                </c:pt>
                <c:pt idx="41">
                  <c:v>0</c:v>
                </c:pt>
                <c:pt idx="42">
                  <c:v>9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  <c:pt idx="52">
                  <c:v>17</c:v>
                </c:pt>
                <c:pt idx="53">
                  <c:v>51</c:v>
                </c:pt>
                <c:pt idx="54">
                  <c:v>3</c:v>
                </c:pt>
              </c:numCache>
            </c:numRef>
          </c:val>
        </c:ser>
        <c:ser>
          <c:idx val="2"/>
          <c:order val="2"/>
          <c:tx>
            <c:strRef>
              <c:f>'GRAFICAS PRIM SEM GR'!$H$208</c:f>
              <c:strCache>
                <c:ptCount val="1"/>
                <c:pt idx="0">
                  <c:v>MARZO</c:v>
                </c:pt>
              </c:strCache>
            </c:strRef>
          </c:tx>
          <c:cat>
            <c:strRef>
              <c:f>'GRAFICAS PRIM SEM GR'!$C$209:$E$263</c:f>
              <c:strCache>
                <c:ptCount val="55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  <c:pt idx="36">
                  <c:v>Oficialía Mayor Administrativa</c:v>
                </c:pt>
                <c:pt idx="37">
                  <c:v>Oficialía Mayor de Padrón y Licencias</c:v>
                </c:pt>
                <c:pt idx="38">
                  <c:v>Parques y Jardines</c:v>
                </c:pt>
                <c:pt idx="39">
                  <c:v>Participación Ciudadana</c:v>
                </c:pt>
                <c:pt idx="40">
                  <c:v>Patrimonio Municipal</c:v>
                </c:pt>
                <c:pt idx="41">
                  <c:v>Protección al Medio Ambiente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Sindicatura</c:v>
                </c:pt>
                <c:pt idx="53">
                  <c:v>Tesorería</c:v>
                </c:pt>
                <c:pt idx="54">
                  <c:v>Transparencia y Acceso a la Información</c:v>
                </c:pt>
              </c:strCache>
            </c:strRef>
          </c:cat>
          <c:val>
            <c:numRef>
              <c:f>'GRAFICAS PRIM SEM GR'!$H$209:$H$263</c:f>
              <c:numCache>
                <c:formatCode>General</c:formatCode>
                <c:ptCount val="55"/>
                <c:pt idx="0">
                  <c:v>16</c:v>
                </c:pt>
                <c:pt idx="1">
                  <c:v>7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9</c:v>
                </c:pt>
                <c:pt idx="8">
                  <c:v>1</c:v>
                </c:pt>
                <c:pt idx="9">
                  <c:v>1</c:v>
                </c:pt>
                <c:pt idx="10">
                  <c:v>36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9</c:v>
                </c:pt>
                <c:pt idx="21">
                  <c:v>8</c:v>
                </c:pt>
                <c:pt idx="22">
                  <c:v>9</c:v>
                </c:pt>
                <c:pt idx="23">
                  <c:v>22</c:v>
                </c:pt>
                <c:pt idx="24">
                  <c:v>80</c:v>
                </c:pt>
                <c:pt idx="25">
                  <c:v>13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60</c:v>
                </c:pt>
                <c:pt idx="37">
                  <c:v>37</c:v>
                </c:pt>
                <c:pt idx="38">
                  <c:v>4</c:v>
                </c:pt>
                <c:pt idx="39">
                  <c:v>4</c:v>
                </c:pt>
                <c:pt idx="40">
                  <c:v>11</c:v>
                </c:pt>
                <c:pt idx="41">
                  <c:v>2</c:v>
                </c:pt>
                <c:pt idx="42">
                  <c:v>7</c:v>
                </c:pt>
                <c:pt idx="43">
                  <c:v>5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22</c:v>
                </c:pt>
                <c:pt idx="53">
                  <c:v>40</c:v>
                </c:pt>
                <c:pt idx="54">
                  <c:v>4</c:v>
                </c:pt>
              </c:numCache>
            </c:numRef>
          </c:val>
        </c:ser>
        <c:ser>
          <c:idx val="3"/>
          <c:order val="3"/>
          <c:tx>
            <c:strRef>
              <c:f>'GRAFICAS PRIM SEM GR'!$I$208</c:f>
              <c:strCache>
                <c:ptCount val="1"/>
                <c:pt idx="0">
                  <c:v>ABRIL</c:v>
                </c:pt>
              </c:strCache>
            </c:strRef>
          </c:tx>
          <c:cat>
            <c:strRef>
              <c:f>'GRAFICAS PRIM SEM GR'!$C$209:$E$263</c:f>
              <c:strCache>
                <c:ptCount val="55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  <c:pt idx="36">
                  <c:v>Oficialía Mayor Administrativa</c:v>
                </c:pt>
                <c:pt idx="37">
                  <c:v>Oficialía Mayor de Padrón y Licencias</c:v>
                </c:pt>
                <c:pt idx="38">
                  <c:v>Parques y Jardines</c:v>
                </c:pt>
                <c:pt idx="39">
                  <c:v>Participación Ciudadana</c:v>
                </c:pt>
                <c:pt idx="40">
                  <c:v>Patrimonio Municipal</c:v>
                </c:pt>
                <c:pt idx="41">
                  <c:v>Protección al Medio Ambiente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Sindicatura</c:v>
                </c:pt>
                <c:pt idx="53">
                  <c:v>Tesorería</c:v>
                </c:pt>
                <c:pt idx="54">
                  <c:v>Transparencia y Acceso a la Información</c:v>
                </c:pt>
              </c:strCache>
            </c:strRef>
          </c:cat>
          <c:val>
            <c:numRef>
              <c:f>'GRAFICAS PRIM SEM GR'!$I$209:$I$263</c:f>
              <c:numCache>
                <c:formatCode>General</c:formatCode>
                <c:ptCount val="55"/>
                <c:pt idx="0">
                  <c:v>36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7</c:v>
                </c:pt>
                <c:pt idx="8">
                  <c:v>0</c:v>
                </c:pt>
                <c:pt idx="9">
                  <c:v>6</c:v>
                </c:pt>
                <c:pt idx="10">
                  <c:v>29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7</c:v>
                </c:pt>
                <c:pt idx="21">
                  <c:v>10</c:v>
                </c:pt>
                <c:pt idx="22">
                  <c:v>16</c:v>
                </c:pt>
                <c:pt idx="23">
                  <c:v>18</c:v>
                </c:pt>
                <c:pt idx="24">
                  <c:v>46</c:v>
                </c:pt>
                <c:pt idx="25">
                  <c:v>10</c:v>
                </c:pt>
                <c:pt idx="26">
                  <c:v>2</c:v>
                </c:pt>
                <c:pt idx="27">
                  <c:v>6</c:v>
                </c:pt>
                <c:pt idx="28">
                  <c:v>1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54</c:v>
                </c:pt>
                <c:pt idx="37">
                  <c:v>30</c:v>
                </c:pt>
                <c:pt idx="38">
                  <c:v>4</c:v>
                </c:pt>
                <c:pt idx="39">
                  <c:v>1</c:v>
                </c:pt>
                <c:pt idx="40">
                  <c:v>9</c:v>
                </c:pt>
                <c:pt idx="41">
                  <c:v>0</c:v>
                </c:pt>
                <c:pt idx="42">
                  <c:v>11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3</c:v>
                </c:pt>
                <c:pt idx="51">
                  <c:v>2</c:v>
                </c:pt>
                <c:pt idx="52">
                  <c:v>19</c:v>
                </c:pt>
                <c:pt idx="53">
                  <c:v>54</c:v>
                </c:pt>
                <c:pt idx="54">
                  <c:v>29</c:v>
                </c:pt>
              </c:numCache>
            </c:numRef>
          </c:val>
        </c:ser>
        <c:ser>
          <c:idx val="4"/>
          <c:order val="4"/>
          <c:tx>
            <c:strRef>
              <c:f>'GRAFICAS PRIM SEM GR'!$J$208</c:f>
              <c:strCache>
                <c:ptCount val="1"/>
                <c:pt idx="0">
                  <c:v>MAYO</c:v>
                </c:pt>
              </c:strCache>
            </c:strRef>
          </c:tx>
          <c:cat>
            <c:strRef>
              <c:f>'GRAFICAS PRIM SEM GR'!$C$209:$E$263</c:f>
              <c:strCache>
                <c:ptCount val="55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  <c:pt idx="36">
                  <c:v>Oficialía Mayor Administrativa</c:v>
                </c:pt>
                <c:pt idx="37">
                  <c:v>Oficialía Mayor de Padrón y Licencias</c:v>
                </c:pt>
                <c:pt idx="38">
                  <c:v>Parques y Jardines</c:v>
                </c:pt>
                <c:pt idx="39">
                  <c:v>Participación Ciudadana</c:v>
                </c:pt>
                <c:pt idx="40">
                  <c:v>Patrimonio Municipal</c:v>
                </c:pt>
                <c:pt idx="41">
                  <c:v>Protección al Medio Ambiente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Sindicatura</c:v>
                </c:pt>
                <c:pt idx="53">
                  <c:v>Tesorería</c:v>
                </c:pt>
                <c:pt idx="54">
                  <c:v>Transparencia y Acceso a la Información</c:v>
                </c:pt>
              </c:strCache>
            </c:strRef>
          </c:cat>
          <c:val>
            <c:numRef>
              <c:f>'GRAFICAS PRIM SEM GR'!$J$209:$J$263</c:f>
              <c:numCache>
                <c:formatCode>General</c:formatCode>
                <c:ptCount val="55"/>
                <c:pt idx="0">
                  <c:v>12</c:v>
                </c:pt>
                <c:pt idx="1">
                  <c:v>7</c:v>
                </c:pt>
                <c:pt idx="2">
                  <c:v>3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25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7</c:v>
                </c:pt>
                <c:pt idx="21">
                  <c:v>3</c:v>
                </c:pt>
                <c:pt idx="22">
                  <c:v>18</c:v>
                </c:pt>
                <c:pt idx="23">
                  <c:v>17</c:v>
                </c:pt>
                <c:pt idx="24">
                  <c:v>71</c:v>
                </c:pt>
                <c:pt idx="25">
                  <c:v>18</c:v>
                </c:pt>
                <c:pt idx="26">
                  <c:v>0</c:v>
                </c:pt>
                <c:pt idx="27">
                  <c:v>6</c:v>
                </c:pt>
                <c:pt idx="28">
                  <c:v>1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3</c:v>
                </c:pt>
                <c:pt idx="35">
                  <c:v>2</c:v>
                </c:pt>
                <c:pt idx="36">
                  <c:v>60</c:v>
                </c:pt>
                <c:pt idx="37">
                  <c:v>40</c:v>
                </c:pt>
                <c:pt idx="38">
                  <c:v>6</c:v>
                </c:pt>
                <c:pt idx="39">
                  <c:v>4</c:v>
                </c:pt>
                <c:pt idx="40">
                  <c:v>12</c:v>
                </c:pt>
                <c:pt idx="41">
                  <c:v>0</c:v>
                </c:pt>
                <c:pt idx="42">
                  <c:v>11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4</c:v>
                </c:pt>
                <c:pt idx="52">
                  <c:v>11</c:v>
                </c:pt>
                <c:pt idx="53">
                  <c:v>40</c:v>
                </c:pt>
                <c:pt idx="54">
                  <c:v>2</c:v>
                </c:pt>
              </c:numCache>
            </c:numRef>
          </c:val>
        </c:ser>
        <c:ser>
          <c:idx val="5"/>
          <c:order val="5"/>
          <c:tx>
            <c:strRef>
              <c:f>'GRAFICAS PRIM SEM GR'!$K$208</c:f>
              <c:strCache>
                <c:ptCount val="1"/>
                <c:pt idx="0">
                  <c:v>JUNIO</c:v>
                </c:pt>
              </c:strCache>
            </c:strRef>
          </c:tx>
          <c:cat>
            <c:strRef>
              <c:f>'GRAFICAS PRIM SEM GR'!$C$209:$E$263</c:f>
              <c:strCache>
                <c:ptCount val="55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Aseo Público</c:v>
                </c:pt>
                <c:pt idx="5">
                  <c:v>Asuntos Internos</c:v>
                </c:pt>
                <c:pt idx="6">
                  <c:v>Atención Ciudadana</c:v>
                </c:pt>
                <c:pt idx="7">
                  <c:v>Catastro</c:v>
                </c:pt>
                <c:pt idx="8">
                  <c:v>Cementerios</c:v>
                </c:pt>
                <c:pt idx="9">
                  <c:v>Centro de  Promoción Económica y Turismo</c:v>
                </c:pt>
                <c:pt idx="10">
                  <c:v>Comisaría General de Seguridad Pública</c:v>
                </c:pt>
                <c:pt idx="11">
                  <c:v>Comunicación Social</c:v>
                </c:pt>
                <c:pt idx="12">
                  <c:v>Comunidad Digna</c:v>
                </c:pt>
                <c:pt idx="13">
                  <c:v>Consejería Juridica</c:v>
                </c:pt>
                <c:pt idx="14">
                  <c:v>Contraloría</c:v>
                </c:pt>
                <c:pt idx="15">
                  <c:v>Coordinación de Delegaciones</c:v>
                </c:pt>
                <c:pt idx="16">
                  <c:v>Coordinación de Gabinete</c:v>
                </c:pt>
                <c:pt idx="17">
                  <c:v>Coordinación de la Oficina de Presidencia </c:v>
                </c:pt>
                <c:pt idx="18">
                  <c:v>Coordinación General  Oficina Central de Gobierno, Estrategía y opinión Pública</c:v>
                </c:pt>
                <c:pt idx="19">
                  <c:v>Coplademun</c:v>
                </c:pt>
                <c:pt idx="20">
                  <c:v>Desarrollo Social Humano</c:v>
                </c:pt>
                <c:pt idx="21">
                  <c:v>Dirección General de  Innovación y Tecnología</c:v>
                </c:pt>
                <c:pt idx="22">
                  <c:v>Dirección General de Ecología</c:v>
                </c:pt>
                <c:pt idx="23">
                  <c:v>Dirección General de Inspección de Reglamentos</c:v>
                </c:pt>
                <c:pt idx="24">
                  <c:v>Dirección General de Obras Públicas</c:v>
                </c:pt>
                <c:pt idx="25">
                  <c:v>Dirección General de Servicios Públicos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Instituto de Capacitación y Oferta Educativa</c:v>
                </c:pt>
                <c:pt idx="29">
                  <c:v>Instituto de Cultura</c:v>
                </c:pt>
                <c:pt idx="30">
                  <c:v>Instituto Municipal de la Juventud</c:v>
                </c:pt>
                <c:pt idx="31">
                  <c:v>Instituto Municipal de la Mujer</c:v>
                </c:pt>
                <c:pt idx="32">
                  <c:v>Integración y Dictaminación</c:v>
                </c:pt>
                <c:pt idx="33">
                  <c:v>Junta Municipal de Reclutamiento</c:v>
                </c:pt>
                <c:pt idx="34">
                  <c:v>Mantenimiento de Pavimentos</c:v>
                </c:pt>
                <c:pt idx="35">
                  <c:v>Mantenimiento Urbano</c:v>
                </c:pt>
                <c:pt idx="36">
                  <c:v>Oficialía Mayor Administrativa</c:v>
                </c:pt>
                <c:pt idx="37">
                  <c:v>Oficialía Mayor de Padrón y Licencias</c:v>
                </c:pt>
                <c:pt idx="38">
                  <c:v>Parques y Jardines</c:v>
                </c:pt>
                <c:pt idx="39">
                  <c:v>Participación Ciudadana</c:v>
                </c:pt>
                <c:pt idx="40">
                  <c:v>Patrimonio Municipal</c:v>
                </c:pt>
                <c:pt idx="41">
                  <c:v>Protección al Medio Ambiente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Sindicatura</c:v>
                </c:pt>
                <c:pt idx="53">
                  <c:v>Tesorería</c:v>
                </c:pt>
                <c:pt idx="54">
                  <c:v>Transparencia y Acceso a la Información</c:v>
                </c:pt>
              </c:strCache>
            </c:strRef>
          </c:cat>
          <c:val>
            <c:numRef>
              <c:f>'GRAFICAS PRIM SEM GR'!$K$209:$K$263</c:f>
              <c:numCache>
                <c:formatCode>General</c:formatCode>
                <c:ptCount val="55"/>
                <c:pt idx="0">
                  <c:v>12</c:v>
                </c:pt>
                <c:pt idx="1">
                  <c:v>5</c:v>
                </c:pt>
                <c:pt idx="2">
                  <c:v>7</c:v>
                </c:pt>
                <c:pt idx="3">
                  <c:v>13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25</c:v>
                </c:pt>
                <c:pt idx="11">
                  <c:v>3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10</c:v>
                </c:pt>
                <c:pt idx="21">
                  <c:v>3</c:v>
                </c:pt>
                <c:pt idx="22">
                  <c:v>20</c:v>
                </c:pt>
                <c:pt idx="23">
                  <c:v>19</c:v>
                </c:pt>
                <c:pt idx="24">
                  <c:v>83</c:v>
                </c:pt>
                <c:pt idx="25">
                  <c:v>16</c:v>
                </c:pt>
                <c:pt idx="26">
                  <c:v>4</c:v>
                </c:pt>
                <c:pt idx="27">
                  <c:v>10</c:v>
                </c:pt>
                <c:pt idx="28">
                  <c:v>3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2</c:v>
                </c:pt>
                <c:pt idx="34">
                  <c:v>5</c:v>
                </c:pt>
                <c:pt idx="35">
                  <c:v>7</c:v>
                </c:pt>
                <c:pt idx="36">
                  <c:v>170</c:v>
                </c:pt>
                <c:pt idx="37">
                  <c:v>39</c:v>
                </c:pt>
                <c:pt idx="38">
                  <c:v>9</c:v>
                </c:pt>
                <c:pt idx="39">
                  <c:v>7</c:v>
                </c:pt>
                <c:pt idx="40">
                  <c:v>14</c:v>
                </c:pt>
                <c:pt idx="41">
                  <c:v>0</c:v>
                </c:pt>
                <c:pt idx="42">
                  <c:v>6</c:v>
                </c:pt>
                <c:pt idx="43">
                  <c:v>3</c:v>
                </c:pt>
                <c:pt idx="44">
                  <c:v>4</c:v>
                </c:pt>
                <c:pt idx="45">
                  <c:v>0</c:v>
                </c:pt>
                <c:pt idx="46">
                  <c:v>2</c:v>
                </c:pt>
                <c:pt idx="47">
                  <c:v>3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5</c:v>
                </c:pt>
                <c:pt idx="52">
                  <c:v>32</c:v>
                </c:pt>
                <c:pt idx="53">
                  <c:v>95</c:v>
                </c:pt>
                <c:pt idx="54">
                  <c:v>3</c:v>
                </c:pt>
              </c:numCache>
            </c:numRef>
          </c:val>
        </c:ser>
        <c:axId val="125297792"/>
        <c:axId val="125299328"/>
      </c:barChart>
      <c:catAx>
        <c:axId val="125297792"/>
        <c:scaling>
          <c:orientation val="minMax"/>
        </c:scaling>
        <c:axPos val="b"/>
        <c:tickLblPos val="nextTo"/>
        <c:crossAx val="125299328"/>
        <c:crosses val="autoZero"/>
        <c:auto val="1"/>
        <c:lblAlgn val="ctr"/>
        <c:lblOffset val="100"/>
      </c:catAx>
      <c:valAx>
        <c:axId val="125299328"/>
        <c:scaling>
          <c:orientation val="minMax"/>
        </c:scaling>
        <c:delete val="1"/>
        <c:axPos val="l"/>
        <c:majorGridlines/>
        <c:numFmt formatCode="General" sourceLinked="1"/>
        <c:tickLblPos val="nextTo"/>
        <c:crossAx val="125297792"/>
        <c:crosses val="autoZero"/>
        <c:crossBetween val="between"/>
      </c:valAx>
      <c:spPr>
        <a:gradFill>
          <a:gsLst>
            <a:gs pos="0">
              <a:sysClr val="window" lastClr="FFFFFF">
                <a:lumMod val="75000"/>
              </a:sys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</c:plotArea>
    <c:legend>
      <c:legendPos val="r"/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'GRAFICA ANUAL'!$C$18</c:f>
              <c:strCache>
                <c:ptCount val="1"/>
                <c:pt idx="0">
                  <c:v>SOLICITUDES RECIBIDAS  ANUAL 2015</c:v>
                </c:pt>
              </c:strCache>
            </c:strRef>
          </c:tx>
          <c:explosion val="25"/>
          <c:dLbls>
            <c:showVal val="1"/>
            <c:showLeaderLines val="1"/>
          </c:dLbls>
          <c:cat>
            <c:strRef>
              <c:f>'GRAFICA ANUAL'!$C$19:$N$19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 ANUAL'!$C$20:$N$20</c:f>
              <c:numCache>
                <c:formatCode>General</c:formatCode>
                <c:ptCount val="12"/>
                <c:pt idx="0">
                  <c:v>386</c:v>
                </c:pt>
                <c:pt idx="1">
                  <c:v>306</c:v>
                </c:pt>
                <c:pt idx="2">
                  <c:v>295</c:v>
                </c:pt>
                <c:pt idx="3">
                  <c:v>132</c:v>
                </c:pt>
                <c:pt idx="4">
                  <c:v>252</c:v>
                </c:pt>
                <c:pt idx="5">
                  <c:v>397</c:v>
                </c:pt>
                <c:pt idx="7">
                  <c:v>182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</c:pie3DChart>
    </c:plotArea>
    <c:legend>
      <c:legendPos val="r"/>
    </c:legend>
    <c:plotVisOnly val="1"/>
  </c:chart>
  <c:spPr>
    <a:solidFill>
      <a:schemeClr val="bg1">
        <a:lumMod val="6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1.6666666666666701E-2"/>
          <c:y val="6.4814814814819779E-2"/>
          <c:w val="0.73273753280843024"/>
          <c:h val="0.89814814814814814"/>
        </c:manualLayout>
      </c:layout>
      <c:pie3DChart>
        <c:varyColors val="1"/>
        <c:ser>
          <c:idx val="0"/>
          <c:order val="0"/>
          <c:explosion val="25"/>
          <c:dLbls>
            <c:showVal val="1"/>
            <c:showLeaderLines val="1"/>
          </c:dLbls>
          <c:cat>
            <c:strRef>
              <c:f>'GRAFICA ANUAL'!$C$42:$N$42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 ANUAL'!$C$43:$N$43</c:f>
              <c:numCache>
                <c:formatCode>General</c:formatCode>
                <c:ptCount val="12"/>
                <c:pt idx="0">
                  <c:v>195</c:v>
                </c:pt>
                <c:pt idx="1">
                  <c:v>167</c:v>
                </c:pt>
                <c:pt idx="2">
                  <c:v>157</c:v>
                </c:pt>
                <c:pt idx="3">
                  <c:v>0</c:v>
                </c:pt>
                <c:pt idx="4">
                  <c:v>143</c:v>
                </c:pt>
                <c:pt idx="5">
                  <c:v>197</c:v>
                </c:pt>
                <c:pt idx="6">
                  <c:v>274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79384864391954213"/>
          <c:y val="9.0673301254010005E-2"/>
          <c:w val="0.15033496019610146"/>
          <c:h val="0.66511865327183106"/>
        </c:manualLayout>
      </c:layout>
    </c:legend>
    <c:plotVisOnly val="1"/>
  </c:chart>
  <c:spPr>
    <a:solidFill>
      <a:sysClr val="window" lastClr="FFFFFF">
        <a:lumMod val="6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8.3489889468041853E-2"/>
          <c:y val="0.10415080802826755"/>
          <c:w val="0.73420039924586888"/>
          <c:h val="0.77665991067751283"/>
        </c:manualLayout>
      </c:layout>
      <c:pie3DChart>
        <c:varyColors val="1"/>
        <c:ser>
          <c:idx val="0"/>
          <c:order val="0"/>
          <c:explosion val="25"/>
          <c:dLbls>
            <c:showVal val="1"/>
            <c:showLeaderLines val="1"/>
          </c:dLbls>
          <c:cat>
            <c:strRef>
              <c:f>'GRAFICA ANUAL'!$C$42:$N$42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 ANUAL'!$C$44:$N$44</c:f>
              <c:numCache>
                <c:formatCode>General</c:formatCode>
                <c:ptCount val="12"/>
                <c:pt idx="0">
                  <c:v>191</c:v>
                </c:pt>
                <c:pt idx="1">
                  <c:v>139</c:v>
                </c:pt>
                <c:pt idx="2">
                  <c:v>138</c:v>
                </c:pt>
                <c:pt idx="3">
                  <c:v>0</c:v>
                </c:pt>
                <c:pt idx="4">
                  <c:v>109</c:v>
                </c:pt>
                <c:pt idx="5">
                  <c:v>200</c:v>
                </c:pt>
                <c:pt idx="6">
                  <c:v>133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ysClr val="window" lastClr="FFFFFF">
        <a:lumMod val="6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rotX val="10"/>
      <c:rotY val="0"/>
      <c:perspective val="30"/>
    </c:view3D>
    <c:floor>
      <c:spPr>
        <a:solidFill>
          <a:schemeClr val="tx1">
            <a:lumMod val="85000"/>
            <a:lumOff val="15000"/>
          </a:schemeClr>
        </a:solidFill>
      </c:spPr>
    </c:floor>
    <c:sideWall>
      <c:spPr>
        <a:solidFill>
          <a:schemeClr val="bg1">
            <a:lumMod val="75000"/>
          </a:schemeClr>
        </a:solidFill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1.4660781038734175E-2"/>
          <c:y val="0.16202888974542953"/>
          <c:w val="0.94666666666666666"/>
          <c:h val="0.68979681735590759"/>
        </c:manualLayout>
      </c:layout>
      <c:bar3DChart>
        <c:barDir val="col"/>
        <c:grouping val="stacked"/>
        <c:ser>
          <c:idx val="0"/>
          <c:order val="0"/>
          <c:tx>
            <c:strRef>
              <c:f>'Estadísticas de Septiembre'!$C$20:$F$20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'Estadísticas de Septiembre'!$C$21:$E$21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'Estadísticas de Septiembre'!$C$22:$E$22</c:f>
              <c:numCache>
                <c:formatCode>General</c:formatCode>
                <c:ptCount val="3"/>
                <c:pt idx="0">
                  <c:v>180</c:v>
                </c:pt>
                <c:pt idx="1">
                  <c:v>98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1.7643362761472998E-2"/>
                  <c:y val="-6.8981261063297342E-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r>
                      <a:rPr lang="en-US" b="1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65%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2.0159071025212756E-2"/>
                  <c:y val="-8.1395348837209586E-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r>
                      <a:rPr lang="en-US" b="1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35%</a:t>
                    </a:r>
                  </a:p>
                </c:rich>
              </c:tx>
              <c:spPr/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'Estadísticas de Septiembre'!$C$21:$E$21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'Estadísticas de Septiembre'!$C$23:$E$23</c:f>
              <c:numCache>
                <c:formatCode>0%</c:formatCode>
                <c:ptCount val="3"/>
                <c:pt idx="0">
                  <c:v>0.64748201438848918</c:v>
                </c:pt>
                <c:pt idx="1">
                  <c:v>0.35251798561151076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3950976"/>
        <c:axId val="123952512"/>
        <c:axId val="0"/>
      </c:bar3DChart>
      <c:catAx>
        <c:axId val="12395097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23952512"/>
        <c:crosses val="autoZero"/>
        <c:auto val="1"/>
        <c:lblAlgn val="ctr"/>
        <c:lblOffset val="100"/>
      </c:catAx>
      <c:valAx>
        <c:axId val="123952512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23950976"/>
        <c:crosses val="autoZero"/>
        <c:crossBetween val="between"/>
      </c:valAx>
      <c:spPr>
        <a:solidFill>
          <a:schemeClr val="bg1">
            <a:lumMod val="75000"/>
          </a:schemeClr>
        </a:solidFill>
      </c:spPr>
    </c:plotArea>
    <c:legend>
      <c:legendPos val="t"/>
      <c:legendEntry>
        <c:idx val="0"/>
        <c:delete val="1"/>
      </c:legendEntry>
      <c:legendEntry>
        <c:idx val="1"/>
        <c:txPr>
          <a:bodyPr/>
          <a:lstStyle/>
          <a:p>
            <a:pPr>
              <a:defRPr sz="1400" b="1"/>
            </a:pPr>
            <a:endParaRPr lang="es-MX"/>
          </a:p>
        </c:txPr>
      </c:legendEntry>
      <c:layout/>
    </c:legend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/>
      <c:bar3DChart>
        <c:barDir val="col"/>
        <c:grouping val="clustered"/>
        <c:ser>
          <c:idx val="0"/>
          <c:order val="0"/>
          <c:tx>
            <c:strRef>
              <c:f>'GRAFICA ANUAL'!$B$76</c:f>
              <c:strCache>
                <c:ptCount val="1"/>
                <c:pt idx="0">
                  <c:v>FEMENINO</c:v>
                </c:pt>
              </c:strCache>
            </c:strRef>
          </c:tx>
          <c:dLbls>
            <c:showVal val="1"/>
          </c:dLbls>
          <c:cat>
            <c:strRef>
              <c:f>'GRAFICA ANUAL'!$C$75:$N$75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 ANUAL'!$C$76:$N$76</c:f>
              <c:numCache>
                <c:formatCode>General</c:formatCode>
                <c:ptCount val="12"/>
                <c:pt idx="0">
                  <c:v>87</c:v>
                </c:pt>
                <c:pt idx="1">
                  <c:v>81</c:v>
                </c:pt>
                <c:pt idx="2">
                  <c:v>68</c:v>
                </c:pt>
                <c:pt idx="3">
                  <c:v>2</c:v>
                </c:pt>
                <c:pt idx="4">
                  <c:v>81</c:v>
                </c:pt>
                <c:pt idx="5">
                  <c:v>122</c:v>
                </c:pt>
                <c:pt idx="6">
                  <c:v>134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'GRAFICA ANUAL'!$B$77</c:f>
              <c:strCache>
                <c:ptCount val="1"/>
                <c:pt idx="0">
                  <c:v>MASCULINO</c:v>
                </c:pt>
              </c:strCache>
            </c:strRef>
          </c:tx>
          <c:dLbls>
            <c:showVal val="1"/>
          </c:dLbls>
          <c:cat>
            <c:strRef>
              <c:f>'GRAFICA ANUAL'!$C$75:$N$75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 ANUAL'!$C$77:$N$77</c:f>
              <c:numCache>
                <c:formatCode>General</c:formatCode>
                <c:ptCount val="12"/>
                <c:pt idx="0">
                  <c:v>289</c:v>
                </c:pt>
                <c:pt idx="1">
                  <c:v>222</c:v>
                </c:pt>
                <c:pt idx="2">
                  <c:v>224</c:v>
                </c:pt>
                <c:pt idx="3">
                  <c:v>260</c:v>
                </c:pt>
                <c:pt idx="4">
                  <c:v>165</c:v>
                </c:pt>
                <c:pt idx="5">
                  <c:v>273</c:v>
                </c:pt>
                <c:pt idx="6">
                  <c:v>256</c:v>
                </c:pt>
                <c:pt idx="7">
                  <c:v>298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'GRAFICA ANUAL'!$B$78</c:f>
              <c:strCache>
                <c:ptCount val="1"/>
                <c:pt idx="0">
                  <c:v>EMPRESAS</c:v>
                </c:pt>
              </c:strCache>
            </c:strRef>
          </c:tx>
          <c:dLbls>
            <c:showVal val="1"/>
          </c:dLbls>
          <c:cat>
            <c:strRef>
              <c:f>'GRAFICA ANUAL'!$C$75:$N$75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 ANUAL'!$C$78:$N$78</c:f>
              <c:numCache>
                <c:formatCode>General</c:formatCode>
                <c:ptCount val="12"/>
                <c:pt idx="0">
                  <c:v>10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6</c:v>
                </c:pt>
                <c:pt idx="5">
                  <c:v>2</c:v>
                </c:pt>
                <c:pt idx="6">
                  <c:v>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'GRAFICA ANUAL'!$B$79</c:f>
              <c:strCache>
                <c:ptCount val="1"/>
                <c:pt idx="0">
                  <c:v>SEUDÓNIMO</c:v>
                </c:pt>
              </c:strCache>
            </c:strRef>
          </c:tx>
          <c:dLbls>
            <c:showVal val="1"/>
          </c:dLbls>
          <c:cat>
            <c:strRef>
              <c:f>'GRAFICA ANUAL'!$C$75:$N$75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 ANUAL'!$C$79:$N$79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hape val="box"/>
        <c:axId val="125773312"/>
        <c:axId val="125774848"/>
        <c:axId val="0"/>
      </c:bar3DChart>
      <c:catAx>
        <c:axId val="125773312"/>
        <c:scaling>
          <c:orientation val="minMax"/>
        </c:scaling>
        <c:axPos val="b"/>
        <c:tickLblPos val="nextTo"/>
        <c:crossAx val="125774848"/>
        <c:crosses val="autoZero"/>
        <c:auto val="1"/>
        <c:lblAlgn val="ctr"/>
        <c:lblOffset val="100"/>
      </c:catAx>
      <c:valAx>
        <c:axId val="125774848"/>
        <c:scaling>
          <c:orientation val="minMax"/>
        </c:scaling>
        <c:delete val="1"/>
        <c:axPos val="l"/>
        <c:numFmt formatCode="General" sourceLinked="1"/>
        <c:tickLblPos val="nextTo"/>
        <c:crossAx val="125773312"/>
        <c:crosses val="autoZero"/>
        <c:crossBetween val="between"/>
      </c:valAx>
    </c:plotArea>
    <c:legend>
      <c:legendPos val="r"/>
    </c:legend>
    <c:plotVisOnly val="1"/>
  </c:chart>
  <c:spPr>
    <a:solidFill>
      <a:sysClr val="window" lastClr="FFFFFF">
        <a:lumMod val="6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'GRAFICA ANUAL'!$C$140:$N$140</c:f>
              <c:strCache>
                <c:ptCount val="1"/>
                <c:pt idx="0">
                  <c:v> NÚMERO DE PREGUNTAS CONTESTADAS ANUAL 2015</c:v>
                </c:pt>
              </c:strCache>
            </c:strRef>
          </c:tx>
          <c:explosion val="25"/>
          <c:dLbls>
            <c:showVal val="1"/>
            <c:showLeaderLines val="1"/>
          </c:dLbls>
          <c:cat>
            <c:strRef>
              <c:f>'GRAFICA ANUAL'!$C$141:$N$141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 ANUAL'!$C$142:$N$142</c:f>
              <c:numCache>
                <c:formatCode>General</c:formatCode>
                <c:ptCount val="12"/>
                <c:pt idx="0">
                  <c:v>696</c:v>
                </c:pt>
                <c:pt idx="1">
                  <c:v>633</c:v>
                </c:pt>
                <c:pt idx="2">
                  <c:v>566</c:v>
                </c:pt>
                <c:pt idx="3">
                  <c:v>0</c:v>
                </c:pt>
                <c:pt idx="4">
                  <c:v>595</c:v>
                </c:pt>
                <c:pt idx="5">
                  <c:v>608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</c:pie3DChart>
    </c:plotArea>
    <c:legend>
      <c:legendPos val="r"/>
    </c:legend>
    <c:plotVisOnly val="1"/>
  </c:chart>
  <c:spPr>
    <a:solidFill>
      <a:sysClr val="window" lastClr="FFFFFF">
        <a:lumMod val="6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showVal val="1"/>
            <c:showLeaderLines val="1"/>
          </c:dLbls>
          <c:cat>
            <c:strRef>
              <c:f>'GRAFICA ANUAL'!$B$99:$B$106</c:f>
              <c:strCache>
                <c:ptCount val="8"/>
                <c:pt idx="0">
                  <c:v>PROCEDENTE </c:v>
                </c:pt>
                <c:pt idx="1">
                  <c:v>PROCEDENTE PARCIAL POR CONFIDENCIALIDAD </c:v>
                </c:pt>
                <c:pt idx="2">
                  <c:v>PROCEDENTE PARCIAL POR INEXISTENCIA</c:v>
                </c:pt>
                <c:pt idx="3">
                  <c:v>RESERVADA</c:v>
                </c:pt>
                <c:pt idx="4">
                  <c:v>INEXISTENCIA</c:v>
                </c:pt>
                <c:pt idx="5">
                  <c:v>INCOMPETENCIA</c:v>
                </c:pt>
                <c:pt idx="6">
                  <c:v>IMPROCEDENTE NO RESPONDIO PREVENCION</c:v>
                </c:pt>
                <c:pt idx="7">
                  <c:v>OTRAS</c:v>
                </c:pt>
              </c:strCache>
            </c:strRef>
          </c:cat>
          <c:val>
            <c:numRef>
              <c:f>'GRAFICA ANUAL'!$C$108:$N$108</c:f>
              <c:numCache>
                <c:formatCode>General</c:formatCode>
                <c:ptCount val="12"/>
                <c:pt idx="0">
                  <c:v>386</c:v>
                </c:pt>
                <c:pt idx="1">
                  <c:v>306</c:v>
                </c:pt>
                <c:pt idx="2">
                  <c:v>295</c:v>
                </c:pt>
                <c:pt idx="3">
                  <c:v>466</c:v>
                </c:pt>
                <c:pt idx="4">
                  <c:v>358</c:v>
                </c:pt>
                <c:pt idx="5">
                  <c:v>397</c:v>
                </c:pt>
                <c:pt idx="6">
                  <c:v>484</c:v>
                </c:pt>
                <c:pt idx="7">
                  <c:v>402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</c:pie3DChart>
    </c:plotArea>
    <c:legend>
      <c:legendPos val="r"/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ysClr val="window" lastClr="FFFFFF">
        <a:lumMod val="6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'GRAFICA ANUAL'!$C$164:$N$164</c:f>
              <c:strCache>
                <c:ptCount val="1"/>
                <c:pt idx="0">
                  <c:v>ACTUALIZACIÓN DEL PORTAL ANUAL 2015</c:v>
                </c:pt>
              </c:strCache>
            </c:strRef>
          </c:tx>
          <c:explosion val="25"/>
          <c:dLbls>
            <c:showVal val="1"/>
            <c:showLeaderLines val="1"/>
          </c:dLbls>
          <c:cat>
            <c:strRef>
              <c:f>'GRAFICA ANUAL'!$C$165:$N$165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 ANUAL'!$C$166:$N$166</c:f>
              <c:numCache>
                <c:formatCode>General</c:formatCode>
                <c:ptCount val="12"/>
                <c:pt idx="0">
                  <c:v>264</c:v>
                </c:pt>
                <c:pt idx="1">
                  <c:v>357</c:v>
                </c:pt>
                <c:pt idx="2">
                  <c:v>379</c:v>
                </c:pt>
                <c:pt idx="3">
                  <c:v>856</c:v>
                </c:pt>
                <c:pt idx="4">
                  <c:v>406</c:v>
                </c:pt>
                <c:pt idx="5">
                  <c:v>316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</c:pie3DChart>
    </c:plotArea>
    <c:legend>
      <c:legendPos val="r"/>
    </c:legend>
    <c:plotVisOnly val="1"/>
  </c:chart>
  <c:spPr>
    <a:solidFill>
      <a:sysClr val="window" lastClr="FFFFFF">
        <a:lumMod val="6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'GRAFICA ANUAL'!$C$191:$N$191</c:f>
              <c:strCache>
                <c:ptCount val="1"/>
                <c:pt idx="0">
                  <c:v>RECURSOS DE REVISIÓN</c:v>
                </c:pt>
              </c:strCache>
            </c:strRef>
          </c:tx>
          <c:explosion val="25"/>
          <c:dLbls>
            <c:showVal val="1"/>
            <c:showLeaderLines val="1"/>
          </c:dLbls>
          <c:cat>
            <c:strRef>
              <c:f>'GRAFICA ANUAL'!$C$192:$N$192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 ANUAL'!$C$193:$N$193</c:f>
              <c:numCache>
                <c:formatCode>General</c:formatCode>
                <c:ptCount val="12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</c:pie3DChart>
    </c:plotArea>
    <c:legend>
      <c:legendPos val="r"/>
    </c:legend>
    <c:plotVisOnly val="1"/>
  </c:chart>
  <c:spPr>
    <a:solidFill>
      <a:sysClr val="window" lastClr="FFFFFF">
        <a:lumMod val="6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/>
            </a:pPr>
            <a:r>
              <a:rPr lang="es-MX"/>
              <a:t>DEPENDENCIA</a:t>
            </a:r>
            <a:r>
              <a:rPr lang="es-MX" baseline="0"/>
              <a:t>  ANUAL  2014</a:t>
            </a:r>
            <a:endParaRPr lang="es-MX"/>
          </a:p>
        </c:rich>
      </c:tx>
    </c:title>
    <c:plotArea>
      <c:layout/>
      <c:barChart>
        <c:barDir val="col"/>
        <c:grouping val="clustered"/>
        <c:ser>
          <c:idx val="1"/>
          <c:order val="1"/>
          <c:tx>
            <c:strRef>
              <c:f>'GRAFICA ANUAL'!$D$217</c:f>
              <c:strCache>
                <c:ptCount val="1"/>
                <c:pt idx="0">
                  <c:v>FEBRERO</c:v>
                </c:pt>
              </c:strCache>
            </c:strRef>
          </c:tx>
          <c:cat>
            <c:strRef>
              <c:f>'GRAFICA ANUAL'!$B$218:$B$275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Comunicación Social</c:v>
                </c:pt>
                <c:pt idx="7">
                  <c:v>Comunidad Digna</c:v>
                </c:pt>
                <c:pt idx="8">
                  <c:v>Contraloría</c:v>
                </c:pt>
                <c:pt idx="9">
                  <c:v>Coordinación de Delegaciones</c:v>
                </c:pt>
                <c:pt idx="10">
                  <c:v>Consejería Juridica</c:v>
                </c:pt>
                <c:pt idx="11">
                  <c:v>Coordinación de Gabinete</c:v>
                </c:pt>
                <c:pt idx="12">
                  <c:v>Coordinación de la Oficina de Presidencia </c:v>
                </c:pt>
                <c:pt idx="13">
                  <c:v>Coplademun</c:v>
                </c:pt>
                <c:pt idx="14">
                  <c:v>Coordinación General  Oficina Central de Gobierno, Estrategía y opinión Pública</c:v>
                </c:pt>
                <c:pt idx="15">
                  <c:v>Desarrollo Social Humano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Cementerios</c:v>
                </c:pt>
                <c:pt idx="23">
                  <c:v>Dirección de Parques y Jardines</c:v>
                </c:pt>
                <c:pt idx="24">
                  <c:v>Dirección de Protección al Medio Ambiente</c:v>
                </c:pt>
                <c:pt idx="25">
                  <c:v>Dirección de Transparencia y Acceso a la Información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Inspección de Reglamentos</c:v>
                </c:pt>
                <c:pt idx="29">
                  <c:v>Instituto de Capacitación y Oferta Educativa</c:v>
                </c:pt>
                <c:pt idx="30">
                  <c:v>Instituto de Cultura</c:v>
                </c:pt>
                <c:pt idx="31">
                  <c:v>Instituto Municipal de la Juventud</c:v>
                </c:pt>
                <c:pt idx="32">
                  <c:v>Instituto Municipal de la Mujer</c:v>
                </c:pt>
                <c:pt idx="33">
                  <c:v>Integración y Dictaminación</c:v>
                </c:pt>
                <c:pt idx="34">
                  <c:v>Junta Municipal de Reclutamiento</c:v>
                </c:pt>
                <c:pt idx="35">
                  <c:v>Mantenimiento de Pavimentos</c:v>
                </c:pt>
                <c:pt idx="36">
                  <c:v>Mantenimiento Urbano</c:v>
                </c:pt>
                <c:pt idx="37">
                  <c:v>Obras Públicas</c:v>
                </c:pt>
                <c:pt idx="38">
                  <c:v>Oficialía Mayor Administrativa</c:v>
                </c:pt>
                <c:pt idx="39">
                  <c:v>Padrón y Licencias</c:v>
                </c:pt>
                <c:pt idx="40">
                  <c:v>Participación Ciudadana</c:v>
                </c:pt>
                <c:pt idx="41">
                  <c:v>Patrimonio Municipal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Seguridad Pública</c:v>
                </c:pt>
                <c:pt idx="53">
                  <c:v>Síndico Municipal</c:v>
                </c:pt>
                <c:pt idx="54">
                  <c:v>Tesorero Municipal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 ANUAL'!$D$218:$D$275</c:f>
              <c:numCache>
                <c:formatCode>General</c:formatCode>
                <c:ptCount val="58"/>
                <c:pt idx="0">
                  <c:v>14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11</c:v>
                </c:pt>
                <c:pt idx="5">
                  <c:v>2</c:v>
                </c:pt>
                <c:pt idx="6">
                  <c:v>2</c:v>
                </c:pt>
                <c:pt idx="7">
                  <c:v>6</c:v>
                </c:pt>
                <c:pt idx="8">
                  <c:v>1</c:v>
                </c:pt>
                <c:pt idx="9">
                  <c:v>2</c:v>
                </c:pt>
                <c:pt idx="10">
                  <c:v>28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22</c:v>
                </c:pt>
                <c:pt idx="21">
                  <c:v>2</c:v>
                </c:pt>
                <c:pt idx="22">
                  <c:v>22</c:v>
                </c:pt>
                <c:pt idx="23">
                  <c:v>21</c:v>
                </c:pt>
                <c:pt idx="24">
                  <c:v>80</c:v>
                </c:pt>
                <c:pt idx="25">
                  <c:v>10</c:v>
                </c:pt>
                <c:pt idx="26">
                  <c:v>3</c:v>
                </c:pt>
                <c:pt idx="27">
                  <c:v>5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0</c:v>
                </c:pt>
                <c:pt idx="34">
                  <c:v>3</c:v>
                </c:pt>
                <c:pt idx="35">
                  <c:v>3</c:v>
                </c:pt>
                <c:pt idx="36">
                  <c:v>58</c:v>
                </c:pt>
                <c:pt idx="37">
                  <c:v>44</c:v>
                </c:pt>
                <c:pt idx="38">
                  <c:v>3</c:v>
                </c:pt>
                <c:pt idx="39">
                  <c:v>7</c:v>
                </c:pt>
                <c:pt idx="40">
                  <c:v>14</c:v>
                </c:pt>
                <c:pt idx="41">
                  <c:v>0</c:v>
                </c:pt>
                <c:pt idx="42">
                  <c:v>9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  <c:pt idx="52">
                  <c:v>17</c:v>
                </c:pt>
                <c:pt idx="53">
                  <c:v>51</c:v>
                </c:pt>
                <c:pt idx="54">
                  <c:v>3</c:v>
                </c:pt>
                <c:pt idx="55">
                  <c:v>0</c:v>
                </c:pt>
                <c:pt idx="57">
                  <c:v>472</c:v>
                </c:pt>
              </c:numCache>
            </c:numRef>
          </c:val>
        </c:ser>
        <c:ser>
          <c:idx val="2"/>
          <c:order val="2"/>
          <c:tx>
            <c:strRef>
              <c:f>'GRAFICA ANUAL'!$E$217</c:f>
              <c:strCache>
                <c:ptCount val="1"/>
                <c:pt idx="0">
                  <c:v>MARZO</c:v>
                </c:pt>
              </c:strCache>
            </c:strRef>
          </c:tx>
          <c:cat>
            <c:strRef>
              <c:f>'GRAFICA ANUAL'!$B$218:$B$275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Comunicación Social</c:v>
                </c:pt>
                <c:pt idx="7">
                  <c:v>Comunidad Digna</c:v>
                </c:pt>
                <c:pt idx="8">
                  <c:v>Contraloría</c:v>
                </c:pt>
                <c:pt idx="9">
                  <c:v>Coordinación de Delegaciones</c:v>
                </c:pt>
                <c:pt idx="10">
                  <c:v>Consejería Juridica</c:v>
                </c:pt>
                <c:pt idx="11">
                  <c:v>Coordinación de Gabinete</c:v>
                </c:pt>
                <c:pt idx="12">
                  <c:v>Coordinación de la Oficina de Presidencia </c:v>
                </c:pt>
                <c:pt idx="13">
                  <c:v>Coplademun</c:v>
                </c:pt>
                <c:pt idx="14">
                  <c:v>Coordinación General  Oficina Central de Gobierno, Estrategía y opinión Pública</c:v>
                </c:pt>
                <c:pt idx="15">
                  <c:v>Desarrollo Social Humano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Cementerios</c:v>
                </c:pt>
                <c:pt idx="23">
                  <c:v>Dirección de Parques y Jardines</c:v>
                </c:pt>
                <c:pt idx="24">
                  <c:v>Dirección de Protección al Medio Ambiente</c:v>
                </c:pt>
                <c:pt idx="25">
                  <c:v>Dirección de Transparencia y Acceso a la Información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Inspección de Reglamentos</c:v>
                </c:pt>
                <c:pt idx="29">
                  <c:v>Instituto de Capacitación y Oferta Educativa</c:v>
                </c:pt>
                <c:pt idx="30">
                  <c:v>Instituto de Cultura</c:v>
                </c:pt>
                <c:pt idx="31">
                  <c:v>Instituto Municipal de la Juventud</c:v>
                </c:pt>
                <c:pt idx="32">
                  <c:v>Instituto Municipal de la Mujer</c:v>
                </c:pt>
                <c:pt idx="33">
                  <c:v>Integración y Dictaminación</c:v>
                </c:pt>
                <c:pt idx="34">
                  <c:v>Junta Municipal de Reclutamiento</c:v>
                </c:pt>
                <c:pt idx="35">
                  <c:v>Mantenimiento de Pavimentos</c:v>
                </c:pt>
                <c:pt idx="36">
                  <c:v>Mantenimiento Urbano</c:v>
                </c:pt>
                <c:pt idx="37">
                  <c:v>Obras Públicas</c:v>
                </c:pt>
                <c:pt idx="38">
                  <c:v>Oficialía Mayor Administrativa</c:v>
                </c:pt>
                <c:pt idx="39">
                  <c:v>Padrón y Licencias</c:v>
                </c:pt>
                <c:pt idx="40">
                  <c:v>Participación Ciudadana</c:v>
                </c:pt>
                <c:pt idx="41">
                  <c:v>Patrimonio Municipal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Seguridad Pública</c:v>
                </c:pt>
                <c:pt idx="53">
                  <c:v>Síndico Municipal</c:v>
                </c:pt>
                <c:pt idx="54">
                  <c:v>Tesorero Municipal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 ANUAL'!$E$218:$E$275</c:f>
              <c:numCache>
                <c:formatCode>General</c:formatCode>
                <c:ptCount val="58"/>
                <c:pt idx="0">
                  <c:v>16</c:v>
                </c:pt>
                <c:pt idx="1">
                  <c:v>7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9</c:v>
                </c:pt>
                <c:pt idx="8">
                  <c:v>1</c:v>
                </c:pt>
                <c:pt idx="9">
                  <c:v>1</c:v>
                </c:pt>
                <c:pt idx="10">
                  <c:v>36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9</c:v>
                </c:pt>
                <c:pt idx="21">
                  <c:v>8</c:v>
                </c:pt>
                <c:pt idx="22">
                  <c:v>9</c:v>
                </c:pt>
                <c:pt idx="23">
                  <c:v>22</c:v>
                </c:pt>
                <c:pt idx="24">
                  <c:v>80</c:v>
                </c:pt>
                <c:pt idx="25">
                  <c:v>13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60</c:v>
                </c:pt>
                <c:pt idx="37">
                  <c:v>37</c:v>
                </c:pt>
                <c:pt idx="38">
                  <c:v>4</c:v>
                </c:pt>
                <c:pt idx="39">
                  <c:v>4</c:v>
                </c:pt>
                <c:pt idx="40">
                  <c:v>11</c:v>
                </c:pt>
                <c:pt idx="41">
                  <c:v>2</c:v>
                </c:pt>
                <c:pt idx="42">
                  <c:v>7</c:v>
                </c:pt>
                <c:pt idx="43">
                  <c:v>5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22</c:v>
                </c:pt>
                <c:pt idx="53">
                  <c:v>40</c:v>
                </c:pt>
                <c:pt idx="54">
                  <c:v>4</c:v>
                </c:pt>
                <c:pt idx="55">
                  <c:v>0</c:v>
                </c:pt>
                <c:pt idx="57">
                  <c:v>453</c:v>
                </c:pt>
              </c:numCache>
            </c:numRef>
          </c:val>
        </c:ser>
        <c:ser>
          <c:idx val="3"/>
          <c:order val="3"/>
          <c:tx>
            <c:strRef>
              <c:f>'GRAFICA ANUAL'!$F$217</c:f>
              <c:strCache>
                <c:ptCount val="1"/>
                <c:pt idx="0">
                  <c:v>ABRIL</c:v>
                </c:pt>
              </c:strCache>
            </c:strRef>
          </c:tx>
          <c:cat>
            <c:strRef>
              <c:f>'GRAFICA ANUAL'!$B$218:$B$275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Comunicación Social</c:v>
                </c:pt>
                <c:pt idx="7">
                  <c:v>Comunidad Digna</c:v>
                </c:pt>
                <c:pt idx="8">
                  <c:v>Contraloría</c:v>
                </c:pt>
                <c:pt idx="9">
                  <c:v>Coordinación de Delegaciones</c:v>
                </c:pt>
                <c:pt idx="10">
                  <c:v>Consejería Juridica</c:v>
                </c:pt>
                <c:pt idx="11">
                  <c:v>Coordinación de Gabinete</c:v>
                </c:pt>
                <c:pt idx="12">
                  <c:v>Coordinación de la Oficina de Presidencia </c:v>
                </c:pt>
                <c:pt idx="13">
                  <c:v>Coplademun</c:v>
                </c:pt>
                <c:pt idx="14">
                  <c:v>Coordinación General  Oficina Central de Gobierno, Estrategía y opinión Pública</c:v>
                </c:pt>
                <c:pt idx="15">
                  <c:v>Desarrollo Social Humano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Cementerios</c:v>
                </c:pt>
                <c:pt idx="23">
                  <c:v>Dirección de Parques y Jardines</c:v>
                </c:pt>
                <c:pt idx="24">
                  <c:v>Dirección de Protección al Medio Ambiente</c:v>
                </c:pt>
                <c:pt idx="25">
                  <c:v>Dirección de Transparencia y Acceso a la Información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Inspección de Reglamentos</c:v>
                </c:pt>
                <c:pt idx="29">
                  <c:v>Instituto de Capacitación y Oferta Educativa</c:v>
                </c:pt>
                <c:pt idx="30">
                  <c:v>Instituto de Cultura</c:v>
                </c:pt>
                <c:pt idx="31">
                  <c:v>Instituto Municipal de la Juventud</c:v>
                </c:pt>
                <c:pt idx="32">
                  <c:v>Instituto Municipal de la Mujer</c:v>
                </c:pt>
                <c:pt idx="33">
                  <c:v>Integración y Dictaminación</c:v>
                </c:pt>
                <c:pt idx="34">
                  <c:v>Junta Municipal de Reclutamiento</c:v>
                </c:pt>
                <c:pt idx="35">
                  <c:v>Mantenimiento de Pavimentos</c:v>
                </c:pt>
                <c:pt idx="36">
                  <c:v>Mantenimiento Urbano</c:v>
                </c:pt>
                <c:pt idx="37">
                  <c:v>Obras Públicas</c:v>
                </c:pt>
                <c:pt idx="38">
                  <c:v>Oficialía Mayor Administrativa</c:v>
                </c:pt>
                <c:pt idx="39">
                  <c:v>Padrón y Licencias</c:v>
                </c:pt>
                <c:pt idx="40">
                  <c:v>Participación Ciudadana</c:v>
                </c:pt>
                <c:pt idx="41">
                  <c:v>Patrimonio Municipal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Seguridad Pública</c:v>
                </c:pt>
                <c:pt idx="53">
                  <c:v>Síndico Municipal</c:v>
                </c:pt>
                <c:pt idx="54">
                  <c:v>Tesorero Municipal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 ANUAL'!$F$218:$F$275</c:f>
              <c:numCache>
                <c:formatCode>General</c:formatCode>
                <c:ptCount val="58"/>
                <c:pt idx="0">
                  <c:v>36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7</c:v>
                </c:pt>
                <c:pt idx="8">
                  <c:v>0</c:v>
                </c:pt>
                <c:pt idx="9">
                  <c:v>6</c:v>
                </c:pt>
                <c:pt idx="10">
                  <c:v>29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7</c:v>
                </c:pt>
                <c:pt idx="21">
                  <c:v>10</c:v>
                </c:pt>
                <c:pt idx="22">
                  <c:v>16</c:v>
                </c:pt>
                <c:pt idx="23">
                  <c:v>18</c:v>
                </c:pt>
                <c:pt idx="24">
                  <c:v>46</c:v>
                </c:pt>
                <c:pt idx="25">
                  <c:v>10</c:v>
                </c:pt>
                <c:pt idx="26">
                  <c:v>2</c:v>
                </c:pt>
                <c:pt idx="27">
                  <c:v>6</c:v>
                </c:pt>
                <c:pt idx="28">
                  <c:v>1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54</c:v>
                </c:pt>
                <c:pt idx="37">
                  <c:v>30</c:v>
                </c:pt>
                <c:pt idx="38">
                  <c:v>4</c:v>
                </c:pt>
                <c:pt idx="39">
                  <c:v>1</c:v>
                </c:pt>
                <c:pt idx="40">
                  <c:v>9</c:v>
                </c:pt>
                <c:pt idx="41">
                  <c:v>0</c:v>
                </c:pt>
                <c:pt idx="42">
                  <c:v>11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3</c:v>
                </c:pt>
                <c:pt idx="51">
                  <c:v>2</c:v>
                </c:pt>
                <c:pt idx="52">
                  <c:v>19</c:v>
                </c:pt>
                <c:pt idx="53">
                  <c:v>54</c:v>
                </c:pt>
                <c:pt idx="54">
                  <c:v>29</c:v>
                </c:pt>
                <c:pt idx="55">
                  <c:v>0</c:v>
                </c:pt>
                <c:pt idx="57">
                  <c:v>444</c:v>
                </c:pt>
              </c:numCache>
            </c:numRef>
          </c:val>
        </c:ser>
        <c:ser>
          <c:idx val="4"/>
          <c:order val="4"/>
          <c:tx>
            <c:strRef>
              <c:f>'GRAFICA ANUAL'!$G$217</c:f>
              <c:strCache>
                <c:ptCount val="1"/>
                <c:pt idx="0">
                  <c:v>MAYO</c:v>
                </c:pt>
              </c:strCache>
            </c:strRef>
          </c:tx>
          <c:cat>
            <c:strRef>
              <c:f>'GRAFICA ANUAL'!$B$218:$B$275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Comunicación Social</c:v>
                </c:pt>
                <c:pt idx="7">
                  <c:v>Comunidad Digna</c:v>
                </c:pt>
                <c:pt idx="8">
                  <c:v>Contraloría</c:v>
                </c:pt>
                <c:pt idx="9">
                  <c:v>Coordinación de Delegaciones</c:v>
                </c:pt>
                <c:pt idx="10">
                  <c:v>Consejería Juridica</c:v>
                </c:pt>
                <c:pt idx="11">
                  <c:v>Coordinación de Gabinete</c:v>
                </c:pt>
                <c:pt idx="12">
                  <c:v>Coordinación de la Oficina de Presidencia </c:v>
                </c:pt>
                <c:pt idx="13">
                  <c:v>Coplademun</c:v>
                </c:pt>
                <c:pt idx="14">
                  <c:v>Coordinación General  Oficina Central de Gobierno, Estrategía y opinión Pública</c:v>
                </c:pt>
                <c:pt idx="15">
                  <c:v>Desarrollo Social Humano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Cementerios</c:v>
                </c:pt>
                <c:pt idx="23">
                  <c:v>Dirección de Parques y Jardines</c:v>
                </c:pt>
                <c:pt idx="24">
                  <c:v>Dirección de Protección al Medio Ambiente</c:v>
                </c:pt>
                <c:pt idx="25">
                  <c:v>Dirección de Transparencia y Acceso a la Información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Inspección de Reglamentos</c:v>
                </c:pt>
                <c:pt idx="29">
                  <c:v>Instituto de Capacitación y Oferta Educativa</c:v>
                </c:pt>
                <c:pt idx="30">
                  <c:v>Instituto de Cultura</c:v>
                </c:pt>
                <c:pt idx="31">
                  <c:v>Instituto Municipal de la Juventud</c:v>
                </c:pt>
                <c:pt idx="32">
                  <c:v>Instituto Municipal de la Mujer</c:v>
                </c:pt>
                <c:pt idx="33">
                  <c:v>Integración y Dictaminación</c:v>
                </c:pt>
                <c:pt idx="34">
                  <c:v>Junta Municipal de Reclutamiento</c:v>
                </c:pt>
                <c:pt idx="35">
                  <c:v>Mantenimiento de Pavimentos</c:v>
                </c:pt>
                <c:pt idx="36">
                  <c:v>Mantenimiento Urbano</c:v>
                </c:pt>
                <c:pt idx="37">
                  <c:v>Obras Públicas</c:v>
                </c:pt>
                <c:pt idx="38">
                  <c:v>Oficialía Mayor Administrativa</c:v>
                </c:pt>
                <c:pt idx="39">
                  <c:v>Padrón y Licencias</c:v>
                </c:pt>
                <c:pt idx="40">
                  <c:v>Participación Ciudadana</c:v>
                </c:pt>
                <c:pt idx="41">
                  <c:v>Patrimonio Municipal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Seguridad Pública</c:v>
                </c:pt>
                <c:pt idx="53">
                  <c:v>Síndico Municipal</c:v>
                </c:pt>
                <c:pt idx="54">
                  <c:v>Tesorero Municipal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 ANUAL'!$G$218:$G$275</c:f>
              <c:numCache>
                <c:formatCode>General</c:formatCode>
                <c:ptCount val="58"/>
                <c:pt idx="0">
                  <c:v>12</c:v>
                </c:pt>
                <c:pt idx="1">
                  <c:v>7</c:v>
                </c:pt>
                <c:pt idx="2">
                  <c:v>3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25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7</c:v>
                </c:pt>
                <c:pt idx="21">
                  <c:v>3</c:v>
                </c:pt>
                <c:pt idx="22">
                  <c:v>18</c:v>
                </c:pt>
                <c:pt idx="23">
                  <c:v>17</c:v>
                </c:pt>
                <c:pt idx="24">
                  <c:v>71</c:v>
                </c:pt>
                <c:pt idx="25">
                  <c:v>18</c:v>
                </c:pt>
                <c:pt idx="26">
                  <c:v>0</c:v>
                </c:pt>
                <c:pt idx="27">
                  <c:v>6</c:v>
                </c:pt>
                <c:pt idx="28">
                  <c:v>1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3</c:v>
                </c:pt>
                <c:pt idx="35">
                  <c:v>2</c:v>
                </c:pt>
                <c:pt idx="36">
                  <c:v>60</c:v>
                </c:pt>
                <c:pt idx="37">
                  <c:v>40</c:v>
                </c:pt>
                <c:pt idx="38">
                  <c:v>6</c:v>
                </c:pt>
                <c:pt idx="39">
                  <c:v>4</c:v>
                </c:pt>
                <c:pt idx="40">
                  <c:v>12</c:v>
                </c:pt>
                <c:pt idx="41">
                  <c:v>0</c:v>
                </c:pt>
                <c:pt idx="42">
                  <c:v>11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4</c:v>
                </c:pt>
                <c:pt idx="52">
                  <c:v>11</c:v>
                </c:pt>
                <c:pt idx="53">
                  <c:v>40</c:v>
                </c:pt>
                <c:pt idx="54">
                  <c:v>2</c:v>
                </c:pt>
                <c:pt idx="55">
                  <c:v>0</c:v>
                </c:pt>
                <c:pt idx="57">
                  <c:v>418</c:v>
                </c:pt>
              </c:numCache>
            </c:numRef>
          </c:val>
        </c:ser>
        <c:ser>
          <c:idx val="5"/>
          <c:order val="5"/>
          <c:tx>
            <c:strRef>
              <c:f>'GRAFICA ANUAL'!$H$217</c:f>
              <c:strCache>
                <c:ptCount val="1"/>
                <c:pt idx="0">
                  <c:v>JUNIO</c:v>
                </c:pt>
              </c:strCache>
            </c:strRef>
          </c:tx>
          <c:cat>
            <c:strRef>
              <c:f>'GRAFICA ANUAL'!$B$218:$B$275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Comunicación Social</c:v>
                </c:pt>
                <c:pt idx="7">
                  <c:v>Comunidad Digna</c:v>
                </c:pt>
                <c:pt idx="8">
                  <c:v>Contraloría</c:v>
                </c:pt>
                <c:pt idx="9">
                  <c:v>Coordinación de Delegaciones</c:v>
                </c:pt>
                <c:pt idx="10">
                  <c:v>Consejería Juridica</c:v>
                </c:pt>
                <c:pt idx="11">
                  <c:v>Coordinación de Gabinete</c:v>
                </c:pt>
                <c:pt idx="12">
                  <c:v>Coordinación de la Oficina de Presidencia </c:v>
                </c:pt>
                <c:pt idx="13">
                  <c:v>Coplademun</c:v>
                </c:pt>
                <c:pt idx="14">
                  <c:v>Coordinación General  Oficina Central de Gobierno, Estrategía y opinión Pública</c:v>
                </c:pt>
                <c:pt idx="15">
                  <c:v>Desarrollo Social Humano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Cementerios</c:v>
                </c:pt>
                <c:pt idx="23">
                  <c:v>Dirección de Parques y Jardines</c:v>
                </c:pt>
                <c:pt idx="24">
                  <c:v>Dirección de Protección al Medio Ambiente</c:v>
                </c:pt>
                <c:pt idx="25">
                  <c:v>Dirección de Transparencia y Acceso a la Información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Inspección de Reglamentos</c:v>
                </c:pt>
                <c:pt idx="29">
                  <c:v>Instituto de Capacitación y Oferta Educativa</c:v>
                </c:pt>
                <c:pt idx="30">
                  <c:v>Instituto de Cultura</c:v>
                </c:pt>
                <c:pt idx="31">
                  <c:v>Instituto Municipal de la Juventud</c:v>
                </c:pt>
                <c:pt idx="32">
                  <c:v>Instituto Municipal de la Mujer</c:v>
                </c:pt>
                <c:pt idx="33">
                  <c:v>Integración y Dictaminación</c:v>
                </c:pt>
                <c:pt idx="34">
                  <c:v>Junta Municipal de Reclutamiento</c:v>
                </c:pt>
                <c:pt idx="35">
                  <c:v>Mantenimiento de Pavimentos</c:v>
                </c:pt>
                <c:pt idx="36">
                  <c:v>Mantenimiento Urbano</c:v>
                </c:pt>
                <c:pt idx="37">
                  <c:v>Obras Públicas</c:v>
                </c:pt>
                <c:pt idx="38">
                  <c:v>Oficialía Mayor Administrativa</c:v>
                </c:pt>
                <c:pt idx="39">
                  <c:v>Padrón y Licencias</c:v>
                </c:pt>
                <c:pt idx="40">
                  <c:v>Participación Ciudadana</c:v>
                </c:pt>
                <c:pt idx="41">
                  <c:v>Patrimonio Municipal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Seguridad Pública</c:v>
                </c:pt>
                <c:pt idx="53">
                  <c:v>Síndico Municipal</c:v>
                </c:pt>
                <c:pt idx="54">
                  <c:v>Tesorero Municipal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 ANUAL'!$H$218:$H$275</c:f>
              <c:numCache>
                <c:formatCode>General</c:formatCode>
                <c:ptCount val="58"/>
                <c:pt idx="0">
                  <c:v>12</c:v>
                </c:pt>
                <c:pt idx="1">
                  <c:v>5</c:v>
                </c:pt>
                <c:pt idx="2">
                  <c:v>7</c:v>
                </c:pt>
                <c:pt idx="3">
                  <c:v>13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25</c:v>
                </c:pt>
                <c:pt idx="11">
                  <c:v>3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10</c:v>
                </c:pt>
                <c:pt idx="21">
                  <c:v>3</c:v>
                </c:pt>
                <c:pt idx="22">
                  <c:v>20</c:v>
                </c:pt>
                <c:pt idx="23">
                  <c:v>19</c:v>
                </c:pt>
                <c:pt idx="24">
                  <c:v>83</c:v>
                </c:pt>
                <c:pt idx="25">
                  <c:v>16</c:v>
                </c:pt>
                <c:pt idx="26">
                  <c:v>4</c:v>
                </c:pt>
                <c:pt idx="27">
                  <c:v>10</c:v>
                </c:pt>
                <c:pt idx="28">
                  <c:v>3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2</c:v>
                </c:pt>
                <c:pt idx="34">
                  <c:v>5</c:v>
                </c:pt>
                <c:pt idx="35">
                  <c:v>7</c:v>
                </c:pt>
                <c:pt idx="36">
                  <c:v>170</c:v>
                </c:pt>
                <c:pt idx="37">
                  <c:v>39</c:v>
                </c:pt>
                <c:pt idx="38">
                  <c:v>9</c:v>
                </c:pt>
                <c:pt idx="39">
                  <c:v>7</c:v>
                </c:pt>
                <c:pt idx="40">
                  <c:v>14</c:v>
                </c:pt>
                <c:pt idx="41">
                  <c:v>0</c:v>
                </c:pt>
                <c:pt idx="42">
                  <c:v>6</c:v>
                </c:pt>
                <c:pt idx="43">
                  <c:v>3</c:v>
                </c:pt>
                <c:pt idx="44">
                  <c:v>4</c:v>
                </c:pt>
                <c:pt idx="45">
                  <c:v>0</c:v>
                </c:pt>
                <c:pt idx="46">
                  <c:v>2</c:v>
                </c:pt>
                <c:pt idx="47">
                  <c:v>3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5</c:v>
                </c:pt>
                <c:pt idx="52">
                  <c:v>32</c:v>
                </c:pt>
                <c:pt idx="53">
                  <c:v>95</c:v>
                </c:pt>
                <c:pt idx="54">
                  <c:v>3</c:v>
                </c:pt>
                <c:pt idx="55">
                  <c:v>2</c:v>
                </c:pt>
                <c:pt idx="57">
                  <c:v>694</c:v>
                </c:pt>
              </c:numCache>
            </c:numRef>
          </c:val>
        </c:ser>
        <c:ser>
          <c:idx val="6"/>
          <c:order val="6"/>
          <c:tx>
            <c:strRef>
              <c:f>'GRAFICA ANUAL'!$I$217</c:f>
              <c:strCache>
                <c:ptCount val="1"/>
                <c:pt idx="0">
                  <c:v>JULIO</c:v>
                </c:pt>
              </c:strCache>
            </c:strRef>
          </c:tx>
          <c:cat>
            <c:strRef>
              <c:f>'GRAFICA ANUAL'!$B$218:$B$275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Comunicación Social</c:v>
                </c:pt>
                <c:pt idx="7">
                  <c:v>Comunidad Digna</c:v>
                </c:pt>
                <c:pt idx="8">
                  <c:v>Contraloría</c:v>
                </c:pt>
                <c:pt idx="9">
                  <c:v>Coordinación de Delegaciones</c:v>
                </c:pt>
                <c:pt idx="10">
                  <c:v>Consejería Juridica</c:v>
                </c:pt>
                <c:pt idx="11">
                  <c:v>Coordinación de Gabinete</c:v>
                </c:pt>
                <c:pt idx="12">
                  <c:v>Coordinación de la Oficina de Presidencia </c:v>
                </c:pt>
                <c:pt idx="13">
                  <c:v>Coplademun</c:v>
                </c:pt>
                <c:pt idx="14">
                  <c:v>Coordinación General  Oficina Central de Gobierno, Estrategía y opinión Pública</c:v>
                </c:pt>
                <c:pt idx="15">
                  <c:v>Desarrollo Social Humano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Cementerios</c:v>
                </c:pt>
                <c:pt idx="23">
                  <c:v>Dirección de Parques y Jardines</c:v>
                </c:pt>
                <c:pt idx="24">
                  <c:v>Dirección de Protección al Medio Ambiente</c:v>
                </c:pt>
                <c:pt idx="25">
                  <c:v>Dirección de Transparencia y Acceso a la Información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Inspección de Reglamentos</c:v>
                </c:pt>
                <c:pt idx="29">
                  <c:v>Instituto de Capacitación y Oferta Educativa</c:v>
                </c:pt>
                <c:pt idx="30">
                  <c:v>Instituto de Cultura</c:v>
                </c:pt>
                <c:pt idx="31">
                  <c:v>Instituto Municipal de la Juventud</c:v>
                </c:pt>
                <c:pt idx="32">
                  <c:v>Instituto Municipal de la Mujer</c:v>
                </c:pt>
                <c:pt idx="33">
                  <c:v>Integración y Dictaminación</c:v>
                </c:pt>
                <c:pt idx="34">
                  <c:v>Junta Municipal de Reclutamiento</c:v>
                </c:pt>
                <c:pt idx="35">
                  <c:v>Mantenimiento de Pavimentos</c:v>
                </c:pt>
                <c:pt idx="36">
                  <c:v>Mantenimiento Urbano</c:v>
                </c:pt>
                <c:pt idx="37">
                  <c:v>Obras Públicas</c:v>
                </c:pt>
                <c:pt idx="38">
                  <c:v>Oficialía Mayor Administrativa</c:v>
                </c:pt>
                <c:pt idx="39">
                  <c:v>Padrón y Licencias</c:v>
                </c:pt>
                <c:pt idx="40">
                  <c:v>Participación Ciudadana</c:v>
                </c:pt>
                <c:pt idx="41">
                  <c:v>Patrimonio Municipal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Seguridad Pública</c:v>
                </c:pt>
                <c:pt idx="53">
                  <c:v>Síndico Municipal</c:v>
                </c:pt>
                <c:pt idx="54">
                  <c:v>Tesorero Municipal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 ANUAL'!$I$218:$I$275</c:f>
              <c:numCache>
                <c:formatCode>General</c:formatCode>
                <c:ptCount val="58"/>
                <c:pt idx="0">
                  <c:v>329</c:v>
                </c:pt>
                <c:pt idx="1">
                  <c:v>0</c:v>
                </c:pt>
                <c:pt idx="2">
                  <c:v>0</c:v>
                </c:pt>
                <c:pt idx="3">
                  <c:v>78</c:v>
                </c:pt>
                <c:pt idx="4">
                  <c:v>0</c:v>
                </c:pt>
                <c:pt idx="5">
                  <c:v>0</c:v>
                </c:pt>
                <c:pt idx="6">
                  <c:v>407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7">
                  <c:v>0</c:v>
                </c:pt>
              </c:numCache>
            </c:numRef>
          </c:val>
        </c:ser>
        <c:ser>
          <c:idx val="7"/>
          <c:order val="7"/>
          <c:tx>
            <c:strRef>
              <c:f>'GRAFICA ANUAL'!$J$217</c:f>
              <c:strCache>
                <c:ptCount val="1"/>
                <c:pt idx="0">
                  <c:v>AGOSTO</c:v>
                </c:pt>
              </c:strCache>
            </c:strRef>
          </c:tx>
          <c:cat>
            <c:strRef>
              <c:f>'GRAFICA ANUAL'!$B$218:$B$275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Comunicación Social</c:v>
                </c:pt>
                <c:pt idx="7">
                  <c:v>Comunidad Digna</c:v>
                </c:pt>
                <c:pt idx="8">
                  <c:v>Contraloría</c:v>
                </c:pt>
                <c:pt idx="9">
                  <c:v>Coordinación de Delegaciones</c:v>
                </c:pt>
                <c:pt idx="10">
                  <c:v>Consejería Juridica</c:v>
                </c:pt>
                <c:pt idx="11">
                  <c:v>Coordinación de Gabinete</c:v>
                </c:pt>
                <c:pt idx="12">
                  <c:v>Coordinación de la Oficina de Presidencia </c:v>
                </c:pt>
                <c:pt idx="13">
                  <c:v>Coplademun</c:v>
                </c:pt>
                <c:pt idx="14">
                  <c:v>Coordinación General  Oficina Central de Gobierno, Estrategía y opinión Pública</c:v>
                </c:pt>
                <c:pt idx="15">
                  <c:v>Desarrollo Social Humano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Cementerios</c:v>
                </c:pt>
                <c:pt idx="23">
                  <c:v>Dirección de Parques y Jardines</c:v>
                </c:pt>
                <c:pt idx="24">
                  <c:v>Dirección de Protección al Medio Ambiente</c:v>
                </c:pt>
                <c:pt idx="25">
                  <c:v>Dirección de Transparencia y Acceso a la Información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Inspección de Reglamentos</c:v>
                </c:pt>
                <c:pt idx="29">
                  <c:v>Instituto de Capacitación y Oferta Educativa</c:v>
                </c:pt>
                <c:pt idx="30">
                  <c:v>Instituto de Cultura</c:v>
                </c:pt>
                <c:pt idx="31">
                  <c:v>Instituto Municipal de la Juventud</c:v>
                </c:pt>
                <c:pt idx="32">
                  <c:v>Instituto Municipal de la Mujer</c:v>
                </c:pt>
                <c:pt idx="33">
                  <c:v>Integración y Dictaminación</c:v>
                </c:pt>
                <c:pt idx="34">
                  <c:v>Junta Municipal de Reclutamiento</c:v>
                </c:pt>
                <c:pt idx="35">
                  <c:v>Mantenimiento de Pavimentos</c:v>
                </c:pt>
                <c:pt idx="36">
                  <c:v>Mantenimiento Urbano</c:v>
                </c:pt>
                <c:pt idx="37">
                  <c:v>Obras Públicas</c:v>
                </c:pt>
                <c:pt idx="38">
                  <c:v>Oficialía Mayor Administrativa</c:v>
                </c:pt>
                <c:pt idx="39">
                  <c:v>Padrón y Licencias</c:v>
                </c:pt>
                <c:pt idx="40">
                  <c:v>Participación Ciudadana</c:v>
                </c:pt>
                <c:pt idx="41">
                  <c:v>Patrimonio Municipal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Seguridad Pública</c:v>
                </c:pt>
                <c:pt idx="53">
                  <c:v>Síndico Municipal</c:v>
                </c:pt>
                <c:pt idx="54">
                  <c:v>Tesorero Municipal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 ANUAL'!$J$218:$J$275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7">
                  <c:v>0</c:v>
                </c:pt>
              </c:numCache>
            </c:numRef>
          </c:val>
        </c:ser>
        <c:ser>
          <c:idx val="8"/>
          <c:order val="8"/>
          <c:tx>
            <c:strRef>
              <c:f>'GRAFICA ANUAL'!$K$217</c:f>
              <c:strCache>
                <c:ptCount val="1"/>
                <c:pt idx="0">
                  <c:v>SEPTIEMBRE</c:v>
                </c:pt>
              </c:strCache>
            </c:strRef>
          </c:tx>
          <c:cat>
            <c:strRef>
              <c:f>'GRAFICA ANUAL'!$B$218:$B$275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Comunicación Social</c:v>
                </c:pt>
                <c:pt idx="7">
                  <c:v>Comunidad Digna</c:v>
                </c:pt>
                <c:pt idx="8">
                  <c:v>Contraloría</c:v>
                </c:pt>
                <c:pt idx="9">
                  <c:v>Coordinación de Delegaciones</c:v>
                </c:pt>
                <c:pt idx="10">
                  <c:v>Consejería Juridica</c:v>
                </c:pt>
                <c:pt idx="11">
                  <c:v>Coordinación de Gabinete</c:v>
                </c:pt>
                <c:pt idx="12">
                  <c:v>Coordinación de la Oficina de Presidencia </c:v>
                </c:pt>
                <c:pt idx="13">
                  <c:v>Coplademun</c:v>
                </c:pt>
                <c:pt idx="14">
                  <c:v>Coordinación General  Oficina Central de Gobierno, Estrategía y opinión Pública</c:v>
                </c:pt>
                <c:pt idx="15">
                  <c:v>Desarrollo Social Humano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Cementerios</c:v>
                </c:pt>
                <c:pt idx="23">
                  <c:v>Dirección de Parques y Jardines</c:v>
                </c:pt>
                <c:pt idx="24">
                  <c:v>Dirección de Protección al Medio Ambiente</c:v>
                </c:pt>
                <c:pt idx="25">
                  <c:v>Dirección de Transparencia y Acceso a la Información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Inspección de Reglamentos</c:v>
                </c:pt>
                <c:pt idx="29">
                  <c:v>Instituto de Capacitación y Oferta Educativa</c:v>
                </c:pt>
                <c:pt idx="30">
                  <c:v>Instituto de Cultura</c:v>
                </c:pt>
                <c:pt idx="31">
                  <c:v>Instituto Municipal de la Juventud</c:v>
                </c:pt>
                <c:pt idx="32">
                  <c:v>Instituto Municipal de la Mujer</c:v>
                </c:pt>
                <c:pt idx="33">
                  <c:v>Integración y Dictaminación</c:v>
                </c:pt>
                <c:pt idx="34">
                  <c:v>Junta Municipal de Reclutamiento</c:v>
                </c:pt>
                <c:pt idx="35">
                  <c:v>Mantenimiento de Pavimentos</c:v>
                </c:pt>
                <c:pt idx="36">
                  <c:v>Mantenimiento Urbano</c:v>
                </c:pt>
                <c:pt idx="37">
                  <c:v>Obras Públicas</c:v>
                </c:pt>
                <c:pt idx="38">
                  <c:v>Oficialía Mayor Administrativa</c:v>
                </c:pt>
                <c:pt idx="39">
                  <c:v>Padrón y Licencias</c:v>
                </c:pt>
                <c:pt idx="40">
                  <c:v>Participación Ciudadana</c:v>
                </c:pt>
                <c:pt idx="41">
                  <c:v>Patrimonio Municipal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Seguridad Pública</c:v>
                </c:pt>
                <c:pt idx="53">
                  <c:v>Síndico Municipal</c:v>
                </c:pt>
                <c:pt idx="54">
                  <c:v>Tesorero Municipal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 ANUAL'!$K$218:$K$275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7">
                  <c:v>0</c:v>
                </c:pt>
              </c:numCache>
            </c:numRef>
          </c:val>
        </c:ser>
        <c:axId val="125963264"/>
        <c:axId val="125989632"/>
      </c:barChart>
      <c:barChart>
        <c:barDir val="col"/>
        <c:grouping val="clustered"/>
        <c:ser>
          <c:idx val="0"/>
          <c:order val="0"/>
          <c:tx>
            <c:strRef>
              <c:f>'GRAFICA ANUAL'!$C$217</c:f>
              <c:strCache>
                <c:ptCount val="1"/>
                <c:pt idx="0">
                  <c:v>ENERO</c:v>
                </c:pt>
              </c:strCache>
            </c:strRef>
          </c:tx>
          <c:cat>
            <c:strRef>
              <c:f>'GRAFICA ANUAL'!$B$218:$B$275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Comunicación Social</c:v>
                </c:pt>
                <c:pt idx="7">
                  <c:v>Comunidad Digna</c:v>
                </c:pt>
                <c:pt idx="8">
                  <c:v>Contraloría</c:v>
                </c:pt>
                <c:pt idx="9">
                  <c:v>Coordinación de Delegaciones</c:v>
                </c:pt>
                <c:pt idx="10">
                  <c:v>Consejería Juridica</c:v>
                </c:pt>
                <c:pt idx="11">
                  <c:v>Coordinación de Gabinete</c:v>
                </c:pt>
                <c:pt idx="12">
                  <c:v>Coordinación de la Oficina de Presidencia </c:v>
                </c:pt>
                <c:pt idx="13">
                  <c:v>Coplademun</c:v>
                </c:pt>
                <c:pt idx="14">
                  <c:v>Coordinación General  Oficina Central de Gobierno, Estrategía y opinión Pública</c:v>
                </c:pt>
                <c:pt idx="15">
                  <c:v>Desarrollo Social Humano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Cementerios</c:v>
                </c:pt>
                <c:pt idx="23">
                  <c:v>Dirección de Parques y Jardines</c:v>
                </c:pt>
                <c:pt idx="24">
                  <c:v>Dirección de Protección al Medio Ambiente</c:v>
                </c:pt>
                <c:pt idx="25">
                  <c:v>Dirección de Transparencia y Acceso a la Información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Inspección de Reglamentos</c:v>
                </c:pt>
                <c:pt idx="29">
                  <c:v>Instituto de Capacitación y Oferta Educativa</c:v>
                </c:pt>
                <c:pt idx="30">
                  <c:v>Instituto de Cultura</c:v>
                </c:pt>
                <c:pt idx="31">
                  <c:v>Instituto Municipal de la Juventud</c:v>
                </c:pt>
                <c:pt idx="32">
                  <c:v>Instituto Municipal de la Mujer</c:v>
                </c:pt>
                <c:pt idx="33">
                  <c:v>Integración y Dictaminación</c:v>
                </c:pt>
                <c:pt idx="34">
                  <c:v>Junta Municipal de Reclutamiento</c:v>
                </c:pt>
                <c:pt idx="35">
                  <c:v>Mantenimiento de Pavimentos</c:v>
                </c:pt>
                <c:pt idx="36">
                  <c:v>Mantenimiento Urbano</c:v>
                </c:pt>
                <c:pt idx="37">
                  <c:v>Obras Públicas</c:v>
                </c:pt>
                <c:pt idx="38">
                  <c:v>Oficialía Mayor Administrativa</c:v>
                </c:pt>
                <c:pt idx="39">
                  <c:v>Padrón y Licencias</c:v>
                </c:pt>
                <c:pt idx="40">
                  <c:v>Participación Ciudadana</c:v>
                </c:pt>
                <c:pt idx="41">
                  <c:v>Patrimonio Municipal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Seguridad Pública</c:v>
                </c:pt>
                <c:pt idx="53">
                  <c:v>Síndico Municipal</c:v>
                </c:pt>
                <c:pt idx="54">
                  <c:v>Tesorero Municipal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 ANUAL'!$C$218:$C$275</c:f>
              <c:numCache>
                <c:formatCode>General</c:formatCode>
                <c:ptCount val="58"/>
                <c:pt idx="0">
                  <c:v>15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0</c:v>
                </c:pt>
                <c:pt idx="5">
                  <c:v>7</c:v>
                </c:pt>
                <c:pt idx="6">
                  <c:v>5</c:v>
                </c:pt>
                <c:pt idx="7">
                  <c:v>2</c:v>
                </c:pt>
                <c:pt idx="8">
                  <c:v>0</c:v>
                </c:pt>
                <c:pt idx="9">
                  <c:v>10</c:v>
                </c:pt>
                <c:pt idx="10">
                  <c:v>36</c:v>
                </c:pt>
                <c:pt idx="11">
                  <c:v>2</c:v>
                </c:pt>
                <c:pt idx="12">
                  <c:v>3</c:v>
                </c:pt>
                <c:pt idx="13">
                  <c:v>0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14</c:v>
                </c:pt>
                <c:pt idx="21">
                  <c:v>0</c:v>
                </c:pt>
                <c:pt idx="22">
                  <c:v>11</c:v>
                </c:pt>
                <c:pt idx="23">
                  <c:v>10</c:v>
                </c:pt>
                <c:pt idx="24">
                  <c:v>66</c:v>
                </c:pt>
                <c:pt idx="25">
                  <c:v>18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76</c:v>
                </c:pt>
                <c:pt idx="37">
                  <c:v>44</c:v>
                </c:pt>
                <c:pt idx="38">
                  <c:v>4</c:v>
                </c:pt>
                <c:pt idx="39">
                  <c:v>5</c:v>
                </c:pt>
                <c:pt idx="40">
                  <c:v>22</c:v>
                </c:pt>
                <c:pt idx="41">
                  <c:v>0</c:v>
                </c:pt>
                <c:pt idx="42">
                  <c:v>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14</c:v>
                </c:pt>
                <c:pt idx="53">
                  <c:v>51</c:v>
                </c:pt>
                <c:pt idx="54">
                  <c:v>2</c:v>
                </c:pt>
                <c:pt idx="55">
                  <c:v>0</c:v>
                </c:pt>
                <c:pt idx="57">
                  <c:v>459</c:v>
                </c:pt>
              </c:numCache>
            </c:numRef>
          </c:val>
        </c:ser>
        <c:ser>
          <c:idx val="9"/>
          <c:order val="9"/>
          <c:tx>
            <c:strRef>
              <c:f>'GRAFICA ANUAL'!$L$217</c:f>
              <c:strCache>
                <c:ptCount val="1"/>
                <c:pt idx="0">
                  <c:v>OCTUBRE</c:v>
                </c:pt>
              </c:strCache>
            </c:strRef>
          </c:tx>
          <c:cat>
            <c:strRef>
              <c:f>'GRAFICA ANUAL'!$B$218:$B$275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Comunicación Social</c:v>
                </c:pt>
                <c:pt idx="7">
                  <c:v>Comunidad Digna</c:v>
                </c:pt>
                <c:pt idx="8">
                  <c:v>Contraloría</c:v>
                </c:pt>
                <c:pt idx="9">
                  <c:v>Coordinación de Delegaciones</c:v>
                </c:pt>
                <c:pt idx="10">
                  <c:v>Consejería Juridica</c:v>
                </c:pt>
                <c:pt idx="11">
                  <c:v>Coordinación de Gabinete</c:v>
                </c:pt>
                <c:pt idx="12">
                  <c:v>Coordinación de la Oficina de Presidencia </c:v>
                </c:pt>
                <c:pt idx="13">
                  <c:v>Coplademun</c:v>
                </c:pt>
                <c:pt idx="14">
                  <c:v>Coordinación General  Oficina Central de Gobierno, Estrategía y opinión Pública</c:v>
                </c:pt>
                <c:pt idx="15">
                  <c:v>Desarrollo Social Humano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Cementerios</c:v>
                </c:pt>
                <c:pt idx="23">
                  <c:v>Dirección de Parques y Jardines</c:v>
                </c:pt>
                <c:pt idx="24">
                  <c:v>Dirección de Protección al Medio Ambiente</c:v>
                </c:pt>
                <c:pt idx="25">
                  <c:v>Dirección de Transparencia y Acceso a la Información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Inspección de Reglamentos</c:v>
                </c:pt>
                <c:pt idx="29">
                  <c:v>Instituto de Capacitación y Oferta Educativa</c:v>
                </c:pt>
                <c:pt idx="30">
                  <c:v>Instituto de Cultura</c:v>
                </c:pt>
                <c:pt idx="31">
                  <c:v>Instituto Municipal de la Juventud</c:v>
                </c:pt>
                <c:pt idx="32">
                  <c:v>Instituto Municipal de la Mujer</c:v>
                </c:pt>
                <c:pt idx="33">
                  <c:v>Integración y Dictaminación</c:v>
                </c:pt>
                <c:pt idx="34">
                  <c:v>Junta Municipal de Reclutamiento</c:v>
                </c:pt>
                <c:pt idx="35">
                  <c:v>Mantenimiento de Pavimentos</c:v>
                </c:pt>
                <c:pt idx="36">
                  <c:v>Mantenimiento Urbano</c:v>
                </c:pt>
                <c:pt idx="37">
                  <c:v>Obras Públicas</c:v>
                </c:pt>
                <c:pt idx="38">
                  <c:v>Oficialía Mayor Administrativa</c:v>
                </c:pt>
                <c:pt idx="39">
                  <c:v>Padrón y Licencias</c:v>
                </c:pt>
                <c:pt idx="40">
                  <c:v>Participación Ciudadana</c:v>
                </c:pt>
                <c:pt idx="41">
                  <c:v>Patrimonio Municipal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Seguridad Pública</c:v>
                </c:pt>
                <c:pt idx="53">
                  <c:v>Síndico Municipal</c:v>
                </c:pt>
                <c:pt idx="54">
                  <c:v>Tesorero Municipal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 ANUAL'!$L$218:$L$275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'GRAFICA ANUAL'!$M$217</c:f>
              <c:strCache>
                <c:ptCount val="1"/>
                <c:pt idx="0">
                  <c:v>NOVIEMBRE</c:v>
                </c:pt>
              </c:strCache>
            </c:strRef>
          </c:tx>
          <c:cat>
            <c:strRef>
              <c:f>'GRAFICA ANUAL'!$B$218:$B$275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Comunicación Social</c:v>
                </c:pt>
                <c:pt idx="7">
                  <c:v>Comunidad Digna</c:v>
                </c:pt>
                <c:pt idx="8">
                  <c:v>Contraloría</c:v>
                </c:pt>
                <c:pt idx="9">
                  <c:v>Coordinación de Delegaciones</c:v>
                </c:pt>
                <c:pt idx="10">
                  <c:v>Consejería Juridica</c:v>
                </c:pt>
                <c:pt idx="11">
                  <c:v>Coordinación de Gabinete</c:v>
                </c:pt>
                <c:pt idx="12">
                  <c:v>Coordinación de la Oficina de Presidencia </c:v>
                </c:pt>
                <c:pt idx="13">
                  <c:v>Coplademun</c:v>
                </c:pt>
                <c:pt idx="14">
                  <c:v>Coordinación General  Oficina Central de Gobierno, Estrategía y opinión Pública</c:v>
                </c:pt>
                <c:pt idx="15">
                  <c:v>Desarrollo Social Humano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Cementerios</c:v>
                </c:pt>
                <c:pt idx="23">
                  <c:v>Dirección de Parques y Jardines</c:v>
                </c:pt>
                <c:pt idx="24">
                  <c:v>Dirección de Protección al Medio Ambiente</c:v>
                </c:pt>
                <c:pt idx="25">
                  <c:v>Dirección de Transparencia y Acceso a la Información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Inspección de Reglamentos</c:v>
                </c:pt>
                <c:pt idx="29">
                  <c:v>Instituto de Capacitación y Oferta Educativa</c:v>
                </c:pt>
                <c:pt idx="30">
                  <c:v>Instituto de Cultura</c:v>
                </c:pt>
                <c:pt idx="31">
                  <c:v>Instituto Municipal de la Juventud</c:v>
                </c:pt>
                <c:pt idx="32">
                  <c:v>Instituto Municipal de la Mujer</c:v>
                </c:pt>
                <c:pt idx="33">
                  <c:v>Integración y Dictaminación</c:v>
                </c:pt>
                <c:pt idx="34">
                  <c:v>Junta Municipal de Reclutamiento</c:v>
                </c:pt>
                <c:pt idx="35">
                  <c:v>Mantenimiento de Pavimentos</c:v>
                </c:pt>
                <c:pt idx="36">
                  <c:v>Mantenimiento Urbano</c:v>
                </c:pt>
                <c:pt idx="37">
                  <c:v>Obras Públicas</c:v>
                </c:pt>
                <c:pt idx="38">
                  <c:v>Oficialía Mayor Administrativa</c:v>
                </c:pt>
                <c:pt idx="39">
                  <c:v>Padrón y Licencias</c:v>
                </c:pt>
                <c:pt idx="40">
                  <c:v>Participación Ciudadana</c:v>
                </c:pt>
                <c:pt idx="41">
                  <c:v>Patrimonio Municipal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Seguridad Pública</c:v>
                </c:pt>
                <c:pt idx="53">
                  <c:v>Síndico Municipal</c:v>
                </c:pt>
                <c:pt idx="54">
                  <c:v>Tesorero Municipal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 ANUAL'!$M$218:$M$275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'GRAFICA ANUAL'!$N$217</c:f>
              <c:strCache>
                <c:ptCount val="1"/>
                <c:pt idx="0">
                  <c:v>DICIEMBRE</c:v>
                </c:pt>
              </c:strCache>
            </c:strRef>
          </c:tx>
          <c:cat>
            <c:strRef>
              <c:f>'GRAFICA ANUAL'!$B$218:$B$275</c:f>
              <c:strCache>
                <c:ptCount val="56"/>
                <c:pt idx="0">
                  <c:v>Actas y Acuerdos</c:v>
                </c:pt>
                <c:pt idx="1">
                  <c:v>Agua y Alcantarillado</c:v>
                </c:pt>
                <c:pt idx="2">
                  <c:v>Alumbrado Público</c:v>
                </c:pt>
                <c:pt idx="3">
                  <c:v>Archivo Municipal</c:v>
                </c:pt>
                <c:pt idx="4">
                  <c:v>Asuntos Internos</c:v>
                </c:pt>
                <c:pt idx="5">
                  <c:v>Atención Ciudadana</c:v>
                </c:pt>
                <c:pt idx="6">
                  <c:v>Comunicación Social</c:v>
                </c:pt>
                <c:pt idx="7">
                  <c:v>Comunidad Digna</c:v>
                </c:pt>
                <c:pt idx="8">
                  <c:v>Contraloría</c:v>
                </c:pt>
                <c:pt idx="9">
                  <c:v>Coordinación de Delegaciones</c:v>
                </c:pt>
                <c:pt idx="10">
                  <c:v>Consejería Juridica</c:v>
                </c:pt>
                <c:pt idx="11">
                  <c:v>Coordinación de Gabinete</c:v>
                </c:pt>
                <c:pt idx="12">
                  <c:v>Coordinación de la Oficina de Presidencia </c:v>
                </c:pt>
                <c:pt idx="13">
                  <c:v>Coplademun</c:v>
                </c:pt>
                <c:pt idx="14">
                  <c:v>Coordinación General  Oficina Central de Gobierno, Estrategía y opinión Pública</c:v>
                </c:pt>
                <c:pt idx="15">
                  <c:v>Desarrollo Social Humano</c:v>
                </c:pt>
                <c:pt idx="16">
                  <c:v>Dir. General y Admva. Ecología</c:v>
                </c:pt>
                <c:pt idx="17">
                  <c:v>Dir. Gral. de Servicios Públicos</c:v>
                </c:pt>
                <c:pt idx="18">
                  <c:v>Dir. Gral. Innovación y Tecnología</c:v>
                </c:pt>
                <c:pt idx="19">
                  <c:v>Dir. Gral. Promoción Económica y T.</c:v>
                </c:pt>
                <c:pt idx="20">
                  <c:v>Dirección Catastro</c:v>
                </c:pt>
                <c:pt idx="21">
                  <c:v>Dirección de Aseo Público</c:v>
                </c:pt>
                <c:pt idx="22">
                  <c:v>Dirección de Cementerios</c:v>
                </c:pt>
                <c:pt idx="23">
                  <c:v>Dirección de Parques y Jardines</c:v>
                </c:pt>
                <c:pt idx="24">
                  <c:v>Dirección de Protección al Medio Ambiente</c:v>
                </c:pt>
                <c:pt idx="25">
                  <c:v>Dirección de Transparencia y Acceso a la Información</c:v>
                </c:pt>
                <c:pt idx="26">
                  <c:v>Educación Municipal</c:v>
                </c:pt>
                <c:pt idx="27">
                  <c:v>Estacionómetros y Estacionamientos</c:v>
                </c:pt>
                <c:pt idx="28">
                  <c:v>Inspección de Reglamentos</c:v>
                </c:pt>
                <c:pt idx="29">
                  <c:v>Instituto de Capacitación y Oferta Educativa</c:v>
                </c:pt>
                <c:pt idx="30">
                  <c:v>Instituto de Cultura</c:v>
                </c:pt>
                <c:pt idx="31">
                  <c:v>Instituto Municipal de la Juventud</c:v>
                </c:pt>
                <c:pt idx="32">
                  <c:v>Instituto Municipal de la Mujer</c:v>
                </c:pt>
                <c:pt idx="33">
                  <c:v>Integración y Dictaminación</c:v>
                </c:pt>
                <c:pt idx="34">
                  <c:v>Junta Municipal de Reclutamiento</c:v>
                </c:pt>
                <c:pt idx="35">
                  <c:v>Mantenimiento de Pavimentos</c:v>
                </c:pt>
                <c:pt idx="36">
                  <c:v>Mantenimiento Urbano</c:v>
                </c:pt>
                <c:pt idx="37">
                  <c:v>Obras Públicas</c:v>
                </c:pt>
                <c:pt idx="38">
                  <c:v>Oficialía Mayor Administrativa</c:v>
                </c:pt>
                <c:pt idx="39">
                  <c:v>Padrón y Licencias</c:v>
                </c:pt>
                <c:pt idx="40">
                  <c:v>Participación Ciudadana</c:v>
                </c:pt>
                <c:pt idx="41">
                  <c:v>Patrimonio Municipal</c:v>
                </c:pt>
                <c:pt idx="42">
                  <c:v>Protección Civil y Bomberos</c:v>
                </c:pt>
                <c:pt idx="43">
                  <c:v>Proyectos Estratégicos</c:v>
                </c:pt>
                <c:pt idx="44">
                  <c:v>Rastros Municipales</c:v>
                </c:pt>
                <c:pt idx="45">
                  <c:v>Regidores</c:v>
                </c:pt>
                <c:pt idx="46">
                  <c:v>Registro Civil</c:v>
                </c:pt>
                <c:pt idx="47">
                  <c:v>Relaciones Exteriores</c:v>
                </c:pt>
                <c:pt idx="48">
                  <c:v>Relaciones Públicas</c:v>
                </c:pt>
                <c:pt idx="49">
                  <c:v>Sanidad Animal</c:v>
                </c:pt>
                <c:pt idx="50">
                  <c:v>Secretaria del Ayuntamiento</c:v>
                </c:pt>
                <c:pt idx="51">
                  <c:v>Secretaría Particular</c:v>
                </c:pt>
                <c:pt idx="52">
                  <c:v>Seguridad Pública</c:v>
                </c:pt>
                <c:pt idx="53">
                  <c:v>Síndico Municipal</c:v>
                </c:pt>
                <c:pt idx="54">
                  <c:v>Tesorero Municipal</c:v>
                </c:pt>
                <c:pt idx="55">
                  <c:v>Vinculación Asuntos Religiosos</c:v>
                </c:pt>
              </c:strCache>
            </c:strRef>
          </c:cat>
          <c:val>
            <c:numRef>
              <c:f>'GRAFICA ANUAL'!$N$218:$N$275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7">
                  <c:v>0</c:v>
                </c:pt>
              </c:numCache>
            </c:numRef>
          </c:val>
        </c:ser>
        <c:axId val="126001152"/>
        <c:axId val="125991168"/>
      </c:barChart>
      <c:catAx>
        <c:axId val="125963264"/>
        <c:scaling>
          <c:orientation val="minMax"/>
        </c:scaling>
        <c:axPos val="b"/>
        <c:majorTickMark val="none"/>
        <c:tickLblPos val="nextTo"/>
        <c:crossAx val="125989632"/>
        <c:crosses val="autoZero"/>
        <c:auto val="1"/>
        <c:lblAlgn val="ctr"/>
        <c:lblOffset val="100"/>
      </c:catAx>
      <c:valAx>
        <c:axId val="12598963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5963264"/>
        <c:crosses val="autoZero"/>
        <c:crossBetween val="between"/>
      </c:valAx>
      <c:valAx>
        <c:axId val="125991168"/>
        <c:scaling>
          <c:orientation val="minMax"/>
        </c:scaling>
        <c:delete val="1"/>
        <c:axPos val="r"/>
        <c:numFmt formatCode="General" sourceLinked="1"/>
        <c:tickLblPos val="nextTo"/>
        <c:crossAx val="126001152"/>
        <c:crosses val="max"/>
        <c:crossBetween val="between"/>
      </c:valAx>
      <c:catAx>
        <c:axId val="126001152"/>
        <c:scaling>
          <c:orientation val="minMax"/>
        </c:scaling>
        <c:delete val="1"/>
        <c:axPos val="b"/>
        <c:tickLblPos val="nextTo"/>
        <c:crossAx val="125991168"/>
        <c:crosses val="autoZero"/>
        <c:auto val="1"/>
        <c:lblAlgn val="ctr"/>
        <c:lblOffset val="100"/>
      </c:catAx>
      <c:spPr>
        <a:solidFill>
          <a:schemeClr val="bg1">
            <a:lumMod val="85000"/>
          </a:schemeClr>
        </a:solidFill>
      </c:spPr>
    </c:plotArea>
    <c:legend>
      <c:legendPos val="r"/>
      <c:layout>
        <c:manualLayout>
          <c:xMode val="edge"/>
          <c:yMode val="edge"/>
          <c:x val="0.92821416659934086"/>
          <c:y val="0.27466029861021468"/>
          <c:w val="7.0945905552757496E-2"/>
          <c:h val="0.47430592487415224"/>
        </c:manualLayout>
      </c:layout>
    </c:legend>
    <c:plotVisOnly val="1"/>
  </c:chart>
  <c:spPr>
    <a:solidFill>
      <a:sysClr val="window" lastClr="FFFFFF">
        <a:lumMod val="6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8.1974961463150545E-2"/>
          <c:y val="9.0569968227658226E-2"/>
          <c:w val="0.64500645752615249"/>
          <c:h val="0.79780743196574111"/>
        </c:manualLayout>
      </c:layout>
      <c:pie3DChart>
        <c:varyColors val="1"/>
        <c:ser>
          <c:idx val="0"/>
          <c:order val="0"/>
          <c:explosion val="25"/>
          <c:dLbls>
            <c:dLbl>
              <c:idx val="3"/>
              <c:layout>
                <c:manualLayout>
                  <c:x val="-5.9153647460734073E-2"/>
                  <c:y val="-7.5366763365105824E-2"/>
                </c:manualLayout>
              </c:layout>
              <c:showVal val="1"/>
            </c:dLbl>
            <c:showVal val="1"/>
            <c:showLeaderLines val="1"/>
          </c:dLbls>
          <c:cat>
            <c:strRef>
              <c:f>'ORDENES DE PAGO'!$F$15:$F$26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'ORDENES DE PAGO'!$G$15:$G$26</c:f>
              <c:numCache>
                <c:formatCode>General</c:formatCode>
                <c:ptCount val="12"/>
                <c:pt idx="0">
                  <c:v>49</c:v>
                </c:pt>
                <c:pt idx="1">
                  <c:v>57</c:v>
                </c:pt>
                <c:pt idx="2">
                  <c:v>53</c:v>
                </c:pt>
                <c:pt idx="3">
                  <c:v>38</c:v>
                </c:pt>
                <c:pt idx="4">
                  <c:v>33</c:v>
                </c:pt>
                <c:pt idx="5">
                  <c:v>69</c:v>
                </c:pt>
              </c:numCache>
            </c:numRef>
          </c:val>
        </c:ser>
        <c:ser>
          <c:idx val="1"/>
          <c:order val="1"/>
          <c:explosion val="25"/>
          <c:cat>
            <c:strRef>
              <c:f>'ORDENES DE PAGO'!$F$15:$F$26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'ORDENES DE PAGO'!$H$15:$H$26</c:f>
              <c:numCache>
                <c:formatCode>"$"#,##0.00;[Red]\-"$"#,##0.00</c:formatCode>
                <c:ptCount val="12"/>
                <c:pt idx="0">
                  <c:v>7886.5</c:v>
                </c:pt>
                <c:pt idx="1">
                  <c:v>8531</c:v>
                </c:pt>
                <c:pt idx="2">
                  <c:v>10932.5</c:v>
                </c:pt>
                <c:pt idx="3">
                  <c:v>4747</c:v>
                </c:pt>
                <c:pt idx="4">
                  <c:v>7332</c:v>
                </c:pt>
                <c:pt idx="5">
                  <c:v>12633.5</c:v>
                </c:pt>
              </c:numCache>
            </c:numRef>
          </c:val>
        </c:ser>
      </c:pie3DChart>
    </c:plotArea>
    <c:legend>
      <c:legendPos val="r"/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perspective val="30"/>
    </c:view3D>
    <c:floor>
      <c:spPr>
        <a:solidFill>
          <a:sysClr val="window" lastClr="FFFFFF">
            <a:lumMod val="85000"/>
          </a:sysClr>
        </a:solidFill>
      </c:spPr>
    </c:floor>
    <c:sideWall>
      <c:spPr>
        <a:effectLst>
          <a:outerShdw blurRad="50800" dist="50800" dir="5400000" algn="ctr" rotWithShape="0">
            <a:schemeClr val="accent3">
              <a:lumMod val="20000"/>
              <a:lumOff val="80000"/>
            </a:schemeClr>
          </a:outerShdw>
        </a:effectLst>
      </c:spPr>
    </c:sideWall>
    <c:backWall>
      <c:spPr>
        <a:effectLst>
          <a:outerShdw blurRad="50800" dist="50800" dir="5400000" algn="ctr" rotWithShape="0">
            <a:schemeClr val="accent3">
              <a:lumMod val="40000"/>
              <a:lumOff val="6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1.2121212121212118E-2"/>
          <c:y val="0.22263495035148578"/>
          <c:w val="0.94666666666666666"/>
          <c:h val="0.61986674742580261"/>
        </c:manualLayout>
      </c:layout>
      <c:bar3DChart>
        <c:barDir val="col"/>
        <c:grouping val="stacked"/>
        <c:ser>
          <c:idx val="0"/>
          <c:order val="0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'ESTAD-ENERO'!$C$24:$D$24</c:f>
              <c:numCache>
                <c:formatCode>General</c:formatCode>
                <c:ptCount val="2"/>
                <c:pt idx="0">
                  <c:v>195</c:v>
                </c:pt>
                <c:pt idx="1">
                  <c:v>191</c:v>
                </c:pt>
              </c:numCache>
            </c:numRef>
          </c:val>
        </c:ser>
        <c:ser>
          <c:idx val="1"/>
          <c:order val="1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dLbl>
              <c:idx val="0"/>
              <c:layout>
                <c:manualLayout>
                  <c:x val="-2.6298487836949381E-3"/>
                  <c:y val="3.2634032634032632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2.3310023310023308E-2"/>
                </c:manualLayout>
              </c:layout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'ESTAD-ENERO'!$C$25:$D$25</c:f>
              <c:numCache>
                <c:formatCode>0%</c:formatCode>
                <c:ptCount val="2"/>
                <c:pt idx="0">
                  <c:v>0.50518134715025909</c:v>
                </c:pt>
                <c:pt idx="1">
                  <c:v>0.49481865284974091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6741120"/>
        <c:axId val="126947712"/>
        <c:axId val="0"/>
      </c:bar3DChart>
      <c:catAx>
        <c:axId val="12674112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26947712"/>
        <c:crosses val="autoZero"/>
        <c:auto val="1"/>
        <c:lblAlgn val="ctr"/>
        <c:lblOffset val="100"/>
      </c:catAx>
      <c:valAx>
        <c:axId val="126947712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26741120"/>
        <c:crosses val="autoZero"/>
        <c:crossBetween val="between"/>
      </c:valAx>
    </c:plotArea>
    <c:legend>
      <c:legendPos val="t"/>
      <c:legendEntry>
        <c:idx val="1"/>
        <c:delete val="1"/>
      </c:legendEntry>
      <c:txPr>
        <a:bodyPr/>
        <a:lstStyle/>
        <a:p>
          <a:pPr>
            <a:defRPr sz="1800" b="1"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4"/>
  <c:chart>
    <c:autoTitleDeleted val="1"/>
    <c:view3D>
      <c:rAngAx val="1"/>
    </c:view3D>
    <c:floor>
      <c:spPr>
        <a:solidFill>
          <a:schemeClr val="bg1">
            <a:lumMod val="85000"/>
          </a:schemeClr>
        </a:solidFill>
      </c:spPr>
    </c:floor>
    <c:sideWall>
      <c:spPr>
        <a:noFill/>
        <a:ln w="25400">
          <a:noFill/>
        </a:ln>
      </c:spPr>
    </c:sideWall>
    <c:backWall>
      <c:spPr>
        <a:solidFill>
          <a:schemeClr val="bg1">
            <a:lumMod val="75000"/>
          </a:schemeClr>
        </a:solidFill>
      </c:spPr>
    </c:backWall>
    <c:plotArea>
      <c:layout>
        <c:manualLayout>
          <c:layoutTarget val="inner"/>
          <c:xMode val="edge"/>
          <c:yMode val="edge"/>
          <c:x val="2.6237328562912318E-2"/>
          <c:y val="0.18814161512033076"/>
          <c:w val="0.94752534287419365"/>
          <c:h val="0.64119447997905465"/>
        </c:manualLayout>
      </c:layout>
      <c:bar3DChart>
        <c:barDir val="col"/>
        <c:grouping val="stacked"/>
        <c:ser>
          <c:idx val="0"/>
          <c:order val="0"/>
          <c:tx>
            <c:strRef>
              <c:f>'ESTAD-ENERO'!$H$22:$L$22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'ESTAD-ENERO'!$H$24:$K$24</c:f>
              <c:numCache>
                <c:formatCode>General</c:formatCode>
                <c:ptCount val="4"/>
                <c:pt idx="0">
                  <c:v>289</c:v>
                </c:pt>
                <c:pt idx="1">
                  <c:v>87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'ESTAD-ENERO'!$H$22:$L$22</c:f>
              <c:strCache>
                <c:ptCount val="1"/>
                <c:pt idx="0">
                  <c:v>SOLICITUD POR GÉNERO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dLbl>
              <c:idx val="0"/>
              <c:layout>
                <c:manualLayout>
                  <c:x val="5.3333333333334459E-3"/>
                  <c:y val="9.6491194746790049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2.6315780385488194E-2"/>
                </c:manualLayout>
              </c:layout>
              <c:showVal val="1"/>
            </c:dLbl>
            <c:dLbl>
              <c:idx val="2"/>
              <c:layout>
                <c:manualLayout>
                  <c:x val="1.2953910761154852E-2"/>
                  <c:y val="-2.935038356458642E-2"/>
                </c:manualLayout>
              </c:layout>
              <c:showVal val="1"/>
            </c:dLbl>
            <c:dLbl>
              <c:idx val="3"/>
              <c:layout>
                <c:manualLayout>
                  <c:x val="1.0382152230971241E-2"/>
                  <c:y val="-2.9543089672921095E-2"/>
                </c:manualLayout>
              </c:layout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'ESTAD-ENERO'!$H$25:$K$25</c:f>
              <c:numCache>
                <c:formatCode>0%</c:formatCode>
                <c:ptCount val="4"/>
                <c:pt idx="0">
                  <c:v>0.22538860103626943</c:v>
                </c:pt>
                <c:pt idx="1">
                  <c:v>0.74870466321243523</c:v>
                </c:pt>
                <c:pt idx="2">
                  <c:v>2.5906735751295335E-2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6982016"/>
        <c:axId val="126983552"/>
        <c:axId val="0"/>
      </c:bar3DChart>
      <c:catAx>
        <c:axId val="12698201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>
                <a:solidFill>
                  <a:sysClr val="windowText" lastClr="000000"/>
                </a:solidFill>
              </a:defRPr>
            </a:pPr>
            <a:endParaRPr lang="es-MX"/>
          </a:p>
        </c:txPr>
        <c:crossAx val="126983552"/>
        <c:crosses val="autoZero"/>
        <c:auto val="1"/>
        <c:lblAlgn val="ctr"/>
        <c:lblOffset val="100"/>
      </c:catAx>
      <c:valAx>
        <c:axId val="126983552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26982016"/>
        <c:crosses val="autoZero"/>
        <c:crossBetween val="between"/>
      </c:valAx>
    </c:plotArea>
    <c:legend>
      <c:legendPos val="t"/>
      <c:legendEntry>
        <c:idx val="0"/>
        <c:delete val="1"/>
      </c:legendEntry>
      <c:legendEntry>
        <c:idx val="1"/>
        <c:txPr>
          <a:bodyPr/>
          <a:lstStyle/>
          <a:p>
            <a:pPr>
              <a:defRPr sz="1800" b="1">
                <a:solidFill>
                  <a:sysClr val="windowText" lastClr="000000"/>
                </a:solidFill>
              </a:defRPr>
            </a:pPr>
            <a:endParaRPr lang="es-MX"/>
          </a:p>
        </c:txPr>
      </c:legendEntry>
      <c:txPr>
        <a:bodyPr/>
        <a:lstStyle/>
        <a:p>
          <a:pPr>
            <a:defRPr sz="1800" b="1">
              <a:solidFill>
                <a:sysClr val="windowText" lastClr="000000"/>
              </a:solidFill>
            </a:defRPr>
          </a:pPr>
          <a:endParaRPr lang="es-MX"/>
        </a:p>
      </c:txPr>
    </c:legend>
    <c:plotVisOnly val="1"/>
  </c:chart>
  <c:spPr>
    <a:solidFill>
      <a:schemeClr val="bg1">
        <a:lumMod val="7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layout>
        <c:manualLayout>
          <c:xMode val="edge"/>
          <c:yMode val="edge"/>
          <c:x val="0.38999663770929066"/>
          <c:y val="1.8912526030319354E-2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1.2331197744489481E-2"/>
          <c:y val="0.17297390767330553"/>
          <c:w val="0.6416006885929586"/>
          <c:h val="0.68167756677474134"/>
        </c:manualLayout>
      </c:layout>
      <c:pie3DChart>
        <c:varyColors val="1"/>
        <c:ser>
          <c:idx val="0"/>
          <c:order val="0"/>
          <c:tx>
            <c:strRef>
              <c:f>'ESTAD-ENERO'!$D$45:$J$45</c:f>
              <c:strCache>
                <c:ptCount val="1"/>
                <c:pt idx="0">
                  <c:v>TIPO DE RESPUESTAS</c:v>
                </c:pt>
              </c:strCache>
            </c:strRef>
          </c:tx>
          <c:explosion val="25"/>
          <c:dLbls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Val val="1"/>
            <c:showLeaderLines val="1"/>
          </c:dLbls>
          <c:cat>
            <c:strRef>
              <c:f>'ESTAD-ENERO'!$E$46:$G$57</c:f>
              <c:strCache>
                <c:ptCount val="12"/>
                <c:pt idx="0">
                  <c:v>IMPROCEDENTE SE TIENE POR NO PRESENTADA</c:v>
                </c:pt>
                <c:pt idx="1">
                  <c:v>INCOMPETENCIA </c:v>
                </c:pt>
                <c:pt idx="2">
                  <c:v>INEXISTENTE</c:v>
                </c:pt>
                <c:pt idx="3">
                  <c:v>PROCEDENTE</c:v>
                </c:pt>
                <c:pt idx="4">
                  <c:v>PROCEDENTE PARCIAL POR CONFIDENCIALIDAD </c:v>
                </c:pt>
                <c:pt idx="5">
                  <c:v>PROCEDENTE PARCIAL POR CONFIDENCIALIDAD E INEXISTENCIA</c:v>
                </c:pt>
                <c:pt idx="6">
                  <c:v>PROCEDENTE PARCIAL POR CONFIDENCIALIDAD, RESERVA E INEXISTENCIA</c:v>
                </c:pt>
                <c:pt idx="7">
                  <c:v>PROCEDENTE PARCIAL POR INEXISTENCIA</c:v>
                </c:pt>
                <c:pt idx="8">
                  <c:v>PROCEDENTE PARCIAL POR RESERVA</c:v>
                </c:pt>
                <c:pt idx="9">
                  <c:v>PROCEDENTE PARCIAL POR RESERVA Y CONFIDENCIALIDAD</c:v>
                </c:pt>
                <c:pt idx="10">
                  <c:v>PROCEDENE PARCIAL POR RESERVA E INEXISTENCIA</c:v>
                </c:pt>
                <c:pt idx="11">
                  <c:v>RESERVADA</c:v>
                </c:pt>
              </c:strCache>
            </c:strRef>
          </c:cat>
          <c:val>
            <c:numRef>
              <c:f>'ESTAD-ENERO'!$J$46:$J$57</c:f>
              <c:numCache>
                <c:formatCode>0%</c:formatCode>
                <c:ptCount val="12"/>
                <c:pt idx="0">
                  <c:v>0.23316062176165803</c:v>
                </c:pt>
                <c:pt idx="1">
                  <c:v>2.8497409326424871E-2</c:v>
                </c:pt>
                <c:pt idx="2">
                  <c:v>0.19430051813471502</c:v>
                </c:pt>
                <c:pt idx="3">
                  <c:v>0.15803108808290156</c:v>
                </c:pt>
                <c:pt idx="4">
                  <c:v>0.21502590673575128</c:v>
                </c:pt>
                <c:pt idx="5">
                  <c:v>5.4404145077720206E-2</c:v>
                </c:pt>
                <c:pt idx="6">
                  <c:v>1.8134715025906734E-2</c:v>
                </c:pt>
                <c:pt idx="7">
                  <c:v>5.4404145077720206E-2</c:v>
                </c:pt>
                <c:pt idx="8">
                  <c:v>2.5906735751295338E-3</c:v>
                </c:pt>
                <c:pt idx="9">
                  <c:v>5.1813471502590676E-3</c:v>
                </c:pt>
                <c:pt idx="10">
                  <c:v>2.5906735751295338E-3</c:v>
                </c:pt>
                <c:pt idx="11">
                  <c:v>3.367875647668394E-2</c:v>
                </c:pt>
              </c:numCache>
            </c:numRef>
          </c:val>
        </c:ser>
      </c:pie3DChart>
    </c:plotArea>
    <c:legend>
      <c:legendPos val="r"/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4"/>
  <c:chart>
    <c:autoTitleDeleted val="1"/>
    <c:view3D>
      <c:rAngAx val="1"/>
    </c:view3D>
    <c:sideWall>
      <c:spPr>
        <a:solidFill>
          <a:schemeClr val="bg1">
            <a:lumMod val="75000"/>
          </a:schemeClr>
        </a:solidFill>
      </c:spPr>
    </c:sideWall>
    <c:backWall>
      <c:spPr>
        <a:solidFill>
          <a:schemeClr val="bg1">
            <a:lumMod val="75000"/>
          </a:schemeClr>
        </a:solidFill>
      </c:spPr>
    </c:backWall>
    <c:plotArea>
      <c:layout>
        <c:manualLayout>
          <c:layoutTarget val="inner"/>
          <c:xMode val="edge"/>
          <c:yMode val="edge"/>
          <c:x val="4.4903937007874532E-2"/>
          <c:y val="0.10919425708169661"/>
          <c:w val="0.9368585826771656"/>
          <c:h val="0.73329958098508763"/>
        </c:manualLayout>
      </c:layout>
      <c:bar3DChart>
        <c:barDir val="col"/>
        <c:grouping val="stacked"/>
        <c:ser>
          <c:idx val="0"/>
          <c:order val="0"/>
          <c:tx>
            <c:strRef>
              <c:f>'Estadísticas de Septiembre'!$H$20:$L$20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layout/>
              <c:tx>
                <c:rich>
                  <a:bodyPr/>
                  <a:lstStyle/>
                  <a:p>
                    <a:pPr>
                      <a:defRPr b="1" baseline="0">
                        <a:solidFill>
                          <a:srgbClr val="FFFF00"/>
                        </a:solidFill>
                      </a:defRPr>
                    </a:pPr>
                    <a:r>
                      <a:rPr lang="en-US" b="1" baseline="0">
                        <a:solidFill>
                          <a:srgbClr val="FFFF00"/>
                        </a:solidFill>
                      </a:rPr>
                      <a:t>179</a:t>
                    </a:r>
                  </a:p>
                </c:rich>
              </c:tx>
              <c:spPr/>
              <c:showVal val="1"/>
            </c:dLbl>
            <c:dLbl>
              <c:idx val="1"/>
              <c:layout/>
              <c:tx>
                <c:rich>
                  <a:bodyPr/>
                  <a:lstStyle/>
                  <a:p>
                    <a:pPr>
                      <a:defRPr b="1" baseline="0">
                        <a:solidFill>
                          <a:srgbClr val="FFFF00"/>
                        </a:solidFill>
                      </a:defRPr>
                    </a:pPr>
                    <a:r>
                      <a:rPr lang="en-US" b="1" baseline="0">
                        <a:solidFill>
                          <a:srgbClr val="FFFF00"/>
                        </a:solidFill>
                      </a:rPr>
                      <a:t>92</a:t>
                    </a:r>
                  </a:p>
                </c:rich>
              </c:tx>
              <c:spPr/>
              <c:showVal val="1"/>
            </c:dLbl>
            <c:dLbl>
              <c:idx val="2"/>
              <c:layout>
                <c:manualLayout>
                  <c:x val="1.8666666666666703E-2"/>
                  <c:y val="-4.3859633975813932E-2"/>
                </c:manualLayout>
              </c:layout>
              <c:tx>
                <c:rich>
                  <a:bodyPr/>
                  <a:lstStyle/>
                  <a:p>
                    <a:pPr>
                      <a:defRPr b="1" baseline="0">
                        <a:solidFill>
                          <a:srgbClr val="FFFF00"/>
                        </a:solidFill>
                      </a:defRPr>
                    </a:pPr>
                    <a:r>
                      <a:rPr lang="en-US" b="1" baseline="0">
                        <a:solidFill>
                          <a:srgbClr val="FFFF00"/>
                        </a:solidFill>
                      </a:rPr>
                      <a:t>7</a:t>
                    </a:r>
                  </a:p>
                </c:rich>
              </c:tx>
              <c:spPr/>
              <c:showVal val="1"/>
            </c:dLbl>
            <c:dLbl>
              <c:idx val="3"/>
              <c:layout>
                <c:manualLayout>
                  <c:x val="7.9995800524934393E-3"/>
                  <c:y val="-1.8153904674959108E-2"/>
                </c:manualLayout>
              </c:layout>
              <c:tx>
                <c:rich>
                  <a:bodyPr/>
                  <a:lstStyle/>
                  <a:p>
                    <a:pPr>
                      <a:defRPr b="1" baseline="0">
                        <a:solidFill>
                          <a:srgbClr val="FFFF00"/>
                        </a:solidFill>
                      </a:defRPr>
                    </a:pPr>
                    <a:r>
                      <a:rPr lang="en-US" b="1" baseline="0">
                        <a:solidFill>
                          <a:srgbClr val="FFFF00"/>
                        </a:solidFill>
                      </a:rPr>
                      <a:t>0</a:t>
                    </a:r>
                  </a:p>
                </c:rich>
              </c:tx>
              <c:spPr/>
              <c:showVal val="1"/>
            </c:dLbl>
            <c:txPr>
              <a:bodyPr/>
              <a:lstStyle/>
              <a:p>
                <a:pPr>
                  <a:defRPr b="1" baseline="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'Estadísticas de Septiembre'!$H$21:$K$21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'Estadísticas de Septiembre'!$H$22:$K$22</c:f>
              <c:numCache>
                <c:formatCode>General</c:formatCode>
                <c:ptCount val="4"/>
                <c:pt idx="0">
                  <c:v>179</c:v>
                </c:pt>
                <c:pt idx="1">
                  <c:v>92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'Estadísticas de Septiembre'!$H$20:$L$20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layout>
                <c:manualLayout>
                  <c:x val="2.9333333333333392E-2"/>
                  <c:y val="-8.33336499054945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64%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2.6666666666666752E-2"/>
                  <c:y val="-7.01757597127504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33%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2.1333333333333392E-2"/>
                  <c:y val="-8.333330455404594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3.2000000000000042E-2"/>
                  <c:y val="-9.2105231349208685E-2"/>
                </c:manualLayout>
              </c:layout>
              <c:showVal val="1"/>
            </c:dLbl>
            <c:txPr>
              <a:bodyPr/>
              <a:lstStyle/>
              <a:p>
                <a:pPr>
                  <a:defRPr b="1" baseline="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'Estadísticas de Septiembre'!$H$21:$K$21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'Estadísticas de Septiembre'!$H$23:$K$23</c:f>
              <c:numCache>
                <c:formatCode>0%</c:formatCode>
                <c:ptCount val="4"/>
                <c:pt idx="0">
                  <c:v>0.64388489208633093</c:v>
                </c:pt>
                <c:pt idx="1">
                  <c:v>0.33093525179856115</c:v>
                </c:pt>
                <c:pt idx="2">
                  <c:v>2.5179856115107913E-2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3993088"/>
        <c:axId val="124015360"/>
        <c:axId val="0"/>
      </c:bar3DChart>
      <c:catAx>
        <c:axId val="12399308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60" b="1"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24015360"/>
        <c:crosses val="autoZero"/>
        <c:auto val="1"/>
        <c:lblAlgn val="ctr"/>
        <c:lblOffset val="100"/>
      </c:catAx>
      <c:valAx>
        <c:axId val="124015360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23993088"/>
        <c:crosses val="autoZero"/>
        <c:crossBetween val="between"/>
      </c:valAx>
    </c:plotArea>
    <c:legend>
      <c:legendPos val="t"/>
      <c:legendEntry>
        <c:idx val="0"/>
        <c:delete val="1"/>
      </c:legendEntry>
      <c:legendEntry>
        <c:idx val="1"/>
        <c:txPr>
          <a:bodyPr/>
          <a:lstStyle/>
          <a:p>
            <a:pPr>
              <a:defRPr sz="1400" b="1" baseline="0">
                <a:solidFill>
                  <a:schemeClr val="tx1"/>
                </a:solidFill>
              </a:defRPr>
            </a:pPr>
            <a:endParaRPr lang="es-MX"/>
          </a:p>
        </c:txPr>
      </c:legendEntry>
      <c:layout>
        <c:manualLayout>
          <c:xMode val="edge"/>
          <c:yMode val="edge"/>
          <c:x val="0.32314477690290444"/>
          <c:y val="2.6315780385488194E-2"/>
          <c:w val="0.49237690288715757"/>
          <c:h val="0.11439870341252127"/>
        </c:manualLayout>
      </c:layout>
      <c:txPr>
        <a:bodyPr/>
        <a:lstStyle/>
        <a:p>
          <a:pPr>
            <a:defRPr sz="1400" b="1" baseline="0">
              <a:solidFill>
                <a:schemeClr val="tx1"/>
              </a:solidFill>
            </a:defRPr>
          </a:pPr>
          <a:endParaRPr lang="es-MX"/>
        </a:p>
      </c:txPr>
    </c:legend>
    <c:dispBlanksAs val="gap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9"/>
  <c:chart>
    <c:view3D>
      <c:rotX val="10"/>
      <c:rotY val="0"/>
      <c:perspective val="30"/>
    </c:view3D>
    <c:plotArea>
      <c:layout>
        <c:manualLayout>
          <c:layoutTarget val="inner"/>
          <c:xMode val="edge"/>
          <c:yMode val="edge"/>
          <c:x val="0.11851851851851851"/>
          <c:y val="0.10406506729788549"/>
          <c:w val="0.80305010893245221"/>
          <c:h val="0.63354193292157523"/>
        </c:manualLayout>
      </c:layout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'ESTAD-ENERO'!$E$95:$E$101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SIMPLE Y COPIA CERTIFICADA</c:v>
                </c:pt>
                <c:pt idx="4">
                  <c:v>CD</c:v>
                </c:pt>
                <c:pt idx="5">
                  <c:v>COPIA SIMPLE Y COPIA DIGITAL</c:v>
                </c:pt>
                <c:pt idx="6">
                  <c:v>CONSULTA FISICA</c:v>
                </c:pt>
              </c:strCache>
            </c:strRef>
          </c:cat>
          <c:val>
            <c:numRef>
              <c:f>'ESTAD-ENERO'!$F$95:$F$101</c:f>
              <c:numCache>
                <c:formatCode>General</c:formatCode>
                <c:ptCount val="7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'ESTAD-ENERO'!$E$95:$E$101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SIMPLE Y COPIA CERTIFICADA</c:v>
                </c:pt>
                <c:pt idx="4">
                  <c:v>CD</c:v>
                </c:pt>
                <c:pt idx="5">
                  <c:v>COPIA SIMPLE Y COPIA DIGITAL</c:v>
                </c:pt>
                <c:pt idx="6">
                  <c:v>CONSULTA FISICA</c:v>
                </c:pt>
              </c:strCache>
            </c:strRef>
          </c:cat>
          <c:val>
            <c:numRef>
              <c:f>'ESTAD-ENERO'!$G$95:$G$101</c:f>
              <c:numCache>
                <c:formatCode>General</c:formatCode>
                <c:ptCount val="7"/>
              </c:numCache>
            </c:numRef>
          </c:val>
        </c:ser>
        <c:ser>
          <c:idx val="2"/>
          <c:order val="2"/>
          <c:dLbls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</c:dLbls>
          <c:cat>
            <c:strRef>
              <c:f>'ESTAD-ENERO'!$E$95:$E$101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SIMPLE Y COPIA CERTIFICADA</c:v>
                </c:pt>
                <c:pt idx="4">
                  <c:v>CD</c:v>
                </c:pt>
                <c:pt idx="5">
                  <c:v>COPIA SIMPLE Y COPIA DIGITAL</c:v>
                </c:pt>
                <c:pt idx="6">
                  <c:v>CONSULTA FISICA</c:v>
                </c:pt>
              </c:strCache>
            </c:strRef>
          </c:cat>
          <c:val>
            <c:numRef>
              <c:f>'ESTAD-ENERO'!$H$95:$H$101</c:f>
              <c:numCache>
                <c:formatCode>General</c:formatCode>
                <c:ptCount val="7"/>
                <c:pt idx="0">
                  <c:v>192</c:v>
                </c:pt>
                <c:pt idx="1">
                  <c:v>135</c:v>
                </c:pt>
                <c:pt idx="2">
                  <c:v>50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1.6181229773463814E-3"/>
                  <c:y val="-4.3660789252728913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4.0302267002519133E-2"/>
                </c:manualLayout>
              </c:layout>
              <c:showVal val="1"/>
            </c:dLbl>
            <c:dLbl>
              <c:idx val="2"/>
              <c:layout>
                <c:manualLayout>
                  <c:x val="4.8543689320388423E-3"/>
                  <c:y val="-6.0453400503778433E-2"/>
                </c:manualLayout>
              </c:layout>
              <c:showVal val="1"/>
            </c:dLbl>
            <c:dLbl>
              <c:idx val="3"/>
              <c:layout>
                <c:manualLayout>
                  <c:x val="6.4724919093851934E-3"/>
                  <c:y val="-6.7170445004198151E-2"/>
                </c:manualLayout>
              </c:layout>
              <c:showVal val="1"/>
            </c:dLbl>
            <c:dLbl>
              <c:idx val="4"/>
              <c:layout>
                <c:manualLayout>
                  <c:x val="4.8543689320388423E-3"/>
                  <c:y val="-4.0302267002519133E-2"/>
                </c:manualLayout>
              </c:layout>
              <c:showVal val="1"/>
            </c:dLbl>
            <c:dLbl>
              <c:idx val="5"/>
              <c:layout>
                <c:manualLayout>
                  <c:x val="-1.5667841754798341E-3"/>
                  <c:y val="-3.9024400236707037E-2"/>
                </c:manualLayout>
              </c:layout>
              <c:showVal val="1"/>
            </c:dLbl>
            <c:dLbl>
              <c:idx val="6"/>
              <c:layout>
                <c:manualLayout>
                  <c:x val="0"/>
                  <c:y val="-3.2520333530589217E-2"/>
                </c:manualLayout>
              </c:layout>
              <c:showVal val="1"/>
            </c:dLbl>
            <c:txPr>
              <a:bodyPr/>
              <a:lstStyle/>
              <a:p>
                <a:pPr>
                  <a:defRPr>
                    <a:solidFill>
                      <a:srgbClr val="0070C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'ESTAD-ENERO'!$E$95:$E$101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SIMPLE Y COPIA CERTIFICADA</c:v>
                </c:pt>
                <c:pt idx="4">
                  <c:v>CD</c:v>
                </c:pt>
                <c:pt idx="5">
                  <c:v>COPIA SIMPLE Y COPIA DIGITAL</c:v>
                </c:pt>
                <c:pt idx="6">
                  <c:v>CONSULTA FISICA</c:v>
                </c:pt>
              </c:strCache>
            </c:strRef>
          </c:cat>
          <c:val>
            <c:numRef>
              <c:f>'ESTAD-ENERO'!$I$95:$I$101</c:f>
              <c:numCache>
                <c:formatCode>0%</c:formatCode>
                <c:ptCount val="7"/>
                <c:pt idx="0">
                  <c:v>0.49740932642487046</c:v>
                </c:pt>
                <c:pt idx="1">
                  <c:v>0.34974093264248707</c:v>
                </c:pt>
                <c:pt idx="2">
                  <c:v>0.12953367875647667</c:v>
                </c:pt>
                <c:pt idx="3">
                  <c:v>1.2953367875647668E-2</c:v>
                </c:pt>
                <c:pt idx="4">
                  <c:v>7.7720207253886009E-3</c:v>
                </c:pt>
                <c:pt idx="5">
                  <c:v>2.5906735751295338E-3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95"/>
        <c:shape val="cylinder"/>
        <c:axId val="127076608"/>
        <c:axId val="127090688"/>
        <c:axId val="0"/>
      </c:bar3DChart>
      <c:catAx>
        <c:axId val="12707660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>
                <a:solidFill>
                  <a:schemeClr val="accent1">
                    <a:lumMod val="75000"/>
                  </a:schemeClr>
                </a:solidFill>
              </a:defRPr>
            </a:pPr>
            <a:endParaRPr lang="es-MX"/>
          </a:p>
        </c:txPr>
        <c:crossAx val="127090688"/>
        <c:crosses val="autoZero"/>
        <c:auto val="1"/>
        <c:lblAlgn val="ctr"/>
        <c:lblOffset val="100"/>
      </c:catAx>
      <c:valAx>
        <c:axId val="127090688"/>
        <c:scaling>
          <c:orientation val="minMax"/>
        </c:scaling>
        <c:delete val="1"/>
        <c:axPos val="l"/>
        <c:numFmt formatCode="General" sourceLinked="1"/>
        <c:tickLblPos val="nextTo"/>
        <c:crossAx val="127076608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7"/>
  <c:chart>
    <c:title>
      <c:tx>
        <c:rich>
          <a:bodyPr/>
          <a:lstStyle/>
          <a:p>
            <a:pPr>
              <a:defRPr/>
            </a:pPr>
            <a:r>
              <a:rPr lang="en-US"/>
              <a:t>TIPO DE INFORMACIÓN</a:t>
            </a:r>
          </a:p>
        </c:rich>
      </c:tx>
      <c:layout>
        <c:manualLayout>
          <c:xMode val="edge"/>
          <c:yMode val="edge"/>
          <c:x val="0.36684488513011265"/>
          <c:y val="2.2222222222222251E-2"/>
        </c:manualLayout>
      </c:layout>
    </c:title>
    <c:view3D>
      <c:rotX val="10"/>
      <c:rotY val="0"/>
      <c:perspective val="30"/>
    </c:view3D>
    <c:plotArea>
      <c:layout>
        <c:manualLayout>
          <c:layoutTarget val="inner"/>
          <c:xMode val="edge"/>
          <c:yMode val="edge"/>
          <c:x val="3.0975008799718411E-2"/>
          <c:y val="0.17435115003147991"/>
          <c:w val="0.96902499120028163"/>
          <c:h val="0.71150195010670392"/>
        </c:manualLayout>
      </c:layout>
      <c:bar3DChart>
        <c:barDir val="col"/>
        <c:grouping val="stacked"/>
        <c:ser>
          <c:idx val="0"/>
          <c:order val="0"/>
          <c:dLbls>
            <c:delete val="1"/>
          </c:dLbls>
          <c:cat>
            <c:strRef>
              <c:f>'ESTAD-ENERO'!$E$154:$E$157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'ESTAD-ENERO'!$F$154:$F$157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delete val="1"/>
          </c:dLbls>
          <c:cat>
            <c:strRef>
              <c:f>'ESTAD-ENERO'!$E$154:$E$157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'GRAF-ENERO'!#REF!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5.9942997922807452E-3"/>
                  <c:y val="-0.59075975503062117"/>
                </c:manualLayout>
              </c:layout>
              <c:showVal val="1"/>
            </c:dLbl>
            <c:dLbl>
              <c:idx val="1"/>
              <c:layout>
                <c:manualLayout>
                  <c:x val="5.6497183519015424E-3"/>
                  <c:y val="-0.25752855659397716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0.16614745586709156"/>
                </c:manualLayout>
              </c:layout>
              <c:showVal val="1"/>
            </c:dLbl>
            <c:dLbl>
              <c:idx val="3"/>
              <c:layout>
                <c:manualLayout>
                  <c:x val="-2.8159098908834951E-3"/>
                  <c:y val="-0.12461059190031162"/>
                </c:manualLayout>
              </c:layout>
              <c:showVal val="1"/>
            </c:dLbl>
            <c:txPr>
              <a:bodyPr/>
              <a:lstStyle/>
              <a:p>
                <a:pPr>
                  <a:defRPr sz="110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'ESTAD-ENERO'!$E$154:$E$157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'ESTAD-ENERO'!$I$154:$I$157</c:f>
              <c:numCache>
                <c:formatCode>0%</c:formatCode>
                <c:ptCount val="4"/>
                <c:pt idx="0">
                  <c:v>0.81347150259067358</c:v>
                </c:pt>
                <c:pt idx="1">
                  <c:v>0.15284974093264247</c:v>
                </c:pt>
                <c:pt idx="2">
                  <c:v>3.367875647668394E-2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</c:dLbls>
          <c:cat>
            <c:strRef>
              <c:f>'ESTAD-ENERO'!$E$154:$E$157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'ESTAD-ENERO'!$H$154:$H$157</c:f>
              <c:numCache>
                <c:formatCode>General</c:formatCode>
                <c:ptCount val="4"/>
                <c:pt idx="0">
                  <c:v>314</c:v>
                </c:pt>
                <c:pt idx="1">
                  <c:v>59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shape val="cylinder"/>
        <c:axId val="127138048"/>
        <c:axId val="127156224"/>
        <c:axId val="0"/>
      </c:bar3DChart>
      <c:catAx>
        <c:axId val="12713804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es-MX"/>
          </a:p>
        </c:txPr>
        <c:crossAx val="127156224"/>
        <c:crosses val="autoZero"/>
        <c:auto val="1"/>
        <c:lblAlgn val="ctr"/>
        <c:lblOffset val="100"/>
      </c:catAx>
      <c:valAx>
        <c:axId val="127156224"/>
        <c:scaling>
          <c:orientation val="minMax"/>
        </c:scaling>
        <c:delete val="1"/>
        <c:axPos val="l"/>
        <c:numFmt formatCode="General" sourceLinked="1"/>
        <c:tickLblPos val="nextTo"/>
        <c:crossAx val="127138048"/>
        <c:crosses val="autoZero"/>
        <c:crossBetween val="between"/>
      </c:valAx>
    </c:plotArea>
    <c:plotVisOnly val="1"/>
    <c:dispBlanksAs val="zero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0"/>
  <c:chart>
    <c:title>
      <c:tx>
        <c:rich>
          <a:bodyPr/>
          <a:lstStyle/>
          <a:p>
            <a:pPr>
              <a:defRPr/>
            </a:pPr>
            <a:r>
              <a:rPr lang="es-MX"/>
              <a:t>INFORMACIÓN POR TEMATICA</a:t>
            </a:r>
          </a:p>
        </c:rich>
      </c:tx>
    </c:title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'ESTAD-ENERO'!$E$182:$G$182</c:f>
              <c:strCache>
                <c:ptCount val="1"/>
                <c:pt idx="0">
                  <c:v>ECONÓMICA ADMINISTRATIVA</c:v>
                </c:pt>
              </c:strCache>
            </c:strRef>
          </c:tx>
          <c:dLbls>
            <c:showVal val="1"/>
          </c:dLbls>
          <c:cat>
            <c:strRef>
              <c:f>'ESTAD-ENERO'!$E$182:$E$185</c:f>
              <c:strCache>
                <c:ptCount val="4"/>
                <c:pt idx="0">
                  <c:v>ECONÓMICA ADMINISTRATIVA</c:v>
                </c:pt>
                <c:pt idx="1">
                  <c:v>TRAMITE</c:v>
                </c:pt>
                <c:pt idx="2">
                  <c:v>SERVICIOS PÚBLICOS</c:v>
                </c:pt>
                <c:pt idx="3">
                  <c:v>LEGAL</c:v>
                </c:pt>
              </c:strCache>
            </c:strRef>
          </c:cat>
          <c:val>
            <c:numRef>
              <c:f>'ESTAD-ENERO'!$F$182:$F$185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tx>
            <c:strRef>
              <c:f>'ESTAD-ENERO'!$E$184:$G$184</c:f>
              <c:strCache>
                <c:ptCount val="1"/>
                <c:pt idx="0">
                  <c:v>SERVICIOS PÚBLICOS</c:v>
                </c:pt>
              </c:strCache>
            </c:strRef>
          </c:tx>
          <c:dLbls>
            <c:showVal val="1"/>
          </c:dLbls>
          <c:cat>
            <c:strRef>
              <c:f>'ESTAD-ENERO'!$E$182:$E$185</c:f>
              <c:strCache>
                <c:ptCount val="4"/>
                <c:pt idx="0">
                  <c:v>ECONÓMICA ADMINISTRATIVA</c:v>
                </c:pt>
                <c:pt idx="1">
                  <c:v>TRAMITE</c:v>
                </c:pt>
                <c:pt idx="2">
                  <c:v>SERVICIOS PÚBLICOS</c:v>
                </c:pt>
                <c:pt idx="3">
                  <c:v>LEGAL</c:v>
                </c:pt>
              </c:strCache>
            </c:strRef>
          </c:cat>
          <c:val>
            <c:numRef>
              <c:f>'ESTAD-ENERO'!$G$182:$G$185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tx>
            <c:strRef>
              <c:f>'ESTAD-ENERO'!$E$185:$G$185</c:f>
              <c:strCache>
                <c:ptCount val="1"/>
                <c:pt idx="0">
                  <c:v>LEGAL</c:v>
                </c:pt>
              </c:strCache>
            </c:strRef>
          </c:tx>
          <c:dLbls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</c:dLbls>
          <c:cat>
            <c:strRef>
              <c:f>'ESTAD-ENERO'!$E$182:$E$185</c:f>
              <c:strCache>
                <c:ptCount val="4"/>
                <c:pt idx="0">
                  <c:v>ECONÓMICA ADMINISTRATIVA</c:v>
                </c:pt>
                <c:pt idx="1">
                  <c:v>TRAMITE</c:v>
                </c:pt>
                <c:pt idx="2">
                  <c:v>SERVICIOS PÚBLICOS</c:v>
                </c:pt>
                <c:pt idx="3">
                  <c:v>LEGAL</c:v>
                </c:pt>
              </c:strCache>
            </c:strRef>
          </c:cat>
          <c:val>
            <c:numRef>
              <c:f>'ESTAD-ENERO'!$H$182:$H$185</c:f>
              <c:numCache>
                <c:formatCode>General</c:formatCode>
                <c:ptCount val="4"/>
                <c:pt idx="0">
                  <c:v>275</c:v>
                </c:pt>
                <c:pt idx="1">
                  <c:v>101</c:v>
                </c:pt>
                <c:pt idx="2">
                  <c:v>7</c:v>
                </c:pt>
                <c:pt idx="3">
                  <c:v>3</c:v>
                </c:pt>
              </c:numCache>
            </c:numRef>
          </c:val>
        </c:ser>
        <c:ser>
          <c:idx val="3"/>
          <c:order val="3"/>
          <c:tx>
            <c:strRef>
              <c:f>'ESTAD-ENERO'!$E$183:$G$183</c:f>
              <c:strCache>
                <c:ptCount val="1"/>
                <c:pt idx="0">
                  <c:v>TRAMITE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9.2592592592594766E-2"/>
                </c:manualLayout>
              </c:layout>
              <c:spPr/>
              <c:txPr>
                <a:bodyPr/>
                <a:lstStyle/>
                <a:p>
                  <a:pPr>
                    <a:defRPr sz="1050"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1"/>
              <c:layout>
                <c:manualLayout>
                  <c:x val="2.096436404766735E-3"/>
                  <c:y val="-0.12962962962962099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05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-2.096436404766735E-3"/>
                  <c:y val="-0.12962962962962088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05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Val val="1"/>
            </c:dLbl>
            <c:dLbl>
              <c:idx val="3"/>
              <c:layout>
                <c:manualLayout>
                  <c:x val="0"/>
                  <c:y val="-8.3333333333333343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05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Val val="1"/>
            </c:dLbl>
            <c:showVal val="1"/>
          </c:dLbls>
          <c:cat>
            <c:strRef>
              <c:f>'ESTAD-ENERO'!$E$182:$E$185</c:f>
              <c:strCache>
                <c:ptCount val="4"/>
                <c:pt idx="0">
                  <c:v>ECONÓMICA ADMINISTRATIVA</c:v>
                </c:pt>
                <c:pt idx="1">
                  <c:v>TRAMITE</c:v>
                </c:pt>
                <c:pt idx="2">
                  <c:v>SERVICIOS PÚBLICOS</c:v>
                </c:pt>
                <c:pt idx="3">
                  <c:v>LEGAL</c:v>
                </c:pt>
              </c:strCache>
            </c:strRef>
          </c:cat>
          <c:val>
            <c:numRef>
              <c:f>'ESTAD-ENERO'!$I$182:$I$185</c:f>
              <c:numCache>
                <c:formatCode>0%</c:formatCode>
                <c:ptCount val="4"/>
                <c:pt idx="0">
                  <c:v>0.71243523316062174</c:v>
                </c:pt>
                <c:pt idx="1">
                  <c:v>1.8134715025906734E-2</c:v>
                </c:pt>
                <c:pt idx="2">
                  <c:v>7.7720207253886009E-3</c:v>
                </c:pt>
                <c:pt idx="3">
                  <c:v>7.7720207253886009E-3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7206528"/>
        <c:axId val="127208064"/>
        <c:axId val="0"/>
      </c:bar3DChart>
      <c:catAx>
        <c:axId val="12720652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es-MX"/>
          </a:p>
        </c:txPr>
        <c:crossAx val="127208064"/>
        <c:crosses val="autoZero"/>
        <c:auto val="1"/>
        <c:lblAlgn val="ctr"/>
        <c:lblOffset val="100"/>
      </c:catAx>
      <c:valAx>
        <c:axId val="127208064"/>
        <c:scaling>
          <c:orientation val="minMax"/>
        </c:scaling>
        <c:delete val="1"/>
        <c:axPos val="l"/>
        <c:numFmt formatCode="General" sourceLinked="1"/>
        <c:tickLblPos val="nextTo"/>
        <c:crossAx val="127206528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6"/>
  <c:chart>
    <c:title>
      <c:tx>
        <c:rich>
          <a:bodyPr/>
          <a:lstStyle/>
          <a:p>
            <a:pPr>
              <a:defRPr/>
            </a:pPr>
            <a:r>
              <a:rPr lang="es-MX"/>
              <a:t>NOTIFICACION DE RESPUESTA</a:t>
            </a:r>
          </a:p>
        </c:rich>
      </c:tx>
    </c:title>
    <c:view3D>
      <c:rAngAx val="1"/>
    </c:view3D>
    <c:plotArea>
      <c:layout/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'ESTAD-ENERO'!$E$208:$E$211</c:f>
              <c:strCache>
                <c:ptCount val="4"/>
                <c:pt idx="0">
                  <c:v>INFOMEX</c:v>
                </c:pt>
                <c:pt idx="1">
                  <c:v>NOTIFICACIÓN PERSONAL</c:v>
                </c:pt>
                <c:pt idx="2">
                  <c:v>CORREO ELECTRONICO</c:v>
                </c:pt>
                <c:pt idx="3">
                  <c:v>NOTIFICACIÓN POR LISTAS</c:v>
                </c:pt>
              </c:strCache>
            </c:strRef>
          </c:cat>
          <c:val>
            <c:numRef>
              <c:f>'ESTAD-ENERO'!$F$208:$F$211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'ESTAD-ENERO'!$E$208:$E$211</c:f>
              <c:strCache>
                <c:ptCount val="4"/>
                <c:pt idx="0">
                  <c:v>INFOMEX</c:v>
                </c:pt>
                <c:pt idx="1">
                  <c:v>NOTIFICACIÓN PERSONAL</c:v>
                </c:pt>
                <c:pt idx="2">
                  <c:v>CORREO ELECTRONICO</c:v>
                </c:pt>
                <c:pt idx="3">
                  <c:v>NOTIFICACIÓN POR LISTAS</c:v>
                </c:pt>
              </c:strCache>
            </c:strRef>
          </c:cat>
          <c:val>
            <c:numRef>
              <c:f>'ESTAD-ENERO'!$G$208:$G$211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1050" b="1"/>
                      <a:t>195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 sz="1050" b="1"/>
                      <a:t>98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 sz="1050" b="1"/>
                      <a:t>79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</c:dLbls>
          <c:cat>
            <c:strRef>
              <c:f>'ESTAD-ENERO'!$E$208:$E$211</c:f>
              <c:strCache>
                <c:ptCount val="4"/>
                <c:pt idx="0">
                  <c:v>INFOMEX</c:v>
                </c:pt>
                <c:pt idx="1">
                  <c:v>NOTIFICACIÓN PERSONAL</c:v>
                </c:pt>
                <c:pt idx="2">
                  <c:v>CORREO ELECTRONICO</c:v>
                </c:pt>
                <c:pt idx="3">
                  <c:v>NOTIFICACIÓN POR LISTAS</c:v>
                </c:pt>
              </c:strCache>
            </c:strRef>
          </c:cat>
          <c:val>
            <c:numRef>
              <c:f>'ESTAD-ENERO'!$H$208:$H$211</c:f>
              <c:numCache>
                <c:formatCode>General</c:formatCode>
                <c:ptCount val="4"/>
                <c:pt idx="0">
                  <c:v>195</c:v>
                </c:pt>
                <c:pt idx="1">
                  <c:v>98</c:v>
                </c:pt>
                <c:pt idx="2">
                  <c:v>79</c:v>
                </c:pt>
                <c:pt idx="3">
                  <c:v>14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6.6917607695528526E-3"/>
                  <c:y val="-0.13425925925925936"/>
                </c:manualLayout>
              </c:layout>
              <c:showVal val="1"/>
            </c:dLbl>
            <c:dLbl>
              <c:idx val="1"/>
              <c:layout>
                <c:manualLayout>
                  <c:x val="1.0037641154328696E-2"/>
                  <c:y val="-8.3333333333333343E-2"/>
                </c:manualLayout>
              </c:layout>
              <c:showVal val="1"/>
            </c:dLbl>
            <c:dLbl>
              <c:idx val="2"/>
              <c:layout>
                <c:manualLayout>
                  <c:x val="1.5103386466935561E-2"/>
                  <c:y val="-9.7222222222222224E-2"/>
                </c:manualLayout>
              </c:layout>
              <c:showVal val="1"/>
            </c:dLbl>
            <c:dLbl>
              <c:idx val="3"/>
              <c:layout>
                <c:manualLayout>
                  <c:x val="1.0037641154328696E-2"/>
                  <c:y val="-0.14814814814814894"/>
                </c:manualLayout>
              </c:layout>
              <c:showVal val="1"/>
            </c:dLbl>
            <c:txPr>
              <a:bodyPr/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'ESTAD-ENERO'!$E$208:$E$211</c:f>
              <c:strCache>
                <c:ptCount val="4"/>
                <c:pt idx="0">
                  <c:v>INFOMEX</c:v>
                </c:pt>
                <c:pt idx="1">
                  <c:v>NOTIFICACIÓN PERSONAL</c:v>
                </c:pt>
                <c:pt idx="2">
                  <c:v>CORREO ELECTRONICO</c:v>
                </c:pt>
                <c:pt idx="3">
                  <c:v>NOTIFICACIÓN POR LISTAS</c:v>
                </c:pt>
              </c:strCache>
            </c:strRef>
          </c:cat>
          <c:val>
            <c:numRef>
              <c:f>'ESTAD-ENERO'!$I$208:$I$211</c:f>
              <c:numCache>
                <c:formatCode>0%</c:formatCode>
                <c:ptCount val="4"/>
                <c:pt idx="0">
                  <c:v>0.50518134715025909</c:v>
                </c:pt>
                <c:pt idx="1">
                  <c:v>0.25388601036269431</c:v>
                </c:pt>
                <c:pt idx="2">
                  <c:v>0.20466321243523317</c:v>
                </c:pt>
                <c:pt idx="3">
                  <c:v>3.6269430051813469E-2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7240448"/>
        <c:axId val="127270912"/>
        <c:axId val="0"/>
      </c:bar3DChart>
      <c:catAx>
        <c:axId val="12724044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es-MX"/>
          </a:p>
        </c:txPr>
        <c:crossAx val="127270912"/>
        <c:crosses val="autoZero"/>
        <c:auto val="1"/>
        <c:lblAlgn val="ctr"/>
        <c:lblOffset val="100"/>
      </c:catAx>
      <c:valAx>
        <c:axId val="127270912"/>
        <c:scaling>
          <c:orientation val="minMax"/>
        </c:scaling>
        <c:delete val="1"/>
        <c:axPos val="l"/>
        <c:numFmt formatCode="General" sourceLinked="1"/>
        <c:tickLblPos val="nextTo"/>
        <c:crossAx val="127240448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2"/>
  <c:chart>
    <c:view3D>
      <c:rAngAx val="1"/>
    </c:view3D>
    <c:sideWall>
      <c:spPr>
        <a:solidFill>
          <a:schemeClr val="accent2">
            <a:lumMod val="60000"/>
            <a:lumOff val="40000"/>
          </a:schemeClr>
        </a:solidFill>
      </c:spPr>
    </c:sideWall>
    <c:backWall>
      <c:spPr>
        <a:solidFill>
          <a:schemeClr val="accent2">
            <a:lumMod val="60000"/>
            <a:lumOff val="40000"/>
          </a:schemeClr>
        </a:solidFill>
      </c:spPr>
    </c:backWall>
    <c:plotArea>
      <c:layout>
        <c:manualLayout>
          <c:layoutTarget val="inner"/>
          <c:xMode val="edge"/>
          <c:yMode val="edge"/>
          <c:x val="5.857569953435033E-2"/>
          <c:y val="5.1400554097404488E-2"/>
          <c:w val="0.94142430046564951"/>
          <c:h val="0.4669122473228014"/>
        </c:manualLayout>
      </c:layout>
      <c:bar3DChart>
        <c:barDir val="col"/>
        <c:grouping val="stacked"/>
        <c:ser>
          <c:idx val="0"/>
          <c:order val="0"/>
          <c:cat>
            <c:strRef>
              <c:f>'ESTAD-ENERO'!$E$234:$E$289</c:f>
              <c:strCache>
                <c:ptCount val="56"/>
                <c:pt idx="0">
                  <c:v>Consejería Juridica</c:v>
                </c:pt>
                <c:pt idx="1">
                  <c:v>Coordinación General  Oficina Central de Gobierno, Estrategía y opinión Pública</c:v>
                </c:pt>
                <c:pt idx="2">
                  <c:v>Dirección General de  Innovación y Tecnología</c:v>
                </c:pt>
                <c:pt idx="3">
                  <c:v>Educación Municipal</c:v>
                </c:pt>
                <c:pt idx="4">
                  <c:v>Instituto Municipal de la Mujer</c:v>
                </c:pt>
                <c:pt idx="5">
                  <c:v>Proyectos Estratégicos</c:v>
                </c:pt>
                <c:pt idx="6">
                  <c:v>Rastros Municipales</c:v>
                </c:pt>
                <c:pt idx="7">
                  <c:v>Regidores</c:v>
                </c:pt>
                <c:pt idx="8">
                  <c:v>Registro Civil</c:v>
                </c:pt>
                <c:pt idx="9">
                  <c:v>Relaciones Exteriores</c:v>
                </c:pt>
                <c:pt idx="10">
                  <c:v>Sanidad Animal</c:v>
                </c:pt>
                <c:pt idx="11">
                  <c:v>Secretaria del Ayuntamiento</c:v>
                </c:pt>
                <c:pt idx="12">
                  <c:v>Vinculación Asuntos Religiosos</c:v>
                </c:pt>
                <c:pt idx="13">
                  <c:v>Junta Municipal de Reclutamiento</c:v>
                </c:pt>
                <c:pt idx="14">
                  <c:v>Instituto Municipal de la Juventud</c:v>
                </c:pt>
                <c:pt idx="15">
                  <c:v>Cementerios</c:v>
                </c:pt>
                <c:pt idx="16">
                  <c:v>Aseo Público</c:v>
                </c:pt>
                <c:pt idx="17">
                  <c:v>Coplademun</c:v>
                </c:pt>
                <c:pt idx="18">
                  <c:v>Instituto de Capacitación y Oferta Educativa</c:v>
                </c:pt>
                <c:pt idx="19">
                  <c:v>Coordinación de Gabinete</c:v>
                </c:pt>
                <c:pt idx="20">
                  <c:v>Coordinación de Delegaciones</c:v>
                </c:pt>
                <c:pt idx="21">
                  <c:v>Coordinación de la Oficina de Presidencia </c:v>
                </c:pt>
                <c:pt idx="22">
                  <c:v>Protección al Medio Ambiente</c:v>
                </c:pt>
                <c:pt idx="23">
                  <c:v>Mantenimiento de Pavimentos</c:v>
                </c:pt>
                <c:pt idx="24">
                  <c:v>Mantenimiento Urbano</c:v>
                </c:pt>
                <c:pt idx="25">
                  <c:v>Comunicación Social</c:v>
                </c:pt>
                <c:pt idx="26">
                  <c:v>Integración y Dictaminación</c:v>
                </c:pt>
                <c:pt idx="27">
                  <c:v>Agua y Alcantarillado</c:v>
                </c:pt>
                <c:pt idx="28">
                  <c:v>Relaciones Públicas</c:v>
                </c:pt>
                <c:pt idx="29">
                  <c:v>Secretaría Particular</c:v>
                </c:pt>
                <c:pt idx="30">
                  <c:v>Catastro</c:v>
                </c:pt>
                <c:pt idx="31">
                  <c:v>Transparencia y Acceso a la Información</c:v>
                </c:pt>
                <c:pt idx="32">
                  <c:v>Comunidad Digna</c:v>
                </c:pt>
                <c:pt idx="33">
                  <c:v>Instituto de Cultura</c:v>
                </c:pt>
                <c:pt idx="34">
                  <c:v>Alumbrado Público</c:v>
                </c:pt>
                <c:pt idx="35">
                  <c:v>Parques y Jardines</c:v>
                </c:pt>
                <c:pt idx="36">
                  <c:v>Contraloría</c:v>
                </c:pt>
                <c:pt idx="37">
                  <c:v>Atención Ciudadana</c:v>
                </c:pt>
                <c:pt idx="38">
                  <c:v>Participación Ciudadana</c:v>
                </c:pt>
                <c:pt idx="39">
                  <c:v>Archivo Municipal</c:v>
                </c:pt>
                <c:pt idx="40">
                  <c:v>Protección Civil y Bomberos</c:v>
                </c:pt>
                <c:pt idx="41">
                  <c:v>Asuntos Internos</c:v>
                </c:pt>
                <c:pt idx="42">
                  <c:v>Estacionómetros y Estacionamientos</c:v>
                </c:pt>
                <c:pt idx="43">
                  <c:v>Centro de  Promoción Económica y Turismo</c:v>
                </c:pt>
                <c:pt idx="44">
                  <c:v>Dirección General de Inspección de Reglamentos</c:v>
                </c:pt>
                <c:pt idx="45">
                  <c:v>Dirección General de Ecología</c:v>
                </c:pt>
                <c:pt idx="46">
                  <c:v>Desarrollo Social Humano</c:v>
                </c:pt>
                <c:pt idx="47">
                  <c:v>Sindicatura</c:v>
                </c:pt>
                <c:pt idx="48">
                  <c:v>Actas y Acuerdos</c:v>
                </c:pt>
                <c:pt idx="49">
                  <c:v>Dirección General de Servicios Públicos</c:v>
                </c:pt>
                <c:pt idx="50">
                  <c:v>Patrimonio Municipal</c:v>
                </c:pt>
                <c:pt idx="51">
                  <c:v>Comisaría General de Seguridad Pública</c:v>
                </c:pt>
                <c:pt idx="52">
                  <c:v>Oficialía Mayor de Padrón y Licencias</c:v>
                </c:pt>
                <c:pt idx="53">
                  <c:v>Tesorería</c:v>
                </c:pt>
                <c:pt idx="54">
                  <c:v>Dirección General de Obras Públicas</c:v>
                </c:pt>
                <c:pt idx="55">
                  <c:v>Oficialía Mayor Administrativa</c:v>
                </c:pt>
              </c:strCache>
            </c:strRef>
          </c:cat>
          <c:val>
            <c:numRef>
              <c:f>'ESTAD-ENERO'!$F$234:$F$289</c:f>
              <c:numCache>
                <c:formatCode>General</c:formatCode>
                <c:ptCount val="56"/>
              </c:numCache>
            </c:numRef>
          </c:val>
        </c:ser>
        <c:ser>
          <c:idx val="1"/>
          <c:order val="1"/>
          <c:dLbls>
            <c:dLbl>
              <c:idx val="53"/>
              <c:spPr/>
              <c:txPr>
                <a:bodyPr/>
                <a:lstStyle/>
                <a:p>
                  <a:pPr>
                    <a:defRPr baseline="0">
                      <a:solidFill>
                        <a:srgbClr val="FFFF00"/>
                      </a:solidFill>
                    </a:defRPr>
                  </a:pPr>
                  <a:endParaRPr lang="es-MX"/>
                </a:p>
              </c:txPr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'ESTAD-ENERO'!$E$234:$E$289</c:f>
              <c:strCache>
                <c:ptCount val="56"/>
                <c:pt idx="0">
                  <c:v>Consejería Juridica</c:v>
                </c:pt>
                <c:pt idx="1">
                  <c:v>Coordinación General  Oficina Central de Gobierno, Estrategía y opinión Pública</c:v>
                </c:pt>
                <c:pt idx="2">
                  <c:v>Dirección General de  Innovación y Tecnología</c:v>
                </c:pt>
                <c:pt idx="3">
                  <c:v>Educación Municipal</c:v>
                </c:pt>
                <c:pt idx="4">
                  <c:v>Instituto Municipal de la Mujer</c:v>
                </c:pt>
                <c:pt idx="5">
                  <c:v>Proyectos Estratégicos</c:v>
                </c:pt>
                <c:pt idx="6">
                  <c:v>Rastros Municipales</c:v>
                </c:pt>
                <c:pt idx="7">
                  <c:v>Regidores</c:v>
                </c:pt>
                <c:pt idx="8">
                  <c:v>Registro Civil</c:v>
                </c:pt>
                <c:pt idx="9">
                  <c:v>Relaciones Exteriores</c:v>
                </c:pt>
                <c:pt idx="10">
                  <c:v>Sanidad Animal</c:v>
                </c:pt>
                <c:pt idx="11">
                  <c:v>Secretaria del Ayuntamiento</c:v>
                </c:pt>
                <c:pt idx="12">
                  <c:v>Vinculación Asuntos Religiosos</c:v>
                </c:pt>
                <c:pt idx="13">
                  <c:v>Junta Municipal de Reclutamiento</c:v>
                </c:pt>
                <c:pt idx="14">
                  <c:v>Instituto Municipal de la Juventud</c:v>
                </c:pt>
                <c:pt idx="15">
                  <c:v>Cementerios</c:v>
                </c:pt>
                <c:pt idx="16">
                  <c:v>Aseo Público</c:v>
                </c:pt>
                <c:pt idx="17">
                  <c:v>Coplademun</c:v>
                </c:pt>
                <c:pt idx="18">
                  <c:v>Instituto de Capacitación y Oferta Educativa</c:v>
                </c:pt>
                <c:pt idx="19">
                  <c:v>Coordinación de Gabinete</c:v>
                </c:pt>
                <c:pt idx="20">
                  <c:v>Coordinación de Delegaciones</c:v>
                </c:pt>
                <c:pt idx="21">
                  <c:v>Coordinación de la Oficina de Presidencia </c:v>
                </c:pt>
                <c:pt idx="22">
                  <c:v>Protección al Medio Ambiente</c:v>
                </c:pt>
                <c:pt idx="23">
                  <c:v>Mantenimiento de Pavimentos</c:v>
                </c:pt>
                <c:pt idx="24">
                  <c:v>Mantenimiento Urbano</c:v>
                </c:pt>
                <c:pt idx="25">
                  <c:v>Comunicación Social</c:v>
                </c:pt>
                <c:pt idx="26">
                  <c:v>Integración y Dictaminación</c:v>
                </c:pt>
                <c:pt idx="27">
                  <c:v>Agua y Alcantarillado</c:v>
                </c:pt>
                <c:pt idx="28">
                  <c:v>Relaciones Públicas</c:v>
                </c:pt>
                <c:pt idx="29">
                  <c:v>Secretaría Particular</c:v>
                </c:pt>
                <c:pt idx="30">
                  <c:v>Catastro</c:v>
                </c:pt>
                <c:pt idx="31">
                  <c:v>Transparencia y Acceso a la Información</c:v>
                </c:pt>
                <c:pt idx="32">
                  <c:v>Comunidad Digna</c:v>
                </c:pt>
                <c:pt idx="33">
                  <c:v>Instituto de Cultura</c:v>
                </c:pt>
                <c:pt idx="34">
                  <c:v>Alumbrado Público</c:v>
                </c:pt>
                <c:pt idx="35">
                  <c:v>Parques y Jardines</c:v>
                </c:pt>
                <c:pt idx="36">
                  <c:v>Contraloría</c:v>
                </c:pt>
                <c:pt idx="37">
                  <c:v>Atención Ciudadana</c:v>
                </c:pt>
                <c:pt idx="38">
                  <c:v>Participación Ciudadana</c:v>
                </c:pt>
                <c:pt idx="39">
                  <c:v>Archivo Municipal</c:v>
                </c:pt>
                <c:pt idx="40">
                  <c:v>Protección Civil y Bomberos</c:v>
                </c:pt>
                <c:pt idx="41">
                  <c:v>Asuntos Internos</c:v>
                </c:pt>
                <c:pt idx="42">
                  <c:v>Estacionómetros y Estacionamientos</c:v>
                </c:pt>
                <c:pt idx="43">
                  <c:v>Centro de  Promoción Económica y Turismo</c:v>
                </c:pt>
                <c:pt idx="44">
                  <c:v>Dirección General de Inspección de Reglamentos</c:v>
                </c:pt>
                <c:pt idx="45">
                  <c:v>Dirección General de Ecología</c:v>
                </c:pt>
                <c:pt idx="46">
                  <c:v>Desarrollo Social Humano</c:v>
                </c:pt>
                <c:pt idx="47">
                  <c:v>Sindicatura</c:v>
                </c:pt>
                <c:pt idx="48">
                  <c:v>Actas y Acuerdos</c:v>
                </c:pt>
                <c:pt idx="49">
                  <c:v>Dirección General de Servicios Públicos</c:v>
                </c:pt>
                <c:pt idx="50">
                  <c:v>Patrimonio Municipal</c:v>
                </c:pt>
                <c:pt idx="51">
                  <c:v>Comisaría General de Seguridad Pública</c:v>
                </c:pt>
                <c:pt idx="52">
                  <c:v>Oficialía Mayor de Padrón y Licencias</c:v>
                </c:pt>
                <c:pt idx="53">
                  <c:v>Tesorería</c:v>
                </c:pt>
                <c:pt idx="54">
                  <c:v>Dirección General de Obras Públicas</c:v>
                </c:pt>
                <c:pt idx="55">
                  <c:v>Oficialía Mayor Administrativa</c:v>
                </c:pt>
              </c:strCache>
            </c:strRef>
          </c:cat>
          <c:val>
            <c:numRef>
              <c:f>'ESTAD-ENERO'!$G$234:$G$289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3</c:v>
                </c:pt>
                <c:pt idx="33">
                  <c:v>3</c:v>
                </c:pt>
                <c:pt idx="34">
                  <c:v>4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6</c:v>
                </c:pt>
                <c:pt idx="40">
                  <c:v>6</c:v>
                </c:pt>
                <c:pt idx="41">
                  <c:v>7</c:v>
                </c:pt>
                <c:pt idx="42">
                  <c:v>8</c:v>
                </c:pt>
                <c:pt idx="43">
                  <c:v>10</c:v>
                </c:pt>
                <c:pt idx="44">
                  <c:v>10</c:v>
                </c:pt>
                <c:pt idx="45">
                  <c:v>11</c:v>
                </c:pt>
                <c:pt idx="46">
                  <c:v>14</c:v>
                </c:pt>
                <c:pt idx="47">
                  <c:v>14</c:v>
                </c:pt>
                <c:pt idx="48">
                  <c:v>15</c:v>
                </c:pt>
                <c:pt idx="49">
                  <c:v>18</c:v>
                </c:pt>
                <c:pt idx="50">
                  <c:v>22</c:v>
                </c:pt>
                <c:pt idx="51">
                  <c:v>36</c:v>
                </c:pt>
                <c:pt idx="52">
                  <c:v>44</c:v>
                </c:pt>
                <c:pt idx="53">
                  <c:v>51</c:v>
                </c:pt>
                <c:pt idx="54">
                  <c:v>66</c:v>
                </c:pt>
                <c:pt idx="55">
                  <c:v>76</c:v>
                </c:pt>
              </c:numCache>
            </c:numRef>
          </c:val>
        </c:ser>
        <c:shape val="cylinder"/>
        <c:axId val="127313024"/>
        <c:axId val="127314560"/>
        <c:axId val="0"/>
      </c:bar3DChart>
      <c:catAx>
        <c:axId val="127313024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27314560"/>
        <c:crosses val="autoZero"/>
        <c:auto val="1"/>
        <c:lblAlgn val="ctr"/>
        <c:lblOffset val="100"/>
      </c:catAx>
      <c:valAx>
        <c:axId val="127314560"/>
        <c:scaling>
          <c:orientation val="minMax"/>
        </c:scaling>
        <c:delete val="1"/>
        <c:axPos val="l"/>
        <c:numFmt formatCode="General" sourceLinked="1"/>
        <c:tickLblPos val="nextTo"/>
        <c:crossAx val="127313024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perspective val="30"/>
    </c:view3D>
    <c:sideWall>
      <c:spPr>
        <a:effectLst>
          <a:outerShdw blurRad="50800" dist="50800" dir="5400000" algn="ctr" rotWithShape="0">
            <a:schemeClr val="accent3">
              <a:lumMod val="20000"/>
              <a:lumOff val="80000"/>
            </a:schemeClr>
          </a:outerShdw>
        </a:effectLst>
      </c:spPr>
    </c:sideWall>
    <c:backWall>
      <c:spPr>
        <a:effectLst>
          <a:outerShdw blurRad="50800" dist="50800" dir="5400000" algn="ctr" rotWithShape="0">
            <a:schemeClr val="accent3">
              <a:lumMod val="40000"/>
              <a:lumOff val="6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1.2121212121212118E-2"/>
          <c:y val="0.22263495035148578"/>
          <c:w val="0.94666666666666666"/>
          <c:h val="0.61986674742580261"/>
        </c:manualLayout>
      </c:layout>
      <c:bar3DChart>
        <c:barDir val="col"/>
        <c:grouping val="stacked"/>
        <c:ser>
          <c:idx val="0"/>
          <c:order val="0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171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5.2596975673898814E-3"/>
                  <c:y val="4.66200466200466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57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'ESTAD-ENERO'!$C$24:$D$24</c:f>
              <c:numCache>
                <c:formatCode>General</c:formatCode>
                <c:ptCount val="2"/>
                <c:pt idx="0">
                  <c:v>195</c:v>
                </c:pt>
                <c:pt idx="1">
                  <c:v>191</c:v>
                </c:pt>
              </c:numCache>
            </c:numRef>
          </c:val>
        </c:ser>
        <c:ser>
          <c:idx val="1"/>
          <c:order val="1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75%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25%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'ESTAD-ENERO'!$C$25:$D$25</c:f>
              <c:numCache>
                <c:formatCode>0%</c:formatCode>
                <c:ptCount val="2"/>
                <c:pt idx="0">
                  <c:v>0.50518134715025909</c:v>
                </c:pt>
                <c:pt idx="1">
                  <c:v>0.49481865284974091</c:v>
                </c:pt>
              </c:numCache>
            </c:numRef>
          </c:val>
        </c:ser>
        <c:dLbls>
          <c:showVal val="1"/>
        </c:dLbls>
        <c:gapWidth val="95"/>
        <c:gapDepth val="95"/>
        <c:shape val="box"/>
        <c:axId val="127402368"/>
        <c:axId val="127403904"/>
        <c:axId val="0"/>
      </c:bar3DChart>
      <c:catAx>
        <c:axId val="12740236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27403904"/>
        <c:crosses val="autoZero"/>
        <c:auto val="1"/>
        <c:lblAlgn val="ctr"/>
        <c:lblOffset val="100"/>
      </c:catAx>
      <c:valAx>
        <c:axId val="127403904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27402368"/>
        <c:crosses val="autoZero"/>
        <c:crossBetween val="between"/>
      </c:valAx>
    </c:plotArea>
    <c:legend>
      <c:legendPos val="t"/>
      <c:legendEntry>
        <c:idx val="1"/>
        <c:delete val="1"/>
      </c:legendEntry>
      <c:txPr>
        <a:bodyPr/>
        <a:lstStyle/>
        <a:p>
          <a:pPr>
            <a:defRPr sz="1800" b="1"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"/>
  <c:chart>
    <c:autoTitleDeleted val="1"/>
    <c:view3D>
      <c:rAngAx val="1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6237328562912342E-2"/>
          <c:y val="0.18814161512033081"/>
          <c:w val="0.94752534287419365"/>
          <c:h val="0.64119447997905465"/>
        </c:manualLayout>
      </c:layout>
      <c:bar3DChart>
        <c:barDir val="col"/>
        <c:grouping val="stacked"/>
        <c:ser>
          <c:idx val="0"/>
          <c:order val="0"/>
          <c:tx>
            <c:strRef>
              <c:f>'ESTAD-ENERO'!$H$22:$L$22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58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162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0"/>
                  <c:y val="-8.771926795162733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</a:t>
                    </a:r>
                  </a:p>
                </c:rich>
              </c:tx>
              <c:showVal val="1"/>
            </c:dLbl>
            <c:showVal val="1"/>
          </c:dLbls>
          <c:cat>
            <c:strRef>
              <c:f>'ESTAD-ENERO'!$H$23:$K$23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'ESTAD-ENERO'!$H$24:$K$24</c:f>
              <c:numCache>
                <c:formatCode>General</c:formatCode>
                <c:ptCount val="4"/>
                <c:pt idx="0">
                  <c:v>289</c:v>
                </c:pt>
                <c:pt idx="1">
                  <c:v>87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'ESTAD-ENERO'!$H$22:$L$22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25%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71%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3.1620553359683785E-2"/>
                  <c:y val="-2.9350104821802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2.3715415019762941E-2"/>
                  <c:y val="-2.5157232704402552E-2"/>
                </c:manualLayout>
              </c:layout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'ESTAD-ENERO'!$H$25:$K$25</c:f>
              <c:numCache>
                <c:formatCode>0%</c:formatCode>
                <c:ptCount val="4"/>
                <c:pt idx="0">
                  <c:v>0.22538860103626943</c:v>
                </c:pt>
                <c:pt idx="1">
                  <c:v>0.74870466321243523</c:v>
                </c:pt>
                <c:pt idx="2">
                  <c:v>2.5906735751295335E-2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box"/>
        <c:axId val="127430016"/>
        <c:axId val="127550592"/>
        <c:axId val="0"/>
      </c:bar3DChart>
      <c:catAx>
        <c:axId val="12743001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27550592"/>
        <c:crosses val="autoZero"/>
        <c:auto val="1"/>
        <c:lblAlgn val="ctr"/>
        <c:lblOffset val="100"/>
      </c:catAx>
      <c:valAx>
        <c:axId val="127550592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27430016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>
              <a:defRPr sz="1800" b="1"/>
            </a:pPr>
            <a:endParaRPr lang="es-MX"/>
          </a:p>
        </c:txPr>
      </c:legendEntry>
      <c:legendEntry>
        <c:idx val="1"/>
        <c:delete val="1"/>
      </c:legendEntry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9"/>
  <c:chart>
    <c:view3D>
      <c:rotX val="10"/>
      <c:rotY val="10"/>
      <c:perspective val="30"/>
    </c:view3D>
    <c:plotArea>
      <c:layout>
        <c:manualLayout>
          <c:layoutTarget val="inner"/>
          <c:xMode val="edge"/>
          <c:yMode val="edge"/>
          <c:x val="1.1285771866183908E-2"/>
          <c:y val="0.21515156648808537"/>
          <c:w val="0.96453043127771054"/>
          <c:h val="0.66155801993749064"/>
        </c:manualLayout>
      </c:layout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'ESTD-FEBRERO'!$E$99:$E$105</c:f>
              <c:strCache>
                <c:ptCount val="7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CD</c:v>
                </c:pt>
                <c:pt idx="4">
                  <c:v>COPIA SIMPLE Y COPIA CERTIFICADA</c:v>
                </c:pt>
                <c:pt idx="5">
                  <c:v>CONSULTA FISICA</c:v>
                </c:pt>
                <c:pt idx="6">
                  <c:v>COPIA SIMPLE Y COPIA DIGITAL</c:v>
                </c:pt>
              </c:strCache>
            </c:strRef>
          </c:cat>
          <c:val>
            <c:numRef>
              <c:f>'ESTD-FEBRERO'!$F$99:$F$105</c:f>
              <c:numCache>
                <c:formatCode>General</c:formatCode>
                <c:ptCount val="7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'ESTD-FEBRERO'!$E$99:$E$105</c:f>
              <c:strCache>
                <c:ptCount val="7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CD</c:v>
                </c:pt>
                <c:pt idx="4">
                  <c:v>COPIA SIMPLE Y COPIA CERTIFICADA</c:v>
                </c:pt>
                <c:pt idx="5">
                  <c:v>CONSULTA FISICA</c:v>
                </c:pt>
                <c:pt idx="6">
                  <c:v>COPIA SIMPLE Y COPIA DIGITAL</c:v>
                </c:pt>
              </c:strCache>
            </c:strRef>
          </c:cat>
          <c:val>
            <c:numRef>
              <c:f>'ESTD-FEBRERO'!$G$99:$G$105</c:f>
              <c:numCache>
                <c:formatCode>General</c:formatCode>
                <c:ptCount val="7"/>
              </c:numCache>
            </c:numRef>
          </c:val>
        </c:ser>
        <c:ser>
          <c:idx val="2"/>
          <c:order val="2"/>
          <c:dLbls>
            <c:dLbl>
              <c:idx val="3"/>
              <c:layout>
                <c:manualLayout>
                  <c:x val="0"/>
                  <c:y val="1.5151518766766701E-2"/>
                </c:manualLayout>
              </c:layout>
              <c:showVal val="1"/>
            </c:dLbl>
            <c:showVal val="1"/>
          </c:dLbls>
          <c:cat>
            <c:strRef>
              <c:f>'ESTD-FEBRERO'!$E$99:$E$105</c:f>
              <c:strCache>
                <c:ptCount val="7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CD</c:v>
                </c:pt>
                <c:pt idx="4">
                  <c:v>COPIA SIMPLE Y COPIA CERTIFICADA</c:v>
                </c:pt>
                <c:pt idx="5">
                  <c:v>CONSULTA FISICA</c:v>
                </c:pt>
                <c:pt idx="6">
                  <c:v>COPIA SIMPLE Y COPIA DIGITAL</c:v>
                </c:pt>
              </c:strCache>
            </c:strRef>
          </c:cat>
          <c:val>
            <c:numRef>
              <c:f>'ESTD-FEBRERO'!$H$99:$H$105</c:f>
              <c:numCache>
                <c:formatCode>General</c:formatCode>
                <c:ptCount val="7"/>
                <c:pt idx="0">
                  <c:v>160</c:v>
                </c:pt>
                <c:pt idx="1">
                  <c:v>71</c:v>
                </c:pt>
                <c:pt idx="2">
                  <c:v>64</c:v>
                </c:pt>
                <c:pt idx="3">
                  <c:v>6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0"/>
                  <c:y val="-3.9393948793593252E-2"/>
                </c:manualLayout>
              </c:layout>
              <c:showVal val="1"/>
            </c:dLbl>
            <c:dLbl>
              <c:idx val="1"/>
              <c:layout>
                <c:manualLayout>
                  <c:x val="2.9557632482954997E-17"/>
                  <c:y val="-4.5454556300299757E-2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3.0303037533533212E-2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2.7272733780181278E-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3.6363645040239742E-2"/>
                </c:manualLayout>
              </c:layout>
              <c:showVal val="1"/>
            </c:dLbl>
            <c:dLbl>
              <c:idx val="5"/>
              <c:layout>
                <c:manualLayout>
                  <c:x val="0"/>
                  <c:y val="-2.7272733780181264E-2"/>
                </c:manualLayout>
              </c:layout>
              <c:showVal val="1"/>
            </c:dLbl>
            <c:txPr>
              <a:bodyPr/>
              <a:lstStyle/>
              <a:p>
                <a:pPr>
                  <a:defRPr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'ESTD-FEBRERO'!$E$99:$E$105</c:f>
              <c:strCache>
                <c:ptCount val="7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CD</c:v>
                </c:pt>
                <c:pt idx="4">
                  <c:v>COPIA SIMPLE Y COPIA CERTIFICADA</c:v>
                </c:pt>
                <c:pt idx="5">
                  <c:v>CONSULTA FISICA</c:v>
                </c:pt>
                <c:pt idx="6">
                  <c:v>COPIA SIMPLE Y COPIA DIGITAL</c:v>
                </c:pt>
              </c:strCache>
            </c:strRef>
          </c:cat>
          <c:val>
            <c:numRef>
              <c:f>'ESTD-FEBRERO'!$I$99:$I$105</c:f>
              <c:numCache>
                <c:formatCode>0%</c:formatCode>
                <c:ptCount val="7"/>
                <c:pt idx="0">
                  <c:v>0.52287581699346408</c:v>
                </c:pt>
                <c:pt idx="1">
                  <c:v>0.23202614379084968</c:v>
                </c:pt>
                <c:pt idx="2">
                  <c:v>0.20915032679738563</c:v>
                </c:pt>
                <c:pt idx="3">
                  <c:v>1.9607843137254902E-2</c:v>
                </c:pt>
                <c:pt idx="4">
                  <c:v>1.3071895424836602E-2</c:v>
                </c:pt>
                <c:pt idx="5">
                  <c:v>3.2679738562091504E-3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95"/>
        <c:shape val="cylinder"/>
        <c:axId val="127579648"/>
        <c:axId val="127581184"/>
        <c:axId val="0"/>
      </c:bar3DChart>
      <c:catAx>
        <c:axId val="1275796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b="1">
                <a:solidFill>
                  <a:schemeClr val="accent1">
                    <a:lumMod val="75000"/>
                  </a:schemeClr>
                </a:solidFill>
              </a:defRPr>
            </a:pPr>
            <a:endParaRPr lang="es-MX"/>
          </a:p>
        </c:txPr>
        <c:crossAx val="127581184"/>
        <c:crosses val="autoZero"/>
        <c:auto val="1"/>
        <c:lblAlgn val="ctr"/>
        <c:lblOffset val="100"/>
      </c:catAx>
      <c:valAx>
        <c:axId val="127581184"/>
        <c:scaling>
          <c:orientation val="minMax"/>
        </c:scaling>
        <c:delete val="1"/>
        <c:axPos val="l"/>
        <c:numFmt formatCode="General" sourceLinked="1"/>
        <c:tickLblPos val="nextTo"/>
        <c:crossAx val="127579648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7"/>
  <c:chart>
    <c:title>
      <c:tx>
        <c:rich>
          <a:bodyPr/>
          <a:lstStyle/>
          <a:p>
            <a:pPr>
              <a:defRPr/>
            </a:pPr>
            <a:r>
              <a:rPr lang="en-US"/>
              <a:t>TIPO DE INFORMACIÓN</a:t>
            </a:r>
          </a:p>
        </c:rich>
      </c:tx>
    </c:title>
    <c:view3D>
      <c:rotX val="10"/>
      <c:rotY val="10"/>
      <c:perspective val="30"/>
    </c:view3D>
    <c:plotArea>
      <c:layout>
        <c:manualLayout>
          <c:layoutTarget val="inner"/>
          <c:xMode val="edge"/>
          <c:yMode val="edge"/>
          <c:x val="3.0974996546484352E-2"/>
          <c:y val="0.16153072212127331"/>
          <c:w val="0.96902499120028163"/>
          <c:h val="0.71150195010670392"/>
        </c:manualLayout>
      </c:layout>
      <c:bar3DChart>
        <c:barDir val="col"/>
        <c:grouping val="stacked"/>
        <c:ser>
          <c:idx val="0"/>
          <c:order val="0"/>
          <c:dLbls>
            <c:delete val="1"/>
          </c:dLbls>
          <c:cat>
            <c:strRef>
              <c:f>'ESTD-FEBRERO'!$E$155:$E$158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CONFIDENCIAL</c:v>
                </c:pt>
                <c:pt idx="3">
                  <c:v>RESERVADA</c:v>
                </c:pt>
              </c:strCache>
            </c:strRef>
          </c:cat>
          <c:val>
            <c:numRef>
              <c:f>'ESTD-FEBRERO'!$F$155:$F$158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delete val="1"/>
          </c:dLbls>
          <c:cat>
            <c:strRef>
              <c:f>'ESTD-FEBRERO'!$E$155:$E$158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CONFIDENCIAL</c:v>
                </c:pt>
                <c:pt idx="3">
                  <c:v>RESERVADA</c:v>
                </c:pt>
              </c:strCache>
            </c:strRef>
          </c:cat>
          <c:val>
            <c:numRef>
              <c:f>'ESTD-FEBRERO'!$H$155:$H$158</c:f>
              <c:numCache>
                <c:formatCode>General</c:formatCode>
                <c:ptCount val="4"/>
                <c:pt idx="0">
                  <c:v>246</c:v>
                </c:pt>
                <c:pt idx="1">
                  <c:v>49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3.4331854806358815E-2"/>
                  <c:y val="-8.1808366660037268E-2"/>
                </c:manualLayout>
              </c:layout>
              <c:showVal val="1"/>
            </c:dLbl>
            <c:dLbl>
              <c:idx val="1"/>
              <c:layout>
                <c:manualLayout>
                  <c:x val="1.4070762988687599E-2"/>
                  <c:y val="-0.12014175658697744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0.1661474558670917"/>
                </c:manualLayout>
              </c:layout>
              <c:showVal val="1"/>
            </c:dLbl>
            <c:dLbl>
              <c:idx val="3"/>
              <c:layout>
                <c:manualLayout>
                  <c:x val="-2.8159098908834951E-3"/>
                  <c:y val="-0.12461059190031162"/>
                </c:manualLayout>
              </c:layout>
              <c:showVal val="1"/>
            </c:dLbl>
            <c:txPr>
              <a:bodyPr/>
              <a:lstStyle/>
              <a:p>
                <a:pPr>
                  <a:defRPr sz="110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'ESTD-FEBRERO'!$E$155:$E$158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CONFIDENCIAL</c:v>
                </c:pt>
                <c:pt idx="3">
                  <c:v>RESERVADA</c:v>
                </c:pt>
              </c:strCache>
            </c:strRef>
          </c:cat>
          <c:val>
            <c:numRef>
              <c:f>'ESTD-FEBRERO'!$I$155:$I$157</c:f>
              <c:numCache>
                <c:formatCode>0%</c:formatCode>
                <c:ptCount val="3"/>
                <c:pt idx="0">
                  <c:v>0.80392156862745101</c:v>
                </c:pt>
                <c:pt idx="1">
                  <c:v>0.16013071895424835</c:v>
                </c:pt>
                <c:pt idx="2">
                  <c:v>3.5947712418300651E-2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1.5168752370117561E-3"/>
                  <c:y val="6.160618196207027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246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-1.5168752370117561E-3"/>
                  <c:y val="3.08030909810356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49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5168752370117561E-3"/>
                  <c:y val="-3.520353254975551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5168752370117561E-3"/>
                  <c:y val="-2.64026494123168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</a:t>
                    </a:r>
                  </a:p>
                </c:rich>
              </c:tx>
              <c:showVal val="1"/>
            </c:dLbl>
            <c:showVal val="1"/>
          </c:dLbls>
          <c:cat>
            <c:strRef>
              <c:f>'ESTD-FEBRERO'!$E$155:$E$158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CONFIDENCIAL</c:v>
                </c:pt>
                <c:pt idx="3">
                  <c:v>RESERVADA</c:v>
                </c:pt>
              </c:strCache>
            </c:strRef>
          </c:cat>
          <c:val>
            <c:numRef>
              <c:f>'ESTD-FEBRERO'!$G$155:$G$158</c:f>
              <c:numCache>
                <c:formatCode>General</c:formatCode>
                <c:ptCount val="4"/>
              </c:numCache>
            </c:numRef>
          </c:val>
        </c:ser>
        <c:dLbls>
          <c:showVal val="1"/>
        </c:dLbls>
        <c:gapWidth val="95"/>
        <c:shape val="cylinder"/>
        <c:axId val="127649280"/>
        <c:axId val="127650816"/>
        <c:axId val="0"/>
      </c:bar3DChart>
      <c:catAx>
        <c:axId val="127649280"/>
        <c:scaling>
          <c:orientation val="minMax"/>
        </c:scaling>
        <c:axPos val="b"/>
        <c:majorTickMark val="none"/>
        <c:tickLblPos val="nextTo"/>
        <c:crossAx val="127650816"/>
        <c:crosses val="autoZero"/>
        <c:auto val="1"/>
        <c:lblAlgn val="ctr"/>
        <c:lblOffset val="100"/>
      </c:catAx>
      <c:valAx>
        <c:axId val="127650816"/>
        <c:scaling>
          <c:orientation val="minMax"/>
        </c:scaling>
        <c:delete val="1"/>
        <c:axPos val="l"/>
        <c:numFmt formatCode="General" sourceLinked="1"/>
        <c:tickLblPos val="nextTo"/>
        <c:crossAx val="127649280"/>
        <c:crosses val="autoZero"/>
        <c:crossBetween val="between"/>
      </c:valAx>
    </c:plotArea>
    <c:plotVisOnly val="1"/>
    <c:dispBlanksAs val="zero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6"/>
  <c:chart>
    <c:title>
      <c:tx>
        <c:rich>
          <a:bodyPr/>
          <a:lstStyle/>
          <a:p>
            <a:pPr>
              <a:defRPr/>
            </a:pPr>
            <a:r>
              <a:rPr lang="es-MX"/>
              <a:t>NOTIFICACIÓN DE RESPUESTA</a:t>
            </a:r>
          </a:p>
        </c:rich>
      </c:tx>
    </c:title>
    <c:view3D>
      <c:rAngAx val="1"/>
    </c:view3D>
    <c:plotArea>
      <c:layout/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'ESTD-FEBRERO'!$E$209:$E$212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NOTIFICACIÓN PERSONAL</c:v>
                </c:pt>
                <c:pt idx="3">
                  <c:v>LISTAS</c:v>
                </c:pt>
              </c:strCache>
            </c:strRef>
          </c:cat>
          <c:val>
            <c:numRef>
              <c:f>'ESTD-FEBRERO'!$F$209:$F$212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'ESTD-FEBRERO'!$E$209:$E$212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NOTIFICACIÓN PERSONAL</c:v>
                </c:pt>
                <c:pt idx="3">
                  <c:v>LISTAS</c:v>
                </c:pt>
              </c:strCache>
            </c:strRef>
          </c:cat>
          <c:val>
            <c:numRef>
              <c:f>'ESTD-FEBRERO'!$G$209:$G$212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showVal val="1"/>
          </c:dLbls>
          <c:cat>
            <c:strRef>
              <c:f>'ESTD-FEBRERO'!$E$209:$E$212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NOTIFICACIÓN PERSONAL</c:v>
                </c:pt>
                <c:pt idx="3">
                  <c:v>LISTAS</c:v>
                </c:pt>
              </c:strCache>
            </c:strRef>
          </c:cat>
          <c:val>
            <c:numRef>
              <c:f>'ESTD-FEBRERO'!$H$209:$H$212</c:f>
              <c:numCache>
                <c:formatCode>General</c:formatCode>
                <c:ptCount val="4"/>
                <c:pt idx="0">
                  <c:v>167</c:v>
                </c:pt>
                <c:pt idx="1">
                  <c:v>81</c:v>
                </c:pt>
                <c:pt idx="2">
                  <c:v>45</c:v>
                </c:pt>
                <c:pt idx="3">
                  <c:v>13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6.6917607695528561E-3"/>
                  <c:y val="-0.13425925925925936"/>
                </c:manualLayout>
              </c:layout>
              <c:showVal val="1"/>
            </c:dLbl>
            <c:dLbl>
              <c:idx val="1"/>
              <c:layout>
                <c:manualLayout>
                  <c:x val="1.0037641154328696E-2"/>
                  <c:y val="-8.3333333333333343E-2"/>
                </c:manualLayout>
              </c:layout>
              <c:showVal val="1"/>
            </c:dLbl>
            <c:dLbl>
              <c:idx val="2"/>
              <c:layout>
                <c:manualLayout>
                  <c:x val="1.6729401923881223E-2"/>
                  <c:y val="-0.19444444444445652"/>
                </c:manualLayout>
              </c:layout>
              <c:showVal val="1"/>
            </c:dLbl>
            <c:dLbl>
              <c:idx val="3"/>
              <c:layout>
                <c:manualLayout>
                  <c:x val="1.0037641154328696E-2"/>
                  <c:y val="-0.14814814814814894"/>
                </c:manualLayout>
              </c:layout>
              <c:showVal val="1"/>
            </c:dLbl>
            <c:txPr>
              <a:bodyPr/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'ESTD-FEBRERO'!$E$209:$E$212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NOTIFICACIÓN PERSONAL</c:v>
                </c:pt>
                <c:pt idx="3">
                  <c:v>LISTAS</c:v>
                </c:pt>
              </c:strCache>
            </c:strRef>
          </c:cat>
          <c:val>
            <c:numRef>
              <c:f>'ESTD-FEBRERO'!$I$209:$I$212</c:f>
              <c:numCache>
                <c:formatCode>0%</c:formatCode>
                <c:ptCount val="4"/>
                <c:pt idx="0">
                  <c:v>0.54575163398692805</c:v>
                </c:pt>
                <c:pt idx="1">
                  <c:v>0.26470588235294118</c:v>
                </c:pt>
                <c:pt idx="2">
                  <c:v>0.14705882352941177</c:v>
                </c:pt>
                <c:pt idx="3">
                  <c:v>4.2483660130718956E-2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7707776"/>
        <c:axId val="127730048"/>
        <c:axId val="0"/>
      </c:bar3DChart>
      <c:catAx>
        <c:axId val="127707776"/>
        <c:scaling>
          <c:orientation val="minMax"/>
        </c:scaling>
        <c:axPos val="b"/>
        <c:majorTickMark val="none"/>
        <c:tickLblPos val="nextTo"/>
        <c:crossAx val="127730048"/>
        <c:crosses val="autoZero"/>
        <c:auto val="1"/>
        <c:lblAlgn val="ctr"/>
        <c:lblOffset val="100"/>
      </c:catAx>
      <c:valAx>
        <c:axId val="127730048"/>
        <c:scaling>
          <c:orientation val="minMax"/>
        </c:scaling>
        <c:delete val="1"/>
        <c:axPos val="l"/>
        <c:numFmt formatCode="General" sourceLinked="1"/>
        <c:tickLblPos val="nextTo"/>
        <c:crossAx val="127707776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2"/>
  <c:chart>
    <c:view3D>
      <c:rAngAx val="1"/>
    </c:view3D>
    <c:sideWall>
      <c:spPr>
        <a:solidFill>
          <a:schemeClr val="accent2">
            <a:lumMod val="60000"/>
            <a:lumOff val="40000"/>
          </a:schemeClr>
        </a:solidFill>
      </c:spPr>
    </c:sideWall>
    <c:backWall>
      <c:spPr>
        <a:solidFill>
          <a:schemeClr val="accent2">
            <a:lumMod val="60000"/>
            <a:lumOff val="40000"/>
          </a:schemeClr>
        </a:solidFill>
      </c:spPr>
    </c:backWall>
    <c:plotArea>
      <c:layout>
        <c:manualLayout>
          <c:layoutTarget val="inner"/>
          <c:xMode val="edge"/>
          <c:yMode val="edge"/>
          <c:x val="1.9704519693659942E-2"/>
          <c:y val="6.6256662206917727E-2"/>
          <c:w val="0.9479924492197096"/>
          <c:h val="0.47535468066493014"/>
        </c:manualLayout>
      </c:layout>
      <c:bar3DChart>
        <c:barDir val="col"/>
        <c:grouping val="stacked"/>
        <c:ser>
          <c:idx val="0"/>
          <c:order val="0"/>
          <c:cat>
            <c:strRef>
              <c:f>'Estadísticas de Septiembre'!$E$249:$E$304</c:f>
              <c:strCache>
                <c:ptCount val="56"/>
                <c:pt idx="0">
                  <c:v>Cementerios</c:v>
                </c:pt>
                <c:pt idx="1">
                  <c:v>Comunidad Digna</c:v>
                </c:pt>
                <c:pt idx="2">
                  <c:v>Consejería Juridica</c:v>
                </c:pt>
                <c:pt idx="3">
                  <c:v>Coordinación de Delegaciones</c:v>
                </c:pt>
                <c:pt idx="4">
                  <c:v>Coordinación de Gabinete</c:v>
                </c:pt>
                <c:pt idx="5">
                  <c:v>Coordinación de la Oficina de Presidencia </c:v>
                </c:pt>
                <c:pt idx="6">
                  <c:v>Coordinación General  Oficina Central de Gobierno, Estrategía y opinión Pública</c:v>
                </c:pt>
                <c:pt idx="7">
                  <c:v>Coplademun</c:v>
                </c:pt>
                <c:pt idx="8">
                  <c:v>Educación Municipal</c:v>
                </c:pt>
                <c:pt idx="9">
                  <c:v>Estacionómetros y Estacionamientos</c:v>
                </c:pt>
                <c:pt idx="10">
                  <c:v>Instituto Municipal de la Juventud</c:v>
                </c:pt>
                <c:pt idx="11">
                  <c:v>Instituto Municipal de la Mujer</c:v>
                </c:pt>
                <c:pt idx="12">
                  <c:v>Junta Municipal de Reclutamiento</c:v>
                </c:pt>
                <c:pt idx="13">
                  <c:v>Protección al Medio Ambiente</c:v>
                </c:pt>
                <c:pt idx="14">
                  <c:v>Rastros Municipales</c:v>
                </c:pt>
                <c:pt idx="15">
                  <c:v>Regidores</c:v>
                </c:pt>
                <c:pt idx="16">
                  <c:v>Registro Civil</c:v>
                </c:pt>
                <c:pt idx="17">
                  <c:v>Relaciones Exteriores</c:v>
                </c:pt>
                <c:pt idx="18">
                  <c:v>Sanidad Animal</c:v>
                </c:pt>
                <c:pt idx="19">
                  <c:v>Vinculación Asuntos Religiosos</c:v>
                </c:pt>
                <c:pt idx="20">
                  <c:v>Agua y Alcantarillado</c:v>
                </c:pt>
                <c:pt idx="21">
                  <c:v>Alumbrado Público</c:v>
                </c:pt>
                <c:pt idx="22">
                  <c:v>Instituto de Cultura</c:v>
                </c:pt>
                <c:pt idx="23">
                  <c:v>Integración y Dictaminación</c:v>
                </c:pt>
                <c:pt idx="24">
                  <c:v>Relaciones Públicas</c:v>
                </c:pt>
                <c:pt idx="25">
                  <c:v>Comunicación Social</c:v>
                </c:pt>
                <c:pt idx="26">
                  <c:v>Contraloría</c:v>
                </c:pt>
                <c:pt idx="27">
                  <c:v>Proyectos Estratégicos</c:v>
                </c:pt>
                <c:pt idx="28">
                  <c:v>Secretaria del Ayuntamiento</c:v>
                </c:pt>
                <c:pt idx="29">
                  <c:v>Asuntos Internos</c:v>
                </c:pt>
                <c:pt idx="30">
                  <c:v>Instituto de Capacitación y Oferta Educativa</c:v>
                </c:pt>
                <c:pt idx="31">
                  <c:v>Mantenimiento Urbano</c:v>
                </c:pt>
                <c:pt idx="32">
                  <c:v>Participación Ciudadana</c:v>
                </c:pt>
                <c:pt idx="33">
                  <c:v>Aseo Público</c:v>
                </c:pt>
                <c:pt idx="34">
                  <c:v>Centro de  Promoción Económica y Turismo</c:v>
                </c:pt>
                <c:pt idx="35">
                  <c:v>Desarrollo Social Humano</c:v>
                </c:pt>
                <c:pt idx="36">
                  <c:v>Mantenimiento de Pavimentos</c:v>
                </c:pt>
                <c:pt idx="37">
                  <c:v>Secretaría Particular</c:v>
                </c:pt>
                <c:pt idx="38">
                  <c:v>Atención Ciudadana</c:v>
                </c:pt>
                <c:pt idx="39">
                  <c:v>Catastro</c:v>
                </c:pt>
                <c:pt idx="40">
                  <c:v>Dirección General de  Innovación y Tecnología</c:v>
                </c:pt>
                <c:pt idx="41">
                  <c:v>Protección Civil y Bomberos</c:v>
                </c:pt>
                <c:pt idx="42">
                  <c:v>Parques y Jardines</c:v>
                </c:pt>
                <c:pt idx="43">
                  <c:v>Comisaría General de Seguridad Pública</c:v>
                </c:pt>
                <c:pt idx="44">
                  <c:v>Dirección General de Servicios Públicos</c:v>
                </c:pt>
                <c:pt idx="45">
                  <c:v>Actas y Acuerdos</c:v>
                </c:pt>
                <c:pt idx="46">
                  <c:v>Patrimonio Municipal</c:v>
                </c:pt>
                <c:pt idx="47">
                  <c:v>Transparencia y Acceso a la Información</c:v>
                </c:pt>
                <c:pt idx="48">
                  <c:v>Dirección General de Inspección de Reglamentos</c:v>
                </c:pt>
                <c:pt idx="49">
                  <c:v>Archivo Municipal</c:v>
                </c:pt>
                <c:pt idx="50">
                  <c:v>Dirección General de Ecología</c:v>
                </c:pt>
                <c:pt idx="51">
                  <c:v>Sindicatura</c:v>
                </c:pt>
                <c:pt idx="52">
                  <c:v>Oficialía Mayor de Padrón y Licencias</c:v>
                </c:pt>
                <c:pt idx="53">
                  <c:v>Oficialía Mayor Administrativa</c:v>
                </c:pt>
                <c:pt idx="54">
                  <c:v>Tesorería</c:v>
                </c:pt>
                <c:pt idx="55">
                  <c:v>Dirección General de Obras Públicas</c:v>
                </c:pt>
              </c:strCache>
            </c:strRef>
          </c:cat>
          <c:val>
            <c:numRef>
              <c:f>'Estadísticas de Septiembre'!$F$249:$F$304</c:f>
              <c:numCache>
                <c:formatCode>General</c:formatCode>
                <c:ptCount val="56"/>
              </c:numCache>
            </c:numRef>
          </c:val>
        </c:ser>
        <c:ser>
          <c:idx val="1"/>
          <c:order val="1"/>
          <c:dLbls>
            <c:txPr>
              <a:bodyPr/>
              <a:lstStyle/>
              <a:p>
                <a:pPr>
                  <a:defRPr b="1" baseline="0"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'Estadísticas de Septiembre'!$E$249:$E$304</c:f>
              <c:strCache>
                <c:ptCount val="56"/>
                <c:pt idx="0">
                  <c:v>Cementerios</c:v>
                </c:pt>
                <c:pt idx="1">
                  <c:v>Comunidad Digna</c:v>
                </c:pt>
                <c:pt idx="2">
                  <c:v>Consejería Juridica</c:v>
                </c:pt>
                <c:pt idx="3">
                  <c:v>Coordinación de Delegaciones</c:v>
                </c:pt>
                <c:pt idx="4">
                  <c:v>Coordinación de Gabinete</c:v>
                </c:pt>
                <c:pt idx="5">
                  <c:v>Coordinación de la Oficina de Presidencia </c:v>
                </c:pt>
                <c:pt idx="6">
                  <c:v>Coordinación General  Oficina Central de Gobierno, Estrategía y opinión Pública</c:v>
                </c:pt>
                <c:pt idx="7">
                  <c:v>Coplademun</c:v>
                </c:pt>
                <c:pt idx="8">
                  <c:v>Educación Municipal</c:v>
                </c:pt>
                <c:pt idx="9">
                  <c:v>Estacionómetros y Estacionamientos</c:v>
                </c:pt>
                <c:pt idx="10">
                  <c:v>Instituto Municipal de la Juventud</c:v>
                </c:pt>
                <c:pt idx="11">
                  <c:v>Instituto Municipal de la Mujer</c:v>
                </c:pt>
                <c:pt idx="12">
                  <c:v>Junta Municipal de Reclutamiento</c:v>
                </c:pt>
                <c:pt idx="13">
                  <c:v>Protección al Medio Ambiente</c:v>
                </c:pt>
                <c:pt idx="14">
                  <c:v>Rastros Municipales</c:v>
                </c:pt>
                <c:pt idx="15">
                  <c:v>Regidores</c:v>
                </c:pt>
                <c:pt idx="16">
                  <c:v>Registro Civil</c:v>
                </c:pt>
                <c:pt idx="17">
                  <c:v>Relaciones Exteriores</c:v>
                </c:pt>
                <c:pt idx="18">
                  <c:v>Sanidad Animal</c:v>
                </c:pt>
                <c:pt idx="19">
                  <c:v>Vinculación Asuntos Religiosos</c:v>
                </c:pt>
                <c:pt idx="20">
                  <c:v>Agua y Alcantarillado</c:v>
                </c:pt>
                <c:pt idx="21">
                  <c:v>Alumbrado Público</c:v>
                </c:pt>
                <c:pt idx="22">
                  <c:v>Instituto de Cultura</c:v>
                </c:pt>
                <c:pt idx="23">
                  <c:v>Integración y Dictaminación</c:v>
                </c:pt>
                <c:pt idx="24">
                  <c:v>Relaciones Públicas</c:v>
                </c:pt>
                <c:pt idx="25">
                  <c:v>Comunicación Social</c:v>
                </c:pt>
                <c:pt idx="26">
                  <c:v>Contraloría</c:v>
                </c:pt>
                <c:pt idx="27">
                  <c:v>Proyectos Estratégicos</c:v>
                </c:pt>
                <c:pt idx="28">
                  <c:v>Secretaria del Ayuntamiento</c:v>
                </c:pt>
                <c:pt idx="29">
                  <c:v>Asuntos Internos</c:v>
                </c:pt>
                <c:pt idx="30">
                  <c:v>Instituto de Capacitación y Oferta Educativa</c:v>
                </c:pt>
                <c:pt idx="31">
                  <c:v>Mantenimiento Urbano</c:v>
                </c:pt>
                <c:pt idx="32">
                  <c:v>Participación Ciudadana</c:v>
                </c:pt>
                <c:pt idx="33">
                  <c:v>Aseo Público</c:v>
                </c:pt>
                <c:pt idx="34">
                  <c:v>Centro de  Promoción Económica y Turismo</c:v>
                </c:pt>
                <c:pt idx="35">
                  <c:v>Desarrollo Social Humano</c:v>
                </c:pt>
                <c:pt idx="36">
                  <c:v>Mantenimiento de Pavimentos</c:v>
                </c:pt>
                <c:pt idx="37">
                  <c:v>Secretaría Particular</c:v>
                </c:pt>
                <c:pt idx="38">
                  <c:v>Atención Ciudadana</c:v>
                </c:pt>
                <c:pt idx="39">
                  <c:v>Catastro</c:v>
                </c:pt>
                <c:pt idx="40">
                  <c:v>Dirección General de  Innovación y Tecnología</c:v>
                </c:pt>
                <c:pt idx="41">
                  <c:v>Protección Civil y Bomberos</c:v>
                </c:pt>
                <c:pt idx="42">
                  <c:v>Parques y Jardines</c:v>
                </c:pt>
                <c:pt idx="43">
                  <c:v>Comisaría General de Seguridad Pública</c:v>
                </c:pt>
                <c:pt idx="44">
                  <c:v>Dirección General de Servicios Públicos</c:v>
                </c:pt>
                <c:pt idx="45">
                  <c:v>Actas y Acuerdos</c:v>
                </c:pt>
                <c:pt idx="46">
                  <c:v>Patrimonio Municipal</c:v>
                </c:pt>
                <c:pt idx="47">
                  <c:v>Transparencia y Acceso a la Información</c:v>
                </c:pt>
                <c:pt idx="48">
                  <c:v>Dirección General de Inspección de Reglamentos</c:v>
                </c:pt>
                <c:pt idx="49">
                  <c:v>Archivo Municipal</c:v>
                </c:pt>
                <c:pt idx="50">
                  <c:v>Dirección General de Ecología</c:v>
                </c:pt>
                <c:pt idx="51">
                  <c:v>Sindicatura</c:v>
                </c:pt>
                <c:pt idx="52">
                  <c:v>Oficialía Mayor de Padrón y Licencias</c:v>
                </c:pt>
                <c:pt idx="53">
                  <c:v>Oficialía Mayor Administrativa</c:v>
                </c:pt>
                <c:pt idx="54">
                  <c:v>Tesorería</c:v>
                </c:pt>
                <c:pt idx="55">
                  <c:v>Dirección General de Obras Públicas</c:v>
                </c:pt>
              </c:strCache>
            </c:strRef>
          </c:cat>
          <c:val>
            <c:numRef>
              <c:f>'Estadísticas de Septiembre'!$G$249:$G$304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5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7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13</c:v>
                </c:pt>
                <c:pt idx="47">
                  <c:v>13</c:v>
                </c:pt>
                <c:pt idx="48">
                  <c:v>16</c:v>
                </c:pt>
                <c:pt idx="49">
                  <c:v>17</c:v>
                </c:pt>
                <c:pt idx="50">
                  <c:v>29</c:v>
                </c:pt>
                <c:pt idx="51">
                  <c:v>29</c:v>
                </c:pt>
                <c:pt idx="52">
                  <c:v>42</c:v>
                </c:pt>
                <c:pt idx="53">
                  <c:v>50</c:v>
                </c:pt>
                <c:pt idx="54">
                  <c:v>70</c:v>
                </c:pt>
                <c:pt idx="55">
                  <c:v>102</c:v>
                </c:pt>
              </c:numCache>
            </c:numRef>
          </c:val>
        </c:ser>
        <c:shape val="box"/>
        <c:axId val="124057856"/>
        <c:axId val="124063744"/>
        <c:axId val="0"/>
      </c:bar3DChart>
      <c:catAx>
        <c:axId val="124057856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24063744"/>
        <c:crosses val="autoZero"/>
        <c:auto val="1"/>
        <c:lblAlgn val="ctr"/>
        <c:lblOffset val="100"/>
      </c:catAx>
      <c:valAx>
        <c:axId val="124063744"/>
        <c:scaling>
          <c:orientation val="minMax"/>
        </c:scaling>
        <c:delete val="1"/>
        <c:axPos val="l"/>
        <c:numFmt formatCode="General" sourceLinked="1"/>
        <c:tickLblPos val="nextTo"/>
        <c:crossAx val="124057856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perspective val="30"/>
    </c:view3D>
    <c:sideWall>
      <c:spPr>
        <a:effectLst>
          <a:outerShdw blurRad="50800" dist="50800" dir="5400000" algn="ctr" rotWithShape="0">
            <a:schemeClr val="accent3">
              <a:lumMod val="20000"/>
              <a:lumOff val="80000"/>
            </a:schemeClr>
          </a:outerShdw>
        </a:effectLst>
      </c:spPr>
    </c:sideWall>
    <c:backWall>
      <c:spPr>
        <a:effectLst>
          <a:outerShdw blurRad="50800" dist="50800" dir="5400000" algn="ctr" rotWithShape="0">
            <a:schemeClr val="accent3">
              <a:lumMod val="40000"/>
              <a:lumOff val="6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1.2121212121212118E-2"/>
          <c:y val="0.22263495035148578"/>
          <c:w val="0.94666666666666666"/>
          <c:h val="0.61986674742580261"/>
        </c:manualLayout>
      </c:layout>
      <c:bar3DChart>
        <c:barDir val="col"/>
        <c:grouping val="stacked"/>
        <c:ser>
          <c:idx val="0"/>
          <c:order val="0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167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139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'ESTAD-ENERO'!$C$24:$D$24</c:f>
              <c:numCache>
                <c:formatCode>General</c:formatCode>
                <c:ptCount val="2"/>
                <c:pt idx="0">
                  <c:v>195</c:v>
                </c:pt>
                <c:pt idx="1">
                  <c:v>191</c:v>
                </c:pt>
              </c:numCache>
            </c:numRef>
          </c:val>
        </c:ser>
        <c:ser>
          <c:idx val="1"/>
          <c:order val="1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55%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45%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'ESTAD-ENERO'!$C$25:$D$25</c:f>
              <c:numCache>
                <c:formatCode>0%</c:formatCode>
                <c:ptCount val="2"/>
                <c:pt idx="0">
                  <c:v>0.50518134715025909</c:v>
                </c:pt>
                <c:pt idx="1">
                  <c:v>0.49481865284974091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7772160"/>
        <c:axId val="127773696"/>
        <c:axId val="0"/>
      </c:bar3DChart>
      <c:catAx>
        <c:axId val="12777216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27773696"/>
        <c:crosses val="autoZero"/>
        <c:auto val="1"/>
        <c:lblAlgn val="ctr"/>
        <c:lblOffset val="100"/>
      </c:catAx>
      <c:valAx>
        <c:axId val="127773696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27772160"/>
        <c:crosses val="autoZero"/>
        <c:crossBetween val="between"/>
      </c:valAx>
    </c:plotArea>
    <c:legend>
      <c:legendPos val="t"/>
      <c:legendEntry>
        <c:idx val="1"/>
        <c:delete val="1"/>
      </c:legendEntry>
      <c:txPr>
        <a:bodyPr/>
        <a:lstStyle/>
        <a:p>
          <a:pPr>
            <a:defRPr sz="1800" b="1"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"/>
  <c:chart>
    <c:autoTitleDeleted val="1"/>
    <c:view3D>
      <c:rAngAx val="1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6237328562912342E-2"/>
          <c:y val="0.18814161512033081"/>
          <c:w val="0.94752534287419365"/>
          <c:h val="0.64119447997905465"/>
        </c:manualLayout>
      </c:layout>
      <c:bar3DChart>
        <c:barDir val="col"/>
        <c:grouping val="stacked"/>
        <c:ser>
          <c:idx val="0"/>
          <c:order val="0"/>
          <c:tx>
            <c:strRef>
              <c:f>'ESTD-FEBRERO'!$H$22:$L$22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showVal val="1"/>
          </c:dLbls>
          <c:cat>
            <c:strRef>
              <c:f>'ESTD-FEBRERO'!$H$23:$K$23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'ESTD-FEBRERO'!$H$24:$K$24</c:f>
              <c:numCache>
                <c:formatCode>General</c:formatCode>
                <c:ptCount val="4"/>
                <c:pt idx="0">
                  <c:v>222</c:v>
                </c:pt>
                <c:pt idx="1">
                  <c:v>81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dLbl>
              <c:idx val="2"/>
              <c:layout>
                <c:manualLayout>
                  <c:x val="3.1620553359683785E-2"/>
                  <c:y val="-2.935010482180294E-2"/>
                </c:manualLayout>
              </c:layout>
              <c:showVal val="1"/>
            </c:dLbl>
            <c:dLbl>
              <c:idx val="3"/>
              <c:layout>
                <c:manualLayout>
                  <c:x val="2.3715415019762941E-2"/>
                  <c:y val="-2.5157232704402552E-2"/>
                </c:manualLayout>
              </c:layout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'ESTD-FEBRERO'!$H$23:$K$23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'ESTD-FEBRERO'!$H$25:$K$25</c:f>
              <c:numCache>
                <c:formatCode>0%</c:formatCode>
                <c:ptCount val="4"/>
                <c:pt idx="0">
                  <c:v>0.26470588235294118</c:v>
                </c:pt>
                <c:pt idx="1">
                  <c:v>0.72549019607843135</c:v>
                </c:pt>
                <c:pt idx="2">
                  <c:v>9.8039215686274508E-3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7820544"/>
        <c:axId val="127822080"/>
        <c:axId val="0"/>
      </c:bar3DChart>
      <c:catAx>
        <c:axId val="12782054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27822080"/>
        <c:crosses val="autoZero"/>
        <c:auto val="1"/>
        <c:lblAlgn val="ctr"/>
        <c:lblOffset val="100"/>
      </c:catAx>
      <c:valAx>
        <c:axId val="127822080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27820544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>
              <a:defRPr sz="1800" b="1"/>
            </a:pPr>
            <a:endParaRPr lang="es-MX"/>
          </a:p>
        </c:txPr>
      </c:legendEntry>
      <c:legendEntry>
        <c:idx val="1"/>
        <c:delete val="1"/>
      </c:legendEntry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0"/>
  <c:chart>
    <c:title>
      <c:tx>
        <c:rich>
          <a:bodyPr/>
          <a:lstStyle/>
          <a:p>
            <a:pPr>
              <a:defRPr/>
            </a:pPr>
            <a:r>
              <a:rPr lang="es-MX"/>
              <a:t>INFORMACIÓN POR TEMÁTICA</a:t>
            </a:r>
          </a:p>
        </c:rich>
      </c:tx>
    </c:title>
    <c:view3D>
      <c:rAngAx val="1"/>
    </c:view3D>
    <c:plotArea>
      <c:layout/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'ESTD-FEBRERO'!$E$183:$E$186</c:f>
              <c:strCache>
                <c:ptCount val="4"/>
                <c:pt idx="0">
                  <c:v>ECONOMICA ADMINISTRATIVA</c:v>
                </c:pt>
                <c:pt idx="1">
                  <c:v>TRAMITE</c:v>
                </c:pt>
                <c:pt idx="2">
                  <c:v>SERV. PUB.</c:v>
                </c:pt>
                <c:pt idx="3">
                  <c:v>LEGAL</c:v>
                </c:pt>
              </c:strCache>
            </c:strRef>
          </c:cat>
          <c:val>
            <c:numRef>
              <c:f>'ESTD-FEBRERO'!$F$183:$F$186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'ESTD-FEBRERO'!$E$183:$E$186</c:f>
              <c:strCache>
                <c:ptCount val="4"/>
                <c:pt idx="0">
                  <c:v>ECONOMICA ADMINISTRATIVA</c:v>
                </c:pt>
                <c:pt idx="1">
                  <c:v>TRAMITE</c:v>
                </c:pt>
                <c:pt idx="2">
                  <c:v>SERV. PUB.</c:v>
                </c:pt>
                <c:pt idx="3">
                  <c:v>LEGAL</c:v>
                </c:pt>
              </c:strCache>
            </c:strRef>
          </c:cat>
          <c:val>
            <c:numRef>
              <c:f>'ESTD-FEBRERO'!$G$183:$G$186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showVal val="1"/>
          </c:dLbls>
          <c:cat>
            <c:strRef>
              <c:f>'ESTD-FEBRERO'!$E$183:$E$186</c:f>
              <c:strCache>
                <c:ptCount val="4"/>
                <c:pt idx="0">
                  <c:v>ECONOMICA ADMINISTRATIVA</c:v>
                </c:pt>
                <c:pt idx="1">
                  <c:v>TRAMITE</c:v>
                </c:pt>
                <c:pt idx="2">
                  <c:v>SERV. PUB.</c:v>
                </c:pt>
                <c:pt idx="3">
                  <c:v>LEGAL</c:v>
                </c:pt>
              </c:strCache>
            </c:strRef>
          </c:cat>
          <c:val>
            <c:numRef>
              <c:f>'ESTD-FEBRERO'!$H$183:$H$186</c:f>
              <c:numCache>
                <c:formatCode>General</c:formatCode>
                <c:ptCount val="4"/>
                <c:pt idx="0">
                  <c:v>193</c:v>
                </c:pt>
                <c:pt idx="1">
                  <c:v>98</c:v>
                </c:pt>
                <c:pt idx="2">
                  <c:v>13</c:v>
                </c:pt>
                <c:pt idx="3">
                  <c:v>2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0"/>
                  <c:y val="-9.2592592592594766E-2"/>
                </c:manualLayout>
              </c:layout>
              <c:spPr/>
              <c:txPr>
                <a:bodyPr/>
                <a:lstStyle/>
                <a:p>
                  <a:pPr>
                    <a:defRPr sz="1050"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1"/>
              <c:layout>
                <c:manualLayout>
                  <c:x val="2.096436404766735E-3"/>
                  <c:y val="-0.12962962962962088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05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-2.096436404766735E-3"/>
                  <c:y val="-0.1296296296296208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05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Val val="1"/>
            </c:dLbl>
            <c:dLbl>
              <c:idx val="3"/>
              <c:layout>
                <c:manualLayout>
                  <c:x val="0"/>
                  <c:y val="-8.3333333333333343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05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Val val="1"/>
            </c:dLbl>
            <c:showVal val="1"/>
          </c:dLbls>
          <c:cat>
            <c:strRef>
              <c:f>'ESTD-FEBRERO'!$E$183:$E$186</c:f>
              <c:strCache>
                <c:ptCount val="4"/>
                <c:pt idx="0">
                  <c:v>ECONOMICA ADMINISTRATIVA</c:v>
                </c:pt>
                <c:pt idx="1">
                  <c:v>TRAMITE</c:v>
                </c:pt>
                <c:pt idx="2">
                  <c:v>SERV. PUB.</c:v>
                </c:pt>
                <c:pt idx="3">
                  <c:v>LEGAL</c:v>
                </c:pt>
              </c:strCache>
            </c:strRef>
          </c:cat>
          <c:val>
            <c:numRef>
              <c:f>'ESTD-FEBRERO'!$I$183:$I$186</c:f>
              <c:numCache>
                <c:formatCode>0%</c:formatCode>
                <c:ptCount val="4"/>
                <c:pt idx="0">
                  <c:v>0.63071895424836599</c:v>
                </c:pt>
                <c:pt idx="1">
                  <c:v>0.3202614379084967</c:v>
                </c:pt>
                <c:pt idx="2">
                  <c:v>4.2483660130718956E-2</c:v>
                </c:pt>
                <c:pt idx="3">
                  <c:v>6.5359477124183009E-3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7881600"/>
        <c:axId val="127883136"/>
        <c:axId val="0"/>
      </c:bar3DChart>
      <c:catAx>
        <c:axId val="127881600"/>
        <c:scaling>
          <c:orientation val="minMax"/>
        </c:scaling>
        <c:axPos val="b"/>
        <c:majorTickMark val="none"/>
        <c:tickLblPos val="nextTo"/>
        <c:crossAx val="127883136"/>
        <c:crosses val="autoZero"/>
        <c:auto val="1"/>
        <c:lblAlgn val="ctr"/>
        <c:lblOffset val="100"/>
      </c:catAx>
      <c:valAx>
        <c:axId val="127883136"/>
        <c:scaling>
          <c:orientation val="minMax"/>
        </c:scaling>
        <c:delete val="1"/>
        <c:axPos val="l"/>
        <c:numFmt formatCode="General" sourceLinked="1"/>
        <c:tickLblPos val="nextTo"/>
        <c:crossAx val="127881600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2"/>
  <c:chart>
    <c:view3D>
      <c:rAngAx val="1"/>
    </c:view3D>
    <c:sideWall>
      <c:spPr>
        <a:solidFill>
          <a:schemeClr val="accent2">
            <a:lumMod val="60000"/>
            <a:lumOff val="40000"/>
          </a:schemeClr>
        </a:solidFill>
      </c:spPr>
    </c:sideWall>
    <c:backWall>
      <c:spPr>
        <a:solidFill>
          <a:schemeClr val="accent2">
            <a:lumMod val="60000"/>
            <a:lumOff val="40000"/>
          </a:schemeClr>
        </a:solidFill>
      </c:spPr>
    </c:backWall>
    <c:plotArea>
      <c:layout>
        <c:manualLayout>
          <c:layoutTarget val="inner"/>
          <c:xMode val="edge"/>
          <c:yMode val="edge"/>
          <c:x val="2.9614368379391201E-2"/>
          <c:y val="5.8828621352694434E-2"/>
          <c:w val="0.94142430046564951"/>
          <c:h val="0.40868802857976338"/>
        </c:manualLayout>
      </c:layout>
      <c:bar3DChart>
        <c:barDir val="col"/>
        <c:grouping val="stacked"/>
        <c:ser>
          <c:idx val="0"/>
          <c:order val="0"/>
          <c:cat>
            <c:strRef>
              <c:f>'ESTD-FEBRERO'!$E$235:$E$290</c:f>
              <c:strCache>
                <c:ptCount val="56"/>
                <c:pt idx="0">
                  <c:v>Consejería Juridica</c:v>
                </c:pt>
                <c:pt idx="1">
                  <c:v>Coordinación de Delegaciones</c:v>
                </c:pt>
                <c:pt idx="2">
                  <c:v>Coordinación de Gabinete</c:v>
                </c:pt>
                <c:pt idx="3">
                  <c:v>Coordinación de la Oficina de Presidencia </c:v>
                </c:pt>
                <c:pt idx="4">
                  <c:v>Coordinación General  Oficina Central de Gobierno, Estrategía y opinión Pública</c:v>
                </c:pt>
                <c:pt idx="5">
                  <c:v>Instituto Municipal de la Juventud</c:v>
                </c:pt>
                <c:pt idx="6">
                  <c:v>Instituto Municipal de la Mujer</c:v>
                </c:pt>
                <c:pt idx="7">
                  <c:v>Junta Municipal de Reclutamiento</c:v>
                </c:pt>
                <c:pt idx="8">
                  <c:v>Protección al Medio Ambiente</c:v>
                </c:pt>
                <c:pt idx="9">
                  <c:v>Proyectos Estratégicos</c:v>
                </c:pt>
                <c:pt idx="10">
                  <c:v>Regidores</c:v>
                </c:pt>
                <c:pt idx="11">
                  <c:v>Registro Civil</c:v>
                </c:pt>
                <c:pt idx="12">
                  <c:v>Relaciones Exteriores</c:v>
                </c:pt>
                <c:pt idx="13">
                  <c:v>Relaciones Públicas</c:v>
                </c:pt>
                <c:pt idx="14">
                  <c:v>Sanidad Animal</c:v>
                </c:pt>
                <c:pt idx="15">
                  <c:v>Secretaria del Ayuntamiento</c:v>
                </c:pt>
                <c:pt idx="16">
                  <c:v>Vinculación Asuntos Religiosos</c:v>
                </c:pt>
                <c:pt idx="17">
                  <c:v>Cementerios</c:v>
                </c:pt>
                <c:pt idx="18">
                  <c:v>Comunicación Social</c:v>
                </c:pt>
                <c:pt idx="19">
                  <c:v>Comunidad Digna</c:v>
                </c:pt>
                <c:pt idx="20">
                  <c:v>Instituto de Capacitación y Oferta Educativa</c:v>
                </c:pt>
                <c:pt idx="21">
                  <c:v>Rastros Municipales</c:v>
                </c:pt>
                <c:pt idx="22">
                  <c:v>Asuntos Internos</c:v>
                </c:pt>
                <c:pt idx="23">
                  <c:v>Atención Ciudadana</c:v>
                </c:pt>
                <c:pt idx="24">
                  <c:v>Centro de  Promoción Económica y Turismo</c:v>
                </c:pt>
                <c:pt idx="25">
                  <c:v>Contraloría</c:v>
                </c:pt>
                <c:pt idx="26">
                  <c:v>Dirección General de  Innovación y Tecnología</c:v>
                </c:pt>
                <c:pt idx="27">
                  <c:v>Instituto de Cultura</c:v>
                </c:pt>
                <c:pt idx="28">
                  <c:v>Agua y Alcantarillado</c:v>
                </c:pt>
                <c:pt idx="29">
                  <c:v>Coplademun</c:v>
                </c:pt>
                <c:pt idx="30">
                  <c:v>Educación Municipal</c:v>
                </c:pt>
                <c:pt idx="31">
                  <c:v>Mantenimiento de Pavimentos</c:v>
                </c:pt>
                <c:pt idx="32">
                  <c:v>Mantenimiento Urbano</c:v>
                </c:pt>
                <c:pt idx="33">
                  <c:v>Parques y Jardines</c:v>
                </c:pt>
                <c:pt idx="34">
                  <c:v>Secretaría Particular</c:v>
                </c:pt>
                <c:pt idx="35">
                  <c:v>Transparencia y Acceso a la Información</c:v>
                </c:pt>
                <c:pt idx="36">
                  <c:v>Alumbrado Público</c:v>
                </c:pt>
                <c:pt idx="37">
                  <c:v>Archivo Municipal</c:v>
                </c:pt>
                <c:pt idx="38">
                  <c:v>Integración y Dictaminación</c:v>
                </c:pt>
                <c:pt idx="39">
                  <c:v>Estacionómetros y Estacionamientos</c:v>
                </c:pt>
                <c:pt idx="40">
                  <c:v>Catastro</c:v>
                </c:pt>
                <c:pt idx="41">
                  <c:v>Participación Ciudadana</c:v>
                </c:pt>
                <c:pt idx="42">
                  <c:v>Protección Civil y Bomberos</c:v>
                </c:pt>
                <c:pt idx="43">
                  <c:v>Dirección General de Servicios Públicos</c:v>
                </c:pt>
                <c:pt idx="44">
                  <c:v>Aseo Público</c:v>
                </c:pt>
                <c:pt idx="45">
                  <c:v>Actas y Acuerdos</c:v>
                </c:pt>
                <c:pt idx="46">
                  <c:v>Patrimonio Municipal</c:v>
                </c:pt>
                <c:pt idx="47">
                  <c:v>Sindicatura</c:v>
                </c:pt>
                <c:pt idx="48">
                  <c:v>Dirección General de Inspección de Reglamentos</c:v>
                </c:pt>
                <c:pt idx="49">
                  <c:v>Desarrollo Social Humano</c:v>
                </c:pt>
                <c:pt idx="50">
                  <c:v>Dirección General de Ecología</c:v>
                </c:pt>
                <c:pt idx="51">
                  <c:v>Comisaría General de Seguridad Pública</c:v>
                </c:pt>
                <c:pt idx="52">
                  <c:v>Oficialía Mayor de Padrón y Licencias</c:v>
                </c:pt>
                <c:pt idx="53">
                  <c:v>Tesorería</c:v>
                </c:pt>
                <c:pt idx="54">
                  <c:v>Oficialía Mayor Administrativa</c:v>
                </c:pt>
                <c:pt idx="55">
                  <c:v>Dirección General de Obras Públicas</c:v>
                </c:pt>
              </c:strCache>
            </c:strRef>
          </c:cat>
          <c:val>
            <c:numRef>
              <c:f>'ESTD-FEBRERO'!$F$235:$F$290</c:f>
              <c:numCache>
                <c:formatCode>General</c:formatCode>
                <c:ptCount val="56"/>
              </c:numCache>
            </c:numRef>
          </c:val>
        </c:ser>
        <c:ser>
          <c:idx val="1"/>
          <c:order val="1"/>
          <c:dLbls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'ESTD-FEBRERO'!$E$235:$E$290</c:f>
              <c:strCache>
                <c:ptCount val="56"/>
                <c:pt idx="0">
                  <c:v>Consejería Juridica</c:v>
                </c:pt>
                <c:pt idx="1">
                  <c:v>Coordinación de Delegaciones</c:v>
                </c:pt>
                <c:pt idx="2">
                  <c:v>Coordinación de Gabinete</c:v>
                </c:pt>
                <c:pt idx="3">
                  <c:v>Coordinación de la Oficina de Presidencia </c:v>
                </c:pt>
                <c:pt idx="4">
                  <c:v>Coordinación General  Oficina Central de Gobierno, Estrategía y opinión Pública</c:v>
                </c:pt>
                <c:pt idx="5">
                  <c:v>Instituto Municipal de la Juventud</c:v>
                </c:pt>
                <c:pt idx="6">
                  <c:v>Instituto Municipal de la Mujer</c:v>
                </c:pt>
                <c:pt idx="7">
                  <c:v>Junta Municipal de Reclutamiento</c:v>
                </c:pt>
                <c:pt idx="8">
                  <c:v>Protección al Medio Ambiente</c:v>
                </c:pt>
                <c:pt idx="9">
                  <c:v>Proyectos Estratégicos</c:v>
                </c:pt>
                <c:pt idx="10">
                  <c:v>Regidores</c:v>
                </c:pt>
                <c:pt idx="11">
                  <c:v>Registro Civil</c:v>
                </c:pt>
                <c:pt idx="12">
                  <c:v>Relaciones Exteriores</c:v>
                </c:pt>
                <c:pt idx="13">
                  <c:v>Relaciones Públicas</c:v>
                </c:pt>
                <c:pt idx="14">
                  <c:v>Sanidad Animal</c:v>
                </c:pt>
                <c:pt idx="15">
                  <c:v>Secretaria del Ayuntamiento</c:v>
                </c:pt>
                <c:pt idx="16">
                  <c:v>Vinculación Asuntos Religiosos</c:v>
                </c:pt>
                <c:pt idx="17">
                  <c:v>Cementerios</c:v>
                </c:pt>
                <c:pt idx="18">
                  <c:v>Comunicación Social</c:v>
                </c:pt>
                <c:pt idx="19">
                  <c:v>Comunidad Digna</c:v>
                </c:pt>
                <c:pt idx="20">
                  <c:v>Instituto de Capacitación y Oferta Educativa</c:v>
                </c:pt>
                <c:pt idx="21">
                  <c:v>Rastros Municipales</c:v>
                </c:pt>
                <c:pt idx="22">
                  <c:v>Asuntos Internos</c:v>
                </c:pt>
                <c:pt idx="23">
                  <c:v>Atención Ciudadana</c:v>
                </c:pt>
                <c:pt idx="24">
                  <c:v>Centro de  Promoción Económica y Turismo</c:v>
                </c:pt>
                <c:pt idx="25">
                  <c:v>Contraloría</c:v>
                </c:pt>
                <c:pt idx="26">
                  <c:v>Dirección General de  Innovación y Tecnología</c:v>
                </c:pt>
                <c:pt idx="27">
                  <c:v>Instituto de Cultura</c:v>
                </c:pt>
                <c:pt idx="28">
                  <c:v>Agua y Alcantarillado</c:v>
                </c:pt>
                <c:pt idx="29">
                  <c:v>Coplademun</c:v>
                </c:pt>
                <c:pt idx="30">
                  <c:v>Educación Municipal</c:v>
                </c:pt>
                <c:pt idx="31">
                  <c:v>Mantenimiento de Pavimentos</c:v>
                </c:pt>
                <c:pt idx="32">
                  <c:v>Mantenimiento Urbano</c:v>
                </c:pt>
                <c:pt idx="33">
                  <c:v>Parques y Jardines</c:v>
                </c:pt>
                <c:pt idx="34">
                  <c:v>Secretaría Particular</c:v>
                </c:pt>
                <c:pt idx="35">
                  <c:v>Transparencia y Acceso a la Información</c:v>
                </c:pt>
                <c:pt idx="36">
                  <c:v>Alumbrado Público</c:v>
                </c:pt>
                <c:pt idx="37">
                  <c:v>Archivo Municipal</c:v>
                </c:pt>
                <c:pt idx="38">
                  <c:v>Integración y Dictaminación</c:v>
                </c:pt>
                <c:pt idx="39">
                  <c:v>Estacionómetros y Estacionamientos</c:v>
                </c:pt>
                <c:pt idx="40">
                  <c:v>Catastro</c:v>
                </c:pt>
                <c:pt idx="41">
                  <c:v>Participación Ciudadana</c:v>
                </c:pt>
                <c:pt idx="42">
                  <c:v>Protección Civil y Bomberos</c:v>
                </c:pt>
                <c:pt idx="43">
                  <c:v>Dirección General de Servicios Públicos</c:v>
                </c:pt>
                <c:pt idx="44">
                  <c:v>Aseo Público</c:v>
                </c:pt>
                <c:pt idx="45">
                  <c:v>Actas y Acuerdos</c:v>
                </c:pt>
                <c:pt idx="46">
                  <c:v>Patrimonio Municipal</c:v>
                </c:pt>
                <c:pt idx="47">
                  <c:v>Sindicatura</c:v>
                </c:pt>
                <c:pt idx="48">
                  <c:v>Dirección General de Inspección de Reglamentos</c:v>
                </c:pt>
                <c:pt idx="49">
                  <c:v>Desarrollo Social Humano</c:v>
                </c:pt>
                <c:pt idx="50">
                  <c:v>Dirección General de Ecología</c:v>
                </c:pt>
                <c:pt idx="51">
                  <c:v>Comisaría General de Seguridad Pública</c:v>
                </c:pt>
                <c:pt idx="52">
                  <c:v>Oficialía Mayor de Padrón y Licencias</c:v>
                </c:pt>
                <c:pt idx="53">
                  <c:v>Tesorería</c:v>
                </c:pt>
                <c:pt idx="54">
                  <c:v>Oficialía Mayor Administrativa</c:v>
                </c:pt>
                <c:pt idx="55">
                  <c:v>Dirección General de Obras Públicas</c:v>
                </c:pt>
              </c:strCache>
            </c:strRef>
          </c:cat>
          <c:val>
            <c:numRef>
              <c:f>'ESTD-FEBRERO'!$G$235:$G$290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7</c:v>
                </c:pt>
                <c:pt idx="42">
                  <c:v>9</c:v>
                </c:pt>
                <c:pt idx="43">
                  <c:v>10</c:v>
                </c:pt>
                <c:pt idx="44">
                  <c:v>11</c:v>
                </c:pt>
                <c:pt idx="45">
                  <c:v>14</c:v>
                </c:pt>
                <c:pt idx="46">
                  <c:v>14</c:v>
                </c:pt>
                <c:pt idx="47">
                  <c:v>17</c:v>
                </c:pt>
                <c:pt idx="48">
                  <c:v>21</c:v>
                </c:pt>
                <c:pt idx="49">
                  <c:v>22</c:v>
                </c:pt>
                <c:pt idx="50">
                  <c:v>22</c:v>
                </c:pt>
                <c:pt idx="51">
                  <c:v>28</c:v>
                </c:pt>
                <c:pt idx="52">
                  <c:v>44</c:v>
                </c:pt>
                <c:pt idx="53">
                  <c:v>51</c:v>
                </c:pt>
                <c:pt idx="54">
                  <c:v>58</c:v>
                </c:pt>
                <c:pt idx="55">
                  <c:v>80</c:v>
                </c:pt>
              </c:numCache>
            </c:numRef>
          </c:val>
        </c:ser>
        <c:shape val="box"/>
        <c:axId val="127933056"/>
        <c:axId val="127938944"/>
        <c:axId val="0"/>
      </c:bar3DChart>
      <c:catAx>
        <c:axId val="127933056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27938944"/>
        <c:crosses val="autoZero"/>
        <c:auto val="1"/>
        <c:lblAlgn val="ctr"/>
        <c:lblOffset val="100"/>
      </c:catAx>
      <c:valAx>
        <c:axId val="127938944"/>
        <c:scaling>
          <c:orientation val="minMax"/>
        </c:scaling>
        <c:delete val="1"/>
        <c:axPos val="l"/>
        <c:numFmt formatCode="General" sourceLinked="1"/>
        <c:tickLblPos val="nextTo"/>
        <c:crossAx val="127933056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/>
            </a:pPr>
            <a:r>
              <a:rPr lang="es-MX"/>
              <a:t>TIPO DE RESPUESTA</a:t>
            </a:r>
          </a:p>
        </c:rich>
      </c:tx>
      <c:layout>
        <c:manualLayout>
          <c:xMode val="edge"/>
          <c:yMode val="edge"/>
          <c:x val="0.25811084158137571"/>
          <c:y val="4.9557522123893832E-2"/>
        </c:manualLayout>
      </c:layout>
    </c:title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showPercent val="1"/>
          </c:dLbls>
          <c:cat>
            <c:strRef>
              <c:f>'ESTD-FEBRERO'!$E$46:$E$61</c:f>
              <c:strCache>
                <c:ptCount val="16"/>
                <c:pt idx="0">
                  <c:v>SE TIENE POR NO PRESENTADA ( NO CUMPLIÓ PREVENCIÓN)</c:v>
                </c:pt>
                <c:pt idx="1">
                  <c:v>NO CUMPLIO CON LOS EXTREMOS DEL ARTÍCULO 79 (REQUISITOS)</c:v>
                </c:pt>
                <c:pt idx="2">
                  <c:v>INCOMPETENCIA </c:v>
                </c:pt>
                <c:pt idx="3">
                  <c:v>IMPROCEDENTE POR INEXISTENTE</c:v>
                </c:pt>
                <c:pt idx="4">
                  <c:v>IMPROCEDENTE, CONFIDENCIAL E INEXISTENTE</c:v>
                </c:pt>
                <c:pt idx="5">
                  <c:v>PROCEDENTE</c:v>
                </c:pt>
                <c:pt idx="6">
                  <c:v>PROCEDENTE PARCIAL POR CONFIDENCIALIDAD </c:v>
                </c:pt>
                <c:pt idx="7">
                  <c:v>IMPROCEDENTE POR CONFIDENCIALIDAD Y RESERVADA</c:v>
                </c:pt>
                <c:pt idx="8">
                  <c:v>PROCEDENTE PARCIAL POR CONFIDENCIALIDAD E INEXISTENCIA</c:v>
                </c:pt>
                <c:pt idx="9">
                  <c:v>PROCEDENTE PARCIAL POR CONFIDENCIALIDAD, RESERVA E INEXISTENCIA</c:v>
                </c:pt>
                <c:pt idx="10">
                  <c:v>PROCEDENTE PARCIAL POR INEXISTENCIA</c:v>
                </c:pt>
                <c:pt idx="11">
                  <c:v>PROCEDENTE PARCIAL POR RESERVA</c:v>
                </c:pt>
                <c:pt idx="12">
                  <c:v>PROCEDENTE PARCIAL POR RESERVA Y CONFIDENCIALIDAD</c:v>
                </c:pt>
                <c:pt idx="13">
                  <c:v>PROCEDENE PARCIAL POR RESERVA E INEXISTENCIA</c:v>
                </c:pt>
                <c:pt idx="14">
                  <c:v>IMPROCEDENTE POR RESERVADA</c:v>
                </c:pt>
                <c:pt idx="15">
                  <c:v>IMPROCEDENTE POR RESERVADA E INEXISTENCIA</c:v>
                </c:pt>
              </c:strCache>
            </c:strRef>
          </c:cat>
          <c:val>
            <c:numRef>
              <c:f>'ESTD-FEBRERO'!$J$46:$J$61</c:f>
              <c:numCache>
                <c:formatCode>0%</c:formatCode>
                <c:ptCount val="16"/>
                <c:pt idx="0">
                  <c:v>6.8627450980392163E-2</c:v>
                </c:pt>
                <c:pt idx="1">
                  <c:v>6.5359477124183009E-3</c:v>
                </c:pt>
                <c:pt idx="2">
                  <c:v>1.3071895424836602E-2</c:v>
                </c:pt>
                <c:pt idx="3">
                  <c:v>0.19934640522875818</c:v>
                </c:pt>
                <c:pt idx="4">
                  <c:v>3.2679738562091504E-3</c:v>
                </c:pt>
                <c:pt idx="5">
                  <c:v>0.19607843137254902</c:v>
                </c:pt>
                <c:pt idx="6">
                  <c:v>0.27450980392156865</c:v>
                </c:pt>
                <c:pt idx="7">
                  <c:v>3.2679738562091504E-3</c:v>
                </c:pt>
                <c:pt idx="8">
                  <c:v>8.1699346405228759E-2</c:v>
                </c:pt>
                <c:pt idx="9">
                  <c:v>3.2679738562091504E-3</c:v>
                </c:pt>
                <c:pt idx="10">
                  <c:v>8.4967320261437912E-2</c:v>
                </c:pt>
                <c:pt idx="11">
                  <c:v>0</c:v>
                </c:pt>
                <c:pt idx="12">
                  <c:v>2.6143790849673203E-2</c:v>
                </c:pt>
                <c:pt idx="13">
                  <c:v>3.2679738562091504E-3</c:v>
                </c:pt>
                <c:pt idx="14">
                  <c:v>3.5947712418300651E-2</c:v>
                </c:pt>
                <c:pt idx="15">
                  <c:v>0</c:v>
                </c:pt>
              </c:numCache>
            </c:numRef>
          </c:val>
        </c:ser>
        <c:dLbls>
          <c:showPercent val="1"/>
        </c:dLbls>
      </c:pie3DChart>
    </c:plotArea>
    <c:legend>
      <c:legendPos val="r"/>
      <c:layout>
        <c:manualLayout>
          <c:xMode val="edge"/>
          <c:yMode val="edge"/>
          <c:x val="0.67753488392204686"/>
          <c:y val="3.3905744082875049E-2"/>
          <c:w val="0.31587533024599646"/>
          <c:h val="0.92976972568694349"/>
        </c:manualLayout>
      </c:layout>
    </c:legend>
    <c:plotVisOnly val="1"/>
  </c:chart>
  <c:spPr>
    <a:solidFill>
      <a:schemeClr val="bg1">
        <a:lumMod val="7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perspective val="30"/>
    </c:view3D>
    <c:sideWall>
      <c:spPr>
        <a:effectLst>
          <a:outerShdw blurRad="50800" dist="50800" dir="5400000" algn="ctr" rotWithShape="0">
            <a:schemeClr val="accent3">
              <a:lumMod val="20000"/>
              <a:lumOff val="80000"/>
            </a:schemeClr>
          </a:outerShdw>
        </a:effectLst>
      </c:spPr>
    </c:sideWall>
    <c:backWall>
      <c:spPr>
        <a:effectLst>
          <a:outerShdw blurRad="50800" dist="50800" dir="5400000" algn="ctr" rotWithShape="0">
            <a:schemeClr val="accent3">
              <a:lumMod val="40000"/>
              <a:lumOff val="6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1.2121212121212118E-2"/>
          <c:y val="0.22263495035148578"/>
          <c:w val="0.94666666666666666"/>
          <c:h val="0.61986674742580261"/>
        </c:manualLayout>
      </c:layout>
      <c:bar3DChart>
        <c:barDir val="col"/>
        <c:grouping val="stacked"/>
        <c:ser>
          <c:idx val="0"/>
          <c:order val="0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171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5.2596975673898814E-3"/>
                  <c:y val="4.66200466200466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57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'ESTAD-ENERO'!$C$24:$D$24</c:f>
              <c:numCache>
                <c:formatCode>General</c:formatCode>
                <c:ptCount val="2"/>
                <c:pt idx="0">
                  <c:v>195</c:v>
                </c:pt>
                <c:pt idx="1">
                  <c:v>191</c:v>
                </c:pt>
              </c:numCache>
            </c:numRef>
          </c:val>
        </c:ser>
        <c:ser>
          <c:idx val="1"/>
          <c:order val="1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75%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25%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'ESTAD-ENERO'!$C$25:$D$25</c:f>
              <c:numCache>
                <c:formatCode>0%</c:formatCode>
                <c:ptCount val="2"/>
                <c:pt idx="0">
                  <c:v>0.50518134715025909</c:v>
                </c:pt>
                <c:pt idx="1">
                  <c:v>0.49481865284974091</c:v>
                </c:pt>
              </c:numCache>
            </c:numRef>
          </c:val>
        </c:ser>
        <c:dLbls>
          <c:showVal val="1"/>
        </c:dLbls>
        <c:gapWidth val="95"/>
        <c:gapDepth val="95"/>
        <c:shape val="box"/>
        <c:axId val="128225280"/>
        <c:axId val="128226816"/>
        <c:axId val="0"/>
      </c:bar3DChart>
      <c:catAx>
        <c:axId val="12822528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28226816"/>
        <c:crosses val="autoZero"/>
        <c:auto val="1"/>
        <c:lblAlgn val="ctr"/>
        <c:lblOffset val="100"/>
      </c:catAx>
      <c:valAx>
        <c:axId val="128226816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28225280"/>
        <c:crosses val="autoZero"/>
        <c:crossBetween val="between"/>
      </c:valAx>
    </c:plotArea>
    <c:legend>
      <c:legendPos val="t"/>
      <c:legendEntry>
        <c:idx val="1"/>
        <c:delete val="1"/>
      </c:legendEntry>
      <c:txPr>
        <a:bodyPr/>
        <a:lstStyle/>
        <a:p>
          <a:pPr>
            <a:defRPr sz="1800" b="1"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"/>
  <c:chart>
    <c:autoTitleDeleted val="1"/>
    <c:view3D>
      <c:rAngAx val="1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6237328562912388E-2"/>
          <c:y val="0.18814161512033095"/>
          <c:w val="0.94752534287419365"/>
          <c:h val="0.64119447997905465"/>
        </c:manualLayout>
      </c:layout>
      <c:bar3DChart>
        <c:barDir val="col"/>
        <c:grouping val="stacked"/>
        <c:ser>
          <c:idx val="0"/>
          <c:order val="0"/>
          <c:tx>
            <c:strRef>
              <c:f>'ESTAD-ENERO'!$H$22:$L$22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58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162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0"/>
                  <c:y val="-8.771926795162733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</a:t>
                    </a:r>
                  </a:p>
                </c:rich>
              </c:tx>
              <c:showVal val="1"/>
            </c:dLbl>
            <c:showVal val="1"/>
          </c:dLbls>
          <c:cat>
            <c:strRef>
              <c:f>'ESTAD-ENERO'!$H$23:$K$23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'ESTAD-ENERO'!$H$24:$K$24</c:f>
              <c:numCache>
                <c:formatCode>General</c:formatCode>
                <c:ptCount val="4"/>
                <c:pt idx="0">
                  <c:v>289</c:v>
                </c:pt>
                <c:pt idx="1">
                  <c:v>87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'ESTAD-ENERO'!$H$22:$L$22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25%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71%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3.1620553359683785E-2"/>
                  <c:y val="-2.9350104821802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2.3715415019762941E-2"/>
                  <c:y val="-2.5157232704402552E-2"/>
                </c:manualLayout>
              </c:layout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'ESTAD-ENERO'!$H$25:$K$25</c:f>
              <c:numCache>
                <c:formatCode>0%</c:formatCode>
                <c:ptCount val="4"/>
                <c:pt idx="0">
                  <c:v>0.22538860103626943</c:v>
                </c:pt>
                <c:pt idx="1">
                  <c:v>0.74870466321243523</c:v>
                </c:pt>
                <c:pt idx="2">
                  <c:v>2.5906735751295335E-2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box"/>
        <c:axId val="128253312"/>
        <c:axId val="128013440"/>
        <c:axId val="0"/>
      </c:bar3DChart>
      <c:catAx>
        <c:axId val="12825331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28013440"/>
        <c:crosses val="autoZero"/>
        <c:auto val="1"/>
        <c:lblAlgn val="ctr"/>
        <c:lblOffset val="100"/>
      </c:catAx>
      <c:valAx>
        <c:axId val="128013440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28253312"/>
        <c:crosses val="autoZero"/>
        <c:crossBetween val="between"/>
      </c:valAx>
    </c:plotArea>
    <c:legend>
      <c:legendPos val="t"/>
      <c:legendEntry>
        <c:idx val="1"/>
        <c:delete val="1"/>
      </c:legendEntry>
      <c:legendEntry>
        <c:idx val="0"/>
        <c:txPr>
          <a:bodyPr/>
          <a:lstStyle/>
          <a:p>
            <a:pPr>
              <a:defRPr sz="1800" b="1"/>
            </a:pPr>
            <a:endParaRPr lang="es-MX"/>
          </a:p>
        </c:txPr>
      </c:legendEntry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9"/>
  <c:chart>
    <c:view3D>
      <c:perspective val="30"/>
    </c:view3D>
    <c:sideWall>
      <c:spPr>
        <a:ln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a:ln>
        <a:scene3d>
          <a:camera prst="orthographicFront"/>
          <a:lightRig rig="threePt" dir="t"/>
        </a:scene3d>
        <a:sp3d prstMaterial="flat">
          <a:bevelT w="139700" prst="cross"/>
        </a:sp3d>
      </c:spPr>
    </c:sideWall>
    <c:backWall>
      <c:spPr>
        <a:ln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a:ln>
        <a:scene3d>
          <a:camera prst="orthographicFront"/>
          <a:lightRig rig="threePt" dir="t"/>
        </a:scene3d>
        <a:sp3d prstMaterial="flat">
          <a:bevelT w="139700" prst="cross"/>
        </a:sp3d>
      </c:spPr>
    </c:backWall>
    <c:plotArea>
      <c:layout>
        <c:manualLayout>
          <c:layoutTarget val="inner"/>
          <c:xMode val="edge"/>
          <c:yMode val="edge"/>
          <c:x val="4.5394440696467579E-2"/>
          <c:y val="9.2234010253479548E-2"/>
          <c:w val="0.91521888095269588"/>
          <c:h val="0.52167629569524743"/>
        </c:manualLayout>
      </c:layout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'ESTAD-MARZO '!$E$99:$E$105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CERTIFICADA COPIA SIMPLE</c:v>
                </c:pt>
                <c:pt idx="4">
                  <c:v>CD</c:v>
                </c:pt>
                <c:pt idx="5">
                  <c:v>COPIA SIMPLE Y COPIA DIGITAL</c:v>
                </c:pt>
                <c:pt idx="6">
                  <c:v>CONSULTA DIRECTA</c:v>
                </c:pt>
              </c:strCache>
            </c:strRef>
          </c:cat>
          <c:val>
            <c:numRef>
              <c:f>'ESTAD-MARZO '!$F$99:$F$105</c:f>
              <c:numCache>
                <c:formatCode>General</c:formatCode>
                <c:ptCount val="7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'ESTAD-MARZO '!$E$99:$E$105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CERTIFICADA COPIA SIMPLE</c:v>
                </c:pt>
                <c:pt idx="4">
                  <c:v>CD</c:v>
                </c:pt>
                <c:pt idx="5">
                  <c:v>COPIA SIMPLE Y COPIA DIGITAL</c:v>
                </c:pt>
                <c:pt idx="6">
                  <c:v>CONSULTA DIRECTA</c:v>
                </c:pt>
              </c:strCache>
            </c:strRef>
          </c:cat>
          <c:val>
            <c:numRef>
              <c:f>'ESTAD-MARZO '!$G$99:$G$105</c:f>
              <c:numCache>
                <c:formatCode>General</c:formatCode>
                <c:ptCount val="7"/>
              </c:numCache>
            </c:numRef>
          </c:val>
        </c:ser>
        <c:ser>
          <c:idx val="2"/>
          <c:order val="2"/>
          <c:dLbls>
            <c:dLbl>
              <c:idx val="3"/>
              <c:layout>
                <c:manualLayout>
                  <c:x val="0"/>
                  <c:y val="1.5151518766766701E-2"/>
                </c:manualLayout>
              </c:layout>
              <c:showVal val="1"/>
            </c:dLbl>
            <c:showVal val="1"/>
          </c:dLbls>
          <c:cat>
            <c:strRef>
              <c:f>'ESTAD-MARZO '!$E$99:$E$105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CERTIFICADA COPIA SIMPLE</c:v>
                </c:pt>
                <c:pt idx="4">
                  <c:v>CD</c:v>
                </c:pt>
                <c:pt idx="5">
                  <c:v>COPIA SIMPLE Y COPIA DIGITAL</c:v>
                </c:pt>
                <c:pt idx="6">
                  <c:v>CONSULTA DIRECTA</c:v>
                </c:pt>
              </c:strCache>
            </c:strRef>
          </c:cat>
          <c:val>
            <c:numRef>
              <c:f>'ESTAD-MARZO '!$H$99:$H$105</c:f>
              <c:numCache>
                <c:formatCode>General</c:formatCode>
                <c:ptCount val="7"/>
                <c:pt idx="0">
                  <c:v>137</c:v>
                </c:pt>
                <c:pt idx="1">
                  <c:v>99</c:v>
                </c:pt>
                <c:pt idx="2">
                  <c:v>51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3.5126238954768511E-2"/>
                  <c:y val="-3.0198577294736125E-2"/>
                </c:manualLayout>
              </c:layout>
              <c:showVal val="1"/>
            </c:dLbl>
            <c:dLbl>
              <c:idx val="1"/>
              <c:layout>
                <c:manualLayout>
                  <c:x val="1.0245153028474153E-2"/>
                  <c:y val="-5.4649906091026303E-2"/>
                </c:manualLayout>
              </c:layout>
              <c:showVal val="1"/>
            </c:dLbl>
            <c:dLbl>
              <c:idx val="2"/>
              <c:layout>
                <c:manualLayout>
                  <c:x val="1.1708746318256181E-2"/>
                  <c:y val="-6.0954429892160412E-2"/>
                </c:manualLayout>
              </c:layout>
              <c:showVal val="1"/>
            </c:dLbl>
            <c:dLbl>
              <c:idx val="3"/>
              <c:layout>
                <c:manualLayout>
                  <c:x val="8.7815597386921278E-3"/>
                  <c:y val="-7.6314858373875957E-2"/>
                </c:manualLayout>
              </c:layout>
              <c:showVal val="1"/>
            </c:dLbl>
            <c:dLbl>
              <c:idx val="4"/>
              <c:layout>
                <c:manualLayout>
                  <c:x val="4.3907798693460639E-3"/>
                  <c:y val="-8.234086519826754E-2"/>
                </c:manualLayout>
              </c:layout>
              <c:showVal val="1"/>
            </c:dLbl>
            <c:dLbl>
              <c:idx val="5"/>
              <c:layout>
                <c:manualLayout>
                  <c:x val="7.3179664489101074E-3"/>
                  <c:y val="-9.4705667410183228E-2"/>
                </c:manualLayout>
              </c:layout>
              <c:showVal val="1"/>
            </c:dLbl>
            <c:dLbl>
              <c:idx val="6"/>
              <c:layout>
                <c:manualLayout>
                  <c:x val="4.3907798693460639E-3"/>
                  <c:y val="-8.2758640663382246E-2"/>
                </c:manualLayout>
              </c:layout>
              <c:showVal val="1"/>
            </c:dLbl>
            <c:txPr>
              <a:bodyPr/>
              <a:lstStyle/>
              <a:p>
                <a:pPr>
                  <a:defRPr b="1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'ESTAD-MARZO '!$E$99:$E$105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CERTIFICADA COPIA SIMPLE</c:v>
                </c:pt>
                <c:pt idx="4">
                  <c:v>CD</c:v>
                </c:pt>
                <c:pt idx="5">
                  <c:v>COPIA SIMPLE Y COPIA DIGITAL</c:v>
                </c:pt>
                <c:pt idx="6">
                  <c:v>CONSULTA DIRECTA</c:v>
                </c:pt>
              </c:strCache>
            </c:strRef>
          </c:cat>
          <c:val>
            <c:numRef>
              <c:f>'ESTAD-MARZO '!$I$99:$I$105</c:f>
              <c:numCache>
                <c:formatCode>0%</c:formatCode>
                <c:ptCount val="7"/>
                <c:pt idx="0">
                  <c:v>0.46440677966101696</c:v>
                </c:pt>
                <c:pt idx="1">
                  <c:v>0.17288135593220338</c:v>
                </c:pt>
                <c:pt idx="2">
                  <c:v>0.33559322033898303</c:v>
                </c:pt>
                <c:pt idx="3">
                  <c:v>1.6949152542372881E-2</c:v>
                </c:pt>
                <c:pt idx="4">
                  <c:v>6.7796610169491523E-3</c:v>
                </c:pt>
                <c:pt idx="5">
                  <c:v>0</c:v>
                </c:pt>
                <c:pt idx="6">
                  <c:v>3.3898305084745762E-3</c:v>
                </c:pt>
              </c:numCache>
            </c:numRef>
          </c:val>
        </c:ser>
        <c:dLbls>
          <c:showVal val="1"/>
        </c:dLbls>
        <c:gapWidth val="95"/>
        <c:shape val="cylinder"/>
        <c:axId val="128349696"/>
        <c:axId val="128351232"/>
        <c:axId val="0"/>
      </c:bar3DChart>
      <c:catAx>
        <c:axId val="12834969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="1">
                <a:solidFill>
                  <a:schemeClr val="accent1">
                    <a:lumMod val="75000"/>
                  </a:schemeClr>
                </a:solidFill>
              </a:defRPr>
            </a:pPr>
            <a:endParaRPr lang="es-MX"/>
          </a:p>
        </c:txPr>
        <c:crossAx val="128351232"/>
        <c:crosses val="autoZero"/>
        <c:auto val="1"/>
        <c:lblAlgn val="ctr"/>
        <c:lblOffset val="100"/>
      </c:catAx>
      <c:valAx>
        <c:axId val="128351232"/>
        <c:scaling>
          <c:orientation val="minMax"/>
        </c:scaling>
        <c:delete val="1"/>
        <c:axPos val="l"/>
        <c:numFmt formatCode="General" sourceLinked="1"/>
        <c:tickLblPos val="nextTo"/>
        <c:crossAx val="128349696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7"/>
  <c:chart>
    <c:title>
      <c:tx>
        <c:rich>
          <a:bodyPr/>
          <a:lstStyle/>
          <a:p>
            <a:pPr>
              <a:defRPr/>
            </a:pPr>
            <a:r>
              <a:rPr lang="en-US"/>
              <a:t>TIPO DE INFORMACIÓN</a:t>
            </a:r>
          </a:p>
        </c:rich>
      </c:tx>
    </c:title>
    <c:view3D>
      <c:rotX val="10"/>
      <c:rotY val="10"/>
      <c:perspective val="10"/>
    </c:view3D>
    <c:plotArea>
      <c:layout>
        <c:manualLayout>
          <c:layoutTarget val="inner"/>
          <c:xMode val="edge"/>
          <c:yMode val="edge"/>
          <c:x val="3.0975009027362412E-2"/>
          <c:y val="0.16153072212127331"/>
          <c:w val="0.96902499120028163"/>
          <c:h val="0.71150195010670392"/>
        </c:manualLayout>
      </c:layout>
      <c:bar3DChart>
        <c:barDir val="col"/>
        <c:grouping val="stacked"/>
        <c:ser>
          <c:idx val="0"/>
          <c:order val="0"/>
          <c:dLbls>
            <c:delete val="1"/>
          </c:dLbls>
          <c:cat>
            <c:multiLvlStrRef>
              <c:f>'ESTAD-MARZO '!$D$160:$E$163</c:f>
              <c:multiLvlStrCache>
                <c:ptCount val="4"/>
                <c:lvl>
                  <c:pt idx="0">
                    <c:v>ORDINARIA</c:v>
                  </c:pt>
                  <c:pt idx="1">
                    <c:v>FUNDAMENTAL</c:v>
                  </c:pt>
                  <c:pt idx="2">
                    <c:v>RESERVADA</c:v>
                  </c:pt>
                  <c:pt idx="3">
                    <c:v>CONFIDENCIAL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'ESTAD-MARZO '!$F$160:$F$163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delete val="1"/>
          </c:dLbls>
          <c:cat>
            <c:multiLvlStrRef>
              <c:f>'ESTAD-MARZO '!$D$160:$E$163</c:f>
              <c:multiLvlStrCache>
                <c:ptCount val="4"/>
                <c:lvl>
                  <c:pt idx="0">
                    <c:v>ORDINARIA</c:v>
                  </c:pt>
                  <c:pt idx="1">
                    <c:v>FUNDAMENTAL</c:v>
                  </c:pt>
                  <c:pt idx="2">
                    <c:v>RESERVADA</c:v>
                  </c:pt>
                  <c:pt idx="3">
                    <c:v>CONFIDENCIAL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'ESTAD-MARZO '!$H$160:$H$163</c:f>
              <c:numCache>
                <c:formatCode>General</c:formatCode>
                <c:ptCount val="4"/>
                <c:pt idx="0">
                  <c:v>241</c:v>
                </c:pt>
                <c:pt idx="1">
                  <c:v>43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3.2876253626191856E-2"/>
                  <c:y val="-0.16101621912645644"/>
                </c:manualLayout>
              </c:layout>
              <c:showVal val="1"/>
            </c:dLbl>
            <c:dLbl>
              <c:idx val="1"/>
              <c:layout>
                <c:manualLayout>
                  <c:x val="1.4070783257356041E-2"/>
                  <c:y val="-0.14214381856114144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0.16614745586709195"/>
                </c:manualLayout>
              </c:layout>
              <c:showVal val="1"/>
            </c:dLbl>
            <c:dLbl>
              <c:idx val="3"/>
              <c:layout>
                <c:manualLayout>
                  <c:x val="-2.8159098908834951E-3"/>
                  <c:y val="-0.12461059190031162"/>
                </c:manualLayout>
              </c:layout>
              <c:showVal val="1"/>
            </c:dLbl>
            <c:txPr>
              <a:bodyPr/>
              <a:lstStyle/>
              <a:p>
                <a:pPr>
                  <a:defRPr sz="110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multiLvlStrRef>
              <c:f>'ESTAD-MARZO '!$D$160:$E$163</c:f>
              <c:multiLvlStrCache>
                <c:ptCount val="4"/>
                <c:lvl>
                  <c:pt idx="0">
                    <c:v>ORDINARIA</c:v>
                  </c:pt>
                  <c:pt idx="1">
                    <c:v>FUNDAMENTAL</c:v>
                  </c:pt>
                  <c:pt idx="2">
                    <c:v>RESERVADA</c:v>
                  </c:pt>
                  <c:pt idx="3">
                    <c:v>CONFIDENCIAL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'ESTAD-MARZO '!$I$160:$I$163</c:f>
              <c:numCache>
                <c:formatCode>0%</c:formatCode>
                <c:ptCount val="4"/>
                <c:pt idx="0">
                  <c:v>0.81694915254237288</c:v>
                </c:pt>
                <c:pt idx="1">
                  <c:v>0.14576271186440679</c:v>
                </c:pt>
                <c:pt idx="2">
                  <c:v>3.7288135593220341E-2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5.6140350877192866E-3"/>
                  <c:y val="9.82905982905987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241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0"/>
                  <c:y val="2.991452991452990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43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5.6140350877192866E-3"/>
                  <c:y val="-2.991452991452990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4.2105263157894814E-3"/>
                  <c:y val="-2.564102564102651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</a:t>
                    </a:r>
                  </a:p>
                </c:rich>
              </c:tx>
              <c:showVal val="1"/>
            </c:dLbl>
            <c:showVal val="1"/>
          </c:dLbls>
          <c:cat>
            <c:multiLvlStrRef>
              <c:f>'ESTAD-MARZO '!$D$160:$E$163</c:f>
              <c:multiLvlStrCache>
                <c:ptCount val="4"/>
                <c:lvl>
                  <c:pt idx="0">
                    <c:v>ORDINARIA</c:v>
                  </c:pt>
                  <c:pt idx="1">
                    <c:v>FUNDAMENTAL</c:v>
                  </c:pt>
                  <c:pt idx="2">
                    <c:v>RESERVADA</c:v>
                  </c:pt>
                  <c:pt idx="3">
                    <c:v>CONFIDENCIAL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'ESTAD-MARZO '!$G$160:$G$163</c:f>
              <c:numCache>
                <c:formatCode>General</c:formatCode>
                <c:ptCount val="4"/>
              </c:numCache>
            </c:numRef>
          </c:val>
        </c:ser>
        <c:dLbls>
          <c:showVal val="1"/>
        </c:dLbls>
        <c:gapWidth val="95"/>
        <c:shape val="cylinder"/>
        <c:axId val="128259584"/>
        <c:axId val="128261120"/>
        <c:axId val="0"/>
      </c:bar3DChart>
      <c:catAx>
        <c:axId val="128259584"/>
        <c:scaling>
          <c:orientation val="minMax"/>
        </c:scaling>
        <c:axPos val="b"/>
        <c:majorTickMark val="none"/>
        <c:tickLblPos val="nextTo"/>
        <c:crossAx val="128261120"/>
        <c:crosses val="autoZero"/>
        <c:auto val="1"/>
        <c:lblAlgn val="ctr"/>
        <c:lblOffset val="100"/>
      </c:catAx>
      <c:valAx>
        <c:axId val="128261120"/>
        <c:scaling>
          <c:orientation val="minMax"/>
        </c:scaling>
        <c:delete val="1"/>
        <c:axPos val="l"/>
        <c:numFmt formatCode="General" sourceLinked="1"/>
        <c:tickLblPos val="nextTo"/>
        <c:crossAx val="128259584"/>
        <c:crosses val="autoZero"/>
        <c:crossBetween val="between"/>
      </c:valAx>
    </c:plotArea>
    <c:plotVisOnly val="1"/>
    <c:dispBlanksAs val="zero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6"/>
  <c:chart>
    <c:title>
      <c:tx>
        <c:rich>
          <a:bodyPr/>
          <a:lstStyle/>
          <a:p>
            <a:pPr>
              <a:defRPr/>
            </a:pPr>
            <a:r>
              <a:rPr lang="es-MX"/>
              <a:t>NOTIFICACIÓN DE RESPUESTA</a:t>
            </a:r>
          </a:p>
        </c:rich>
      </c:tx>
    </c:title>
    <c:view3D>
      <c:rAngAx val="1"/>
    </c:view3D>
    <c:plotArea>
      <c:layout/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'ESTAD-MARZO '!$E$214:$E$217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'ESTAD-MARZO '!$F$214:$F$217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'ESTAD-MARZO '!$E$214:$E$217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'ESTAD-MARZO '!$G$214:$G$217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157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1.6181229773463073E-2"/>
                  <c:y val="4.629629629629701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95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30</a:t>
                    </a:r>
                  </a:p>
                </c:rich>
              </c:tx>
              <c:showVal val="1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13</a:t>
                    </a:r>
                  </a:p>
                </c:rich>
              </c:tx>
              <c:showVal val="1"/>
            </c:dLbl>
            <c:showVal val="1"/>
          </c:dLbls>
          <c:cat>
            <c:strRef>
              <c:f>'ESTAD-MARZO '!$E$214:$E$217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'ESTAD-MARZO '!$H$214:$H$217</c:f>
              <c:numCache>
                <c:formatCode>General</c:formatCode>
                <c:ptCount val="4"/>
                <c:pt idx="0">
                  <c:v>157</c:v>
                </c:pt>
                <c:pt idx="1">
                  <c:v>95</c:v>
                </c:pt>
                <c:pt idx="2">
                  <c:v>30</c:v>
                </c:pt>
                <c:pt idx="3">
                  <c:v>13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6.691760769552863E-3"/>
                  <c:y val="-0.1342592592592593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53%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1.0037641154328696E-2"/>
                  <c:y val="-8.33333333333333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32%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8347475982977961E-2"/>
                  <c:y val="-0.1203703703703703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0037641154328696E-2"/>
                  <c:y val="-0.1481481481481489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'ESTAD-MARZO '!$E$214:$E$217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'ESTAD-MARZO '!$I$214:$I$217</c:f>
              <c:numCache>
                <c:formatCode>0%</c:formatCode>
                <c:ptCount val="4"/>
                <c:pt idx="0">
                  <c:v>0.53220338983050852</c:v>
                </c:pt>
                <c:pt idx="1">
                  <c:v>0.32203389830508472</c:v>
                </c:pt>
                <c:pt idx="2">
                  <c:v>0.10169491525423729</c:v>
                </c:pt>
                <c:pt idx="3">
                  <c:v>4.4067796610169491E-2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8457344"/>
        <c:axId val="128471424"/>
        <c:axId val="0"/>
      </c:bar3DChart>
      <c:catAx>
        <c:axId val="128457344"/>
        <c:scaling>
          <c:orientation val="minMax"/>
        </c:scaling>
        <c:axPos val="b"/>
        <c:majorTickMark val="none"/>
        <c:tickLblPos val="nextTo"/>
        <c:crossAx val="128471424"/>
        <c:crosses val="autoZero"/>
        <c:auto val="1"/>
        <c:lblAlgn val="ctr"/>
        <c:lblOffset val="100"/>
      </c:catAx>
      <c:valAx>
        <c:axId val="128471424"/>
        <c:scaling>
          <c:orientation val="minMax"/>
        </c:scaling>
        <c:delete val="1"/>
        <c:axPos val="l"/>
        <c:numFmt formatCode="General" sourceLinked="1"/>
        <c:tickLblPos val="nextTo"/>
        <c:crossAx val="128457344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0"/>
  <c:chart>
    <c:title>
      <c:tx>
        <c:rich>
          <a:bodyPr/>
          <a:lstStyle/>
          <a:p>
            <a:pPr>
              <a:defRPr/>
            </a:pPr>
            <a:r>
              <a:rPr lang="es-MX"/>
              <a:t>INFORMACIÓN POR TEMÁTICA</a:t>
            </a:r>
          </a:p>
        </c:rich>
      </c:tx>
      <c:layout/>
    </c:title>
    <c:view3D>
      <c:rAngAx val="1"/>
    </c:view3D>
    <c:floor>
      <c:spPr>
        <a:solidFill>
          <a:schemeClr val="accent6">
            <a:lumMod val="20000"/>
            <a:lumOff val="80000"/>
          </a:schemeClr>
        </a:solidFill>
      </c:spPr>
    </c:floor>
    <c:plotArea>
      <c:layout>
        <c:manualLayout>
          <c:layoutTarget val="inner"/>
          <c:xMode val="edge"/>
          <c:yMode val="edge"/>
          <c:x val="8.2687351960341327E-3"/>
          <c:y val="0.15503049391553494"/>
          <c:w val="0.98139534580890242"/>
          <c:h val="0.49507038892867533"/>
        </c:manualLayout>
      </c:layout>
      <c:bar3DChart>
        <c:barDir val="col"/>
        <c:grouping val="stacked"/>
        <c:ser>
          <c:idx val="0"/>
          <c:order val="0"/>
          <c:dLbls>
            <c:showVal val="1"/>
          </c:dLbls>
          <c:cat>
            <c:multiLvlStrRef>
              <c:f>'Estadísticas de Septiembre'!$D$200:$E$203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'Estadísticas de Septiembre'!$F$200:$F$203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showVal val="1"/>
          </c:dLbls>
          <c:cat>
            <c:multiLvlStrRef>
              <c:f>'Estadísticas de Septiembre'!$D$200:$E$203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'Estadísticas de Septiembre'!$G$200:$G$203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6">
                  <a:lumMod val="75000"/>
                </a:schemeClr>
              </a:outerShdw>
            </a:effectLst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b="1"/>
                      <a:t>173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6.3179322172058775E-3"/>
                  <c:y val="-5.333333333333452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7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4606157850998789E-2"/>
                  <c:y val="-2.9090909090909001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multiLvlStrRef>
              <c:f>'Estadísticas de Septiembre'!$D$200:$E$203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'Estadísticas de Septiembre'!$H$200:$H$203</c:f>
              <c:numCache>
                <c:formatCode>General</c:formatCode>
                <c:ptCount val="4"/>
                <c:pt idx="0">
                  <c:v>176</c:v>
                </c:pt>
                <c:pt idx="1">
                  <c:v>94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4.1343675980170724E-3"/>
                  <c:y val="-6.8350274397518923E-2"/>
                </c:manualLayout>
              </c:layout>
              <c:tx>
                <c:rich>
                  <a:bodyPr/>
                  <a:lstStyle/>
                  <a:p>
                    <a:pPr>
                      <a:defRPr sz="1050" b="1">
                        <a:solidFill>
                          <a:schemeClr val="accent6">
                            <a:lumMod val="75000"/>
                          </a:schemeClr>
                        </a:solidFill>
                      </a:defRPr>
                    </a:pPr>
                    <a:r>
                      <a:rPr lang="en-US" b="1"/>
                      <a:t>63%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2.0964824670259771E-3"/>
                  <c:y val="-9.5690384156525893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05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4.2276350245392634E-3"/>
                  <c:y val="-0.11508432355046525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3%</a:t>
                    </a:r>
                  </a:p>
                </c:rich>
              </c:tx>
              <c:spPr/>
              <c:showVal val="1"/>
            </c:dLbl>
            <c:dLbl>
              <c:idx val="3"/>
              <c:layout>
                <c:manualLayout>
                  <c:x val="0"/>
                  <c:y val="-8.3333333333333343E-2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0%</a:t>
                    </a:r>
                  </a:p>
                </c:rich>
              </c:tx>
              <c:spPr/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multiLvlStrRef>
              <c:f>'Estadísticas de Septiembre'!$D$200:$E$203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'Estadísticas de Septiembre'!$I$200:$I$203</c:f>
              <c:numCache>
                <c:formatCode>0%</c:formatCode>
                <c:ptCount val="4"/>
                <c:pt idx="0">
                  <c:v>0.63309352517985606</c:v>
                </c:pt>
                <c:pt idx="1">
                  <c:v>0.33812949640287771</c:v>
                </c:pt>
                <c:pt idx="2">
                  <c:v>2.5179856115107913E-2</c:v>
                </c:pt>
                <c:pt idx="3">
                  <c:v>3.5971223021582736E-3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4220160"/>
        <c:axId val="124221696"/>
        <c:axId val="0"/>
      </c:bar3DChart>
      <c:catAx>
        <c:axId val="12422016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6">
                    <a:lumMod val="50000"/>
                  </a:schemeClr>
                </a:solidFill>
              </a:defRPr>
            </a:pPr>
            <a:endParaRPr lang="es-MX"/>
          </a:p>
        </c:txPr>
        <c:crossAx val="124221696"/>
        <c:crosses val="autoZero"/>
        <c:auto val="1"/>
        <c:lblAlgn val="ctr"/>
        <c:lblOffset val="100"/>
      </c:catAx>
      <c:valAx>
        <c:axId val="124221696"/>
        <c:scaling>
          <c:orientation val="minMax"/>
        </c:scaling>
        <c:delete val="1"/>
        <c:axPos val="l"/>
        <c:numFmt formatCode="General" sourceLinked="1"/>
        <c:tickLblPos val="nextTo"/>
        <c:crossAx val="124220160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perspective val="30"/>
    </c:view3D>
    <c:sideWall>
      <c:spPr>
        <a:effectLst>
          <a:outerShdw blurRad="50800" dist="50800" dir="5400000" algn="ctr" rotWithShape="0">
            <a:schemeClr val="accent3">
              <a:lumMod val="20000"/>
              <a:lumOff val="80000"/>
            </a:schemeClr>
          </a:outerShdw>
        </a:effectLst>
      </c:spPr>
    </c:sideWall>
    <c:backWall>
      <c:spPr>
        <a:effectLst>
          <a:outerShdw blurRad="50800" dist="50800" dir="5400000" algn="ctr" rotWithShape="0">
            <a:schemeClr val="accent3">
              <a:lumMod val="40000"/>
              <a:lumOff val="6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1.2121212121212118E-2"/>
          <c:y val="0.22263495035148578"/>
          <c:w val="0.94666666666666666"/>
          <c:h val="0.61986674742580261"/>
        </c:manualLayout>
      </c:layout>
      <c:bar3DChart>
        <c:barDir val="col"/>
        <c:grouping val="stacked"/>
        <c:ser>
          <c:idx val="0"/>
          <c:order val="0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layout>
                <c:manualLayout>
                  <c:x val="5.259697567389881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157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-5.2596975673898814E-3"/>
                  <c:y val="-8.5469098123774851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138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'ESTAD-ENERO'!$C$24:$D$24</c:f>
              <c:numCache>
                <c:formatCode>General</c:formatCode>
                <c:ptCount val="2"/>
                <c:pt idx="0">
                  <c:v>195</c:v>
                </c:pt>
                <c:pt idx="1">
                  <c:v>191</c:v>
                </c:pt>
              </c:numCache>
            </c:numRef>
          </c:val>
        </c:ser>
        <c:ser>
          <c:idx val="1"/>
          <c:order val="1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53 %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47%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'ESTAD-ENERO'!$C$25:$D$25</c:f>
              <c:numCache>
                <c:formatCode>0%</c:formatCode>
                <c:ptCount val="2"/>
                <c:pt idx="0">
                  <c:v>0.50518134715025909</c:v>
                </c:pt>
                <c:pt idx="1">
                  <c:v>0.49481865284974091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8603648"/>
        <c:axId val="128605184"/>
        <c:axId val="0"/>
      </c:bar3DChart>
      <c:catAx>
        <c:axId val="12860364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28605184"/>
        <c:crosses val="autoZero"/>
        <c:auto val="1"/>
        <c:lblAlgn val="ctr"/>
        <c:lblOffset val="100"/>
      </c:catAx>
      <c:valAx>
        <c:axId val="128605184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28603648"/>
        <c:crosses val="autoZero"/>
        <c:crossBetween val="between"/>
      </c:valAx>
    </c:plotArea>
    <c:legend>
      <c:legendPos val="t"/>
      <c:legendEntry>
        <c:idx val="1"/>
        <c:delete val="1"/>
      </c:legendEntry>
      <c:txPr>
        <a:bodyPr/>
        <a:lstStyle/>
        <a:p>
          <a:pPr>
            <a:defRPr sz="1800" b="1"/>
          </a:pPr>
          <a:endParaRPr lang="es-MX"/>
        </a:p>
      </c:txPr>
    </c:legend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"/>
  <c:chart>
    <c:autoTitleDeleted val="1"/>
    <c:view3D>
      <c:rAngAx val="1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6237328562912388E-2"/>
          <c:y val="0.18814161512033095"/>
          <c:w val="0.94752534287419365"/>
          <c:h val="0.64119447997905465"/>
        </c:manualLayout>
      </c:layout>
      <c:bar3DChart>
        <c:barDir val="col"/>
        <c:grouping val="stacked"/>
        <c:ser>
          <c:idx val="0"/>
          <c:order val="0"/>
          <c:tx>
            <c:strRef>
              <c:f>'ESTAD-MARZO '!$H$22:$L$22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224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-8.0000000000000227E-3"/>
                  <c:y val="8.0408400070964548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75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Val val="1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0</a:t>
                    </a:r>
                  </a:p>
                </c:rich>
              </c:tx>
              <c:showVal val="1"/>
            </c:dLbl>
            <c:showVal val="1"/>
          </c:dLbls>
          <c:cat>
            <c:strRef>
              <c:f>'ESTAD-MARZO 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'ESTAD-MARZO '!$H$24:$K$24</c:f>
              <c:numCache>
                <c:formatCode>General</c:formatCode>
                <c:ptCount val="4"/>
                <c:pt idx="0">
                  <c:v>224</c:v>
                </c:pt>
                <c:pt idx="1">
                  <c:v>68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76%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23%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3.1620553359683785E-2"/>
                  <c:y val="-2.9350104821802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3.7048818897637892E-2"/>
                  <c:y val="-6.0245178807439285E-2"/>
                </c:manualLayout>
              </c:layout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'ESTAD-MARZO 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'ESTAD-MARZO '!$H$25:$K$25</c:f>
              <c:numCache>
                <c:formatCode>0%</c:formatCode>
                <c:ptCount val="4"/>
                <c:pt idx="0">
                  <c:v>0.7593220338983051</c:v>
                </c:pt>
                <c:pt idx="1">
                  <c:v>0.23050847457627119</c:v>
                </c:pt>
                <c:pt idx="2">
                  <c:v>1.0169491525423728E-2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8676608"/>
        <c:axId val="128678144"/>
        <c:axId val="0"/>
      </c:bar3DChart>
      <c:catAx>
        <c:axId val="12867660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28678144"/>
        <c:crosses val="autoZero"/>
        <c:auto val="1"/>
        <c:lblAlgn val="ctr"/>
        <c:lblOffset val="100"/>
      </c:catAx>
      <c:valAx>
        <c:axId val="128678144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28676608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>
              <a:defRPr sz="1800" b="1"/>
            </a:pPr>
            <a:endParaRPr lang="es-MX"/>
          </a:p>
        </c:txPr>
      </c:legendEntry>
      <c:legendEntry>
        <c:idx val="1"/>
        <c:delete val="1"/>
      </c:legendEntry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0"/>
  <c:chart>
    <c:title>
      <c:tx>
        <c:rich>
          <a:bodyPr/>
          <a:lstStyle/>
          <a:p>
            <a:pPr>
              <a:defRPr/>
            </a:pPr>
            <a:r>
              <a:rPr lang="es-MX"/>
              <a:t>INFORMACIÓN POR TEMÁTICA</a:t>
            </a:r>
          </a:p>
        </c:rich>
      </c:tx>
    </c:title>
    <c:view3D>
      <c:rAngAx val="1"/>
    </c:view3D>
    <c:plotArea>
      <c:layout/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'ESTAD-MARZO '!$E$188:$E$191</c:f>
              <c:strCache>
                <c:ptCount val="4"/>
                <c:pt idx="0">
                  <c:v>ECONÓMICA ADMINISTRATIVA</c:v>
                </c:pt>
                <c:pt idx="1">
                  <c:v>TRAMITE</c:v>
                </c:pt>
                <c:pt idx="2">
                  <c:v>LEGAL</c:v>
                </c:pt>
                <c:pt idx="3">
                  <c:v>SERVICIOS PÚBLICOS</c:v>
                </c:pt>
              </c:strCache>
            </c:strRef>
          </c:cat>
          <c:val>
            <c:numRef>
              <c:f>'ESTAD-MARZO '!$F$188:$F$191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'ESTAD-MARZO '!$E$188:$E$191</c:f>
              <c:strCache>
                <c:ptCount val="4"/>
                <c:pt idx="0">
                  <c:v>ECONÓMICA ADMINISTRATIVA</c:v>
                </c:pt>
                <c:pt idx="1">
                  <c:v>TRAMITE</c:v>
                </c:pt>
                <c:pt idx="2">
                  <c:v>LEGAL</c:v>
                </c:pt>
                <c:pt idx="3">
                  <c:v>SERVICIOS PÚBLICOS</c:v>
                </c:pt>
              </c:strCache>
            </c:strRef>
          </c:cat>
          <c:val>
            <c:numRef>
              <c:f>'ESTAD-MARZO '!$G$188:$G$191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166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120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6</a:t>
                    </a:r>
                  </a:p>
                </c:rich>
              </c:tx>
              <c:showVal val="1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Val val="1"/>
            </c:dLbl>
            <c:showVal val="1"/>
          </c:dLbls>
          <c:cat>
            <c:strRef>
              <c:f>'ESTAD-MARZO '!$E$188:$E$191</c:f>
              <c:strCache>
                <c:ptCount val="4"/>
                <c:pt idx="0">
                  <c:v>ECONÓMICA ADMINISTRATIVA</c:v>
                </c:pt>
                <c:pt idx="1">
                  <c:v>TRAMITE</c:v>
                </c:pt>
                <c:pt idx="2">
                  <c:v>LEGAL</c:v>
                </c:pt>
                <c:pt idx="3">
                  <c:v>SERVICIOS PÚBLICOS</c:v>
                </c:pt>
              </c:strCache>
            </c:strRef>
          </c:cat>
          <c:val>
            <c:numRef>
              <c:f>'ESTAD-MARZO '!$H$188:$H$191</c:f>
              <c:numCache>
                <c:formatCode>General</c:formatCode>
                <c:ptCount val="4"/>
                <c:pt idx="0">
                  <c:v>166</c:v>
                </c:pt>
                <c:pt idx="1">
                  <c:v>120</c:v>
                </c:pt>
                <c:pt idx="2">
                  <c:v>6</c:v>
                </c:pt>
                <c:pt idx="3">
                  <c:v>3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0"/>
                  <c:y val="-9.2592592592594766E-2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chemeClr val="accent6">
                            <a:lumMod val="75000"/>
                          </a:schemeClr>
                        </a:solidFill>
                      </a:defRPr>
                    </a:pPr>
                    <a:r>
                      <a:rPr lang="en-US"/>
                      <a:t>57%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2.096436404766735E-3"/>
                  <c:y val="-0.12962962962962077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t>41%</a:t>
                    </a:r>
                  </a:p>
                </c:rich>
              </c:tx>
              <c:spPr/>
              <c:showVal val="1"/>
            </c:dLbl>
            <c:dLbl>
              <c:idx val="2"/>
              <c:layout>
                <c:manualLayout>
                  <c:x val="-2.096436404766735E-3"/>
                  <c:y val="-0.12962962962962069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t>2%</a:t>
                    </a:r>
                  </a:p>
                </c:rich>
              </c:tx>
              <c:spPr/>
              <c:showVal val="1"/>
            </c:dLbl>
            <c:dLbl>
              <c:idx val="3"/>
              <c:layout>
                <c:manualLayout>
                  <c:x val="0"/>
                  <c:y val="-8.3333333333333343E-2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t>1%</a:t>
                    </a:r>
                  </a:p>
                </c:rich>
              </c:tx>
              <c:spPr/>
              <c:showVal val="1"/>
            </c:dLbl>
            <c:showVal val="1"/>
          </c:dLbls>
          <c:cat>
            <c:strRef>
              <c:f>'ESTAD-MARZO '!$E$188:$E$191</c:f>
              <c:strCache>
                <c:ptCount val="4"/>
                <c:pt idx="0">
                  <c:v>ECONÓMICA ADMINISTRATIVA</c:v>
                </c:pt>
                <c:pt idx="1">
                  <c:v>TRAMITE</c:v>
                </c:pt>
                <c:pt idx="2">
                  <c:v>LEGAL</c:v>
                </c:pt>
                <c:pt idx="3">
                  <c:v>SERVICIOS PÚBLICOS</c:v>
                </c:pt>
              </c:strCache>
            </c:strRef>
          </c:cat>
          <c:val>
            <c:numRef>
              <c:f>'ESTAD-MARZO '!$I$188:$I$191</c:f>
              <c:numCache>
                <c:formatCode>0%</c:formatCode>
                <c:ptCount val="4"/>
                <c:pt idx="0">
                  <c:v>0.56849315068493156</c:v>
                </c:pt>
                <c:pt idx="1">
                  <c:v>0.41095890410958902</c:v>
                </c:pt>
                <c:pt idx="2">
                  <c:v>2.0547945205479451E-2</c:v>
                </c:pt>
                <c:pt idx="3">
                  <c:v>1.0273972602739725E-2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8723968"/>
        <c:axId val="128770816"/>
        <c:axId val="0"/>
      </c:bar3DChart>
      <c:catAx>
        <c:axId val="128723968"/>
        <c:scaling>
          <c:orientation val="minMax"/>
        </c:scaling>
        <c:axPos val="b"/>
        <c:majorTickMark val="none"/>
        <c:tickLblPos val="nextTo"/>
        <c:crossAx val="128770816"/>
        <c:crosses val="autoZero"/>
        <c:auto val="1"/>
        <c:lblAlgn val="ctr"/>
        <c:lblOffset val="100"/>
      </c:catAx>
      <c:valAx>
        <c:axId val="128770816"/>
        <c:scaling>
          <c:orientation val="minMax"/>
        </c:scaling>
        <c:delete val="1"/>
        <c:axPos val="l"/>
        <c:numFmt formatCode="General" sourceLinked="1"/>
        <c:tickLblPos val="nextTo"/>
        <c:crossAx val="128723968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2"/>
  <c:chart>
    <c:view3D>
      <c:rAngAx val="1"/>
    </c:view3D>
    <c:sideWall>
      <c:spPr>
        <a:solidFill>
          <a:schemeClr val="accent2">
            <a:lumMod val="60000"/>
            <a:lumOff val="40000"/>
          </a:schemeClr>
        </a:solidFill>
      </c:spPr>
    </c:sideWall>
    <c:backWall>
      <c:spPr>
        <a:solidFill>
          <a:schemeClr val="accent2">
            <a:lumMod val="60000"/>
            <a:lumOff val="40000"/>
          </a:schemeClr>
        </a:solidFill>
      </c:spPr>
    </c:backWall>
    <c:plotArea>
      <c:layout>
        <c:manualLayout>
          <c:layoutTarget val="inner"/>
          <c:xMode val="edge"/>
          <c:yMode val="edge"/>
          <c:x val="2.6272680827177416E-2"/>
          <c:y val="6.6256662206917727E-2"/>
          <c:w val="0.94142430046564951"/>
          <c:h val="0.40868802857976338"/>
        </c:manualLayout>
      </c:layout>
      <c:bar3DChart>
        <c:barDir val="col"/>
        <c:grouping val="stacked"/>
        <c:ser>
          <c:idx val="0"/>
          <c:order val="0"/>
          <c:cat>
            <c:multiLvlStrRef>
              <c:f>'ESTAD-MARZO '!$D$240:$E$295</c:f>
              <c:multiLvlStrCache>
                <c:ptCount val="56"/>
                <c:lvl>
                  <c:pt idx="0">
                    <c:v>Consejería Juridica</c:v>
                  </c:pt>
                  <c:pt idx="1">
                    <c:v>Coordinación de Delegaciones</c:v>
                  </c:pt>
                  <c:pt idx="2">
                    <c:v>Coordinación de la Oficina de Presidencia </c:v>
                  </c:pt>
                  <c:pt idx="3">
                    <c:v>Coordinación General  Oficina Central de Gobierno, Estrategía y opinión Pública</c:v>
                  </c:pt>
                  <c:pt idx="4">
                    <c:v>Educación Municipal</c:v>
                  </c:pt>
                  <c:pt idx="5">
                    <c:v>Instituto de Cultura</c:v>
                  </c:pt>
                  <c:pt idx="6">
                    <c:v>Instituto Municipal de la Juventud</c:v>
                  </c:pt>
                  <c:pt idx="7">
                    <c:v>Instituto Municipal de la Mujer</c:v>
                  </c:pt>
                  <c:pt idx="8">
                    <c:v>Junta Municipal de Reclutamiento</c:v>
                  </c:pt>
                  <c:pt idx="9">
                    <c:v>Mantenimiento de Pavimentos</c:v>
                  </c:pt>
                  <c:pt idx="10">
                    <c:v>Mantenimiento Urbano</c:v>
                  </c:pt>
                  <c:pt idx="11">
                    <c:v>Rastros Municipales</c:v>
                  </c:pt>
                  <c:pt idx="12">
                    <c:v>Relaciones Exteriores</c:v>
                  </c:pt>
                  <c:pt idx="13">
                    <c:v>Relaciones Públicas</c:v>
                  </c:pt>
                  <c:pt idx="14">
                    <c:v>Sanidad Animal</c:v>
                  </c:pt>
                  <c:pt idx="15">
                    <c:v>Vinculación Asuntos Religiosos</c:v>
                  </c:pt>
                  <c:pt idx="16">
                    <c:v>Cementerios</c:v>
                  </c:pt>
                  <c:pt idx="17">
                    <c:v>Centro de  Promoción Económica y Turismo</c:v>
                  </c:pt>
                  <c:pt idx="18">
                    <c:v>Comunicación Social</c:v>
                  </c:pt>
                  <c:pt idx="19">
                    <c:v>Coordinación de Gabinete</c:v>
                  </c:pt>
                  <c:pt idx="20">
                    <c:v>Estacionómetros y Estacionamientos</c:v>
                  </c:pt>
                  <c:pt idx="21">
                    <c:v>Regidores</c:v>
                  </c:pt>
                  <c:pt idx="22">
                    <c:v>Registro Civil</c:v>
                  </c:pt>
                  <c:pt idx="23">
                    <c:v>Secretaria del Ayuntamiento</c:v>
                  </c:pt>
                  <c:pt idx="24">
                    <c:v>Secretaría Particular</c:v>
                  </c:pt>
                  <c:pt idx="25">
                    <c:v>Comunidad Digna</c:v>
                  </c:pt>
                  <c:pt idx="26">
                    <c:v>Contraloría</c:v>
                  </c:pt>
                  <c:pt idx="27">
                    <c:v>Coplademun</c:v>
                  </c:pt>
                  <c:pt idx="28">
                    <c:v>Instituto de Capacitación y Oferta Educativa</c:v>
                  </c:pt>
                  <c:pt idx="29">
                    <c:v>Protección al Medio Ambiente</c:v>
                  </c:pt>
                  <c:pt idx="30">
                    <c:v>Aseo Público</c:v>
                  </c:pt>
                  <c:pt idx="31">
                    <c:v>Asuntos Internos</c:v>
                  </c:pt>
                  <c:pt idx="32">
                    <c:v>Parques y Jardines</c:v>
                  </c:pt>
                  <c:pt idx="33">
                    <c:v>Participación Ciudadana</c:v>
                  </c:pt>
                  <c:pt idx="34">
                    <c:v>Transparencia y Acceso a la Información</c:v>
                  </c:pt>
                  <c:pt idx="35">
                    <c:v>Atención Ciudadana</c:v>
                  </c:pt>
                  <c:pt idx="36">
                    <c:v>Integración y Dictaminación</c:v>
                  </c:pt>
                  <c:pt idx="37">
                    <c:v>Proyectos Estratégicos</c:v>
                  </c:pt>
                  <c:pt idx="38">
                    <c:v>Alumbrado Público</c:v>
                  </c:pt>
                  <c:pt idx="39">
                    <c:v>Agua y Alcantarillado</c:v>
                  </c:pt>
                  <c:pt idx="40">
                    <c:v>Protección Civil y Bomberos</c:v>
                  </c:pt>
                  <c:pt idx="41">
                    <c:v>Archivo Municipal</c:v>
                  </c:pt>
                  <c:pt idx="42">
                    <c:v>Dirección General de  Innovación y Tecnología</c:v>
                  </c:pt>
                  <c:pt idx="43">
                    <c:v>Catastro</c:v>
                  </c:pt>
                  <c:pt idx="44">
                    <c:v>Desarrollo Social Humano</c:v>
                  </c:pt>
                  <c:pt idx="45">
                    <c:v>Dirección General de Ecología</c:v>
                  </c:pt>
                  <c:pt idx="46">
                    <c:v>Patrimonio Municipal</c:v>
                  </c:pt>
                  <c:pt idx="47">
                    <c:v>Dirección General de Servicios Públicos</c:v>
                  </c:pt>
                  <c:pt idx="48">
                    <c:v>Actas y Acuerdos</c:v>
                  </c:pt>
                  <c:pt idx="49">
                    <c:v>Dirección General de Inspección de Reglamentos</c:v>
                  </c:pt>
                  <c:pt idx="50">
                    <c:v>Síndico Municipal</c:v>
                  </c:pt>
                  <c:pt idx="51">
                    <c:v>Comisaría General de Seguridad Pública</c:v>
                  </c:pt>
                  <c:pt idx="52">
                    <c:v>Oficialía Mayor de Padrón y Licencias</c:v>
                  </c:pt>
                  <c:pt idx="53">
                    <c:v>Tesorero Municipal</c:v>
                  </c:pt>
                  <c:pt idx="54">
                    <c:v>Oficialía Mayor Administrativa</c:v>
                  </c:pt>
                  <c:pt idx="55">
                    <c:v>Dirección General de Obras Públicas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  <c:pt idx="55">
                    <c:v>56</c:v>
                  </c:pt>
                </c:lvl>
              </c:multiLvlStrCache>
            </c:multiLvlStrRef>
          </c:cat>
          <c:val>
            <c:numRef>
              <c:f>'ESTAD-MARZO '!$F$240:$F$295</c:f>
              <c:numCache>
                <c:formatCode>General</c:formatCode>
                <c:ptCount val="56"/>
              </c:numCache>
            </c:numRef>
          </c:val>
        </c:ser>
        <c:ser>
          <c:idx val="1"/>
          <c:order val="1"/>
          <c:cat>
            <c:multiLvlStrRef>
              <c:f>'ESTAD-MARZO '!$D$240:$E$295</c:f>
              <c:multiLvlStrCache>
                <c:ptCount val="56"/>
                <c:lvl>
                  <c:pt idx="0">
                    <c:v>Consejería Juridica</c:v>
                  </c:pt>
                  <c:pt idx="1">
                    <c:v>Coordinación de Delegaciones</c:v>
                  </c:pt>
                  <c:pt idx="2">
                    <c:v>Coordinación de la Oficina de Presidencia </c:v>
                  </c:pt>
                  <c:pt idx="3">
                    <c:v>Coordinación General  Oficina Central de Gobierno, Estrategía y opinión Pública</c:v>
                  </c:pt>
                  <c:pt idx="4">
                    <c:v>Educación Municipal</c:v>
                  </c:pt>
                  <c:pt idx="5">
                    <c:v>Instituto de Cultura</c:v>
                  </c:pt>
                  <c:pt idx="6">
                    <c:v>Instituto Municipal de la Juventud</c:v>
                  </c:pt>
                  <c:pt idx="7">
                    <c:v>Instituto Municipal de la Mujer</c:v>
                  </c:pt>
                  <c:pt idx="8">
                    <c:v>Junta Municipal de Reclutamiento</c:v>
                  </c:pt>
                  <c:pt idx="9">
                    <c:v>Mantenimiento de Pavimentos</c:v>
                  </c:pt>
                  <c:pt idx="10">
                    <c:v>Mantenimiento Urbano</c:v>
                  </c:pt>
                  <c:pt idx="11">
                    <c:v>Rastros Municipales</c:v>
                  </c:pt>
                  <c:pt idx="12">
                    <c:v>Relaciones Exteriores</c:v>
                  </c:pt>
                  <c:pt idx="13">
                    <c:v>Relaciones Públicas</c:v>
                  </c:pt>
                  <c:pt idx="14">
                    <c:v>Sanidad Animal</c:v>
                  </c:pt>
                  <c:pt idx="15">
                    <c:v>Vinculación Asuntos Religiosos</c:v>
                  </c:pt>
                  <c:pt idx="16">
                    <c:v>Cementerios</c:v>
                  </c:pt>
                  <c:pt idx="17">
                    <c:v>Centro de  Promoción Económica y Turismo</c:v>
                  </c:pt>
                  <c:pt idx="18">
                    <c:v>Comunicación Social</c:v>
                  </c:pt>
                  <c:pt idx="19">
                    <c:v>Coordinación de Gabinete</c:v>
                  </c:pt>
                  <c:pt idx="20">
                    <c:v>Estacionómetros y Estacionamientos</c:v>
                  </c:pt>
                  <c:pt idx="21">
                    <c:v>Regidores</c:v>
                  </c:pt>
                  <c:pt idx="22">
                    <c:v>Registro Civil</c:v>
                  </c:pt>
                  <c:pt idx="23">
                    <c:v>Secretaria del Ayuntamiento</c:v>
                  </c:pt>
                  <c:pt idx="24">
                    <c:v>Secretaría Particular</c:v>
                  </c:pt>
                  <c:pt idx="25">
                    <c:v>Comunidad Digna</c:v>
                  </c:pt>
                  <c:pt idx="26">
                    <c:v>Contraloría</c:v>
                  </c:pt>
                  <c:pt idx="27">
                    <c:v>Coplademun</c:v>
                  </c:pt>
                  <c:pt idx="28">
                    <c:v>Instituto de Capacitación y Oferta Educativa</c:v>
                  </c:pt>
                  <c:pt idx="29">
                    <c:v>Protección al Medio Ambiente</c:v>
                  </c:pt>
                  <c:pt idx="30">
                    <c:v>Aseo Público</c:v>
                  </c:pt>
                  <c:pt idx="31">
                    <c:v>Asuntos Internos</c:v>
                  </c:pt>
                  <c:pt idx="32">
                    <c:v>Parques y Jardines</c:v>
                  </c:pt>
                  <c:pt idx="33">
                    <c:v>Participación Ciudadana</c:v>
                  </c:pt>
                  <c:pt idx="34">
                    <c:v>Transparencia y Acceso a la Información</c:v>
                  </c:pt>
                  <c:pt idx="35">
                    <c:v>Atención Ciudadana</c:v>
                  </c:pt>
                  <c:pt idx="36">
                    <c:v>Integración y Dictaminación</c:v>
                  </c:pt>
                  <c:pt idx="37">
                    <c:v>Proyectos Estratégicos</c:v>
                  </c:pt>
                  <c:pt idx="38">
                    <c:v>Alumbrado Público</c:v>
                  </c:pt>
                  <c:pt idx="39">
                    <c:v>Agua y Alcantarillado</c:v>
                  </c:pt>
                  <c:pt idx="40">
                    <c:v>Protección Civil y Bomberos</c:v>
                  </c:pt>
                  <c:pt idx="41">
                    <c:v>Archivo Municipal</c:v>
                  </c:pt>
                  <c:pt idx="42">
                    <c:v>Dirección General de  Innovación y Tecnología</c:v>
                  </c:pt>
                  <c:pt idx="43">
                    <c:v>Catastro</c:v>
                  </c:pt>
                  <c:pt idx="44">
                    <c:v>Desarrollo Social Humano</c:v>
                  </c:pt>
                  <c:pt idx="45">
                    <c:v>Dirección General de Ecología</c:v>
                  </c:pt>
                  <c:pt idx="46">
                    <c:v>Patrimonio Municipal</c:v>
                  </c:pt>
                  <c:pt idx="47">
                    <c:v>Dirección General de Servicios Públicos</c:v>
                  </c:pt>
                  <c:pt idx="48">
                    <c:v>Actas y Acuerdos</c:v>
                  </c:pt>
                  <c:pt idx="49">
                    <c:v>Dirección General de Inspección de Reglamentos</c:v>
                  </c:pt>
                  <c:pt idx="50">
                    <c:v>Síndico Municipal</c:v>
                  </c:pt>
                  <c:pt idx="51">
                    <c:v>Comisaría General de Seguridad Pública</c:v>
                  </c:pt>
                  <c:pt idx="52">
                    <c:v>Oficialía Mayor de Padrón y Licencias</c:v>
                  </c:pt>
                  <c:pt idx="53">
                    <c:v>Tesorero Municipal</c:v>
                  </c:pt>
                  <c:pt idx="54">
                    <c:v>Oficialía Mayor Administrativa</c:v>
                  </c:pt>
                  <c:pt idx="55">
                    <c:v>Dirección General de Obras Públicas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  <c:pt idx="55">
                    <c:v>56</c:v>
                  </c:pt>
                </c:lvl>
              </c:multiLvlStrCache>
            </c:multiLvlStrRef>
          </c:cat>
          <c:val>
            <c:numRef>
              <c:f>'ESTAD-MARZO '!$G$240:$G$295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7</c:v>
                </c:pt>
                <c:pt idx="40">
                  <c:v>7</c:v>
                </c:pt>
                <c:pt idx="41">
                  <c:v>8</c:v>
                </c:pt>
                <c:pt idx="42">
                  <c:v>8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11</c:v>
                </c:pt>
                <c:pt idx="47">
                  <c:v>13</c:v>
                </c:pt>
                <c:pt idx="48">
                  <c:v>16</c:v>
                </c:pt>
                <c:pt idx="49">
                  <c:v>22</c:v>
                </c:pt>
                <c:pt idx="50">
                  <c:v>22</c:v>
                </c:pt>
                <c:pt idx="51">
                  <c:v>36</c:v>
                </c:pt>
                <c:pt idx="52">
                  <c:v>37</c:v>
                </c:pt>
                <c:pt idx="53">
                  <c:v>40</c:v>
                </c:pt>
                <c:pt idx="54">
                  <c:v>60</c:v>
                </c:pt>
                <c:pt idx="55">
                  <c:v>80</c:v>
                </c:pt>
              </c:numCache>
            </c:numRef>
          </c:val>
        </c:ser>
        <c:shape val="box"/>
        <c:axId val="128805120"/>
        <c:axId val="128811008"/>
        <c:axId val="0"/>
      </c:bar3DChart>
      <c:catAx>
        <c:axId val="128805120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28811008"/>
        <c:crosses val="autoZero"/>
        <c:auto val="1"/>
        <c:lblAlgn val="ctr"/>
        <c:lblOffset val="100"/>
      </c:catAx>
      <c:valAx>
        <c:axId val="128811008"/>
        <c:scaling>
          <c:orientation val="minMax"/>
        </c:scaling>
        <c:delete val="1"/>
        <c:axPos val="l"/>
        <c:numFmt formatCode="General" sourceLinked="1"/>
        <c:tickLblPos val="nextTo"/>
        <c:crossAx val="128805120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showVal val="1"/>
            <c:showLeaderLines val="1"/>
          </c:dLbls>
          <c:cat>
            <c:strRef>
              <c:f>'ESTAD-MARZO '!$E$46:$H$61</c:f>
              <c:strCache>
                <c:ptCount val="16"/>
                <c:pt idx="0">
                  <c:v>SE TIENE POR NO PRESENTADA ( NO CUMPLIÓ PREVENCIÓN)</c:v>
                </c:pt>
                <c:pt idx="1">
                  <c:v>NO CUMPLIO CON LOS EXTREMOS DEL ARTÍCULO 79 (REQUISITOS)</c:v>
                </c:pt>
                <c:pt idx="2">
                  <c:v>INCOMPETENCIA </c:v>
                </c:pt>
                <c:pt idx="3">
                  <c:v>IMPROCEDENTE POR INEXISTENTE</c:v>
                </c:pt>
                <c:pt idx="4">
                  <c:v>IMPROCEDENTE, CONFIDENCIAL E INEXISTENTE</c:v>
                </c:pt>
                <c:pt idx="5">
                  <c:v>PROCEDENTE</c:v>
                </c:pt>
                <c:pt idx="6">
                  <c:v>PROCEDENTE PARCIAL POR CONFIDENCIALIDAD </c:v>
                </c:pt>
                <c:pt idx="7">
                  <c:v>IMPROCEDENTE POR CONFIDENCIALIDAD Y RESERVADA</c:v>
                </c:pt>
                <c:pt idx="8">
                  <c:v>PROCEDENTE PARCIAL POR CONFIDENCIALIDAD E INEXISTENCIA</c:v>
                </c:pt>
                <c:pt idx="9">
                  <c:v>PROCEDENTE PARCIAL POR CONFIDENCIALIDAD, RESERVA E INEXISTENCIA</c:v>
                </c:pt>
                <c:pt idx="10">
                  <c:v>PROCEDENTE PARCIAL POR INEXISTENCIA</c:v>
                </c:pt>
                <c:pt idx="11">
                  <c:v>PROCEDENTE PARCIAL POR RESERVA</c:v>
                </c:pt>
                <c:pt idx="12">
                  <c:v>PROCEDENTE PARCIAL POR RESERVA Y CONFIDENCIALIDAD</c:v>
                </c:pt>
                <c:pt idx="13">
                  <c:v>PROCEDENE PARCIAL POR RESERVA E INEXISTENCIA</c:v>
                </c:pt>
                <c:pt idx="14">
                  <c:v>IMPROCEDENTE POR RESERVADA</c:v>
                </c:pt>
                <c:pt idx="15">
                  <c:v>IMPROCEDENTE POR RESERVADA E INEXISTENCIA</c:v>
                </c:pt>
              </c:strCache>
            </c:strRef>
          </c:cat>
          <c:val>
            <c:numRef>
              <c:f>'ESTAD-MARZO '!$J$46:$J$61</c:f>
              <c:numCache>
                <c:formatCode>0%</c:formatCode>
                <c:ptCount val="16"/>
                <c:pt idx="0">
                  <c:v>8.4745762711864403E-2</c:v>
                </c:pt>
                <c:pt idx="1">
                  <c:v>6.7796610169491523E-3</c:v>
                </c:pt>
                <c:pt idx="2">
                  <c:v>3.3898305084745762E-3</c:v>
                </c:pt>
                <c:pt idx="3">
                  <c:v>0.16610169491525423</c:v>
                </c:pt>
                <c:pt idx="4">
                  <c:v>0</c:v>
                </c:pt>
                <c:pt idx="5">
                  <c:v>0.20677966101694914</c:v>
                </c:pt>
                <c:pt idx="6">
                  <c:v>0.30847457627118646</c:v>
                </c:pt>
                <c:pt idx="7">
                  <c:v>3.3898305084745762E-3</c:v>
                </c:pt>
                <c:pt idx="8">
                  <c:v>6.7796610169491525E-2</c:v>
                </c:pt>
                <c:pt idx="9">
                  <c:v>3.3898305084745762E-3</c:v>
                </c:pt>
                <c:pt idx="10">
                  <c:v>9.152542372881356E-2</c:v>
                </c:pt>
                <c:pt idx="11">
                  <c:v>1.6949152542372881E-2</c:v>
                </c:pt>
                <c:pt idx="12">
                  <c:v>0</c:v>
                </c:pt>
                <c:pt idx="14">
                  <c:v>3.7288135593220341E-2</c:v>
                </c:pt>
                <c:pt idx="15">
                  <c:v>3.3898305084745762E-3</c:v>
                </c:pt>
              </c:numCache>
            </c:numRef>
          </c:val>
        </c:ser>
      </c:pie3DChart>
      <c:spPr>
        <a:effectLst>
          <a:innerShdw blurRad="63500" dist="50800" dir="16200000">
            <a:prstClr val="black">
              <a:alpha val="50000"/>
            </a:prstClr>
          </a:innerShdw>
        </a:effectLst>
        <a:scene3d>
          <a:camera prst="orthographicFront"/>
          <a:lightRig rig="threePt" dir="t"/>
        </a:scene3d>
        <a:sp3d prstMaterial="flat"/>
      </c:spPr>
    </c:plotArea>
    <c:legend>
      <c:legendPos val="r"/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chemeClr val="bg1">
        <a:lumMod val="8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perspective val="30"/>
    </c:view3D>
    <c:sideWall>
      <c:spPr>
        <a:effectLst>
          <a:outerShdw blurRad="50800" dist="50800" dir="5400000" algn="ctr" rotWithShape="0">
            <a:schemeClr val="accent3">
              <a:lumMod val="20000"/>
              <a:lumOff val="80000"/>
            </a:schemeClr>
          </a:outerShdw>
        </a:effectLst>
      </c:spPr>
    </c:sideWall>
    <c:backWall>
      <c:spPr>
        <a:effectLst>
          <a:outerShdw blurRad="50800" dist="50800" dir="5400000" algn="ctr" rotWithShape="0">
            <a:schemeClr val="accent3">
              <a:lumMod val="40000"/>
              <a:lumOff val="6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1.2121212121212118E-2"/>
          <c:y val="0.22263495035148578"/>
          <c:w val="0.94666666666666666"/>
          <c:h val="0.61986674742580261"/>
        </c:manualLayout>
      </c:layout>
      <c:bar3DChart>
        <c:barDir val="col"/>
        <c:grouping val="stacked"/>
        <c:ser>
          <c:idx val="0"/>
          <c:order val="0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171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5.2596975673898814E-3"/>
                  <c:y val="4.66200466200466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57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'ESTAD-ENERO'!$C$24:$D$24</c:f>
              <c:numCache>
                <c:formatCode>General</c:formatCode>
                <c:ptCount val="2"/>
                <c:pt idx="0">
                  <c:v>195</c:v>
                </c:pt>
                <c:pt idx="1">
                  <c:v>191</c:v>
                </c:pt>
              </c:numCache>
            </c:numRef>
          </c:val>
        </c:ser>
        <c:ser>
          <c:idx val="1"/>
          <c:order val="1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75%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25%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'ESTAD-ENERO'!$C$25:$D$25</c:f>
              <c:numCache>
                <c:formatCode>0%</c:formatCode>
                <c:ptCount val="2"/>
                <c:pt idx="0">
                  <c:v>0.50518134715025909</c:v>
                </c:pt>
                <c:pt idx="1">
                  <c:v>0.49481865284974091</c:v>
                </c:pt>
              </c:numCache>
            </c:numRef>
          </c:val>
        </c:ser>
        <c:dLbls>
          <c:showVal val="1"/>
        </c:dLbls>
        <c:gapWidth val="95"/>
        <c:gapDepth val="95"/>
        <c:shape val="box"/>
        <c:axId val="128892288"/>
        <c:axId val="128898176"/>
        <c:axId val="0"/>
      </c:bar3DChart>
      <c:catAx>
        <c:axId val="12889228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28898176"/>
        <c:crosses val="autoZero"/>
        <c:auto val="1"/>
        <c:lblAlgn val="ctr"/>
        <c:lblOffset val="100"/>
      </c:catAx>
      <c:valAx>
        <c:axId val="128898176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28892288"/>
        <c:crosses val="autoZero"/>
        <c:crossBetween val="between"/>
      </c:valAx>
    </c:plotArea>
    <c:legend>
      <c:legendPos val="t"/>
      <c:legendEntry>
        <c:idx val="1"/>
        <c:delete val="1"/>
      </c:legendEntry>
      <c:txPr>
        <a:bodyPr/>
        <a:lstStyle/>
        <a:p>
          <a:pPr>
            <a:defRPr sz="1800" b="1"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"/>
  <c:chart>
    <c:autoTitleDeleted val="1"/>
    <c:view3D>
      <c:rAngAx val="1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623732856291236E-2"/>
          <c:y val="0.18814161512033087"/>
          <c:w val="0.94752534287419365"/>
          <c:h val="0.64119447997905465"/>
        </c:manualLayout>
      </c:layout>
      <c:bar3DChart>
        <c:barDir val="col"/>
        <c:grouping val="stacked"/>
        <c:ser>
          <c:idx val="0"/>
          <c:order val="0"/>
          <c:tx>
            <c:strRef>
              <c:f>'ESTAD-ENERO'!$H$22:$L$22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58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162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0"/>
                  <c:y val="-8.771926795162733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</a:t>
                    </a:r>
                  </a:p>
                </c:rich>
              </c:tx>
              <c:showVal val="1"/>
            </c:dLbl>
            <c:showVal val="1"/>
          </c:dLbls>
          <c:cat>
            <c:strRef>
              <c:f>'ESTAD-ENERO'!$H$23:$K$23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'ESTAD-ENERO'!$H$24:$K$24</c:f>
              <c:numCache>
                <c:formatCode>General</c:formatCode>
                <c:ptCount val="4"/>
                <c:pt idx="0">
                  <c:v>289</c:v>
                </c:pt>
                <c:pt idx="1">
                  <c:v>87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'ESTAD-ENERO'!$H$22:$L$22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25%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71%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3.1620553359683785E-2"/>
                  <c:y val="-2.9350104821802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2.3715415019762941E-2"/>
                  <c:y val="-2.5157232704402552E-2"/>
                </c:manualLayout>
              </c:layout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'ESTAD-ENERO'!$H$25:$K$25</c:f>
              <c:numCache>
                <c:formatCode>0%</c:formatCode>
                <c:ptCount val="4"/>
                <c:pt idx="0">
                  <c:v>0.22538860103626943</c:v>
                </c:pt>
                <c:pt idx="1">
                  <c:v>0.74870466321243523</c:v>
                </c:pt>
                <c:pt idx="2">
                  <c:v>2.5906735751295335E-2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box"/>
        <c:axId val="128952576"/>
        <c:axId val="128962560"/>
        <c:axId val="0"/>
      </c:bar3DChart>
      <c:catAx>
        <c:axId val="12895257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28962560"/>
        <c:crosses val="autoZero"/>
        <c:auto val="1"/>
        <c:lblAlgn val="ctr"/>
        <c:lblOffset val="100"/>
      </c:catAx>
      <c:valAx>
        <c:axId val="128962560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28952576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>
              <a:defRPr sz="1800" b="1"/>
            </a:pPr>
            <a:endParaRPr lang="es-MX"/>
          </a:p>
        </c:txPr>
      </c:legendEntry>
      <c:legendEntry>
        <c:idx val="1"/>
        <c:delete val="1"/>
      </c:legendEntry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9"/>
  <c:chart>
    <c:autoTitleDeleted val="1"/>
    <c:view3D>
      <c:perspective val="30"/>
    </c:view3D>
    <c:floor>
      <c:spPr>
        <a:effectLst>
          <a:outerShdw blurRad="50800" dist="50800" dir="5400000" algn="ctr" rotWithShape="0">
            <a:schemeClr val="accent1">
              <a:lumMod val="60000"/>
              <a:lumOff val="40000"/>
            </a:schemeClr>
          </a:outerShdw>
        </a:effectLst>
      </c:spPr>
    </c:floor>
    <c:sideWall>
      <c:spPr>
        <a:effectLst>
          <a:outerShdw blurRad="50800" dist="50800" dir="5400000" algn="ctr" rotWithShape="0">
            <a:srgbClr val="00B0F0"/>
          </a:outerShdw>
        </a:effectLst>
      </c:spPr>
    </c:sideWall>
    <c:backWall>
      <c:spPr>
        <a:effectLst>
          <a:outerShdw blurRad="50800" dist="50800" dir="5400000" algn="ctr" rotWithShape="0">
            <a:srgbClr val="00B0F0"/>
          </a:outerShdw>
        </a:effectLst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'ESTAD-ABRIL'!$D$110:$I$110</c:f>
              <c:strCache>
                <c:ptCount val="1"/>
                <c:pt idx="0">
                  <c:v>       FORMATO SOLICITADO</c:v>
                </c:pt>
              </c:strCache>
            </c:strRef>
          </c:tx>
          <c:dLbls>
            <c:showVal val="1"/>
          </c:dLbls>
          <c:cat>
            <c:strRef>
              <c:f>'ESTAD-ABRIL'!$E$111:$E$117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CERTIFICADA COPIA SIMPLE</c:v>
                </c:pt>
                <c:pt idx="4">
                  <c:v>CD</c:v>
                </c:pt>
                <c:pt idx="5">
                  <c:v>CONSULTA DIRECTA</c:v>
                </c:pt>
                <c:pt idx="6">
                  <c:v>COPIA SIMPLE Y COPIA DIGITAL</c:v>
                </c:pt>
              </c:strCache>
            </c:strRef>
          </c:cat>
          <c:val>
            <c:numRef>
              <c:f>'ESTAD-ABRIL'!$F$111:$F$117</c:f>
              <c:numCache>
                <c:formatCode>General</c:formatCode>
                <c:ptCount val="7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'ESTAD-ABRIL'!$E$111:$E$117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CERTIFICADA COPIA SIMPLE</c:v>
                </c:pt>
                <c:pt idx="4">
                  <c:v>CD</c:v>
                </c:pt>
                <c:pt idx="5">
                  <c:v>CONSULTA DIRECTA</c:v>
                </c:pt>
                <c:pt idx="6">
                  <c:v>COPIA SIMPLE Y COPIA DIGITAL</c:v>
                </c:pt>
              </c:strCache>
            </c:strRef>
          </c:cat>
          <c:val>
            <c:numRef>
              <c:f>'ESTAD-ABRIL'!$G$111:$G$117</c:f>
              <c:numCache>
                <c:formatCode>General</c:formatCode>
                <c:ptCount val="7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1">
                  <a:lumMod val="50000"/>
                </a:schemeClr>
              </a:outerShdw>
            </a:effectLst>
          </c:spPr>
          <c:dLbls>
            <c:dLbl>
              <c:idx val="3"/>
              <c:layout>
                <c:manualLayout>
                  <c:x val="4.7281323877068574E-3"/>
                  <c:y val="-2.1455943875691889E-2"/>
                </c:manualLayout>
              </c:layout>
              <c:showVal val="1"/>
            </c:dLbl>
            <c:dLbl>
              <c:idx val="4"/>
              <c:layout>
                <c:manualLayout>
                  <c:x val="4.7281323877068574E-3"/>
                  <c:y val="-2.4521078715076212E-2"/>
                </c:manualLayout>
              </c:layout>
              <c:showVal val="1"/>
            </c:dLbl>
            <c:dLbl>
              <c:idx val="5"/>
              <c:layout>
                <c:manualLayout>
                  <c:x val="0"/>
                  <c:y val="1.8390809036307364E-2"/>
                </c:manualLayout>
              </c:layout>
              <c:showVal val="1"/>
            </c:dLbl>
            <c:dLbl>
              <c:idx val="6"/>
              <c:layout>
                <c:manualLayout>
                  <c:x val="-3.1520882584712452E-3"/>
                  <c:y val="2.7586213554460989E-2"/>
                </c:manualLayout>
              </c:layout>
              <c:showVal val="1"/>
            </c:dLbl>
            <c:spPr>
              <a:effectLst>
                <a:outerShdw blurRad="50800" dist="50800" dir="5400000" algn="ctr" rotWithShape="0">
                  <a:schemeClr val="tx2">
                    <a:lumMod val="20000"/>
                    <a:lumOff val="80000"/>
                  </a:schemeClr>
                </a:outerShdw>
              </a:effectLst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'ESTAD-ABRIL'!$E$111:$E$117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CERTIFICADA COPIA SIMPLE</c:v>
                </c:pt>
                <c:pt idx="4">
                  <c:v>CD</c:v>
                </c:pt>
                <c:pt idx="5">
                  <c:v>CONSULTA DIRECTA</c:v>
                </c:pt>
                <c:pt idx="6">
                  <c:v>COPIA SIMPLE Y COPIA DIGITAL</c:v>
                </c:pt>
              </c:strCache>
            </c:strRef>
          </c:cat>
          <c:val>
            <c:numRef>
              <c:f>'ESTAD-ABRIL'!$H$111:$H$117</c:f>
              <c:numCache>
                <c:formatCode>General</c:formatCode>
                <c:ptCount val="7"/>
                <c:pt idx="0">
                  <c:v>132</c:v>
                </c:pt>
                <c:pt idx="1">
                  <c:v>82</c:v>
                </c:pt>
                <c:pt idx="2">
                  <c:v>44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2.4183796856106408E-2"/>
                  <c:y val="-3.67816180726162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79%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1.1285771866183788E-2"/>
                  <c:y val="-5.51724271089225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55%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9.673518742442563E-3"/>
                  <c:y val="-5.51724271089225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38%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9.673391793377702E-3"/>
                  <c:y val="-6.7432966466459479E-2"/>
                </c:manualLayout>
              </c:layout>
              <c:showVal val="1"/>
            </c:dLbl>
            <c:dLbl>
              <c:idx val="4"/>
              <c:layout>
                <c:manualLayout>
                  <c:x val="4.8367593712212824E-3"/>
                  <c:y val="-8.2758640663382246E-2"/>
                </c:manualLayout>
              </c:layout>
              <c:showVal val="1"/>
            </c:dLbl>
            <c:dLbl>
              <c:idx val="5"/>
              <c:layout>
                <c:manualLayout>
                  <c:x val="6.4490124949622149E-3"/>
                  <c:y val="-8.5823775502766597E-2"/>
                </c:manualLayout>
              </c:layout>
              <c:showVal val="1"/>
            </c:dLbl>
            <c:dLbl>
              <c:idx val="6"/>
              <c:layout>
                <c:manualLayout>
                  <c:x val="9.4562647754137547E-3"/>
                  <c:y val="-9.1954045181537158E-2"/>
                </c:manualLayout>
              </c:layout>
              <c:showVal val="1"/>
            </c:dLbl>
            <c:txPr>
              <a:bodyPr/>
              <a:lstStyle/>
              <a:p>
                <a:pPr>
                  <a:defRPr b="1">
                    <a:solidFill>
                      <a:srgbClr val="0070C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'ESTAD-ABRIL'!$E$111:$E$117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CERTIFICADA COPIA SIMPLE</c:v>
                </c:pt>
                <c:pt idx="4">
                  <c:v>CD</c:v>
                </c:pt>
                <c:pt idx="5">
                  <c:v>CONSULTA DIRECTA</c:v>
                </c:pt>
                <c:pt idx="6">
                  <c:v>COPIA SIMPLE Y COPIA DIGITAL</c:v>
                </c:pt>
              </c:strCache>
            </c:strRef>
          </c:cat>
          <c:val>
            <c:numRef>
              <c:f>'ESTAD-ABRIL'!$I$111:$I$117</c:f>
              <c:numCache>
                <c:formatCode>0%</c:formatCode>
                <c:ptCount val="7"/>
                <c:pt idx="0">
                  <c:v>0.50769230769230766</c:v>
                </c:pt>
                <c:pt idx="1">
                  <c:v>0.31538461538461537</c:v>
                </c:pt>
                <c:pt idx="2">
                  <c:v>0.16923076923076924</c:v>
                </c:pt>
                <c:pt idx="3">
                  <c:v>3.8461538461538464E-3</c:v>
                </c:pt>
                <c:pt idx="4">
                  <c:v>3.8461538461538464E-3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3230976"/>
        <c:axId val="133232512"/>
        <c:axId val="0"/>
      </c:bar3DChart>
      <c:catAx>
        <c:axId val="13323097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tx2">
                    <a:lumMod val="75000"/>
                  </a:schemeClr>
                </a:solidFill>
              </a:defRPr>
            </a:pPr>
            <a:endParaRPr lang="es-MX"/>
          </a:p>
        </c:txPr>
        <c:crossAx val="133232512"/>
        <c:crosses val="autoZero"/>
        <c:auto val="1"/>
        <c:lblAlgn val="ctr"/>
        <c:lblOffset val="100"/>
      </c:catAx>
      <c:valAx>
        <c:axId val="133232512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3230976"/>
        <c:crosses val="autoZero"/>
        <c:crossBetween val="between"/>
      </c:valAx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9934589494330138"/>
          <c:y val="7.0498101305844024E-2"/>
          <c:w val="0.41219374173972934"/>
          <c:h val="8.5073420840117209E-2"/>
        </c:manualLayout>
      </c:layout>
      <c:txPr>
        <a:bodyPr/>
        <a:lstStyle/>
        <a:p>
          <a:pPr>
            <a:defRPr sz="1800" b="1"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7"/>
  <c:chart>
    <c:title>
      <c:tx>
        <c:rich>
          <a:bodyPr/>
          <a:lstStyle/>
          <a:p>
            <a:pPr>
              <a:defRPr/>
            </a:pPr>
            <a:r>
              <a:rPr lang="en-US"/>
              <a:t>TIPO DE INFORMACIÓN</a:t>
            </a:r>
          </a:p>
        </c:rich>
      </c:tx>
    </c:title>
    <c:view3D>
      <c:perspective val="30"/>
    </c:view3D>
    <c:floor>
      <c:spPr>
        <a:noFill/>
        <a:ln w="9525">
          <a:noFill/>
        </a:ln>
      </c:spPr>
    </c:floor>
    <c:plotArea>
      <c:layout>
        <c:manualLayout>
          <c:layoutTarget val="inner"/>
          <c:xMode val="edge"/>
          <c:yMode val="edge"/>
          <c:x val="3.0974996546484352E-2"/>
          <c:y val="0.16153072212127331"/>
          <c:w val="0.96902499120028163"/>
          <c:h val="0.71150195010670392"/>
        </c:manualLayout>
      </c:layout>
      <c:bar3DChart>
        <c:barDir val="col"/>
        <c:grouping val="stacked"/>
        <c:ser>
          <c:idx val="0"/>
          <c:order val="0"/>
          <c:dLbls>
            <c:delete val="1"/>
          </c:dLbls>
          <c:cat>
            <c:multiLvlStrRef>
              <c:f>'ESTAD-ABRIL'!$E$174:$F$177</c:f>
              <c:multiLvlStrCache>
                <c:ptCount val="4"/>
                <c:lvl>
                  <c:pt idx="0">
                    <c:v>ORDINARIA</c:v>
                  </c:pt>
                  <c:pt idx="1">
                    <c:v>FUNDAMENTAL</c:v>
                  </c:pt>
                  <c:pt idx="2">
                    <c:v>RESERVADA</c:v>
                  </c:pt>
                  <c:pt idx="3">
                    <c:v>CONFIDENCIAL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'ESTAD-ABRIL'!$G$174:$G$177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3">
                  <a:lumMod val="50000"/>
                </a:schemeClr>
              </a:outerShdw>
            </a:effectLst>
          </c:spPr>
          <c:dLbls>
            <c:dLbl>
              <c:idx val="2"/>
              <c:layout>
                <c:manualLayout>
                  <c:x val="4.1279669762641765E-3"/>
                  <c:y val="-3.4188034188034191E-2"/>
                </c:manualLayout>
              </c:layout>
              <c:showVal val="1"/>
            </c:dLbl>
            <c:dLbl>
              <c:idx val="3"/>
              <c:layout>
                <c:manualLayout>
                  <c:x val="4.1279669762641765E-3"/>
                  <c:y val="-3.4188034188034191E-2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multiLvlStrRef>
              <c:f>'ESTAD-ABRIL'!$E$174:$F$177</c:f>
              <c:multiLvlStrCache>
                <c:ptCount val="4"/>
                <c:lvl>
                  <c:pt idx="0">
                    <c:v>ORDINARIA</c:v>
                  </c:pt>
                  <c:pt idx="1">
                    <c:v>FUNDAMENTAL</c:v>
                  </c:pt>
                  <c:pt idx="2">
                    <c:v>RESERVADA</c:v>
                  </c:pt>
                  <c:pt idx="3">
                    <c:v>CONFIDENCIAL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'ESTAD-ABRIL'!$H$174:$H$177</c:f>
              <c:numCache>
                <c:formatCode>General</c:formatCode>
                <c:ptCount val="4"/>
                <c:pt idx="0">
                  <c:v>191</c:v>
                </c:pt>
                <c:pt idx="1">
                  <c:v>59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3.2876253626191856E-2"/>
                  <c:y val="-5.8452453058752324E-2"/>
                </c:manualLayout>
              </c:layout>
              <c:showVal val="1"/>
            </c:dLbl>
            <c:dLbl>
              <c:idx val="1"/>
              <c:layout>
                <c:manualLayout>
                  <c:x val="2.6702362204725636E-2"/>
                  <c:y val="-0.14214381856114144"/>
                </c:manualLayout>
              </c:layout>
              <c:showVal val="1"/>
            </c:dLbl>
            <c:dLbl>
              <c:idx val="2"/>
              <c:layout>
                <c:manualLayout>
                  <c:x val="2.2456140350877202E-2"/>
                  <c:y val="-0.16614745272226264"/>
                </c:manualLayout>
              </c:layout>
              <c:showVal val="1"/>
            </c:dLbl>
            <c:dLbl>
              <c:idx val="3"/>
              <c:layout>
                <c:manualLayout>
                  <c:x val="1.5429755491090043E-2"/>
                  <c:y val="-0.17589272494784305"/>
                </c:manualLayout>
              </c:layout>
              <c:showVal val="1"/>
            </c:dLbl>
            <c:txPr>
              <a:bodyPr/>
              <a:lstStyle/>
              <a:p>
                <a:pPr>
                  <a:defRPr sz="110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multiLvlStrRef>
              <c:f>'ESTAD-ABRIL'!$E$174:$F$177</c:f>
              <c:multiLvlStrCache>
                <c:ptCount val="4"/>
                <c:lvl>
                  <c:pt idx="0">
                    <c:v>ORDINARIA</c:v>
                  </c:pt>
                  <c:pt idx="1">
                    <c:v>FUNDAMENTAL</c:v>
                  </c:pt>
                  <c:pt idx="2">
                    <c:v>RESERVADA</c:v>
                  </c:pt>
                  <c:pt idx="3">
                    <c:v>CONFIDENCIAL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'ESTAD-ABRIL'!$I$174:$I$177</c:f>
              <c:numCache>
                <c:formatCode>0%</c:formatCode>
                <c:ptCount val="4"/>
                <c:pt idx="0">
                  <c:v>0.73461538461538467</c:v>
                </c:pt>
                <c:pt idx="1">
                  <c:v>0.22692307692307692</c:v>
                </c:pt>
                <c:pt idx="2">
                  <c:v>3.8461538461538464E-2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delete val="1"/>
          </c:dLbls>
          <c:cat>
            <c:multiLvlStrRef>
              <c:f>'ESTAD-ABRIL'!$E$174:$F$177</c:f>
              <c:multiLvlStrCache>
                <c:ptCount val="4"/>
                <c:lvl>
                  <c:pt idx="0">
                    <c:v>ORDINARIA</c:v>
                  </c:pt>
                  <c:pt idx="1">
                    <c:v>FUNDAMENTAL</c:v>
                  </c:pt>
                  <c:pt idx="2">
                    <c:v>RESERVADA</c:v>
                  </c:pt>
                  <c:pt idx="3">
                    <c:v>CONFIDENCIAL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'ESTAD-ABRIL'!#REF!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Val val="1"/>
        </c:dLbls>
        <c:gapWidth val="95"/>
        <c:shape val="cylinder"/>
        <c:axId val="133302144"/>
        <c:axId val="133303680"/>
        <c:axId val="0"/>
      </c:bar3DChart>
      <c:catAx>
        <c:axId val="13330214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3">
                    <a:lumMod val="50000"/>
                  </a:schemeClr>
                </a:solidFill>
              </a:defRPr>
            </a:pPr>
            <a:endParaRPr lang="es-MX"/>
          </a:p>
        </c:txPr>
        <c:crossAx val="133303680"/>
        <c:crosses val="autoZero"/>
        <c:auto val="1"/>
        <c:lblAlgn val="ctr"/>
        <c:lblOffset val="100"/>
      </c:catAx>
      <c:valAx>
        <c:axId val="133303680"/>
        <c:scaling>
          <c:orientation val="minMax"/>
        </c:scaling>
        <c:delete val="1"/>
        <c:axPos val="l"/>
        <c:numFmt formatCode="General" sourceLinked="1"/>
        <c:tickLblPos val="nextTo"/>
        <c:crossAx val="133302144"/>
        <c:crosses val="autoZero"/>
        <c:crossBetween val="between"/>
      </c:valAx>
    </c:plotArea>
    <c:plotVisOnly val="1"/>
    <c:dispBlanksAs val="zero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6"/>
  <c:chart>
    <c:title>
      <c:tx>
        <c:rich>
          <a:bodyPr/>
          <a:lstStyle/>
          <a:p>
            <a:pPr>
              <a:defRPr/>
            </a:pPr>
            <a:r>
              <a:rPr lang="es-MX"/>
              <a:t>NOTIFICACIÓN DE RESPUESTA</a:t>
            </a:r>
          </a:p>
        </c:rich>
      </c:tx>
    </c:title>
    <c:view3D>
      <c:rAngAx val="1"/>
    </c:view3D>
    <c:plotArea>
      <c:layout>
        <c:manualLayout>
          <c:layoutTarget val="inner"/>
          <c:xMode val="edge"/>
          <c:yMode val="edge"/>
          <c:x val="2.8333333333333332E-2"/>
          <c:y val="0.19432888597258677"/>
          <c:w val="0.9633333333333336"/>
          <c:h val="0.59879228638086901"/>
        </c:manualLayout>
      </c:layout>
      <c:bar3DChart>
        <c:barDir val="col"/>
        <c:grouping val="stacked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effectLst>
              <a:outerShdw blurRad="50800" dist="50800" dir="5400000" algn="ctr" rotWithShape="0">
                <a:schemeClr val="accent2">
                  <a:lumMod val="60000"/>
                  <a:lumOff val="40000"/>
                </a:schemeClr>
              </a:outerShdw>
            </a:effectLst>
          </c:spPr>
          <c:dLbls>
            <c:dLbl>
              <c:idx val="3"/>
              <c:layout>
                <c:manualLayout>
                  <c:x val="1.1666666666666783E-2"/>
                  <c:y val="-3.2407407407408974E-2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'ESTAD-ABRIL'!$E$230:$G$233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'ESTAD-ABRIL'!$H$230:$H$233</c:f>
              <c:numCache>
                <c:formatCode>General</c:formatCode>
                <c:ptCount val="4"/>
                <c:pt idx="0">
                  <c:v>132</c:v>
                </c:pt>
                <c:pt idx="1">
                  <c:v>96</c:v>
                </c:pt>
                <c:pt idx="2">
                  <c:v>25</c:v>
                </c:pt>
                <c:pt idx="3">
                  <c:v>7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2.1666666666666671E-2"/>
                  <c:y val="-9.7222222222222224E-2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1"/>
              <c:layout>
                <c:manualLayout>
                  <c:x val="1.6666666666667472E-3"/>
                  <c:y val="-0.1388888888888889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1.6666666666666701E-2"/>
                  <c:y val="-0.1111111111111111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3"/>
              <c:layout>
                <c:manualLayout>
                  <c:x val="6.6666666666666714E-3"/>
                  <c:y val="-0.12037037037037028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txPr>
              <a:bodyPr/>
              <a:lstStyle/>
              <a:p>
                <a:pPr>
                  <a:defRPr baseline="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'ESTAD-ABRIL'!$E$230:$G$233</c:f>
              <c:strCache>
                <c:ptCount val="4"/>
                <c:pt idx="0">
                  <c:v>INFOMEX</c:v>
                </c:pt>
                <c:pt idx="1">
                  <c:v>CORREO ELECTRÓNICO</c:v>
                </c:pt>
                <c:pt idx="2">
                  <c:v>NOTIFICACIÓN PERSONAL</c:v>
                </c:pt>
                <c:pt idx="3">
                  <c:v>NOTIFICACIÓN POR LISTAS</c:v>
                </c:pt>
              </c:strCache>
            </c:strRef>
          </c:cat>
          <c:val>
            <c:numRef>
              <c:f>'ESTAD-ABRIL'!$I$230:$I$233</c:f>
              <c:numCache>
                <c:formatCode>0%</c:formatCode>
                <c:ptCount val="4"/>
                <c:pt idx="0">
                  <c:v>0.50769230769230766</c:v>
                </c:pt>
                <c:pt idx="1">
                  <c:v>0.36923076923076925</c:v>
                </c:pt>
                <c:pt idx="2">
                  <c:v>9.6153846153846159E-2</c:v>
                </c:pt>
                <c:pt idx="3">
                  <c:v>2.6923076923076925E-2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3347584"/>
        <c:axId val="133369856"/>
        <c:axId val="0"/>
      </c:bar3DChart>
      <c:catAx>
        <c:axId val="13334758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3369856"/>
        <c:crosses val="autoZero"/>
        <c:auto val="1"/>
        <c:lblAlgn val="ctr"/>
        <c:lblOffset val="100"/>
      </c:catAx>
      <c:valAx>
        <c:axId val="133369856"/>
        <c:scaling>
          <c:orientation val="minMax"/>
        </c:scaling>
        <c:delete val="1"/>
        <c:axPos val="l"/>
        <c:numFmt formatCode="General" sourceLinked="1"/>
        <c:tickLblPos val="nextTo"/>
        <c:crossAx val="133347584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6"/>
  <c:chart>
    <c:title>
      <c:tx>
        <c:rich>
          <a:bodyPr/>
          <a:lstStyle/>
          <a:p>
            <a:pPr>
              <a:defRPr/>
            </a:pPr>
            <a:r>
              <a:rPr lang="es-MX"/>
              <a:t>NOTIFICACIÓN DE RESPUESTA</a:t>
            </a:r>
          </a:p>
        </c:rich>
      </c:tx>
      <c:layout/>
    </c:title>
    <c:view3D>
      <c:rAngAx val="1"/>
    </c:view3D>
    <c:floor>
      <c:spPr>
        <a:solidFill>
          <a:schemeClr val="accent2">
            <a:lumMod val="20000"/>
            <a:lumOff val="80000"/>
          </a:schemeClr>
        </a:solidFill>
      </c:spPr>
    </c:floor>
    <c:plotArea>
      <c:layout>
        <c:manualLayout>
          <c:layoutTarget val="inner"/>
          <c:xMode val="edge"/>
          <c:yMode val="edge"/>
          <c:x val="2.8333333333333332E-2"/>
          <c:y val="0.19432888597258677"/>
          <c:w val="0.9633333333333336"/>
          <c:h val="0.59879228638086901"/>
        </c:manualLayout>
      </c:layout>
      <c:bar3DChart>
        <c:barDir val="col"/>
        <c:grouping val="stacked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effectLst>
              <a:outerShdw blurRad="50800" dist="50800" dir="5400000" algn="ctr" rotWithShape="0">
                <a:schemeClr val="accent2">
                  <a:lumMod val="60000"/>
                  <a:lumOff val="40000"/>
                </a:schemeClr>
              </a:outerShdw>
            </a:effectLst>
          </c:spPr>
          <c:dLbls>
            <c:dLbl>
              <c:idx val="3"/>
              <c:layout>
                <c:manualLayout>
                  <c:x val="1.1666666666666783E-2"/>
                  <c:y val="-3.2407407407409071E-2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'ESTAD-AGOSTO '!$E$234:$E$237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LISTAS</c:v>
                </c:pt>
                <c:pt idx="3">
                  <c:v>NOTIFICACIÓN PERSONAL</c:v>
                </c:pt>
              </c:strCache>
            </c:strRef>
          </c:cat>
          <c:val>
            <c:numRef>
              <c:f>'ESTAD-AGOSTO '!$F$234:$F$237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2.1666666666666671E-2"/>
                  <c:y val="-9.7222222222222224E-2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1"/>
              <c:layout>
                <c:manualLayout>
                  <c:x val="1.6666666666667516E-3"/>
                  <c:y val="-0.1388888888888889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1.6666666666666701E-2"/>
                  <c:y val="-0.1111111111111111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3"/>
              <c:layout>
                <c:manualLayout>
                  <c:x val="6.6666666666666714E-3"/>
                  <c:y val="-0.12037037037037028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txPr>
              <a:bodyPr/>
              <a:lstStyle/>
              <a:p>
                <a:pPr>
                  <a:defRPr baseline="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'ESTAD-AGOSTO '!$E$234:$E$237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LISTAS</c:v>
                </c:pt>
                <c:pt idx="3">
                  <c:v>NOTIFICACIÓN PERSONAL</c:v>
                </c:pt>
              </c:strCache>
            </c:strRef>
          </c:cat>
          <c:val>
            <c:numRef>
              <c:f>'ESTAD-AGOSTO '!$G$234:$G$237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180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1.8214936247723161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70</a:t>
                    </a:r>
                  </a:p>
                </c:rich>
              </c:tx>
              <c:showVal val="1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9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5.4644808743169355E-3"/>
                  <c:y val="-2.31481481481481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'ESTAD-AGOSTO '!$E$234:$E$237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LISTAS</c:v>
                </c:pt>
                <c:pt idx="3">
                  <c:v>NOTIFICACIÓN PERSONAL</c:v>
                </c:pt>
              </c:strCache>
            </c:strRef>
          </c:cat>
          <c:val>
            <c:numRef>
              <c:f>'ESTAD-AGOSTO '!$H$234:$H$237</c:f>
              <c:numCache>
                <c:formatCode>General</c:formatCode>
                <c:ptCount val="4"/>
                <c:pt idx="0">
                  <c:v>182</c:v>
                </c:pt>
                <c:pt idx="1">
                  <c:v>76</c:v>
                </c:pt>
                <c:pt idx="2">
                  <c:v>22</c:v>
                </c:pt>
                <c:pt idx="3">
                  <c:v>18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2.0036429872495438E-2"/>
                  <c:y val="-9.259259259259476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65%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5.4644808743169355E-3"/>
                  <c:y val="-0.1064814814814851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25%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-5.4644808743169355E-3"/>
                  <c:y val="-0.11111111111111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7.2859744990892532E-3"/>
                  <c:y val="-0.106481481481485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7%</a:t>
                    </a:r>
                  </a:p>
                </c:rich>
              </c:tx>
              <c:showVal val="1"/>
            </c:dLbl>
            <c:dLbl>
              <c:idx val="4"/>
              <c:layout>
                <c:manualLayout>
                  <c:x val="5.4644808743169355E-3"/>
                  <c:y val="-0.13425925925925927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'ESTAD-AGOSTO '!$E$234:$E$237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LISTAS</c:v>
                </c:pt>
                <c:pt idx="3">
                  <c:v>NOTIFICACIÓN PERSONAL</c:v>
                </c:pt>
              </c:strCache>
            </c:strRef>
          </c:cat>
          <c:val>
            <c:numRef>
              <c:f>'ESTAD-AGOSTO '!$I$234:$I$237</c:f>
              <c:numCache>
                <c:formatCode>0%</c:formatCode>
                <c:ptCount val="4"/>
                <c:pt idx="0">
                  <c:v>0.61073825503355705</c:v>
                </c:pt>
                <c:pt idx="1">
                  <c:v>0.25503355704697989</c:v>
                </c:pt>
                <c:pt idx="2">
                  <c:v>7.3825503355704702E-2</c:v>
                </c:pt>
                <c:pt idx="3">
                  <c:v>6.0402684563758392E-2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24165504"/>
        <c:axId val="124179584"/>
        <c:axId val="0"/>
      </c:bar3DChart>
      <c:catAx>
        <c:axId val="12416550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24179584"/>
        <c:crosses val="autoZero"/>
        <c:auto val="1"/>
        <c:lblAlgn val="ctr"/>
        <c:lblOffset val="100"/>
      </c:catAx>
      <c:valAx>
        <c:axId val="124179584"/>
        <c:scaling>
          <c:orientation val="minMax"/>
        </c:scaling>
        <c:delete val="1"/>
        <c:axPos val="l"/>
        <c:numFmt formatCode="General" sourceLinked="1"/>
        <c:tickLblPos val="nextTo"/>
        <c:crossAx val="124165504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perspective val="30"/>
    </c:view3D>
    <c:sideWall>
      <c:spPr>
        <a:effectLst>
          <a:outerShdw blurRad="50800" dist="50800" dir="5400000" algn="ctr" rotWithShape="0">
            <a:schemeClr val="accent3">
              <a:lumMod val="20000"/>
              <a:lumOff val="80000"/>
            </a:schemeClr>
          </a:outerShdw>
        </a:effectLst>
      </c:spPr>
    </c:sideWall>
    <c:backWall>
      <c:spPr>
        <a:effectLst>
          <a:outerShdw blurRad="50800" dist="50800" dir="5400000" algn="ctr" rotWithShape="0">
            <a:schemeClr val="accent3">
              <a:lumMod val="40000"/>
              <a:lumOff val="6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1.2121212121212118E-2"/>
          <c:y val="0.22263495035148578"/>
          <c:w val="0.94666666666666666"/>
          <c:h val="0.61986674742580261"/>
        </c:manualLayout>
      </c:layout>
      <c:bar3DChart>
        <c:barDir val="col"/>
        <c:grouping val="stacked"/>
        <c:ser>
          <c:idx val="0"/>
          <c:order val="0"/>
          <c:tx>
            <c:strRef>
              <c:f>'ESTAD-ABRIL'!$C$22:$F$22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elete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'ESTAD-ABRIL'!$C$23:$E$23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spPr>
            <a:effectLst>
              <a:outerShdw blurRad="40000" dist="23000" dir="5400000" rotWithShape="0">
                <a:schemeClr val="accent2">
                  <a:lumMod val="75000"/>
                  <a:alpha val="35000"/>
                </a:schemeClr>
              </a:outerShdw>
            </a:effectLst>
          </c:spPr>
          <c:dLbls>
            <c:spPr>
              <a:effectLst>
                <a:outerShdw blurRad="50800" dist="50800" dir="5400000" algn="ctr" rotWithShape="0">
                  <a:schemeClr val="accent2">
                    <a:lumMod val="50000"/>
                  </a:scheme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'ESTAD-ABRIL'!$C$24:$E$24</c:f>
              <c:numCache>
                <c:formatCode>General</c:formatCode>
                <c:ptCount val="3"/>
                <c:pt idx="0">
                  <c:v>132</c:v>
                </c:pt>
                <c:pt idx="1">
                  <c:v>128</c:v>
                </c:pt>
              </c:numCache>
            </c:numRef>
          </c:val>
        </c:ser>
        <c:ser>
          <c:idx val="2"/>
          <c:order val="2"/>
          <c:dLbls>
            <c:dLbl>
              <c:idx val="0"/>
              <c:layout>
                <c:manualLayout>
                  <c:x val="1.0519395134779739E-2"/>
                  <c:y val="-7.925407925407929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accent2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1"/>
              <c:layout>
                <c:manualLayout>
                  <c:x val="3.1558185404339252E-2"/>
                  <c:y val="-0.13519813519814056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accent2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showVal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'ESTAD-ABRIL'!$C$25:$E$25</c:f>
              <c:numCache>
                <c:formatCode>0%</c:formatCode>
                <c:ptCount val="3"/>
                <c:pt idx="0">
                  <c:v>0.50769230769230766</c:v>
                </c:pt>
                <c:pt idx="1">
                  <c:v>0.49230769230769234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3417600"/>
        <c:axId val="133423488"/>
        <c:axId val="0"/>
      </c:bar3DChart>
      <c:catAx>
        <c:axId val="13341760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3423488"/>
        <c:crosses val="autoZero"/>
        <c:auto val="1"/>
        <c:lblAlgn val="ctr"/>
        <c:lblOffset val="100"/>
      </c:catAx>
      <c:valAx>
        <c:axId val="133423488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3417600"/>
        <c:crosses val="autoZero"/>
        <c:crossBetween val="between"/>
      </c:valAx>
    </c:plotArea>
    <c:legend>
      <c:legendPos val="t"/>
      <c:legendEntry>
        <c:idx val="1"/>
        <c:delete val="1"/>
      </c:legendEntry>
      <c:legendEntry>
        <c:idx val="2"/>
        <c:delete val="1"/>
      </c:legendEntry>
      <c:txPr>
        <a:bodyPr/>
        <a:lstStyle/>
        <a:p>
          <a:pPr>
            <a:defRPr sz="1800" b="1"/>
          </a:pPr>
          <a:endParaRPr lang="es-MX"/>
        </a:p>
      </c:txPr>
    </c:legend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"/>
  <c:chart>
    <c:autoTitleDeleted val="1"/>
    <c:view3D>
      <c:rAngAx val="1"/>
    </c:view3D>
    <c:sideWall>
      <c:spPr>
        <a:noFill/>
        <a:ln w="25400">
          <a:noFill/>
        </a:ln>
        <a:effectLst>
          <a:outerShdw blurRad="50800" dist="50800" dir="5400000" algn="ctr" rotWithShape="0">
            <a:schemeClr val="accent2">
              <a:lumMod val="50000"/>
            </a:schemeClr>
          </a:outerShdw>
        </a:effectLst>
      </c:spPr>
    </c:sideWall>
    <c:backWall>
      <c:spPr>
        <a:noFill/>
        <a:ln w="25400">
          <a:noFill/>
        </a:ln>
        <a:effectLst>
          <a:outerShdw blurRad="50800" dist="50800" dir="5400000" algn="ctr" rotWithShape="0">
            <a:schemeClr val="accent2">
              <a:lumMod val="5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2.623732856291236E-2"/>
          <c:y val="0.18814161512033087"/>
          <c:w val="0.94752534287419365"/>
          <c:h val="0.64119447997905465"/>
        </c:manualLayout>
      </c:layout>
      <c:bar3DChart>
        <c:barDir val="col"/>
        <c:grouping val="stacked"/>
        <c:ser>
          <c:idx val="0"/>
          <c:order val="0"/>
          <c:tx>
            <c:strRef>
              <c:f>'ESTAD-ABRIL'!$H$22:$L$22</c:f>
              <c:strCache>
                <c:ptCount val="1"/>
                <c:pt idx="0">
                  <c:v>SOLICITUD POR GÉNERO</c:v>
                </c:pt>
              </c:strCache>
            </c:strRef>
          </c:tx>
          <c:spPr>
            <a:effectLst>
              <a:outerShdw blurRad="50800" dist="50800" dir="5400000" algn="ctr" rotWithShape="0">
                <a:schemeClr val="accent2">
                  <a:lumMod val="50000"/>
                </a:schemeClr>
              </a:outerShdw>
            </a:effectLst>
          </c:spPr>
          <c:dLbls>
            <c:dLbl>
              <c:idx val="2"/>
              <c:layout>
                <c:manualLayout>
                  <c:x val="1.3333333333333341E-2"/>
                  <c:y val="-3.5087707180652461E-2"/>
                </c:manualLayout>
              </c:layout>
              <c:showVal val="1"/>
            </c:dLbl>
            <c:dLbl>
              <c:idx val="3"/>
              <c:layout>
                <c:manualLayout>
                  <c:x val="5.3333333333336194E-3"/>
                  <c:y val="-1.7543853590325467E-2"/>
                </c:manualLayout>
              </c:layout>
              <c:showVal val="1"/>
            </c:dLbl>
            <c:spPr>
              <a:effectLst>
                <a:outerShdw blurRad="50800" dist="50800" dir="5400000" algn="ctr" rotWithShape="0">
                  <a:schemeClr val="accent2">
                    <a:lumMod val="50000"/>
                  </a:schemeClr>
                </a:outerShdw>
              </a:effectLst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'ESTAD-ABRIL'!$H$23:$K$23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'ESTAD-ABRIL'!$H$24:$K$24</c:f>
              <c:numCache>
                <c:formatCode>General</c:formatCode>
                <c:ptCount val="4"/>
                <c:pt idx="0">
                  <c:v>195</c:v>
                </c:pt>
                <c:pt idx="1">
                  <c:v>58</c:v>
                </c:pt>
                <c:pt idx="2">
                  <c:v>5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0"/>
                  <c:y val="-8.7719267951627281E-2"/>
                </c:manualLayout>
              </c:layout>
              <c:showVal val="1"/>
            </c:dLbl>
            <c:dLbl>
              <c:idx val="1"/>
              <c:layout>
                <c:manualLayout>
                  <c:x val="-2.6666666666666692E-3"/>
                  <c:y val="-9.2105231349208685E-2"/>
                </c:manualLayout>
              </c:layout>
              <c:showVal val="1"/>
            </c:dLbl>
            <c:dLbl>
              <c:idx val="2"/>
              <c:layout>
                <c:manualLayout>
                  <c:x val="1.3333333333333341E-2"/>
                  <c:y val="-0.10526312154195902"/>
                </c:manualLayout>
              </c:layout>
              <c:showVal val="1"/>
            </c:dLbl>
            <c:dLbl>
              <c:idx val="3"/>
              <c:layout>
                <c:manualLayout>
                  <c:x val="1.066666666666668E-2"/>
                  <c:y val="-8.7719267951627281E-2"/>
                </c:manualLayout>
              </c:layout>
              <c:showVal val="1"/>
            </c:dLbl>
            <c:txPr>
              <a:bodyPr/>
              <a:lstStyle/>
              <a:p>
                <a:pPr>
                  <a:defRPr b="1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'ESTAD-ABRIL'!$H$23:$K$23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'ESTAD-ABRIL'!$H$25:$K$25</c:f>
              <c:numCache>
                <c:formatCode>0%</c:formatCode>
                <c:ptCount val="4"/>
                <c:pt idx="0">
                  <c:v>0.75</c:v>
                </c:pt>
                <c:pt idx="1">
                  <c:v>0.22307692307692309</c:v>
                </c:pt>
                <c:pt idx="2">
                  <c:v>1.9230769230769232E-2</c:v>
                </c:pt>
                <c:pt idx="3">
                  <c:v>7.6923076923076927E-3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3462272"/>
        <c:axId val="133476352"/>
        <c:axId val="0"/>
      </c:bar3DChart>
      <c:catAx>
        <c:axId val="13346227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3476352"/>
        <c:crosses val="autoZero"/>
        <c:auto val="1"/>
        <c:lblAlgn val="ctr"/>
        <c:lblOffset val="100"/>
      </c:catAx>
      <c:valAx>
        <c:axId val="133476352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3462272"/>
        <c:crosses val="autoZero"/>
        <c:crossBetween val="between"/>
      </c:valAx>
      <c:spPr>
        <a:effectLst>
          <a:outerShdw blurRad="50800" dist="50800" dir="5400000" algn="ctr" rotWithShape="0">
            <a:schemeClr val="accent2">
              <a:lumMod val="50000"/>
            </a:schemeClr>
          </a:outerShdw>
        </a:effectLst>
      </c:spPr>
    </c:plotArea>
    <c:legend>
      <c:legendPos val="t"/>
      <c:legendEntry>
        <c:idx val="0"/>
        <c:txPr>
          <a:bodyPr/>
          <a:lstStyle/>
          <a:p>
            <a:pPr>
              <a:defRPr sz="1800" b="1"/>
            </a:pPr>
            <a:endParaRPr lang="es-MX"/>
          </a:p>
        </c:txPr>
      </c:legendEntry>
      <c:legendEntry>
        <c:idx val="1"/>
        <c:delete val="1"/>
      </c:legendEntry>
      <c:spPr>
        <a:effectLst>
          <a:innerShdw blurRad="63500" dist="50800" dir="2700000">
            <a:prstClr val="black">
              <a:alpha val="50000"/>
            </a:prstClr>
          </a:innerShdw>
        </a:effectLst>
      </c:spPr>
    </c:legend>
    <c:dispBlanksAs val="gap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0"/>
  <c:chart>
    <c:title>
      <c:tx>
        <c:rich>
          <a:bodyPr/>
          <a:lstStyle/>
          <a:p>
            <a:pPr>
              <a:defRPr/>
            </a:pPr>
            <a:r>
              <a:rPr lang="es-MX"/>
              <a:t>INFORMACIÓN POR TEMÁTICA</a:t>
            </a:r>
          </a:p>
        </c:rich>
      </c:tx>
    </c:title>
    <c:view3D>
      <c:rAngAx val="1"/>
    </c:view3D>
    <c:plotArea>
      <c:layout>
        <c:manualLayout>
          <c:layoutTarget val="inner"/>
          <c:xMode val="edge"/>
          <c:yMode val="edge"/>
          <c:x val="2.6342456077424806E-2"/>
          <c:y val="0.19866685755189908"/>
          <c:w val="0.9554204589459"/>
          <c:h val="0.57982610355523745"/>
        </c:manualLayout>
      </c:layout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'ESTAD-ABRIL'!$E$203:$E$206</c:f>
              <c:strCache>
                <c:ptCount val="4"/>
                <c:pt idx="0">
                  <c:v>ECONÓMICA ADMINISTRATIVA</c:v>
                </c:pt>
                <c:pt idx="1">
                  <c:v>TRAMITE</c:v>
                </c:pt>
                <c:pt idx="2">
                  <c:v>LEGAL</c:v>
                </c:pt>
                <c:pt idx="3">
                  <c:v>SERV. PUB.</c:v>
                </c:pt>
              </c:strCache>
            </c:strRef>
          </c:cat>
          <c:val>
            <c:numRef>
              <c:f>'ESTAD-ABRIL'!$F$203:$F$206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'ESTAD-ABRIL'!$E$203:$E$206</c:f>
              <c:strCache>
                <c:ptCount val="4"/>
                <c:pt idx="0">
                  <c:v>ECONÓMICA ADMINISTRATIVA</c:v>
                </c:pt>
                <c:pt idx="1">
                  <c:v>TRAMITE</c:v>
                </c:pt>
                <c:pt idx="2">
                  <c:v>LEGAL</c:v>
                </c:pt>
                <c:pt idx="3">
                  <c:v>SERV. PUB.</c:v>
                </c:pt>
              </c:strCache>
            </c:strRef>
          </c:cat>
          <c:val>
            <c:numRef>
              <c:f>'ESTAD-ABRIL'!$G$203:$G$206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6">
                  <a:lumMod val="75000"/>
                </a:schemeClr>
              </a:outerShdw>
            </a:effectLst>
          </c:spPr>
          <c:dLbls>
            <c:dLbl>
              <c:idx val="0"/>
              <c:tx>
                <c:rich>
                  <a:bodyPr/>
                  <a:lstStyle/>
                  <a:p>
                    <a:r>
                      <a:rPr lang="en-US" b="1"/>
                      <a:t>176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2519563872284638E-2"/>
                  <c:y val="-4.8484848484848485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4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4606157850998789E-2"/>
                  <c:y val="-2.9090909090909001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3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'ESTAD-ABRIL'!$E$203:$E$206</c:f>
              <c:strCache>
                <c:ptCount val="4"/>
                <c:pt idx="0">
                  <c:v>ECONÓMICA ADMINISTRATIVA</c:v>
                </c:pt>
                <c:pt idx="1">
                  <c:v>TRAMITE</c:v>
                </c:pt>
                <c:pt idx="2">
                  <c:v>LEGAL</c:v>
                </c:pt>
                <c:pt idx="3">
                  <c:v>SERV. PUB.</c:v>
                </c:pt>
              </c:strCache>
            </c:strRef>
          </c:cat>
          <c:val>
            <c:numRef>
              <c:f>'ESTAD-ABRIL'!$H$203:$H$206</c:f>
              <c:numCache>
                <c:formatCode>General</c:formatCode>
                <c:ptCount val="4"/>
                <c:pt idx="0">
                  <c:v>176</c:v>
                </c:pt>
                <c:pt idx="1">
                  <c:v>77</c:v>
                </c:pt>
                <c:pt idx="2">
                  <c:v>4</c:v>
                </c:pt>
                <c:pt idx="3">
                  <c:v>3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0"/>
                  <c:y val="-9.2592592592594766E-2"/>
                </c:manualLayout>
              </c:layout>
              <c:tx>
                <c:rich>
                  <a:bodyPr/>
                  <a:lstStyle/>
                  <a:p>
                    <a:pPr>
                      <a:defRPr sz="1050" b="1">
                        <a:solidFill>
                          <a:schemeClr val="accent6">
                            <a:lumMod val="75000"/>
                          </a:schemeClr>
                        </a:solidFill>
                      </a:defRPr>
                    </a:pPr>
                    <a:r>
                      <a:rPr lang="en-US" b="1"/>
                      <a:t>68%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2.096436404766735E-3"/>
                  <c:y val="-0.1296296296296208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05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-8.1754155478568728E-3"/>
                  <c:y val="-0.12962977809591567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2%</a:t>
                    </a:r>
                  </a:p>
                </c:rich>
              </c:tx>
              <c:spPr/>
              <c:showVal val="1"/>
            </c:dLbl>
            <c:dLbl>
              <c:idx val="3"/>
              <c:layout>
                <c:manualLayout>
                  <c:x val="0"/>
                  <c:y val="-8.3333333333333343E-2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1%</a:t>
                    </a:r>
                  </a:p>
                </c:rich>
              </c:tx>
              <c:spPr/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'ESTAD-ABRIL'!$E$203:$E$206</c:f>
              <c:strCache>
                <c:ptCount val="4"/>
                <c:pt idx="0">
                  <c:v>ECONÓMICA ADMINISTRATIVA</c:v>
                </c:pt>
                <c:pt idx="1">
                  <c:v>TRAMITE</c:v>
                </c:pt>
                <c:pt idx="2">
                  <c:v>LEGAL</c:v>
                </c:pt>
                <c:pt idx="3">
                  <c:v>SERV. PUB.</c:v>
                </c:pt>
              </c:strCache>
            </c:strRef>
          </c:cat>
          <c:val>
            <c:numRef>
              <c:f>'ESTAD-ABRIL'!$I$203:$I$206</c:f>
              <c:numCache>
                <c:formatCode>0%</c:formatCode>
                <c:ptCount val="4"/>
                <c:pt idx="0">
                  <c:v>0.68482490272373542</c:v>
                </c:pt>
                <c:pt idx="1">
                  <c:v>0.29961089494163423</c:v>
                </c:pt>
                <c:pt idx="2">
                  <c:v>1.556420233463035E-2</c:v>
                </c:pt>
                <c:pt idx="3">
                  <c:v>1.1673151750972763E-2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3556096"/>
        <c:axId val="133557632"/>
        <c:axId val="0"/>
      </c:bar3DChart>
      <c:catAx>
        <c:axId val="13355609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6">
                    <a:lumMod val="50000"/>
                  </a:schemeClr>
                </a:solidFill>
              </a:defRPr>
            </a:pPr>
            <a:endParaRPr lang="es-MX"/>
          </a:p>
        </c:txPr>
        <c:crossAx val="133557632"/>
        <c:crosses val="autoZero"/>
        <c:auto val="1"/>
        <c:lblAlgn val="ctr"/>
        <c:lblOffset val="100"/>
      </c:catAx>
      <c:valAx>
        <c:axId val="133557632"/>
        <c:scaling>
          <c:orientation val="minMax"/>
        </c:scaling>
        <c:delete val="1"/>
        <c:axPos val="l"/>
        <c:numFmt formatCode="General" sourceLinked="1"/>
        <c:tickLblPos val="nextTo"/>
        <c:crossAx val="133556096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2"/>
  <c:chart>
    <c:view3D>
      <c:rAngAx val="1"/>
    </c:view3D>
    <c:sideWall>
      <c:spPr>
        <a:solidFill>
          <a:schemeClr val="accent2">
            <a:lumMod val="60000"/>
            <a:lumOff val="40000"/>
          </a:schemeClr>
        </a:solidFill>
      </c:spPr>
    </c:sideWall>
    <c:backWall>
      <c:spPr>
        <a:solidFill>
          <a:schemeClr val="accent2">
            <a:lumMod val="60000"/>
            <a:lumOff val="40000"/>
          </a:schemeClr>
        </a:solidFill>
      </c:spPr>
    </c:backWall>
    <c:plotArea>
      <c:layout>
        <c:manualLayout>
          <c:layoutTarget val="inner"/>
          <c:xMode val="edge"/>
          <c:yMode val="edge"/>
          <c:x val="2.6272680827177416E-2"/>
          <c:y val="6.6256662206917727E-2"/>
          <c:w val="0.94142430046564951"/>
          <c:h val="0.40868802857976338"/>
        </c:manualLayout>
      </c:layout>
      <c:bar3DChart>
        <c:barDir val="col"/>
        <c:grouping val="stacked"/>
        <c:ser>
          <c:idx val="0"/>
          <c:order val="0"/>
          <c:cat>
            <c:strRef>
              <c:f>'ESTAD-ABRIL'!$E$257:$F$312</c:f>
              <c:strCache>
                <c:ptCount val="56"/>
                <c:pt idx="0">
                  <c:v>Cementerios</c:v>
                </c:pt>
                <c:pt idx="1">
                  <c:v>Comunidad Digna</c:v>
                </c:pt>
                <c:pt idx="2">
                  <c:v>Consejería Juridica</c:v>
                </c:pt>
                <c:pt idx="3">
                  <c:v>Coordinación de Delegaciones</c:v>
                </c:pt>
                <c:pt idx="4">
                  <c:v>Coordinación de la Oficina de Presidencia </c:v>
                </c:pt>
                <c:pt idx="5">
                  <c:v>Coordinación General  Oficina Central de Gobierno, Estrategía y opinión Pública</c:v>
                </c:pt>
                <c:pt idx="6">
                  <c:v>Instituto Municipal de la Juventud</c:v>
                </c:pt>
                <c:pt idx="7">
                  <c:v>Instituto Municipal de la Mujer</c:v>
                </c:pt>
                <c:pt idx="8">
                  <c:v>Junta Municipal de Reclutamiento</c:v>
                </c:pt>
                <c:pt idx="9">
                  <c:v>Mantenimiento Urbano</c:v>
                </c:pt>
                <c:pt idx="10">
                  <c:v>Protección al Medio Ambiente</c:v>
                </c:pt>
                <c:pt idx="11">
                  <c:v>Proyectos Estratégicos</c:v>
                </c:pt>
                <c:pt idx="12">
                  <c:v>Rastros Municipales</c:v>
                </c:pt>
                <c:pt idx="13">
                  <c:v>Relaciones Exteriores</c:v>
                </c:pt>
                <c:pt idx="14">
                  <c:v>Sanidad Animal</c:v>
                </c:pt>
                <c:pt idx="15">
                  <c:v>Vinculación Asuntos Religiosos</c:v>
                </c:pt>
                <c:pt idx="16">
                  <c:v>Coplademun</c:v>
                </c:pt>
                <c:pt idx="17">
                  <c:v>Instituto de Capacitación y Oferta Educativa</c:v>
                </c:pt>
                <c:pt idx="18">
                  <c:v>Integración y Dictaminación</c:v>
                </c:pt>
                <c:pt idx="19">
                  <c:v>Mantenimiento de Pavimentos</c:v>
                </c:pt>
                <c:pt idx="20">
                  <c:v>Participación Ciudadana</c:v>
                </c:pt>
                <c:pt idx="21">
                  <c:v>Regidores</c:v>
                </c:pt>
                <c:pt idx="22">
                  <c:v>Registro Civil</c:v>
                </c:pt>
                <c:pt idx="23">
                  <c:v>Relaciones Públicas</c:v>
                </c:pt>
                <c:pt idx="24">
                  <c:v>Alumbrado Público</c:v>
                </c:pt>
                <c:pt idx="25">
                  <c:v>Atención Ciudadana</c:v>
                </c:pt>
                <c:pt idx="26">
                  <c:v>Coordinación de Gabinete</c:v>
                </c:pt>
                <c:pt idx="27">
                  <c:v>Educación Municipal</c:v>
                </c:pt>
                <c:pt idx="28">
                  <c:v>Secretaría Particular</c:v>
                </c:pt>
                <c:pt idx="29">
                  <c:v>Agua y Alcantarillado</c:v>
                </c:pt>
                <c:pt idx="30">
                  <c:v>Archivo Municipal</c:v>
                </c:pt>
                <c:pt idx="31">
                  <c:v>Aseo Público</c:v>
                </c:pt>
                <c:pt idx="32">
                  <c:v>Asuntos Internos</c:v>
                </c:pt>
                <c:pt idx="33">
                  <c:v>Contraloría</c:v>
                </c:pt>
                <c:pt idx="34">
                  <c:v>Instituto de Cultura</c:v>
                </c:pt>
                <c:pt idx="35">
                  <c:v>Secretaria del Ayuntamiento</c:v>
                </c:pt>
                <c:pt idx="36">
                  <c:v>Comunicación Social</c:v>
                </c:pt>
                <c:pt idx="37">
                  <c:v>Parques y Jardines</c:v>
                </c:pt>
                <c:pt idx="38">
                  <c:v>Centro de  Promoción Económica y Turismo</c:v>
                </c:pt>
                <c:pt idx="39">
                  <c:v>Estacionómetros y Estacionamientos</c:v>
                </c:pt>
                <c:pt idx="40">
                  <c:v>Catastro</c:v>
                </c:pt>
                <c:pt idx="41">
                  <c:v>Desarrollo Social Humano</c:v>
                </c:pt>
                <c:pt idx="42">
                  <c:v>Patrimonio Municipal</c:v>
                </c:pt>
                <c:pt idx="43">
                  <c:v>Dirección General de  Innovación y Tecnología</c:v>
                </c:pt>
                <c:pt idx="44">
                  <c:v>Dirección General de Servicios Públicos</c:v>
                </c:pt>
                <c:pt idx="45">
                  <c:v>Protección Civil y Bomberos</c:v>
                </c:pt>
                <c:pt idx="46">
                  <c:v>Dirección General de Ecología</c:v>
                </c:pt>
                <c:pt idx="47">
                  <c:v>Dirección General de Inspección de Reglamentos</c:v>
                </c:pt>
                <c:pt idx="48">
                  <c:v>Síndico Municipal</c:v>
                </c:pt>
                <c:pt idx="49">
                  <c:v>Comisaría General de Seguridad Pública</c:v>
                </c:pt>
                <c:pt idx="50">
                  <c:v>Transparencia y Acceso a la Información</c:v>
                </c:pt>
                <c:pt idx="51">
                  <c:v>Oficialía Mayor de Padrón y Licencias</c:v>
                </c:pt>
                <c:pt idx="52">
                  <c:v>Actas y Acuerdos</c:v>
                </c:pt>
                <c:pt idx="53">
                  <c:v>Dirección General de Obras Públicas</c:v>
                </c:pt>
                <c:pt idx="54">
                  <c:v>Oficialía Mayor Administrativa</c:v>
                </c:pt>
                <c:pt idx="55">
                  <c:v>Tesorero Municipal</c:v>
                </c:pt>
              </c:strCache>
            </c:strRef>
          </c:cat>
          <c:val>
            <c:numRef>
              <c:f>'ESTAD-ABRIL'!$F$257:$F$312</c:f>
              <c:numCache>
                <c:formatCode>General</c:formatCode>
                <c:ptCount val="56"/>
              </c:numCache>
            </c:numRef>
          </c:val>
        </c:ser>
        <c:ser>
          <c:idx val="1"/>
          <c:order val="1"/>
          <c:dLbls>
            <c:txPr>
              <a:bodyPr/>
              <a:lstStyle/>
              <a:p>
                <a:pPr>
                  <a:defRPr b="1" baseline="0"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'ESTAD-ABRIL'!$E$257:$F$312</c:f>
              <c:strCache>
                <c:ptCount val="56"/>
                <c:pt idx="0">
                  <c:v>Cementerios</c:v>
                </c:pt>
                <c:pt idx="1">
                  <c:v>Comunidad Digna</c:v>
                </c:pt>
                <c:pt idx="2">
                  <c:v>Consejería Juridica</c:v>
                </c:pt>
                <c:pt idx="3">
                  <c:v>Coordinación de Delegaciones</c:v>
                </c:pt>
                <c:pt idx="4">
                  <c:v>Coordinación de la Oficina de Presidencia </c:v>
                </c:pt>
                <c:pt idx="5">
                  <c:v>Coordinación General  Oficina Central de Gobierno, Estrategía y opinión Pública</c:v>
                </c:pt>
                <c:pt idx="6">
                  <c:v>Instituto Municipal de la Juventud</c:v>
                </c:pt>
                <c:pt idx="7">
                  <c:v>Instituto Municipal de la Mujer</c:v>
                </c:pt>
                <c:pt idx="8">
                  <c:v>Junta Municipal de Reclutamiento</c:v>
                </c:pt>
                <c:pt idx="9">
                  <c:v>Mantenimiento Urbano</c:v>
                </c:pt>
                <c:pt idx="10">
                  <c:v>Protección al Medio Ambiente</c:v>
                </c:pt>
                <c:pt idx="11">
                  <c:v>Proyectos Estratégicos</c:v>
                </c:pt>
                <c:pt idx="12">
                  <c:v>Rastros Municipales</c:v>
                </c:pt>
                <c:pt idx="13">
                  <c:v>Relaciones Exteriores</c:v>
                </c:pt>
                <c:pt idx="14">
                  <c:v>Sanidad Animal</c:v>
                </c:pt>
                <c:pt idx="15">
                  <c:v>Vinculación Asuntos Religiosos</c:v>
                </c:pt>
                <c:pt idx="16">
                  <c:v>Coplademun</c:v>
                </c:pt>
                <c:pt idx="17">
                  <c:v>Instituto de Capacitación y Oferta Educativa</c:v>
                </c:pt>
                <c:pt idx="18">
                  <c:v>Integración y Dictaminación</c:v>
                </c:pt>
                <c:pt idx="19">
                  <c:v>Mantenimiento de Pavimentos</c:v>
                </c:pt>
                <c:pt idx="20">
                  <c:v>Participación Ciudadana</c:v>
                </c:pt>
                <c:pt idx="21">
                  <c:v>Regidores</c:v>
                </c:pt>
                <c:pt idx="22">
                  <c:v>Registro Civil</c:v>
                </c:pt>
                <c:pt idx="23">
                  <c:v>Relaciones Públicas</c:v>
                </c:pt>
                <c:pt idx="24">
                  <c:v>Alumbrado Público</c:v>
                </c:pt>
                <c:pt idx="25">
                  <c:v>Atención Ciudadana</c:v>
                </c:pt>
                <c:pt idx="26">
                  <c:v>Coordinación de Gabinete</c:v>
                </c:pt>
                <c:pt idx="27">
                  <c:v>Educación Municipal</c:v>
                </c:pt>
                <c:pt idx="28">
                  <c:v>Secretaría Particular</c:v>
                </c:pt>
                <c:pt idx="29">
                  <c:v>Agua y Alcantarillado</c:v>
                </c:pt>
                <c:pt idx="30">
                  <c:v>Archivo Municipal</c:v>
                </c:pt>
                <c:pt idx="31">
                  <c:v>Aseo Público</c:v>
                </c:pt>
                <c:pt idx="32">
                  <c:v>Asuntos Internos</c:v>
                </c:pt>
                <c:pt idx="33">
                  <c:v>Contraloría</c:v>
                </c:pt>
                <c:pt idx="34">
                  <c:v>Instituto de Cultura</c:v>
                </c:pt>
                <c:pt idx="35">
                  <c:v>Secretaria del Ayuntamiento</c:v>
                </c:pt>
                <c:pt idx="36">
                  <c:v>Comunicación Social</c:v>
                </c:pt>
                <c:pt idx="37">
                  <c:v>Parques y Jardines</c:v>
                </c:pt>
                <c:pt idx="38">
                  <c:v>Centro de  Promoción Económica y Turismo</c:v>
                </c:pt>
                <c:pt idx="39">
                  <c:v>Estacionómetros y Estacionamientos</c:v>
                </c:pt>
                <c:pt idx="40">
                  <c:v>Catastro</c:v>
                </c:pt>
                <c:pt idx="41">
                  <c:v>Desarrollo Social Humano</c:v>
                </c:pt>
                <c:pt idx="42">
                  <c:v>Patrimonio Municipal</c:v>
                </c:pt>
                <c:pt idx="43">
                  <c:v>Dirección General de  Innovación y Tecnología</c:v>
                </c:pt>
                <c:pt idx="44">
                  <c:v>Dirección General de Servicios Públicos</c:v>
                </c:pt>
                <c:pt idx="45">
                  <c:v>Protección Civil y Bomberos</c:v>
                </c:pt>
                <c:pt idx="46">
                  <c:v>Dirección General de Ecología</c:v>
                </c:pt>
                <c:pt idx="47">
                  <c:v>Dirección General de Inspección de Reglamentos</c:v>
                </c:pt>
                <c:pt idx="48">
                  <c:v>Síndico Municipal</c:v>
                </c:pt>
                <c:pt idx="49">
                  <c:v>Comisaría General de Seguridad Pública</c:v>
                </c:pt>
                <c:pt idx="50">
                  <c:v>Transparencia y Acceso a la Información</c:v>
                </c:pt>
                <c:pt idx="51">
                  <c:v>Oficialía Mayor de Padrón y Licencias</c:v>
                </c:pt>
                <c:pt idx="52">
                  <c:v>Actas y Acuerdos</c:v>
                </c:pt>
                <c:pt idx="53">
                  <c:v>Dirección General de Obras Públicas</c:v>
                </c:pt>
                <c:pt idx="54">
                  <c:v>Oficialía Mayor Administrativa</c:v>
                </c:pt>
                <c:pt idx="55">
                  <c:v>Tesorero Municipal</c:v>
                </c:pt>
              </c:strCache>
            </c:strRef>
          </c:cat>
          <c:val>
            <c:numRef>
              <c:f>'ESTAD-ABRIL'!$G$257:$G$312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6</c:v>
                </c:pt>
                <c:pt idx="39">
                  <c:v>6</c:v>
                </c:pt>
                <c:pt idx="40">
                  <c:v>7</c:v>
                </c:pt>
                <c:pt idx="41">
                  <c:v>7</c:v>
                </c:pt>
                <c:pt idx="42">
                  <c:v>9</c:v>
                </c:pt>
                <c:pt idx="43">
                  <c:v>10</c:v>
                </c:pt>
                <c:pt idx="44">
                  <c:v>10</c:v>
                </c:pt>
                <c:pt idx="45">
                  <c:v>11</c:v>
                </c:pt>
                <c:pt idx="46">
                  <c:v>16</c:v>
                </c:pt>
                <c:pt idx="47">
                  <c:v>18</c:v>
                </c:pt>
                <c:pt idx="48">
                  <c:v>19</c:v>
                </c:pt>
                <c:pt idx="49">
                  <c:v>29</c:v>
                </c:pt>
                <c:pt idx="50">
                  <c:v>29</c:v>
                </c:pt>
                <c:pt idx="51">
                  <c:v>30</c:v>
                </c:pt>
                <c:pt idx="52">
                  <c:v>36</c:v>
                </c:pt>
                <c:pt idx="53">
                  <c:v>46</c:v>
                </c:pt>
                <c:pt idx="54">
                  <c:v>54</c:v>
                </c:pt>
                <c:pt idx="55">
                  <c:v>54</c:v>
                </c:pt>
              </c:numCache>
            </c:numRef>
          </c:val>
        </c:ser>
        <c:shape val="box"/>
        <c:axId val="133620096"/>
        <c:axId val="133621632"/>
        <c:axId val="0"/>
      </c:bar3DChart>
      <c:catAx>
        <c:axId val="133620096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3621632"/>
        <c:crosses val="autoZero"/>
        <c:auto val="1"/>
        <c:lblAlgn val="ctr"/>
        <c:lblOffset val="100"/>
      </c:catAx>
      <c:valAx>
        <c:axId val="133621632"/>
        <c:scaling>
          <c:orientation val="minMax"/>
        </c:scaling>
        <c:delete val="1"/>
        <c:axPos val="l"/>
        <c:numFmt formatCode="General" sourceLinked="1"/>
        <c:tickLblPos val="nextTo"/>
        <c:crossAx val="133620096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'ESTAD-ABRIL'!$D$45:$J$45</c:f>
              <c:strCache>
                <c:ptCount val="1"/>
                <c:pt idx="0">
                  <c:v>TIPO DE RESPUESTAS</c:v>
                </c:pt>
              </c:strCache>
            </c:strRef>
          </c:tx>
          <c:explosion val="25"/>
          <c:dLbls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  <c:showLeaderLines val="1"/>
          </c:dLbls>
          <c:cat>
            <c:strRef>
              <c:f>'ESTAD-ABRIL'!$E$46:$H$61</c:f>
              <c:strCache>
                <c:ptCount val="16"/>
                <c:pt idx="0">
                  <c:v>SE TIENE POR NO PRESENTADA ( NO CUMPLIÓ PREVENCIÓN)</c:v>
                </c:pt>
                <c:pt idx="1">
                  <c:v>NO CUMPLIO CON LOS EXTREMOS DEL ARTÍCULO 79 (REQUISITOS)</c:v>
                </c:pt>
                <c:pt idx="2">
                  <c:v>INCOMPETENCIA </c:v>
                </c:pt>
                <c:pt idx="3">
                  <c:v>IMPROCEDENTE POR INEXISTENTE</c:v>
                </c:pt>
                <c:pt idx="4">
                  <c:v>IMPROCEDENTE, CONFIDENCIAL E INEXISTENTE</c:v>
                </c:pt>
                <c:pt idx="5">
                  <c:v>PROCEDENTE</c:v>
                </c:pt>
                <c:pt idx="6">
                  <c:v>PROCEDENTE PARCIAL POR CONFIDENCIALIDAD </c:v>
                </c:pt>
                <c:pt idx="7">
                  <c:v>IMPROCEDENTE POR CONFIDENCIALIDAD Y RESERVADA</c:v>
                </c:pt>
                <c:pt idx="8">
                  <c:v>PROCEDENTE PARCIAL POR CONFIDENCIALIDAD E INEXISTENCIA</c:v>
                </c:pt>
                <c:pt idx="9">
                  <c:v>PROCEDENTE PARCIAL POR CONFIDENCIALIDAD, RESERVA E INEXISTENCIA</c:v>
                </c:pt>
                <c:pt idx="10">
                  <c:v>PROCEDENTE PARCIAL POR INEXISTENCIA</c:v>
                </c:pt>
                <c:pt idx="11">
                  <c:v>PROCEDENTE PARCIAL POR RESERVA</c:v>
                </c:pt>
                <c:pt idx="12">
                  <c:v>PROCEDENTE PARCIAL POR RESERVA Y CONFIDENCIALIDAD</c:v>
                </c:pt>
                <c:pt idx="13">
                  <c:v>PROCEDENE PARCIAL POR RESERVA E INEXISTENCIA</c:v>
                </c:pt>
                <c:pt idx="14">
                  <c:v>IMPROCEDENTE POR RESERVADA</c:v>
                </c:pt>
                <c:pt idx="15">
                  <c:v>IMPROCEDENTE POR RESERVADA E INEXISTENCIA</c:v>
                </c:pt>
              </c:strCache>
            </c:strRef>
          </c:cat>
          <c:val>
            <c:numRef>
              <c:f>'ESTAD-ABRIL'!$J$46:$J$61</c:f>
              <c:numCache>
                <c:formatCode>0%</c:formatCode>
                <c:ptCount val="16"/>
                <c:pt idx="0">
                  <c:v>6.9230769230769235E-2</c:v>
                </c:pt>
                <c:pt idx="1">
                  <c:v>0</c:v>
                </c:pt>
                <c:pt idx="2">
                  <c:v>7.6923076923076927E-3</c:v>
                </c:pt>
                <c:pt idx="3">
                  <c:v>0.15</c:v>
                </c:pt>
                <c:pt idx="4">
                  <c:v>7.6923076923076927E-3</c:v>
                </c:pt>
                <c:pt idx="5">
                  <c:v>0.1423076923076923</c:v>
                </c:pt>
                <c:pt idx="6">
                  <c:v>0.42307692307692307</c:v>
                </c:pt>
                <c:pt idx="7">
                  <c:v>0</c:v>
                </c:pt>
                <c:pt idx="8">
                  <c:v>6.9230769230769235E-2</c:v>
                </c:pt>
                <c:pt idx="9">
                  <c:v>7.6923076923076927E-3</c:v>
                </c:pt>
                <c:pt idx="10">
                  <c:v>6.5384615384615388E-2</c:v>
                </c:pt>
                <c:pt idx="11">
                  <c:v>0</c:v>
                </c:pt>
                <c:pt idx="12">
                  <c:v>1.5384615384615385E-2</c:v>
                </c:pt>
                <c:pt idx="13">
                  <c:v>0</c:v>
                </c:pt>
                <c:pt idx="14">
                  <c:v>3.8461538461538464E-2</c:v>
                </c:pt>
                <c:pt idx="15">
                  <c:v>3.8461538461538464E-3</c:v>
                </c:pt>
              </c:numCache>
            </c:numRef>
          </c:val>
        </c:ser>
      </c:pie3DChart>
      <c:spPr>
        <a:effectLst>
          <a:outerShdw blurRad="50800" dist="50800" dir="5400000" algn="ctr" rotWithShape="0">
            <a:schemeClr val="accent1">
              <a:lumMod val="75000"/>
            </a:schemeClr>
          </a:outerShdw>
        </a:effectLst>
      </c:spPr>
    </c:plotArea>
    <c:legend>
      <c:legendPos val="r"/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chemeClr val="bg1">
        <a:lumMod val="8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perspective val="30"/>
    </c:view3D>
    <c:sideWall>
      <c:spPr>
        <a:effectLst>
          <a:outerShdw blurRad="50800" dist="50800" dir="5400000" algn="ctr" rotWithShape="0">
            <a:schemeClr val="accent3">
              <a:lumMod val="20000"/>
              <a:lumOff val="80000"/>
            </a:schemeClr>
          </a:outerShdw>
        </a:effectLst>
      </c:spPr>
    </c:sideWall>
    <c:backWall>
      <c:spPr>
        <a:effectLst>
          <a:outerShdw blurRad="50800" dist="50800" dir="5400000" algn="ctr" rotWithShape="0">
            <a:schemeClr val="accent3">
              <a:lumMod val="40000"/>
              <a:lumOff val="6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1.2121212121212118E-2"/>
          <c:y val="0.22263495035148578"/>
          <c:w val="0.94666666666666666"/>
          <c:h val="0.61986674742580261"/>
        </c:manualLayout>
      </c:layout>
      <c:bar3DChart>
        <c:barDir val="col"/>
        <c:grouping val="stacked"/>
        <c:ser>
          <c:idx val="0"/>
          <c:order val="0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171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5.2596975673898814E-3"/>
                  <c:y val="4.66200466200466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57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'ESTAD-ENERO'!$C$24:$D$24</c:f>
              <c:numCache>
                <c:formatCode>General</c:formatCode>
                <c:ptCount val="2"/>
                <c:pt idx="0">
                  <c:v>195</c:v>
                </c:pt>
                <c:pt idx="1">
                  <c:v>191</c:v>
                </c:pt>
              </c:numCache>
            </c:numRef>
          </c:val>
        </c:ser>
        <c:ser>
          <c:idx val="1"/>
          <c:order val="1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75%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25%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'ESTAD-ENERO'!$C$25:$D$25</c:f>
              <c:numCache>
                <c:formatCode>0%</c:formatCode>
                <c:ptCount val="2"/>
                <c:pt idx="0">
                  <c:v>0.50518134715025909</c:v>
                </c:pt>
                <c:pt idx="1">
                  <c:v>0.49481865284974091</c:v>
                </c:pt>
              </c:numCache>
            </c:numRef>
          </c:val>
        </c:ser>
        <c:dLbls>
          <c:showVal val="1"/>
        </c:dLbls>
        <c:gapWidth val="95"/>
        <c:gapDepth val="95"/>
        <c:shape val="box"/>
        <c:axId val="133818240"/>
        <c:axId val="133819776"/>
        <c:axId val="0"/>
      </c:bar3DChart>
      <c:catAx>
        <c:axId val="13381824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33819776"/>
        <c:crosses val="autoZero"/>
        <c:auto val="1"/>
        <c:lblAlgn val="ctr"/>
        <c:lblOffset val="100"/>
      </c:catAx>
      <c:valAx>
        <c:axId val="133819776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3818240"/>
        <c:crosses val="autoZero"/>
        <c:crossBetween val="between"/>
      </c:valAx>
    </c:plotArea>
    <c:legend>
      <c:legendPos val="t"/>
      <c:legendEntry>
        <c:idx val="1"/>
        <c:delete val="1"/>
      </c:legendEntry>
      <c:txPr>
        <a:bodyPr/>
        <a:lstStyle/>
        <a:p>
          <a:pPr>
            <a:defRPr sz="1800" b="1"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"/>
  <c:chart>
    <c:autoTitleDeleted val="1"/>
    <c:view3D>
      <c:rAngAx val="1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6237328562912388E-2"/>
          <c:y val="0.18814161512033095"/>
          <c:w val="0.94752534287419365"/>
          <c:h val="0.64119447997905465"/>
        </c:manualLayout>
      </c:layout>
      <c:bar3DChart>
        <c:barDir val="col"/>
        <c:grouping val="stacked"/>
        <c:ser>
          <c:idx val="0"/>
          <c:order val="0"/>
          <c:tx>
            <c:strRef>
              <c:f>'ESTAD-ENERO'!$H$22:$L$22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58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162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0"/>
                  <c:y val="-8.771926795162733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</a:t>
                    </a:r>
                  </a:p>
                </c:rich>
              </c:tx>
              <c:showVal val="1"/>
            </c:dLbl>
            <c:showVal val="1"/>
          </c:dLbls>
          <c:cat>
            <c:strRef>
              <c:f>'ESTAD-ENERO'!$H$23:$K$23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'ESTAD-ENERO'!$H$24:$K$24</c:f>
              <c:numCache>
                <c:formatCode>General</c:formatCode>
                <c:ptCount val="4"/>
                <c:pt idx="0">
                  <c:v>289</c:v>
                </c:pt>
                <c:pt idx="1">
                  <c:v>87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'ESTAD-ENERO'!$H$22:$L$22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25%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71%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3.1620553359683785E-2"/>
                  <c:y val="-2.9350104821802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2.3715415019762941E-2"/>
                  <c:y val="-2.5157232704402552E-2"/>
                </c:manualLayout>
              </c:layout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'ESTAD-ENERO'!$H$25:$K$25</c:f>
              <c:numCache>
                <c:formatCode>0%</c:formatCode>
                <c:ptCount val="4"/>
                <c:pt idx="0">
                  <c:v>0.22538860103626943</c:v>
                </c:pt>
                <c:pt idx="1">
                  <c:v>0.74870466321243523</c:v>
                </c:pt>
                <c:pt idx="2">
                  <c:v>2.5906735751295335E-2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box"/>
        <c:axId val="133736320"/>
        <c:axId val="133737856"/>
        <c:axId val="0"/>
      </c:bar3DChart>
      <c:catAx>
        <c:axId val="13373632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33737856"/>
        <c:crosses val="autoZero"/>
        <c:auto val="1"/>
        <c:lblAlgn val="ctr"/>
        <c:lblOffset val="100"/>
      </c:catAx>
      <c:valAx>
        <c:axId val="133737856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3736320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>
              <a:defRPr sz="1800" b="1"/>
            </a:pPr>
            <a:endParaRPr lang="es-MX"/>
          </a:p>
        </c:txPr>
      </c:legendEntry>
      <c:legendEntry>
        <c:idx val="1"/>
        <c:delete val="1"/>
      </c:legendEntry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9"/>
  <c:chart>
    <c:autoTitleDeleted val="1"/>
    <c:view3D>
      <c:perspective val="30"/>
    </c:view3D>
    <c:floor>
      <c:spPr>
        <a:solidFill>
          <a:schemeClr val="tx2">
            <a:lumMod val="40000"/>
            <a:lumOff val="60000"/>
          </a:schemeClr>
        </a:solidFill>
        <a:effectLst>
          <a:outerShdw blurRad="50800" dist="50800" dir="5400000" algn="ctr" rotWithShape="0">
            <a:schemeClr val="accent1">
              <a:lumMod val="60000"/>
              <a:lumOff val="40000"/>
            </a:schemeClr>
          </a:outerShdw>
        </a:effectLst>
      </c:spPr>
    </c:floor>
    <c:sideWall>
      <c:spPr>
        <a:effectLst>
          <a:outerShdw blurRad="50800" dist="50800" dir="5400000" algn="ctr" rotWithShape="0">
            <a:srgbClr val="00B0F0"/>
          </a:outerShdw>
        </a:effectLst>
      </c:spPr>
    </c:sideWall>
    <c:backWall>
      <c:spPr>
        <a:effectLst>
          <a:outerShdw blurRad="50800" dist="50800" dir="5400000" algn="ctr" rotWithShape="0">
            <a:srgbClr val="00B0F0"/>
          </a:outerShdw>
        </a:effectLst>
      </c:spPr>
    </c:backWall>
    <c:plotArea>
      <c:layout/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'ESTAD-MAYO'!$E$97:$E$102</c:f>
              <c:strCache>
                <c:ptCount val="6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CD</c:v>
                </c:pt>
                <c:pt idx="4">
                  <c:v>COPIA SIMPLE Y COPIA CERTIFICADA</c:v>
                </c:pt>
                <c:pt idx="5">
                  <c:v>CONSULTA FISICA</c:v>
                </c:pt>
              </c:strCache>
            </c:strRef>
          </c:cat>
          <c:val>
            <c:numRef>
              <c:f>'ESTAD-MAYO'!$F$97:$F$102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'ESTAD-MAYO'!$E$97:$E$102</c:f>
              <c:strCache>
                <c:ptCount val="6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CD</c:v>
                </c:pt>
                <c:pt idx="4">
                  <c:v>COPIA SIMPLE Y COPIA CERTIFICADA</c:v>
                </c:pt>
                <c:pt idx="5">
                  <c:v>CONSULTA FISICA</c:v>
                </c:pt>
              </c:strCache>
            </c:strRef>
          </c:cat>
          <c:val>
            <c:numRef>
              <c:f>'ESTAD-MAYO'!$G$97:$G$102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1">
                  <a:lumMod val="50000"/>
                </a:schemeClr>
              </a:outerShdw>
            </a:effectLst>
          </c:spPr>
          <c:dLbls>
            <c:dLbl>
              <c:idx val="3"/>
              <c:layout>
                <c:manualLayout>
                  <c:x val="7.6540375047837736E-3"/>
                  <c:y val="-2.7586213554460962E-2"/>
                </c:manualLayout>
              </c:layout>
              <c:showVal val="1"/>
            </c:dLbl>
            <c:dLbl>
              <c:idx val="4"/>
              <c:layout>
                <c:manualLayout>
                  <c:x val="9.1848450057405284E-3"/>
                  <c:y val="-2.7586213554460962E-2"/>
                </c:manualLayout>
              </c:layout>
              <c:showVal val="1"/>
            </c:dLbl>
            <c:spPr>
              <a:effectLst>
                <a:outerShdw blurRad="50800" dist="50800" dir="5400000" algn="ctr" rotWithShape="0">
                  <a:schemeClr val="tx2">
                    <a:lumMod val="20000"/>
                    <a:lumOff val="80000"/>
                  </a:schemeClr>
                </a:outerShdw>
              </a:effectLst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'ESTAD-MAYO'!$E$97:$E$102</c:f>
              <c:strCache>
                <c:ptCount val="6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CD</c:v>
                </c:pt>
                <c:pt idx="4">
                  <c:v>COPIA SIMPLE Y COPIA CERTIFICADA</c:v>
                </c:pt>
                <c:pt idx="5">
                  <c:v>CONSULTA FISICA</c:v>
                </c:pt>
              </c:strCache>
            </c:strRef>
          </c:cat>
          <c:val>
            <c:numRef>
              <c:f>'ESTAD-MAYO'!$H$97:$H$102</c:f>
              <c:numCache>
                <c:formatCode>General</c:formatCode>
                <c:ptCount val="6"/>
                <c:pt idx="0">
                  <c:v>143</c:v>
                </c:pt>
                <c:pt idx="1">
                  <c:v>56</c:v>
                </c:pt>
                <c:pt idx="2">
                  <c:v>49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2.4183796856106408E-2"/>
                  <c:y val="-3.6781618072616228E-2"/>
                </c:manualLayout>
              </c:layout>
              <c:showVal val="1"/>
            </c:dLbl>
            <c:dLbl>
              <c:idx val="1"/>
              <c:layout>
                <c:manualLayout>
                  <c:x val="1.1285771866183797E-2"/>
                  <c:y val="-5.5172427108922534E-2"/>
                </c:manualLayout>
              </c:layout>
              <c:showVal val="1"/>
            </c:dLbl>
            <c:dLbl>
              <c:idx val="2"/>
              <c:layout>
                <c:manualLayout>
                  <c:x val="9.673518742442563E-3"/>
                  <c:y val="-5.5172427108922534E-2"/>
                </c:manualLayout>
              </c:layout>
              <c:showVal val="1"/>
            </c:dLbl>
            <c:dLbl>
              <c:idx val="3"/>
              <c:layout>
                <c:manualLayout>
                  <c:x val="9.673391793377702E-3"/>
                  <c:y val="-6.7432966466459479E-2"/>
                </c:manualLayout>
              </c:layout>
              <c:showVal val="1"/>
            </c:dLbl>
            <c:dLbl>
              <c:idx val="4"/>
              <c:layout>
                <c:manualLayout>
                  <c:x val="4.8367593712212824E-3"/>
                  <c:y val="-8.2758640663382246E-2"/>
                </c:manualLayout>
              </c:layout>
              <c:showVal val="1"/>
            </c:dLbl>
            <c:dLbl>
              <c:idx val="5"/>
              <c:layout>
                <c:manualLayout>
                  <c:x val="6.4490124949622201E-3"/>
                  <c:y val="-8.5823775502766597E-2"/>
                </c:manualLayout>
              </c:layout>
              <c:showVal val="1"/>
            </c:dLbl>
            <c:txPr>
              <a:bodyPr/>
              <a:lstStyle/>
              <a:p>
                <a:pPr>
                  <a:defRPr b="1">
                    <a:solidFill>
                      <a:srgbClr val="0070C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'ESTAD-MAYO'!$E$97:$E$102</c:f>
              <c:strCache>
                <c:ptCount val="6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CD</c:v>
                </c:pt>
                <c:pt idx="4">
                  <c:v>COPIA SIMPLE Y COPIA CERTIFICADA</c:v>
                </c:pt>
                <c:pt idx="5">
                  <c:v>CONSULTA FISICA</c:v>
                </c:pt>
              </c:strCache>
            </c:strRef>
          </c:cat>
          <c:val>
            <c:numRef>
              <c:f>'ESTAD-MAYO'!$I$97:$I$102</c:f>
              <c:numCache>
                <c:formatCode>0%</c:formatCode>
                <c:ptCount val="6"/>
                <c:pt idx="0">
                  <c:v>0.56746031746031744</c:v>
                </c:pt>
                <c:pt idx="1">
                  <c:v>0.22222222222222221</c:v>
                </c:pt>
                <c:pt idx="2">
                  <c:v>0.19444444444444445</c:v>
                </c:pt>
                <c:pt idx="3">
                  <c:v>1.1904761904761904E-2</c:v>
                </c:pt>
                <c:pt idx="4">
                  <c:v>3.968253968253968E-3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3894144"/>
        <c:axId val="133895680"/>
        <c:axId val="0"/>
      </c:bar3DChart>
      <c:catAx>
        <c:axId val="13389414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tx2">
                    <a:lumMod val="75000"/>
                  </a:schemeClr>
                </a:solidFill>
              </a:defRPr>
            </a:pPr>
            <a:endParaRPr lang="es-MX"/>
          </a:p>
        </c:txPr>
        <c:crossAx val="133895680"/>
        <c:crosses val="autoZero"/>
        <c:auto val="1"/>
        <c:lblAlgn val="ctr"/>
        <c:lblOffset val="100"/>
      </c:catAx>
      <c:valAx>
        <c:axId val="133895680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3894144"/>
        <c:crosses val="autoZero"/>
        <c:crossBetween val="between"/>
      </c:valAx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9934589494330138"/>
          <c:y val="7.0498101305844024E-2"/>
          <c:w val="0.41219374173972934"/>
          <c:h val="8.5073420840117209E-2"/>
        </c:manualLayout>
      </c:layout>
      <c:txPr>
        <a:bodyPr/>
        <a:lstStyle/>
        <a:p>
          <a:pPr>
            <a:defRPr sz="1800" b="1"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7"/>
  <c:chart>
    <c:title>
      <c:tx>
        <c:rich>
          <a:bodyPr/>
          <a:lstStyle/>
          <a:p>
            <a:pPr>
              <a:defRPr/>
            </a:pPr>
            <a:r>
              <a:rPr lang="en-US"/>
              <a:t>TIPO DE INFORMACIÓN</a:t>
            </a:r>
          </a:p>
        </c:rich>
      </c:tx>
    </c:title>
    <c:view3D>
      <c:perspective val="30"/>
    </c:view3D>
    <c:floor>
      <c:spPr>
        <a:solidFill>
          <a:schemeClr val="accent3">
            <a:lumMod val="20000"/>
            <a:lumOff val="80000"/>
          </a:schemeClr>
        </a:solidFill>
        <a:ln w="9525">
          <a:noFill/>
        </a:ln>
      </c:spPr>
    </c:floor>
    <c:plotArea>
      <c:layout>
        <c:manualLayout>
          <c:layoutTarget val="inner"/>
          <c:xMode val="edge"/>
          <c:yMode val="edge"/>
          <c:x val="3.0974996546484352E-2"/>
          <c:y val="0.16153072212127331"/>
          <c:w val="0.96902499120028163"/>
          <c:h val="0.71150195010670392"/>
        </c:manualLayout>
      </c:layout>
      <c:bar3DChart>
        <c:barDir val="col"/>
        <c:grouping val="stacked"/>
        <c:ser>
          <c:idx val="0"/>
          <c:order val="0"/>
          <c:tx>
            <c:strRef>
              <c:f>'ESTAD-MAYO'!$D$156:$I$156</c:f>
              <c:strCache>
                <c:ptCount val="1"/>
                <c:pt idx="0">
                  <c:v>TIPO DE INFORMACIÓN</c:v>
                </c:pt>
              </c:strCache>
            </c:strRef>
          </c:tx>
          <c:dLbls>
            <c:delete val="1"/>
          </c:dLbls>
          <c:cat>
            <c:multiLvlStrRef>
              <c:f>'ESTAD-MAYO'!$D$157:$E$160</c:f>
              <c:multiLvlStrCache>
                <c:ptCount val="4"/>
                <c:lvl>
                  <c:pt idx="0">
                    <c:v>ORDINARIA</c:v>
                  </c:pt>
                  <c:pt idx="1">
                    <c:v>FUNDAMENTAL</c:v>
                  </c:pt>
                  <c:pt idx="2">
                    <c:v>CONFIDENCIAL</c:v>
                  </c:pt>
                  <c:pt idx="3">
                    <c:v>RESERVADA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4</c:v>
                  </c:pt>
                  <c:pt idx="3">
                    <c:v>3</c:v>
                  </c:pt>
                </c:lvl>
              </c:multiLvlStrCache>
            </c:multiLvlStrRef>
          </c:cat>
          <c:val>
            <c:numRef>
              <c:f>'ESTAD-MAYO'!$F$157:$F$160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3">
                  <a:lumMod val="50000"/>
                </a:schemeClr>
              </a:outerShdw>
            </a:effectLst>
          </c:spPr>
          <c:dLbls>
            <c:delete val="1"/>
          </c:dLbls>
          <c:cat>
            <c:multiLvlStrRef>
              <c:f>'ESTAD-MAYO'!$D$157:$E$160</c:f>
              <c:multiLvlStrCache>
                <c:ptCount val="4"/>
                <c:lvl>
                  <c:pt idx="0">
                    <c:v>ORDINARIA</c:v>
                  </c:pt>
                  <c:pt idx="1">
                    <c:v>FUNDAMENTAL</c:v>
                  </c:pt>
                  <c:pt idx="2">
                    <c:v>CONFIDENCIAL</c:v>
                  </c:pt>
                  <c:pt idx="3">
                    <c:v>RESERVADA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4</c:v>
                  </c:pt>
                  <c:pt idx="3">
                    <c:v>3</c:v>
                  </c:pt>
                </c:lvl>
              </c:multiLvlStrCache>
            </c:multiLvlStrRef>
          </c:cat>
          <c:val>
            <c:numRef>
              <c:f>'ESTAD-MAYO'!$H$157:$H$160</c:f>
              <c:numCache>
                <c:formatCode>General</c:formatCode>
                <c:ptCount val="4"/>
                <c:pt idx="0">
                  <c:v>209</c:v>
                </c:pt>
                <c:pt idx="1">
                  <c:v>35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3.2876253626191856E-2"/>
                  <c:y val="-5.8452453058752324E-2"/>
                </c:manualLayout>
              </c:layout>
              <c:showVal val="1"/>
            </c:dLbl>
            <c:dLbl>
              <c:idx val="1"/>
              <c:layout>
                <c:manualLayout>
                  <c:x val="2.6702362204725646E-2"/>
                  <c:y val="-0.14214381856114144"/>
                </c:manualLayout>
              </c:layout>
              <c:showVal val="1"/>
            </c:dLbl>
            <c:dLbl>
              <c:idx val="2"/>
              <c:layout>
                <c:manualLayout>
                  <c:x val="2.2456140350877202E-2"/>
                  <c:y val="-0.16614745272226275"/>
                </c:manualLayout>
              </c:layout>
              <c:showVal val="1"/>
            </c:dLbl>
            <c:dLbl>
              <c:idx val="3"/>
              <c:layout>
                <c:manualLayout>
                  <c:x val="1.5429755491090043E-2"/>
                  <c:y val="-0.17589272494784305"/>
                </c:manualLayout>
              </c:layout>
              <c:showVal val="1"/>
            </c:dLbl>
            <c:txPr>
              <a:bodyPr/>
              <a:lstStyle/>
              <a:p>
                <a:pPr>
                  <a:defRPr sz="110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multiLvlStrRef>
              <c:f>'ESTAD-MAYO'!$D$157:$E$160</c:f>
              <c:multiLvlStrCache>
                <c:ptCount val="4"/>
                <c:lvl>
                  <c:pt idx="0">
                    <c:v>ORDINARIA</c:v>
                  </c:pt>
                  <c:pt idx="1">
                    <c:v>FUNDAMENTAL</c:v>
                  </c:pt>
                  <c:pt idx="2">
                    <c:v>CONFIDENCIAL</c:v>
                  </c:pt>
                  <c:pt idx="3">
                    <c:v>RESERVADA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4</c:v>
                  </c:pt>
                  <c:pt idx="3">
                    <c:v>3</c:v>
                  </c:pt>
                </c:lvl>
              </c:multiLvlStrCache>
            </c:multiLvlStrRef>
          </c:cat>
          <c:val>
            <c:numRef>
              <c:f>'ESTAD-MAYO'!$I$157:$I$160</c:f>
              <c:numCache>
                <c:formatCode>0%</c:formatCode>
                <c:ptCount val="4"/>
                <c:pt idx="0">
                  <c:v>0.82936507936507942</c:v>
                </c:pt>
                <c:pt idx="1">
                  <c:v>0.1388888888888889</c:v>
                </c:pt>
                <c:pt idx="2">
                  <c:v>0</c:v>
                </c:pt>
                <c:pt idx="3">
                  <c:v>3.1746031746031744E-2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0"/>
                  <c:y val="0.10683760683760687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209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9.8245614035087723E-3"/>
                  <c:y val="-2.56410256410268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35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7.0175438596491333E-3"/>
                  <c:y val="-3.8461538461538464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0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5736366287548381E-3"/>
                  <c:y val="-4.2735042735042736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8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multiLvlStrRef>
              <c:f>'ESTAD-MAYO'!$D$157:$E$160</c:f>
              <c:multiLvlStrCache>
                <c:ptCount val="4"/>
                <c:lvl>
                  <c:pt idx="0">
                    <c:v>ORDINARIA</c:v>
                  </c:pt>
                  <c:pt idx="1">
                    <c:v>FUNDAMENTAL</c:v>
                  </c:pt>
                  <c:pt idx="2">
                    <c:v>CONFIDENCIAL</c:v>
                  </c:pt>
                  <c:pt idx="3">
                    <c:v>RESERVADA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4</c:v>
                  </c:pt>
                  <c:pt idx="3">
                    <c:v>3</c:v>
                  </c:pt>
                </c:lvl>
              </c:multiLvlStrCache>
            </c:multiLvlStrRef>
          </c:cat>
          <c:val>
            <c:numRef>
              <c:f>'ESTAD-MAYO'!$G$157:$G$160</c:f>
              <c:numCache>
                <c:formatCode>General</c:formatCode>
                <c:ptCount val="4"/>
              </c:numCache>
            </c:numRef>
          </c:val>
        </c:ser>
        <c:dLbls>
          <c:showVal val="1"/>
        </c:dLbls>
        <c:gapWidth val="95"/>
        <c:shape val="cylinder"/>
        <c:axId val="133944832"/>
        <c:axId val="133946368"/>
        <c:axId val="0"/>
      </c:bar3DChart>
      <c:catAx>
        <c:axId val="13394483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3">
                    <a:lumMod val="50000"/>
                  </a:schemeClr>
                </a:solidFill>
              </a:defRPr>
            </a:pPr>
            <a:endParaRPr lang="es-MX"/>
          </a:p>
        </c:txPr>
        <c:crossAx val="133946368"/>
        <c:crosses val="autoZero"/>
        <c:auto val="1"/>
        <c:lblAlgn val="ctr"/>
        <c:lblOffset val="100"/>
      </c:catAx>
      <c:valAx>
        <c:axId val="133946368"/>
        <c:scaling>
          <c:orientation val="minMax"/>
        </c:scaling>
        <c:delete val="1"/>
        <c:axPos val="l"/>
        <c:numFmt formatCode="General" sourceLinked="1"/>
        <c:tickLblPos val="nextTo"/>
        <c:crossAx val="133944832"/>
        <c:crosses val="autoZero"/>
        <c:crossBetween val="between"/>
      </c:valAx>
    </c:plotArea>
    <c:plotVisOnly val="1"/>
    <c:dispBlanksAs val="zero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6"/>
  <c:chart>
    <c:title>
      <c:tx>
        <c:rich>
          <a:bodyPr/>
          <a:lstStyle/>
          <a:p>
            <a:pPr>
              <a:defRPr/>
            </a:pPr>
            <a:r>
              <a:rPr lang="es-MX"/>
              <a:t>NOTIFICACIÓN DE RESPUESTA</a:t>
            </a:r>
          </a:p>
        </c:rich>
      </c:tx>
    </c:title>
    <c:view3D>
      <c:rAngAx val="1"/>
    </c:view3D>
    <c:floor>
      <c:spPr>
        <a:solidFill>
          <a:schemeClr val="accent2">
            <a:lumMod val="20000"/>
            <a:lumOff val="80000"/>
          </a:schemeClr>
        </a:solidFill>
      </c:spPr>
    </c:floor>
    <c:plotArea>
      <c:layout>
        <c:manualLayout>
          <c:layoutTarget val="inner"/>
          <c:xMode val="edge"/>
          <c:yMode val="edge"/>
          <c:x val="2.8333333333333332E-2"/>
          <c:y val="0.19432888597258677"/>
          <c:w val="0.9633333333333336"/>
          <c:h val="0.59879228638086901"/>
        </c:manualLayout>
      </c:layout>
      <c:bar3DChart>
        <c:barDir val="col"/>
        <c:grouping val="stacked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effectLst>
              <a:outerShdw blurRad="50800" dist="50800" dir="5400000" algn="ctr" rotWithShape="0">
                <a:schemeClr val="accent2">
                  <a:lumMod val="60000"/>
                  <a:lumOff val="40000"/>
                </a:schemeClr>
              </a:outerShdw>
            </a:effectLst>
          </c:spPr>
          <c:dLbls>
            <c:dLbl>
              <c:idx val="3"/>
              <c:layout>
                <c:manualLayout>
                  <c:x val="1.1666666666666783E-2"/>
                  <c:y val="-3.2407407407409002E-2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'ESTAD-MAYO'!$E$213:$E$216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NOTIFICACIÓN PERSONAL</c:v>
                </c:pt>
                <c:pt idx="3">
                  <c:v>LISTAS</c:v>
                </c:pt>
              </c:strCache>
            </c:strRef>
          </c:cat>
          <c:val>
            <c:numRef>
              <c:f>'ESTAD-MAYO'!$F$213:$F$216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2.1666666666666671E-2"/>
                  <c:y val="-9.7222222222222224E-2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1"/>
              <c:layout>
                <c:manualLayout>
                  <c:x val="1.6666666666667485E-3"/>
                  <c:y val="-0.1388888888888889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1.6666666666666701E-2"/>
                  <c:y val="-0.1111111111111111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3"/>
              <c:layout>
                <c:manualLayout>
                  <c:x val="6.6666666666666714E-3"/>
                  <c:y val="-0.12037037037037028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txPr>
              <a:bodyPr/>
              <a:lstStyle/>
              <a:p>
                <a:pPr>
                  <a:defRPr baseline="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'ESTAD-MAYO'!$E$213:$E$216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NOTIFICACIÓN PERSONAL</c:v>
                </c:pt>
                <c:pt idx="3">
                  <c:v>LISTAS</c:v>
                </c:pt>
              </c:strCache>
            </c:strRef>
          </c:cat>
          <c:val>
            <c:numRef>
              <c:f>'ESTAD-MAYO'!$G$213:$G$216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143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67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'ESTAD-MAYO'!$E$213:$E$216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NOTIFICACIÓN PERSONAL</c:v>
                </c:pt>
                <c:pt idx="3">
                  <c:v>LISTAS</c:v>
                </c:pt>
              </c:strCache>
            </c:strRef>
          </c:cat>
          <c:val>
            <c:numRef>
              <c:f>'ESTAD-MAYO'!$H$213:$H$216</c:f>
              <c:numCache>
                <c:formatCode>General</c:formatCode>
                <c:ptCount val="4"/>
                <c:pt idx="0">
                  <c:v>143</c:v>
                </c:pt>
                <c:pt idx="1">
                  <c:v>67</c:v>
                </c:pt>
                <c:pt idx="2">
                  <c:v>28</c:v>
                </c:pt>
                <c:pt idx="3">
                  <c:v>14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2.0036429872495438E-2"/>
                  <c:y val="-9.2592592592594766E-2"/>
                </c:manualLayout>
              </c:layout>
              <c:showVal val="1"/>
            </c:dLbl>
            <c:dLbl>
              <c:idx val="1"/>
              <c:layout>
                <c:manualLayout>
                  <c:x val="5.4644808743169355E-3"/>
                  <c:y val="-0.10648148148148504"/>
                </c:manualLayout>
              </c:layout>
              <c:showVal val="1"/>
            </c:dLbl>
            <c:dLbl>
              <c:idx val="2"/>
              <c:layout>
                <c:manualLayout>
                  <c:x val="-5.4644808743169355E-3"/>
                  <c:y val="-0.1111111111111111"/>
                </c:manualLayout>
              </c:layout>
              <c:showVal val="1"/>
            </c:dLbl>
            <c:dLbl>
              <c:idx val="3"/>
              <c:layout>
                <c:manualLayout>
                  <c:x val="7.2859744990892532E-3"/>
                  <c:y val="-0.1064814814814851"/>
                </c:manualLayout>
              </c:layout>
              <c:showVal val="1"/>
            </c:dLbl>
            <c:dLbl>
              <c:idx val="4"/>
              <c:layout>
                <c:manualLayout>
                  <c:x val="5.4644808743169355E-3"/>
                  <c:y val="-0.13425925925925927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'ESTAD-MAYO'!$E$213:$E$216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NOTIFICACIÓN PERSONAL</c:v>
                </c:pt>
                <c:pt idx="3">
                  <c:v>LISTAS</c:v>
                </c:pt>
              </c:strCache>
            </c:strRef>
          </c:cat>
          <c:val>
            <c:numRef>
              <c:f>'ESTAD-MAYO'!$I$213:$I$216</c:f>
              <c:numCache>
                <c:formatCode>0%</c:formatCode>
                <c:ptCount val="4"/>
                <c:pt idx="0">
                  <c:v>0.56746031746031744</c:v>
                </c:pt>
                <c:pt idx="1">
                  <c:v>0.26587301587301587</c:v>
                </c:pt>
                <c:pt idx="2">
                  <c:v>0.1111111111111111</c:v>
                </c:pt>
                <c:pt idx="3">
                  <c:v>5.5555555555555552E-2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4095232"/>
        <c:axId val="134096768"/>
        <c:axId val="0"/>
      </c:bar3DChart>
      <c:catAx>
        <c:axId val="13409523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4096768"/>
        <c:crosses val="autoZero"/>
        <c:auto val="1"/>
        <c:lblAlgn val="ctr"/>
        <c:lblOffset val="100"/>
      </c:catAx>
      <c:valAx>
        <c:axId val="134096768"/>
        <c:scaling>
          <c:orientation val="minMax"/>
        </c:scaling>
        <c:delete val="1"/>
        <c:axPos val="l"/>
        <c:numFmt formatCode="General" sourceLinked="1"/>
        <c:tickLblPos val="nextTo"/>
        <c:crossAx val="134095232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layout>
        <c:manualLayout>
          <c:xMode val="edge"/>
          <c:yMode val="edge"/>
          <c:x val="0.29209874176965051"/>
          <c:y val="1.9077895062230191E-2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6057398005784145E-2"/>
          <c:y val="0.14737348459672842"/>
          <c:w val="0.56052464595082419"/>
          <c:h val="0.7709128697677442"/>
        </c:manualLayout>
      </c:layout>
      <c:pie3DChart>
        <c:varyColors val="1"/>
        <c:ser>
          <c:idx val="1"/>
          <c:order val="1"/>
          <c:tx>
            <c:strRef>
              <c:f>'ESTAD-MAYO'!$D$45:$J$45</c:f>
              <c:strCache>
                <c:ptCount val="1"/>
                <c:pt idx="0">
                  <c:v>TIPO DE RESPUESTAS</c:v>
                </c:pt>
              </c:strCache>
            </c:strRef>
          </c:tx>
          <c:explosion val="25"/>
          <c:dLbls>
            <c:showVal val="1"/>
            <c:showLeaderLines val="1"/>
          </c:dLbls>
          <c:cat>
            <c:strRef>
              <c:f>'Estadísticas de Septiembre'!$E$46:$G$61</c:f>
              <c:strCache>
                <c:ptCount val="16"/>
                <c:pt idx="0">
                  <c:v>SE TIENE POR NO PRESENTADA ( NO CUMPLIÓ PREVENCIÓN)</c:v>
                </c:pt>
                <c:pt idx="1">
                  <c:v>NO CUMPLIO CON LOS EXTREMOS DEL ARTÍCULO 79 (REQUISITOS)</c:v>
                </c:pt>
                <c:pt idx="2">
                  <c:v>INCOMPETENCIA </c:v>
                </c:pt>
                <c:pt idx="3">
                  <c:v>IMPROCEDENTE POR INEXISTENTE</c:v>
                </c:pt>
                <c:pt idx="4">
                  <c:v>IMPROCEDENTE, CONFIDENCIAL E INEXISTENTE</c:v>
                </c:pt>
                <c:pt idx="5">
                  <c:v>PROCEDENTE</c:v>
                </c:pt>
                <c:pt idx="6">
                  <c:v>PROCEDENTE PARCIAL POR CONFIDENCIALIDAD </c:v>
                </c:pt>
                <c:pt idx="7">
                  <c:v>IMPROCEDENTE POR CONFIDENCIALIDAD Y RESERVADA</c:v>
                </c:pt>
                <c:pt idx="8">
                  <c:v>PROCEDENTE PARCIAL POR CONFIDENCIALIDAD E INEXISTENCIA</c:v>
                </c:pt>
                <c:pt idx="9">
                  <c:v>PROCEDENTE PARCIAL POR CONFIDENCIALIDAD, RESERVA E INEXISTENCIA</c:v>
                </c:pt>
                <c:pt idx="10">
                  <c:v>PROCEDENTE PARCIAL POR INEXISTENCIA</c:v>
                </c:pt>
                <c:pt idx="11">
                  <c:v>PROCEDENTE PARCIAL POR RESERVA</c:v>
                </c:pt>
                <c:pt idx="12">
                  <c:v>PROCEDENTE PARCIAL POR RESERVA Y CONFIDENCIALIDAD</c:v>
                </c:pt>
                <c:pt idx="13">
                  <c:v>PROCEDENTE PARCIAL POR RESERVA E INEXISTENCIA</c:v>
                </c:pt>
                <c:pt idx="14">
                  <c:v>IMPROCEDENTE POR RESERVADA</c:v>
                </c:pt>
                <c:pt idx="15">
                  <c:v>PREVENCIÓN ENTRAMITE</c:v>
                </c:pt>
              </c:strCache>
            </c:strRef>
          </c:cat>
          <c:val>
            <c:numRef>
              <c:f>'ESTAD-MAYO'!$J$46:$J$59</c:f>
              <c:numCache>
                <c:formatCode>0%</c:formatCode>
                <c:ptCount val="14"/>
                <c:pt idx="0">
                  <c:v>2.3809523809523808E-2</c:v>
                </c:pt>
                <c:pt idx="1">
                  <c:v>7.9365079365079361E-3</c:v>
                </c:pt>
                <c:pt idx="2">
                  <c:v>1.5873015873015872E-2</c:v>
                </c:pt>
                <c:pt idx="3">
                  <c:v>0.1984126984126984</c:v>
                </c:pt>
                <c:pt idx="4">
                  <c:v>0</c:v>
                </c:pt>
                <c:pt idx="5">
                  <c:v>0.19444444444444445</c:v>
                </c:pt>
                <c:pt idx="6">
                  <c:v>0.26984126984126983</c:v>
                </c:pt>
                <c:pt idx="7">
                  <c:v>0</c:v>
                </c:pt>
                <c:pt idx="8">
                  <c:v>0.13095238095238096</c:v>
                </c:pt>
                <c:pt idx="9">
                  <c:v>0</c:v>
                </c:pt>
                <c:pt idx="10">
                  <c:v>8.7301587301587297E-2</c:v>
                </c:pt>
                <c:pt idx="11">
                  <c:v>1.984126984126984E-2</c:v>
                </c:pt>
                <c:pt idx="12">
                  <c:v>1.5873015873015872E-2</c:v>
                </c:pt>
                <c:pt idx="13">
                  <c:v>3.968253968253968E-3</c:v>
                </c:pt>
              </c:numCache>
            </c:numRef>
          </c:val>
        </c:ser>
        <c:ser>
          <c:idx val="0"/>
          <c:order val="0"/>
          <c:tx>
            <c:strRef>
              <c:f>'ESTAD-MAYO'!$D$45:$J$45</c:f>
              <c:strCache>
                <c:ptCount val="1"/>
                <c:pt idx="0">
                  <c:v>TIPO DE RESPUESTAS</c:v>
                </c:pt>
              </c:strCache>
            </c:strRef>
          </c:tx>
          <c:explosion val="25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2%</a:t>
                    </a:r>
                  </a:p>
                </c:rich>
              </c:tx>
              <c:showVal val="1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19%</a:t>
                    </a:r>
                  </a:p>
                </c:rich>
              </c:tx>
              <c:showVal val="1"/>
            </c:dLbl>
            <c:dLbl>
              <c:idx val="4"/>
              <c:delete val="1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33%</a:t>
                    </a:r>
                  </a:p>
                </c:rich>
              </c:tx>
              <c:showVal val="1"/>
            </c:dLbl>
            <c:dLbl>
              <c:idx val="6"/>
              <c:layout>
                <c:manualLayout>
                  <c:x val="5.7337683255464129E-2"/>
                  <c:y val="-0.2368601623674087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24%</a:t>
                    </a:r>
                  </a:p>
                </c:rich>
              </c:tx>
              <c:showVal val="1"/>
            </c:dLbl>
            <c:dLbl>
              <c:idx val="7"/>
              <c:layout>
                <c:manualLayout>
                  <c:x val="3.419162348265929E-3"/>
                  <c:y val="-8.90692340650754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8%</a:t>
                    </a:r>
                  </a:p>
                </c:rich>
              </c:tx>
              <c:showVal val="1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8%</a:t>
                    </a:r>
                  </a:p>
                </c:rich>
              </c:tx>
              <c:showVal val="1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2%</a:t>
                    </a:r>
                  </a:p>
                </c:rich>
              </c:tx>
              <c:showVal val="1"/>
            </c:dLbl>
            <c:dLbl>
              <c:idx val="12"/>
              <c:delete val="1"/>
            </c:dLbl>
            <c:dLbl>
              <c:idx val="13"/>
              <c:layout>
                <c:manualLayout>
                  <c:x val="-7.1545391307362748E-3"/>
                  <c:y val="3.47611599426961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  <c:showLeaderLines val="1"/>
          </c:dLbls>
          <c:cat>
            <c:strRef>
              <c:f>'Estadísticas de Septiembre'!$E$46:$G$61</c:f>
              <c:strCache>
                <c:ptCount val="16"/>
                <c:pt idx="0">
                  <c:v>SE TIENE POR NO PRESENTADA ( NO CUMPLIÓ PREVENCIÓN)</c:v>
                </c:pt>
                <c:pt idx="1">
                  <c:v>NO CUMPLIO CON LOS EXTREMOS DEL ARTÍCULO 79 (REQUISITOS)</c:v>
                </c:pt>
                <c:pt idx="2">
                  <c:v>INCOMPETENCIA </c:v>
                </c:pt>
                <c:pt idx="3">
                  <c:v>IMPROCEDENTE POR INEXISTENTE</c:v>
                </c:pt>
                <c:pt idx="4">
                  <c:v>IMPROCEDENTE, CONFIDENCIAL E INEXISTENTE</c:v>
                </c:pt>
                <c:pt idx="5">
                  <c:v>PROCEDENTE</c:v>
                </c:pt>
                <c:pt idx="6">
                  <c:v>PROCEDENTE PARCIAL POR CONFIDENCIALIDAD </c:v>
                </c:pt>
                <c:pt idx="7">
                  <c:v>IMPROCEDENTE POR CONFIDENCIALIDAD Y RESERVADA</c:v>
                </c:pt>
                <c:pt idx="8">
                  <c:v>PROCEDENTE PARCIAL POR CONFIDENCIALIDAD E INEXISTENCIA</c:v>
                </c:pt>
                <c:pt idx="9">
                  <c:v>PROCEDENTE PARCIAL POR CONFIDENCIALIDAD, RESERVA E INEXISTENCIA</c:v>
                </c:pt>
                <c:pt idx="10">
                  <c:v>PROCEDENTE PARCIAL POR INEXISTENCIA</c:v>
                </c:pt>
                <c:pt idx="11">
                  <c:v>PROCEDENTE PARCIAL POR RESERVA</c:v>
                </c:pt>
                <c:pt idx="12">
                  <c:v>PROCEDENTE PARCIAL POR RESERVA Y CONFIDENCIALIDAD</c:v>
                </c:pt>
                <c:pt idx="13">
                  <c:v>PROCEDENTE PARCIAL POR RESERVA E INEXISTENCIA</c:v>
                </c:pt>
                <c:pt idx="14">
                  <c:v>IMPROCEDENTE POR RESERVADA</c:v>
                </c:pt>
                <c:pt idx="15">
                  <c:v>PREVENCIÓN ENTRAMITE</c:v>
                </c:pt>
              </c:strCache>
            </c:strRef>
          </c:cat>
          <c:val>
            <c:numRef>
              <c:f>'ESTAD-MAYO'!$J$46:$J$59</c:f>
              <c:numCache>
                <c:formatCode>0%</c:formatCode>
                <c:ptCount val="14"/>
                <c:pt idx="0">
                  <c:v>2.3809523809523808E-2</c:v>
                </c:pt>
                <c:pt idx="1">
                  <c:v>7.9365079365079361E-3</c:v>
                </c:pt>
                <c:pt idx="2">
                  <c:v>1.5873015873015872E-2</c:v>
                </c:pt>
                <c:pt idx="3">
                  <c:v>0.1984126984126984</c:v>
                </c:pt>
                <c:pt idx="4">
                  <c:v>0</c:v>
                </c:pt>
                <c:pt idx="5">
                  <c:v>0.19444444444444445</c:v>
                </c:pt>
                <c:pt idx="6">
                  <c:v>0.26984126984126983</c:v>
                </c:pt>
                <c:pt idx="7">
                  <c:v>0</c:v>
                </c:pt>
                <c:pt idx="8">
                  <c:v>0.13095238095238096</c:v>
                </c:pt>
                <c:pt idx="9">
                  <c:v>0</c:v>
                </c:pt>
                <c:pt idx="10">
                  <c:v>8.7301587301587297E-2</c:v>
                </c:pt>
                <c:pt idx="11">
                  <c:v>1.984126984126984E-2</c:v>
                </c:pt>
                <c:pt idx="12">
                  <c:v>1.5873015873015872E-2</c:v>
                </c:pt>
                <c:pt idx="13">
                  <c:v>3.968253968253968E-3</c:v>
                </c:pt>
              </c:numCache>
            </c:numRef>
          </c:val>
        </c:ser>
      </c:pie3DChart>
      <c:spPr>
        <a:effectLst>
          <a:outerShdw blurRad="50800" dist="50800" dir="5400000" algn="ctr" rotWithShape="0">
            <a:schemeClr val="accent1">
              <a:lumMod val="75000"/>
            </a:schemeClr>
          </a:outerShdw>
        </a:effectLst>
      </c:spPr>
    </c:plotArea>
    <c:legend>
      <c:legendPos val="r"/>
      <c:layout>
        <c:manualLayout>
          <c:xMode val="edge"/>
          <c:yMode val="edge"/>
          <c:x val="0.69067045677136185"/>
          <c:y val="9.0826136282267881E-3"/>
          <c:w val="0.30932956503819276"/>
          <c:h val="0.82995897847469813"/>
        </c:manualLayout>
      </c:layout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chemeClr val="bg1">
        <a:lumMod val="8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perspective val="30"/>
    </c:view3D>
    <c:floor>
      <c:spPr>
        <a:solidFill>
          <a:schemeClr val="accent2">
            <a:lumMod val="40000"/>
            <a:lumOff val="60000"/>
          </a:schemeClr>
        </a:solidFill>
      </c:spPr>
    </c:floor>
    <c:sideWall>
      <c:spPr>
        <a:effectLst>
          <a:outerShdw blurRad="50800" dist="50800" dir="5400000" algn="ctr" rotWithShape="0">
            <a:schemeClr val="accent3">
              <a:lumMod val="20000"/>
              <a:lumOff val="80000"/>
            </a:schemeClr>
          </a:outerShdw>
        </a:effectLst>
      </c:spPr>
    </c:sideWall>
    <c:backWall>
      <c:spPr>
        <a:effectLst>
          <a:outerShdw blurRad="50800" dist="50800" dir="5400000" algn="ctr" rotWithShape="0">
            <a:schemeClr val="accent3">
              <a:lumMod val="40000"/>
              <a:lumOff val="6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4.5596852378329816E-3"/>
          <c:y val="0.23195895967550001"/>
          <c:w val="0.94666666666666666"/>
          <c:h val="0.61986674742580261"/>
        </c:manualLayout>
      </c:layout>
      <c:bar3DChart>
        <c:barDir val="col"/>
        <c:grouping val="stacked"/>
        <c:ser>
          <c:idx val="0"/>
          <c:order val="0"/>
          <c:tx>
            <c:strRef>
              <c:f>'ESTAD-ABRIL'!$C$22:$F$22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elete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'ESTAD-ABRIL'!$C$23:$E$23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spPr>
            <a:effectLst>
              <a:outerShdw blurRad="40000" dist="23000" dir="5400000" rotWithShape="0">
                <a:schemeClr val="accent2">
                  <a:lumMod val="75000"/>
                  <a:alpha val="35000"/>
                </a:schemeClr>
              </a:outerShdw>
            </a:effectLst>
          </c:spPr>
          <c:dLbls>
            <c:dLbl>
              <c:idx val="0"/>
              <c:layout>
                <c:manualLayout>
                  <c:x val="2.3953805774278216E-2"/>
                  <c:y val="4.66200466200466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143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109</a:t>
                    </a:r>
                  </a:p>
                </c:rich>
              </c:tx>
              <c:showVal val="1"/>
            </c:dLbl>
            <c:spPr>
              <a:effectLst>
                <a:outerShdw blurRad="50800" dist="50800" dir="5400000" algn="ctr" rotWithShape="0">
                  <a:schemeClr val="accent2">
                    <a:lumMod val="50000"/>
                  </a:scheme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'ESTAD-ABRIL'!$C$24:$E$24</c:f>
              <c:numCache>
                <c:formatCode>General</c:formatCode>
                <c:ptCount val="3"/>
                <c:pt idx="0">
                  <c:v>132</c:v>
                </c:pt>
                <c:pt idx="1">
                  <c:v>128</c:v>
                </c:pt>
              </c:numCache>
            </c:numRef>
          </c:val>
        </c:ser>
        <c:ser>
          <c:idx val="2"/>
          <c:order val="2"/>
          <c:tx>
            <c:strRef>
              <c:f>'ESTAD-MAYO'!$C$22:$F$22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layout>
                <c:manualLayout>
                  <c:x val="2.0216272965879575E-2"/>
                  <c:y val="-0.13519813519813637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endParaRPr lang="en-US"/>
                  </a:p>
                  <a:p>
                    <a:pPr>
                      <a:defRPr b="1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r>
                      <a:rPr lang="en-US"/>
                      <a:t>57%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3.1558185404339252E-2"/>
                  <c:y val="-0.13519813519814061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r>
                      <a:rPr lang="en-US"/>
                      <a:t>43%</a:t>
                    </a:r>
                  </a:p>
                </c:rich>
              </c:tx>
              <c:spPr/>
              <c:showVal val="1"/>
            </c:dLbl>
            <c:showVal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'ESTAD-ABRIL'!$C$25:$E$25</c:f>
              <c:numCache>
                <c:formatCode>0%</c:formatCode>
                <c:ptCount val="3"/>
                <c:pt idx="0">
                  <c:v>0.50769230769230766</c:v>
                </c:pt>
                <c:pt idx="1">
                  <c:v>0.49230769230769234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4259456"/>
        <c:axId val="134260992"/>
        <c:axId val="0"/>
      </c:bar3DChart>
      <c:catAx>
        <c:axId val="13425945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4260992"/>
        <c:crosses val="autoZero"/>
        <c:auto val="1"/>
        <c:lblAlgn val="ctr"/>
        <c:lblOffset val="100"/>
      </c:catAx>
      <c:valAx>
        <c:axId val="134260992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4259456"/>
        <c:crosses val="autoZero"/>
        <c:crossBetween val="between"/>
      </c:valAx>
    </c:plotArea>
    <c:legend>
      <c:legendPos val="t"/>
      <c:legendEntry>
        <c:idx val="1"/>
        <c:delete val="1"/>
      </c:legendEntry>
      <c:legendEntry>
        <c:idx val="2"/>
        <c:delete val="1"/>
      </c:legendEntry>
      <c:txPr>
        <a:bodyPr/>
        <a:lstStyle/>
        <a:p>
          <a:pPr>
            <a:defRPr sz="1800" b="1"/>
          </a:pPr>
          <a:endParaRPr lang="es-MX"/>
        </a:p>
      </c:txPr>
    </c:legend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"/>
  <c:chart>
    <c:autoTitleDeleted val="1"/>
    <c:view3D>
      <c:rAngAx val="1"/>
    </c:view3D>
    <c:floor>
      <c:spPr>
        <a:solidFill>
          <a:schemeClr val="accent2">
            <a:lumMod val="40000"/>
            <a:lumOff val="60000"/>
          </a:schemeClr>
        </a:solidFill>
      </c:spPr>
    </c:floor>
    <c:sideWall>
      <c:spPr>
        <a:noFill/>
        <a:ln w="25400">
          <a:noFill/>
        </a:ln>
        <a:effectLst>
          <a:outerShdw blurRad="50800" dist="50800" dir="5400000" algn="ctr" rotWithShape="0">
            <a:schemeClr val="accent2">
              <a:lumMod val="50000"/>
            </a:schemeClr>
          </a:outerShdw>
        </a:effectLst>
      </c:spPr>
    </c:sideWall>
    <c:backWall>
      <c:spPr>
        <a:noFill/>
        <a:ln w="25400">
          <a:noFill/>
        </a:ln>
        <a:effectLst>
          <a:outerShdw blurRad="50800" dist="50800" dir="5400000" algn="ctr" rotWithShape="0">
            <a:schemeClr val="accent2">
              <a:lumMod val="5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2.6237328562912388E-2"/>
          <c:y val="0.18814161512033095"/>
          <c:w val="0.94752534287419365"/>
          <c:h val="0.64119447997905465"/>
        </c:manualLayout>
      </c:layout>
      <c:bar3DChart>
        <c:barDir val="col"/>
        <c:grouping val="stacked"/>
        <c:ser>
          <c:idx val="0"/>
          <c:order val="0"/>
          <c:tx>
            <c:strRef>
              <c:f>'ESTAD-MAYO'!$H$22:$L$22</c:f>
              <c:strCache>
                <c:ptCount val="1"/>
                <c:pt idx="0">
                  <c:v>SOLICITUD POR GÉNERO</c:v>
                </c:pt>
              </c:strCache>
            </c:strRef>
          </c:tx>
          <c:spPr>
            <a:effectLst>
              <a:outerShdw blurRad="50800" dist="50800" dir="5400000" algn="ctr" rotWithShape="0">
                <a:schemeClr val="accent2">
                  <a:lumMod val="50000"/>
                </a:schemeClr>
              </a:outerShdw>
            </a:effectLst>
          </c:spPr>
          <c:dLbls>
            <c:dLbl>
              <c:idx val="2"/>
              <c:layout>
                <c:manualLayout>
                  <c:x val="1.3333333333333341E-2"/>
                  <c:y val="-3.5087707180652475E-2"/>
                </c:manualLayout>
              </c:layout>
              <c:showVal val="1"/>
            </c:dLbl>
            <c:dLbl>
              <c:idx val="3"/>
              <c:layout>
                <c:manualLayout>
                  <c:x val="5.3333333333336237E-3"/>
                  <c:y val="-1.7543853590325467E-2"/>
                </c:manualLayout>
              </c:layout>
              <c:showVal val="1"/>
            </c:dLbl>
            <c:spPr>
              <a:effectLst>
                <a:outerShdw blurRad="50800" dist="50800" dir="5400000" algn="ctr" rotWithShape="0">
                  <a:schemeClr val="accent2">
                    <a:lumMod val="50000"/>
                  </a:schemeClr>
                </a:outerShdw>
              </a:effectLst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'ESTAD-MAYO'!$H$23:$K$23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'ESTAD-MAYO'!$H$24:$K$24</c:f>
              <c:numCache>
                <c:formatCode>General</c:formatCode>
                <c:ptCount val="4"/>
                <c:pt idx="0">
                  <c:v>165</c:v>
                </c:pt>
                <c:pt idx="1">
                  <c:v>81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0"/>
                  <c:y val="-8.7719267951627281E-2"/>
                </c:manualLayout>
              </c:layout>
              <c:showVal val="1"/>
            </c:dLbl>
            <c:dLbl>
              <c:idx val="1"/>
              <c:layout>
                <c:manualLayout>
                  <c:x val="-2.6666666666666692E-3"/>
                  <c:y val="-9.2105231349208685E-2"/>
                </c:manualLayout>
              </c:layout>
              <c:showVal val="1"/>
            </c:dLbl>
            <c:dLbl>
              <c:idx val="2"/>
              <c:layout>
                <c:manualLayout>
                  <c:x val="1.3333333333333341E-2"/>
                  <c:y val="-0.1052631215419591"/>
                </c:manualLayout>
              </c:layout>
              <c:showVal val="1"/>
            </c:dLbl>
            <c:dLbl>
              <c:idx val="3"/>
              <c:layout>
                <c:manualLayout>
                  <c:x val="1.066666666666668E-2"/>
                  <c:y val="-8.7719267951627281E-2"/>
                </c:manualLayout>
              </c:layout>
              <c:showVal val="1"/>
            </c:dLbl>
            <c:txPr>
              <a:bodyPr/>
              <a:lstStyle/>
              <a:p>
                <a:pPr>
                  <a:defRPr b="1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'ESTAD-MAYO'!$H$23:$K$23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'ESTAD-MAYO'!$H$25:$K$25</c:f>
              <c:numCache>
                <c:formatCode>0%</c:formatCode>
                <c:ptCount val="4"/>
                <c:pt idx="0">
                  <c:v>0.65476190476190477</c:v>
                </c:pt>
                <c:pt idx="1">
                  <c:v>0.32142857142857145</c:v>
                </c:pt>
                <c:pt idx="2">
                  <c:v>2.3809523809523808E-2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4173056"/>
        <c:axId val="134174592"/>
        <c:axId val="0"/>
      </c:bar3DChart>
      <c:catAx>
        <c:axId val="13417305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4174592"/>
        <c:crosses val="autoZero"/>
        <c:auto val="1"/>
        <c:lblAlgn val="ctr"/>
        <c:lblOffset val="100"/>
      </c:catAx>
      <c:valAx>
        <c:axId val="134174592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4173056"/>
        <c:crosses val="autoZero"/>
        <c:crossBetween val="between"/>
      </c:valAx>
      <c:spPr>
        <a:effectLst>
          <a:outerShdw blurRad="50800" dist="50800" dir="5400000" algn="ctr" rotWithShape="0">
            <a:schemeClr val="accent2">
              <a:lumMod val="50000"/>
            </a:schemeClr>
          </a:outerShdw>
        </a:effectLst>
      </c:spPr>
    </c:plotArea>
    <c:legend>
      <c:legendPos val="t"/>
      <c:legendEntry>
        <c:idx val="1"/>
        <c:delete val="1"/>
      </c:legendEntry>
      <c:legendEntry>
        <c:idx val="0"/>
        <c:txPr>
          <a:bodyPr/>
          <a:lstStyle/>
          <a:p>
            <a:pPr>
              <a:defRPr sz="1800" b="1"/>
            </a:pPr>
            <a:endParaRPr lang="es-MX"/>
          </a:p>
        </c:txPr>
      </c:legendEntry>
      <c:spPr>
        <a:effectLst>
          <a:innerShdw blurRad="63500" dist="50800" dir="2700000">
            <a:prstClr val="black">
              <a:alpha val="50000"/>
            </a:prstClr>
          </a:innerShdw>
        </a:effectLst>
      </c:spPr>
    </c:legend>
    <c:dispBlanksAs val="gap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0"/>
  <c:chart>
    <c:title>
      <c:tx>
        <c:rich>
          <a:bodyPr/>
          <a:lstStyle/>
          <a:p>
            <a:pPr>
              <a:defRPr/>
            </a:pPr>
            <a:r>
              <a:rPr lang="es-MX"/>
              <a:t>INFORMACIÓN POR TEMÁTICA</a:t>
            </a:r>
          </a:p>
        </c:rich>
      </c:tx>
    </c:title>
    <c:view3D>
      <c:rAngAx val="1"/>
    </c:view3D>
    <c:floor>
      <c:spPr>
        <a:solidFill>
          <a:schemeClr val="accent6">
            <a:lumMod val="20000"/>
            <a:lumOff val="80000"/>
          </a:schemeClr>
        </a:solidFill>
      </c:spPr>
    </c:floor>
    <c:plotArea>
      <c:layout/>
      <c:bar3DChart>
        <c:barDir val="col"/>
        <c:grouping val="stacked"/>
        <c:ser>
          <c:idx val="0"/>
          <c:order val="0"/>
          <c:dLbls>
            <c:showVal val="1"/>
          </c:dLbls>
          <c:cat>
            <c:multiLvlStrRef>
              <c:f>'ESTAD-MAYO'!$D$186:$E$189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4</c:v>
                  </c:pt>
                  <c:pt idx="2">
                    <c:v>2</c:v>
                  </c:pt>
                  <c:pt idx="3">
                    <c:v>3</c:v>
                  </c:pt>
                </c:lvl>
              </c:multiLvlStrCache>
            </c:multiLvlStrRef>
          </c:cat>
          <c:val>
            <c:numRef>
              <c:f>'ESTAD-MAYO'!$F$186:$F$189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showVal val="1"/>
          </c:dLbls>
          <c:cat>
            <c:multiLvlStrRef>
              <c:f>'ESTAD-MAYO'!$D$186:$E$189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4</c:v>
                  </c:pt>
                  <c:pt idx="2">
                    <c:v>2</c:v>
                  </c:pt>
                  <c:pt idx="3">
                    <c:v>3</c:v>
                  </c:pt>
                </c:lvl>
              </c:multiLvlStrCache>
            </c:multiLvlStrRef>
          </c:cat>
          <c:val>
            <c:numRef>
              <c:f>'ESTAD-MAYO'!$G$186:$G$189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6">
                  <a:lumMod val="75000"/>
                </a:schemeClr>
              </a:outerShdw>
            </a:effectLst>
          </c:spPr>
          <c:dLbls>
            <c:dLbl>
              <c:idx val="0"/>
              <c:tx>
                <c:rich>
                  <a:bodyPr/>
                  <a:lstStyle/>
                  <a:p>
                    <a:r>
                      <a:rPr lang="en-US" b="1"/>
                      <a:t>125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6.3179322172058775E-3"/>
                  <c:y val="-5.333333333333452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6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4606157850998789E-2"/>
                  <c:y val="-2.9090909090909001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multiLvlStrRef>
              <c:f>'ESTAD-MAYO'!$D$186:$E$189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4</c:v>
                  </c:pt>
                  <c:pt idx="2">
                    <c:v>2</c:v>
                  </c:pt>
                  <c:pt idx="3">
                    <c:v>3</c:v>
                  </c:pt>
                </c:lvl>
              </c:multiLvlStrCache>
            </c:multiLvlStrRef>
          </c:cat>
          <c:val>
            <c:numRef>
              <c:f>'ESTAD-MAYO'!$H$186:$H$189</c:f>
              <c:numCache>
                <c:formatCode>General</c:formatCode>
                <c:ptCount val="4"/>
                <c:pt idx="0">
                  <c:v>125</c:v>
                </c:pt>
                <c:pt idx="1">
                  <c:v>119</c:v>
                </c:pt>
                <c:pt idx="2">
                  <c:v>6</c:v>
                </c:pt>
                <c:pt idx="3">
                  <c:v>2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0"/>
                  <c:y val="-9.2592592592594766E-2"/>
                </c:manualLayout>
              </c:layout>
              <c:tx>
                <c:rich>
                  <a:bodyPr/>
                  <a:lstStyle/>
                  <a:p>
                    <a:pPr>
                      <a:defRPr sz="1050" b="1">
                        <a:solidFill>
                          <a:schemeClr val="accent6">
                            <a:lumMod val="75000"/>
                          </a:schemeClr>
                        </a:solidFill>
                      </a:defRPr>
                    </a:pPr>
                    <a:r>
                      <a:rPr lang="en-US" b="1"/>
                      <a:t>50%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2.096436404766735E-3"/>
                  <c:y val="-0.12962962962962077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05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-8.1754155478568728E-3"/>
                  <c:y val="-0.12962977809591567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2%</a:t>
                    </a:r>
                  </a:p>
                </c:rich>
              </c:tx>
              <c:spPr/>
              <c:showVal val="1"/>
            </c:dLbl>
            <c:dLbl>
              <c:idx val="3"/>
              <c:layout>
                <c:manualLayout>
                  <c:x val="0"/>
                  <c:y val="-8.3333333333333343E-2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1%</a:t>
                    </a:r>
                  </a:p>
                </c:rich>
              </c:tx>
              <c:spPr/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multiLvlStrRef>
              <c:f>'ESTAD-MAYO'!$D$186:$E$189</c:f>
              <c:multiLvlStrCache>
                <c:ptCount val="4"/>
                <c:lvl>
                  <c:pt idx="0">
                    <c:v>ECONÓMICA ADMINISTRATIVA</c:v>
                  </c:pt>
                  <c:pt idx="1">
                    <c:v>TRAMITE</c:v>
                  </c:pt>
                  <c:pt idx="2">
                    <c:v>SERVICIOS PÚBLICOS</c:v>
                  </c:pt>
                  <c:pt idx="3">
                    <c:v>LEGAL</c:v>
                  </c:pt>
                </c:lvl>
                <c:lvl>
                  <c:pt idx="0">
                    <c:v>1</c:v>
                  </c:pt>
                  <c:pt idx="1">
                    <c:v>4</c:v>
                  </c:pt>
                  <c:pt idx="2">
                    <c:v>2</c:v>
                  </c:pt>
                  <c:pt idx="3">
                    <c:v>3</c:v>
                  </c:pt>
                </c:lvl>
              </c:multiLvlStrCache>
            </c:multiLvlStrRef>
          </c:cat>
          <c:val>
            <c:numRef>
              <c:f>'ESTAD-MAYO'!$I$186:$I$189</c:f>
              <c:numCache>
                <c:formatCode>0%</c:formatCode>
                <c:ptCount val="4"/>
                <c:pt idx="0">
                  <c:v>0.49603174603174605</c:v>
                </c:pt>
                <c:pt idx="1">
                  <c:v>0.47222222222222221</c:v>
                </c:pt>
                <c:pt idx="2">
                  <c:v>2.3809523809523808E-2</c:v>
                </c:pt>
                <c:pt idx="3">
                  <c:v>7.9365079365079361E-3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4406144"/>
        <c:axId val="134407680"/>
        <c:axId val="0"/>
      </c:bar3DChart>
      <c:catAx>
        <c:axId val="13440614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6">
                    <a:lumMod val="50000"/>
                  </a:schemeClr>
                </a:solidFill>
              </a:defRPr>
            </a:pPr>
            <a:endParaRPr lang="es-MX"/>
          </a:p>
        </c:txPr>
        <c:crossAx val="134407680"/>
        <c:crosses val="autoZero"/>
        <c:auto val="1"/>
        <c:lblAlgn val="ctr"/>
        <c:lblOffset val="100"/>
      </c:catAx>
      <c:valAx>
        <c:axId val="134407680"/>
        <c:scaling>
          <c:orientation val="minMax"/>
        </c:scaling>
        <c:delete val="1"/>
        <c:axPos val="l"/>
        <c:numFmt formatCode="General" sourceLinked="1"/>
        <c:tickLblPos val="nextTo"/>
        <c:crossAx val="134406144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2"/>
  <c:chart>
    <c:view3D>
      <c:rAngAx val="1"/>
    </c:view3D>
    <c:sideWall>
      <c:spPr>
        <a:solidFill>
          <a:schemeClr val="accent2">
            <a:lumMod val="60000"/>
            <a:lumOff val="40000"/>
          </a:schemeClr>
        </a:solidFill>
      </c:spPr>
    </c:sideWall>
    <c:backWall>
      <c:spPr>
        <a:solidFill>
          <a:schemeClr val="accent2">
            <a:lumMod val="60000"/>
            <a:lumOff val="40000"/>
          </a:schemeClr>
        </a:solidFill>
      </c:spPr>
    </c:backWall>
    <c:plotArea>
      <c:layout>
        <c:manualLayout>
          <c:layoutTarget val="inner"/>
          <c:xMode val="edge"/>
          <c:yMode val="edge"/>
          <c:x val="2.6272680827177416E-2"/>
          <c:y val="6.6256662206917727E-2"/>
          <c:w val="0.94142430046564951"/>
          <c:h val="0.40868802857976338"/>
        </c:manualLayout>
      </c:layout>
      <c:bar3DChart>
        <c:barDir val="col"/>
        <c:grouping val="stacked"/>
        <c:ser>
          <c:idx val="0"/>
          <c:order val="0"/>
          <c:cat>
            <c:strRef>
              <c:f>'ESTAD-MAYO'!$E$240:$E$295</c:f>
              <c:strCache>
                <c:ptCount val="56"/>
                <c:pt idx="0">
                  <c:v>Asuntos Internos</c:v>
                </c:pt>
                <c:pt idx="1">
                  <c:v>Comunidad Digna</c:v>
                </c:pt>
                <c:pt idx="2">
                  <c:v>Consejería Juridica</c:v>
                </c:pt>
                <c:pt idx="3">
                  <c:v>Coordinación de Delegaciones</c:v>
                </c:pt>
                <c:pt idx="4">
                  <c:v>Coordinación de Gabinete</c:v>
                </c:pt>
                <c:pt idx="5">
                  <c:v>Coordinación de la Oficina de Presidencia </c:v>
                </c:pt>
                <c:pt idx="6">
                  <c:v>Coordinación General  Oficina Central de Gobierno, Estrategía y opinión Pública</c:v>
                </c:pt>
                <c:pt idx="7">
                  <c:v>Educación Municipal</c:v>
                </c:pt>
                <c:pt idx="8">
                  <c:v>Instituto Municipal de la Juventud</c:v>
                </c:pt>
                <c:pt idx="9">
                  <c:v>Instituto Municipal de la Mujer</c:v>
                </c:pt>
                <c:pt idx="10">
                  <c:v>Junta Municipal de Reclutamiento</c:v>
                </c:pt>
                <c:pt idx="11">
                  <c:v>Protección al Medio Ambiente</c:v>
                </c:pt>
                <c:pt idx="12">
                  <c:v>Rastros Municipales</c:v>
                </c:pt>
                <c:pt idx="13">
                  <c:v>Registro Civil</c:v>
                </c:pt>
                <c:pt idx="14">
                  <c:v>Relaciones Exteriores</c:v>
                </c:pt>
                <c:pt idx="15">
                  <c:v>Relaciones Públicas</c:v>
                </c:pt>
                <c:pt idx="16">
                  <c:v>Sanidad Animal</c:v>
                </c:pt>
                <c:pt idx="17">
                  <c:v>Vinculación Asuntos Religiosos</c:v>
                </c:pt>
                <c:pt idx="18">
                  <c:v>Aseo Público</c:v>
                </c:pt>
                <c:pt idx="19">
                  <c:v>Comunicación Social</c:v>
                </c:pt>
                <c:pt idx="20">
                  <c:v>Coplademun</c:v>
                </c:pt>
                <c:pt idx="21">
                  <c:v>Instituto de Capacitación y Oferta Educativa</c:v>
                </c:pt>
                <c:pt idx="22">
                  <c:v>Proyectos Estratégicos</c:v>
                </c:pt>
                <c:pt idx="23">
                  <c:v>Regidores</c:v>
                </c:pt>
                <c:pt idx="24">
                  <c:v>Secretaria del Ayuntamiento</c:v>
                </c:pt>
                <c:pt idx="25">
                  <c:v>Contraloría</c:v>
                </c:pt>
                <c:pt idx="26">
                  <c:v>Integración y Dictaminación</c:v>
                </c:pt>
                <c:pt idx="27">
                  <c:v>Mantenimiento Urbano</c:v>
                </c:pt>
                <c:pt idx="28">
                  <c:v>Transparencia y Acceso a la Información</c:v>
                </c:pt>
                <c:pt idx="29">
                  <c:v>Alumbrado Público</c:v>
                </c:pt>
                <c:pt idx="30">
                  <c:v>Catastro</c:v>
                </c:pt>
                <c:pt idx="31">
                  <c:v>Cementerios</c:v>
                </c:pt>
                <c:pt idx="32">
                  <c:v>Centro de  Promoción Económica y Turismo</c:v>
                </c:pt>
                <c:pt idx="33">
                  <c:v>Dirección General de  Innovación y Tecnología</c:v>
                </c:pt>
                <c:pt idx="34">
                  <c:v>Instituto de Cultura</c:v>
                </c:pt>
                <c:pt idx="35">
                  <c:v>Mantenimiento de Pavimentos</c:v>
                </c:pt>
                <c:pt idx="36">
                  <c:v>Participación Ciudadana</c:v>
                </c:pt>
                <c:pt idx="37">
                  <c:v>Secretaría Particular</c:v>
                </c:pt>
                <c:pt idx="38">
                  <c:v>Atención Ciudadana</c:v>
                </c:pt>
                <c:pt idx="39">
                  <c:v>Estacionómetros y Estacionamientos</c:v>
                </c:pt>
                <c:pt idx="40">
                  <c:v>Parques y Jardines</c:v>
                </c:pt>
                <c:pt idx="41">
                  <c:v>Agua y Alcantarillado</c:v>
                </c:pt>
                <c:pt idx="42">
                  <c:v>Archivo Municipal</c:v>
                </c:pt>
                <c:pt idx="43">
                  <c:v>Desarrollo Social Humano</c:v>
                </c:pt>
                <c:pt idx="44">
                  <c:v>Protección Civil y Bomberos</c:v>
                </c:pt>
                <c:pt idx="45">
                  <c:v>Síndico Municipal</c:v>
                </c:pt>
                <c:pt idx="46">
                  <c:v>Actas y Acuerdos</c:v>
                </c:pt>
                <c:pt idx="47">
                  <c:v>Patrimonio Municipal</c:v>
                </c:pt>
                <c:pt idx="48">
                  <c:v>Dirección General de Inspección de Reglamentos</c:v>
                </c:pt>
                <c:pt idx="49">
                  <c:v>Dirección General de Ecología</c:v>
                </c:pt>
                <c:pt idx="50">
                  <c:v>Dirección General de Servicios Públicos</c:v>
                </c:pt>
                <c:pt idx="51">
                  <c:v>Comisaría General de Seguridad Pública</c:v>
                </c:pt>
                <c:pt idx="52">
                  <c:v>Oficialía Mayor de Padrón y Licencias</c:v>
                </c:pt>
                <c:pt idx="53">
                  <c:v>Tesorero Municipal</c:v>
                </c:pt>
                <c:pt idx="54">
                  <c:v>Oficialía Mayor Administrativa</c:v>
                </c:pt>
                <c:pt idx="55">
                  <c:v>Dirección General de Obras Públicas</c:v>
                </c:pt>
              </c:strCache>
            </c:strRef>
          </c:cat>
          <c:val>
            <c:numRef>
              <c:f>'ESTAD-MAYO'!$F$240:$F$295</c:f>
              <c:numCache>
                <c:formatCode>General</c:formatCode>
                <c:ptCount val="56"/>
              </c:numCache>
            </c:numRef>
          </c:val>
        </c:ser>
        <c:ser>
          <c:idx val="1"/>
          <c:order val="1"/>
          <c:dLbls>
            <c:txPr>
              <a:bodyPr/>
              <a:lstStyle/>
              <a:p>
                <a:pPr>
                  <a:defRPr b="1" baseline="0"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'ESTAD-MAYO'!$E$240:$E$295</c:f>
              <c:strCache>
                <c:ptCount val="56"/>
                <c:pt idx="0">
                  <c:v>Asuntos Internos</c:v>
                </c:pt>
                <c:pt idx="1">
                  <c:v>Comunidad Digna</c:v>
                </c:pt>
                <c:pt idx="2">
                  <c:v>Consejería Juridica</c:v>
                </c:pt>
                <c:pt idx="3">
                  <c:v>Coordinación de Delegaciones</c:v>
                </c:pt>
                <c:pt idx="4">
                  <c:v>Coordinación de Gabinete</c:v>
                </c:pt>
                <c:pt idx="5">
                  <c:v>Coordinación de la Oficina de Presidencia </c:v>
                </c:pt>
                <c:pt idx="6">
                  <c:v>Coordinación General  Oficina Central de Gobierno, Estrategía y opinión Pública</c:v>
                </c:pt>
                <c:pt idx="7">
                  <c:v>Educación Municipal</c:v>
                </c:pt>
                <c:pt idx="8">
                  <c:v>Instituto Municipal de la Juventud</c:v>
                </c:pt>
                <c:pt idx="9">
                  <c:v>Instituto Municipal de la Mujer</c:v>
                </c:pt>
                <c:pt idx="10">
                  <c:v>Junta Municipal de Reclutamiento</c:v>
                </c:pt>
                <c:pt idx="11">
                  <c:v>Protección al Medio Ambiente</c:v>
                </c:pt>
                <c:pt idx="12">
                  <c:v>Rastros Municipales</c:v>
                </c:pt>
                <c:pt idx="13">
                  <c:v>Registro Civil</c:v>
                </c:pt>
                <c:pt idx="14">
                  <c:v>Relaciones Exteriores</c:v>
                </c:pt>
                <c:pt idx="15">
                  <c:v>Relaciones Públicas</c:v>
                </c:pt>
                <c:pt idx="16">
                  <c:v>Sanidad Animal</c:v>
                </c:pt>
                <c:pt idx="17">
                  <c:v>Vinculación Asuntos Religiosos</c:v>
                </c:pt>
                <c:pt idx="18">
                  <c:v>Aseo Público</c:v>
                </c:pt>
                <c:pt idx="19">
                  <c:v>Comunicación Social</c:v>
                </c:pt>
                <c:pt idx="20">
                  <c:v>Coplademun</c:v>
                </c:pt>
                <c:pt idx="21">
                  <c:v>Instituto de Capacitación y Oferta Educativa</c:v>
                </c:pt>
                <c:pt idx="22">
                  <c:v>Proyectos Estratégicos</c:v>
                </c:pt>
                <c:pt idx="23">
                  <c:v>Regidores</c:v>
                </c:pt>
                <c:pt idx="24">
                  <c:v>Secretaria del Ayuntamiento</c:v>
                </c:pt>
                <c:pt idx="25">
                  <c:v>Contraloría</c:v>
                </c:pt>
                <c:pt idx="26">
                  <c:v>Integración y Dictaminación</c:v>
                </c:pt>
                <c:pt idx="27">
                  <c:v>Mantenimiento Urbano</c:v>
                </c:pt>
                <c:pt idx="28">
                  <c:v>Transparencia y Acceso a la Información</c:v>
                </c:pt>
                <c:pt idx="29">
                  <c:v>Alumbrado Público</c:v>
                </c:pt>
                <c:pt idx="30">
                  <c:v>Catastro</c:v>
                </c:pt>
                <c:pt idx="31">
                  <c:v>Cementerios</c:v>
                </c:pt>
                <c:pt idx="32">
                  <c:v>Centro de  Promoción Económica y Turismo</c:v>
                </c:pt>
                <c:pt idx="33">
                  <c:v>Dirección General de  Innovación y Tecnología</c:v>
                </c:pt>
                <c:pt idx="34">
                  <c:v>Instituto de Cultura</c:v>
                </c:pt>
                <c:pt idx="35">
                  <c:v>Mantenimiento de Pavimentos</c:v>
                </c:pt>
                <c:pt idx="36">
                  <c:v>Participación Ciudadana</c:v>
                </c:pt>
                <c:pt idx="37">
                  <c:v>Secretaría Particular</c:v>
                </c:pt>
                <c:pt idx="38">
                  <c:v>Atención Ciudadana</c:v>
                </c:pt>
                <c:pt idx="39">
                  <c:v>Estacionómetros y Estacionamientos</c:v>
                </c:pt>
                <c:pt idx="40">
                  <c:v>Parques y Jardines</c:v>
                </c:pt>
                <c:pt idx="41">
                  <c:v>Agua y Alcantarillado</c:v>
                </c:pt>
                <c:pt idx="42">
                  <c:v>Archivo Municipal</c:v>
                </c:pt>
                <c:pt idx="43">
                  <c:v>Desarrollo Social Humano</c:v>
                </c:pt>
                <c:pt idx="44">
                  <c:v>Protección Civil y Bomberos</c:v>
                </c:pt>
                <c:pt idx="45">
                  <c:v>Síndico Municipal</c:v>
                </c:pt>
                <c:pt idx="46">
                  <c:v>Actas y Acuerdos</c:v>
                </c:pt>
                <c:pt idx="47">
                  <c:v>Patrimonio Municipal</c:v>
                </c:pt>
                <c:pt idx="48">
                  <c:v>Dirección General de Inspección de Reglamentos</c:v>
                </c:pt>
                <c:pt idx="49">
                  <c:v>Dirección General de Ecología</c:v>
                </c:pt>
                <c:pt idx="50">
                  <c:v>Dirección General de Servicios Públicos</c:v>
                </c:pt>
                <c:pt idx="51">
                  <c:v>Comisaría General de Seguridad Pública</c:v>
                </c:pt>
                <c:pt idx="52">
                  <c:v>Oficialía Mayor de Padrón y Licencias</c:v>
                </c:pt>
                <c:pt idx="53">
                  <c:v>Tesorero Municipal</c:v>
                </c:pt>
                <c:pt idx="54">
                  <c:v>Oficialía Mayor Administrativa</c:v>
                </c:pt>
                <c:pt idx="55">
                  <c:v>Dirección General de Obras Públicas</c:v>
                </c:pt>
              </c:strCache>
            </c:strRef>
          </c:cat>
          <c:val>
            <c:numRef>
              <c:f>'ESTAD-MAYO'!$G$240:$G$295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11</c:v>
                </c:pt>
                <c:pt idx="45">
                  <c:v>11</c:v>
                </c:pt>
                <c:pt idx="46">
                  <c:v>12</c:v>
                </c:pt>
                <c:pt idx="47">
                  <c:v>12</c:v>
                </c:pt>
                <c:pt idx="48">
                  <c:v>17</c:v>
                </c:pt>
                <c:pt idx="49">
                  <c:v>18</c:v>
                </c:pt>
                <c:pt idx="50">
                  <c:v>18</c:v>
                </c:pt>
                <c:pt idx="51">
                  <c:v>25</c:v>
                </c:pt>
                <c:pt idx="52">
                  <c:v>40</c:v>
                </c:pt>
                <c:pt idx="53">
                  <c:v>40</c:v>
                </c:pt>
                <c:pt idx="54">
                  <c:v>60</c:v>
                </c:pt>
                <c:pt idx="55">
                  <c:v>71</c:v>
                </c:pt>
              </c:numCache>
            </c:numRef>
          </c:val>
        </c:ser>
        <c:shape val="box"/>
        <c:axId val="134289664"/>
        <c:axId val="134299648"/>
        <c:axId val="0"/>
      </c:bar3DChart>
      <c:catAx>
        <c:axId val="134289664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4299648"/>
        <c:crosses val="autoZero"/>
        <c:auto val="1"/>
        <c:lblAlgn val="ctr"/>
        <c:lblOffset val="100"/>
      </c:catAx>
      <c:valAx>
        <c:axId val="134299648"/>
        <c:scaling>
          <c:orientation val="minMax"/>
        </c:scaling>
        <c:delete val="1"/>
        <c:axPos val="l"/>
        <c:numFmt formatCode="General" sourceLinked="1"/>
        <c:tickLblPos val="nextTo"/>
        <c:crossAx val="134289664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'ESTAD-MAYO'!$D$45:$J$45</c:f>
              <c:strCache>
                <c:ptCount val="1"/>
                <c:pt idx="0">
                  <c:v>TIPO DE RESPUESTAS</c:v>
                </c:pt>
              </c:strCache>
            </c:strRef>
          </c:tx>
          <c:explosion val="25"/>
          <c:dLbls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  <c:showLeaderLines val="1"/>
          </c:dLbls>
          <c:cat>
            <c:strRef>
              <c:f>'ESTAD-MAYO'!$E$46:$F$59</c:f>
              <c:strCache>
                <c:ptCount val="14"/>
                <c:pt idx="0">
                  <c:v>SE TIENE POR NO PRESENTADA ( NO CUMPLIÓ PREVENCIÓN)</c:v>
                </c:pt>
                <c:pt idx="1">
                  <c:v>NO CUMPLIO CON LOS EXTREMOS DEL ARTÍCULO 79 (REQUISITOS)</c:v>
                </c:pt>
                <c:pt idx="2">
                  <c:v>INCOMPETENCIA </c:v>
                </c:pt>
                <c:pt idx="3">
                  <c:v>IMPROCEDENTE POR INEXISTENTE</c:v>
                </c:pt>
                <c:pt idx="4">
                  <c:v>IMPROCEDENTE, CONFIDENCIAL E INEXISTENTE</c:v>
                </c:pt>
                <c:pt idx="5">
                  <c:v>PROCEDENTE</c:v>
                </c:pt>
                <c:pt idx="6">
                  <c:v>PROCEDENTE PARCIAL POR CONFIDENCIALIDAD </c:v>
                </c:pt>
                <c:pt idx="7">
                  <c:v>IMPROCEDENTE POR CONFIDENCIALIDAD Y RESERVADA</c:v>
                </c:pt>
                <c:pt idx="8">
                  <c:v>PROCEDENTE PARCIAL POR CONFIDENCIALIDAD E INEXISTENCIA</c:v>
                </c:pt>
                <c:pt idx="9">
                  <c:v>PROCEDENTE PARCIAL POR CONFIDENCIALIDAD, RESERVA E INEXISTENCIA</c:v>
                </c:pt>
                <c:pt idx="10">
                  <c:v>PROCEDENTE PARCIAL POR INEXISTENCIA</c:v>
                </c:pt>
                <c:pt idx="11">
                  <c:v>PROCEDENTE PARCIAL POR RESERVA</c:v>
                </c:pt>
                <c:pt idx="12">
                  <c:v>PROCEDENTE PARCIAL POR RESERVA Y CONFIDENCIALIDAD</c:v>
                </c:pt>
                <c:pt idx="13">
                  <c:v>PROCEDENE PARCIAL POR RESERVA E INEXISTENCIA</c:v>
                </c:pt>
              </c:strCache>
            </c:strRef>
          </c:cat>
          <c:val>
            <c:numRef>
              <c:f>'ESTAD-MAYO'!$J$46:$J$59</c:f>
              <c:numCache>
                <c:formatCode>0%</c:formatCode>
                <c:ptCount val="14"/>
                <c:pt idx="0">
                  <c:v>2.3809523809523808E-2</c:v>
                </c:pt>
                <c:pt idx="1">
                  <c:v>7.9365079365079361E-3</c:v>
                </c:pt>
                <c:pt idx="2">
                  <c:v>1.5873015873015872E-2</c:v>
                </c:pt>
                <c:pt idx="3">
                  <c:v>0.1984126984126984</c:v>
                </c:pt>
                <c:pt idx="4">
                  <c:v>0</c:v>
                </c:pt>
                <c:pt idx="5">
                  <c:v>0.19444444444444445</c:v>
                </c:pt>
                <c:pt idx="6">
                  <c:v>0.26984126984126983</c:v>
                </c:pt>
                <c:pt idx="7">
                  <c:v>0</c:v>
                </c:pt>
                <c:pt idx="8">
                  <c:v>0.13095238095238096</c:v>
                </c:pt>
                <c:pt idx="9">
                  <c:v>0</c:v>
                </c:pt>
                <c:pt idx="10">
                  <c:v>8.7301587301587297E-2</c:v>
                </c:pt>
                <c:pt idx="11">
                  <c:v>1.984126984126984E-2</c:v>
                </c:pt>
                <c:pt idx="12">
                  <c:v>1.5873015873015872E-2</c:v>
                </c:pt>
                <c:pt idx="13">
                  <c:v>3.968253968253968E-3</c:v>
                </c:pt>
              </c:numCache>
            </c:numRef>
          </c:val>
        </c:ser>
      </c:pie3DChart>
      <c:spPr>
        <a:effectLst>
          <a:outerShdw blurRad="50800" dist="50800" dir="5400000" algn="ctr" rotWithShape="0">
            <a:schemeClr val="accent1">
              <a:lumMod val="75000"/>
            </a:schemeClr>
          </a:outerShdw>
        </a:effectLst>
      </c:spPr>
    </c:plotArea>
    <c:legend>
      <c:legendPos val="r"/>
      <c:layout>
        <c:manualLayout>
          <c:xMode val="edge"/>
          <c:yMode val="edge"/>
          <c:x val="0.65829305793631865"/>
          <c:y val="0.20899046372838348"/>
          <c:w val="0.33538283191661145"/>
          <c:h val="0.70769019431024871"/>
        </c:manualLayout>
      </c:layout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chemeClr val="bg1">
        <a:lumMod val="8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9"/>
  <c:chart>
    <c:autoTitleDeleted val="1"/>
    <c:view3D>
      <c:perspective val="30"/>
    </c:view3D>
    <c:floor>
      <c:spPr>
        <a:solidFill>
          <a:schemeClr val="tx2">
            <a:lumMod val="40000"/>
            <a:lumOff val="60000"/>
          </a:schemeClr>
        </a:solidFill>
        <a:effectLst>
          <a:outerShdw blurRad="50800" dist="50800" dir="5400000" algn="ctr" rotWithShape="0">
            <a:schemeClr val="accent1">
              <a:lumMod val="60000"/>
              <a:lumOff val="40000"/>
            </a:schemeClr>
          </a:outerShdw>
        </a:effectLst>
      </c:spPr>
    </c:floor>
    <c:sideWall>
      <c:spPr>
        <a:effectLst>
          <a:outerShdw blurRad="50800" dist="50800" dir="5400000" algn="ctr" rotWithShape="0">
            <a:srgbClr val="00B0F0"/>
          </a:outerShdw>
        </a:effectLst>
      </c:spPr>
    </c:sideWall>
    <c:backWall>
      <c:spPr>
        <a:effectLst>
          <a:outerShdw blurRad="50800" dist="50800" dir="5400000" algn="ctr" rotWithShape="0">
            <a:srgbClr val="00B0F0"/>
          </a:outerShdw>
        </a:effectLst>
      </c:spPr>
    </c:backWall>
    <c:plotArea>
      <c:layout>
        <c:manualLayout>
          <c:layoutTarget val="inner"/>
          <c:xMode val="edge"/>
          <c:yMode val="edge"/>
          <c:x val="2.6666666666666672E-2"/>
          <c:y val="0.11878990407334698"/>
          <c:w val="0.97333333333333361"/>
          <c:h val="0.79697753569916763"/>
        </c:manualLayout>
      </c:layout>
      <c:bar3DChart>
        <c:barDir val="col"/>
        <c:grouping val="stacked"/>
        <c:ser>
          <c:idx val="0"/>
          <c:order val="0"/>
          <c:tx>
            <c:strRef>
              <c:f>'ESTAD-JUNIO'!$D$99:$I$99</c:f>
              <c:strCache>
                <c:ptCount val="1"/>
                <c:pt idx="0">
                  <c:v>       FORMATO SOLICITADO</c:v>
                </c:pt>
              </c:strCache>
            </c:strRef>
          </c:tx>
          <c:dLbls>
            <c:showVal val="1"/>
          </c:dLbls>
          <c:cat>
            <c:strRef>
              <c:f>'ESTAD-JUNIO'!$E$100:$G$106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SIMPLE Y COPIA CERTIFICADA</c:v>
                </c:pt>
                <c:pt idx="4">
                  <c:v>COPIA SIMPLE Y CD</c:v>
                </c:pt>
                <c:pt idx="5">
                  <c:v>CD</c:v>
                </c:pt>
                <c:pt idx="6">
                  <c:v>CONSULTA FISICA</c:v>
                </c:pt>
              </c:strCache>
            </c:strRef>
          </c:cat>
          <c:val>
            <c:numRef>
              <c:f>'ESTAD-JUNIO'!$F$100:$F$104</c:f>
              <c:numCache>
                <c:formatCode>General</c:formatCode>
                <c:ptCount val="5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'ESTAD-JUNIO'!$E$100:$G$106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SIMPLE Y COPIA CERTIFICADA</c:v>
                </c:pt>
                <c:pt idx="4">
                  <c:v>COPIA SIMPLE Y CD</c:v>
                </c:pt>
                <c:pt idx="5">
                  <c:v>CD</c:v>
                </c:pt>
                <c:pt idx="6">
                  <c:v>CONSULTA FISICA</c:v>
                </c:pt>
              </c:strCache>
            </c:strRef>
          </c:cat>
          <c:val>
            <c:numRef>
              <c:f>'ESTAD-JUNIO'!$G$100:$G$104</c:f>
              <c:numCache>
                <c:formatCode>General</c:formatCode>
                <c:ptCount val="5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1">
                  <a:lumMod val="50000"/>
                </a:schemeClr>
              </a:outerShdw>
            </a:effectLst>
          </c:spPr>
          <c:dLbls>
            <c:dLbl>
              <c:idx val="5"/>
              <c:layout>
                <c:manualLayout>
                  <c:x val="9.4117647058823747E-3"/>
                  <c:y val="-2.7586213554461236E-2"/>
                </c:manualLayout>
              </c:layout>
              <c:showVal val="1"/>
            </c:dLbl>
            <c:spPr>
              <a:effectLst>
                <a:outerShdw blurRad="50800" dist="50800" dir="5400000" algn="ctr" rotWithShape="0">
                  <a:schemeClr val="tx2">
                    <a:lumMod val="20000"/>
                    <a:lumOff val="80000"/>
                  </a:schemeClr>
                </a:outerShdw>
              </a:effectLst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'ESTAD-JUNIO'!$E$100:$G$106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SIMPLE Y COPIA CERTIFICADA</c:v>
                </c:pt>
                <c:pt idx="4">
                  <c:v>COPIA SIMPLE Y CD</c:v>
                </c:pt>
                <c:pt idx="5">
                  <c:v>CD</c:v>
                </c:pt>
                <c:pt idx="6">
                  <c:v>CONSULTA FISICA</c:v>
                </c:pt>
              </c:strCache>
            </c:strRef>
          </c:cat>
          <c:val>
            <c:numRef>
              <c:f>'ESTAD-JUNIO'!$H$100:$H$104</c:f>
              <c:numCache>
                <c:formatCode>General</c:formatCode>
                <c:ptCount val="5"/>
                <c:pt idx="0">
                  <c:v>196</c:v>
                </c:pt>
                <c:pt idx="1">
                  <c:v>95</c:v>
                </c:pt>
                <c:pt idx="2">
                  <c:v>77</c:v>
                </c:pt>
                <c:pt idx="3">
                  <c:v>26</c:v>
                </c:pt>
                <c:pt idx="4">
                  <c:v>3</c:v>
                </c:pt>
              </c:numCache>
            </c:numRef>
          </c:val>
        </c:ser>
        <c:ser>
          <c:idx val="3"/>
          <c:order val="3"/>
          <c:tx>
            <c:strRef>
              <c:f>'ESTAD-JUNIO'!$D$99:$I$99</c:f>
              <c:strCache>
                <c:ptCount val="1"/>
                <c:pt idx="0">
                  <c:v>       FORMATO SOLICITADO</c:v>
                </c:pt>
              </c:strCache>
            </c:strRef>
          </c:tx>
          <c:dLbls>
            <c:dLbl>
              <c:idx val="0"/>
              <c:layout>
                <c:manualLayout>
                  <c:x val="2.4183796856106408E-2"/>
                  <c:y val="-3.678161807261624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49%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1.1285771866183805E-2"/>
                  <c:y val="-5.5172427108922534E-2"/>
                </c:manualLayout>
              </c:layout>
              <c:showVal val="1"/>
            </c:dLbl>
            <c:dLbl>
              <c:idx val="2"/>
              <c:layout>
                <c:manualLayout>
                  <c:x val="9.6734908136486396E-3"/>
                  <c:y val="-3.9846752911998774E-2"/>
                </c:manualLayout>
              </c:layout>
              <c:showVal val="1"/>
            </c:dLbl>
            <c:dLbl>
              <c:idx val="3"/>
              <c:layout>
                <c:manualLayout>
                  <c:x val="9.673391793377702E-3"/>
                  <c:y val="-6.7432966466459479E-2"/>
                </c:manualLayout>
              </c:layout>
              <c:showVal val="1"/>
            </c:dLbl>
            <c:dLbl>
              <c:idx val="4"/>
              <c:layout>
                <c:manualLayout>
                  <c:x val="4.8367593712212824E-3"/>
                  <c:y val="-8.2758640663382246E-2"/>
                </c:manualLayout>
              </c:layout>
              <c:showVal val="1"/>
            </c:dLbl>
            <c:dLbl>
              <c:idx val="5"/>
              <c:layout>
                <c:manualLayout>
                  <c:x val="6.4490124949622262E-3"/>
                  <c:y val="-8.5823775502766597E-2"/>
                </c:manualLayout>
              </c:layout>
              <c:showVal val="1"/>
            </c:dLbl>
            <c:dLbl>
              <c:idx val="6"/>
              <c:layout>
                <c:manualLayout>
                  <c:x val="4.7058823529411934E-3"/>
                  <c:y val="-4.5977022590767767E-2"/>
                </c:manualLayout>
              </c:layout>
              <c:showVal val="1"/>
            </c:dLbl>
            <c:txPr>
              <a:bodyPr/>
              <a:lstStyle/>
              <a:p>
                <a:pPr>
                  <a:defRPr b="1">
                    <a:solidFill>
                      <a:srgbClr val="0070C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'ESTAD-JUNIO'!$E$100:$G$106</c:f>
              <c:strCache>
                <c:ptCount val="7"/>
                <c:pt idx="0">
                  <c:v>VÍA INFOMEX</c:v>
                </c:pt>
                <c:pt idx="1">
                  <c:v>COPIA CERTIFICADA</c:v>
                </c:pt>
                <c:pt idx="2">
                  <c:v>COPIA SIMPLE</c:v>
                </c:pt>
                <c:pt idx="3">
                  <c:v>COPIA SIMPLE Y COPIA CERTIFICADA</c:v>
                </c:pt>
                <c:pt idx="4">
                  <c:v>COPIA SIMPLE Y CD</c:v>
                </c:pt>
                <c:pt idx="5">
                  <c:v>CD</c:v>
                </c:pt>
                <c:pt idx="6">
                  <c:v>CONSULTA FISICA</c:v>
                </c:pt>
              </c:strCache>
            </c:strRef>
          </c:cat>
          <c:val>
            <c:numRef>
              <c:f>'ESTAD-JUNIO'!$I$100:$I$106</c:f>
              <c:numCache>
                <c:formatCode>0%</c:formatCode>
                <c:ptCount val="7"/>
                <c:pt idx="0">
                  <c:v>0.49370277078085645</c:v>
                </c:pt>
                <c:pt idx="1">
                  <c:v>0.23929471032745592</c:v>
                </c:pt>
                <c:pt idx="2">
                  <c:v>0.19395465994962216</c:v>
                </c:pt>
                <c:pt idx="3">
                  <c:v>6.5491183879093195E-2</c:v>
                </c:pt>
                <c:pt idx="4">
                  <c:v>7.556675062972292E-3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4539520"/>
        <c:axId val="134582272"/>
        <c:axId val="0"/>
      </c:bar3DChart>
      <c:catAx>
        <c:axId val="13453952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tx2">
                    <a:lumMod val="75000"/>
                  </a:schemeClr>
                </a:solidFill>
              </a:defRPr>
            </a:pPr>
            <a:endParaRPr lang="es-MX"/>
          </a:p>
        </c:txPr>
        <c:crossAx val="134582272"/>
        <c:crosses val="autoZero"/>
        <c:auto val="1"/>
        <c:lblAlgn val="ctr"/>
        <c:lblOffset val="100"/>
      </c:catAx>
      <c:valAx>
        <c:axId val="134582272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4539520"/>
        <c:crosses val="autoZero"/>
        <c:crossBetween val="between"/>
      </c:valAx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30875763470742634"/>
          <c:y val="3.0651348393845416E-2"/>
          <c:w val="0.41219374173972934"/>
          <c:h val="8.5073420840117209E-2"/>
        </c:manualLayout>
      </c:layout>
      <c:txPr>
        <a:bodyPr/>
        <a:lstStyle/>
        <a:p>
          <a:pPr>
            <a:defRPr sz="1800" b="1"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7"/>
  <c:chart>
    <c:title>
      <c:tx>
        <c:rich>
          <a:bodyPr/>
          <a:lstStyle/>
          <a:p>
            <a:pPr>
              <a:defRPr/>
            </a:pPr>
            <a:r>
              <a:rPr lang="en-US"/>
              <a:t>TIPO DE INFORMACIÓN</a:t>
            </a:r>
          </a:p>
        </c:rich>
      </c:tx>
    </c:title>
    <c:view3D>
      <c:perspective val="30"/>
    </c:view3D>
    <c:floor>
      <c:spPr>
        <a:solidFill>
          <a:schemeClr val="accent3">
            <a:lumMod val="20000"/>
            <a:lumOff val="80000"/>
          </a:schemeClr>
        </a:solidFill>
        <a:ln w="9525">
          <a:noFill/>
        </a:ln>
      </c:spPr>
    </c:floor>
    <c:plotArea>
      <c:layout>
        <c:manualLayout>
          <c:layoutTarget val="inner"/>
          <c:xMode val="edge"/>
          <c:yMode val="edge"/>
          <c:x val="2.9599040058073997E-2"/>
          <c:y val="0.12306918365973483"/>
          <c:w val="0.96902499120028163"/>
          <c:h val="0.75851033043946425"/>
        </c:manualLayout>
      </c:layout>
      <c:bar3DChart>
        <c:barDir val="col"/>
        <c:grouping val="stacked"/>
        <c:ser>
          <c:idx val="0"/>
          <c:order val="0"/>
          <c:dLbls>
            <c:delete val="1"/>
          </c:dLbls>
          <c:cat>
            <c:strRef>
              <c:f>'ESTAD-JUNIO'!$E$175:$E$178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'ESTAD-JUNIO'!$F$175:$F$178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3">
                  <a:lumMod val="50000"/>
                </a:schemeClr>
              </a:outerShdw>
            </a:effectLst>
          </c:spPr>
          <c:dLbls>
            <c:delete val="1"/>
          </c:dLbls>
          <c:cat>
            <c:strRef>
              <c:f>'ESTAD-JUNIO'!$E$175:$E$178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'ESTAD-JUNIO'!$H$175:$H$178</c:f>
              <c:numCache>
                <c:formatCode>General</c:formatCode>
                <c:ptCount val="4"/>
                <c:pt idx="0">
                  <c:v>242</c:v>
                </c:pt>
                <c:pt idx="1">
                  <c:v>151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3.2876253626191856E-2"/>
                  <c:y val="-5.8452453058752324E-2"/>
                </c:manualLayout>
              </c:layout>
              <c:showVal val="1"/>
            </c:dLbl>
            <c:dLbl>
              <c:idx val="1"/>
              <c:layout>
                <c:manualLayout>
                  <c:x val="2.6702362204725653E-2"/>
                  <c:y val="-0.1421438185611414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13%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2.2456140350877202E-2"/>
                  <c:y val="-0.1661474527222628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5429755491090043E-2"/>
                  <c:y val="-0.17589272494784305"/>
                </c:manualLayout>
              </c:layout>
              <c:showVal val="1"/>
            </c:dLbl>
            <c:txPr>
              <a:bodyPr/>
              <a:lstStyle/>
              <a:p>
                <a:pPr>
                  <a:defRPr sz="110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'ESTAD-JUNIO'!$E$175:$E$178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'ESTAD-JUNIO'!$I$175:$I$178</c:f>
              <c:numCache>
                <c:formatCode>0%</c:formatCode>
                <c:ptCount val="4"/>
                <c:pt idx="0">
                  <c:v>0.60957178841309823</c:v>
                </c:pt>
                <c:pt idx="1">
                  <c:v>0.38035264483627201</c:v>
                </c:pt>
                <c:pt idx="2">
                  <c:v>0</c:v>
                </c:pt>
                <c:pt idx="3">
                  <c:v>1.0075566750629723E-2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0"/>
                  <c:y val="0.10683760683760687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242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1.2576539387684901E-2"/>
                  <c:y val="5.9829059829059825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151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513587891296923E-3"/>
                  <c:y val="-3.846153846153838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4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5.6140350877192866E-3"/>
                  <c:y val="-4.273504273504267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0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'ESTAD-JUNIO'!$E$175:$E$178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'ESTAD-JUNIO'!$G$175:$G$178</c:f>
              <c:numCache>
                <c:formatCode>General</c:formatCode>
                <c:ptCount val="4"/>
              </c:numCache>
            </c:numRef>
          </c:val>
        </c:ser>
        <c:dLbls>
          <c:showVal val="1"/>
        </c:dLbls>
        <c:gapWidth val="95"/>
        <c:shape val="cylinder"/>
        <c:axId val="134701056"/>
        <c:axId val="134702592"/>
        <c:axId val="0"/>
      </c:bar3DChart>
      <c:catAx>
        <c:axId val="13470105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3">
                    <a:lumMod val="50000"/>
                  </a:schemeClr>
                </a:solidFill>
              </a:defRPr>
            </a:pPr>
            <a:endParaRPr lang="es-MX"/>
          </a:p>
        </c:txPr>
        <c:crossAx val="134702592"/>
        <c:crosses val="autoZero"/>
        <c:auto val="1"/>
        <c:lblAlgn val="ctr"/>
        <c:lblOffset val="100"/>
      </c:catAx>
      <c:valAx>
        <c:axId val="134702592"/>
        <c:scaling>
          <c:orientation val="minMax"/>
        </c:scaling>
        <c:delete val="1"/>
        <c:axPos val="l"/>
        <c:numFmt formatCode="General" sourceLinked="1"/>
        <c:tickLblPos val="nextTo"/>
        <c:crossAx val="134701056"/>
        <c:crosses val="autoZero"/>
        <c:crossBetween val="between"/>
      </c:valAx>
    </c:plotArea>
    <c:plotVisOnly val="1"/>
    <c:dispBlanksAs val="zero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6"/>
  <c:chart>
    <c:title>
      <c:tx>
        <c:rich>
          <a:bodyPr/>
          <a:lstStyle/>
          <a:p>
            <a:pPr>
              <a:defRPr/>
            </a:pPr>
            <a:r>
              <a:rPr lang="es-MX"/>
              <a:t>NOTIFICACIÓN DE RESPUESTA</a:t>
            </a:r>
          </a:p>
        </c:rich>
      </c:tx>
    </c:title>
    <c:view3D>
      <c:rAngAx val="1"/>
    </c:view3D>
    <c:floor>
      <c:spPr>
        <a:solidFill>
          <a:schemeClr val="accent2">
            <a:lumMod val="20000"/>
            <a:lumOff val="80000"/>
          </a:schemeClr>
        </a:solidFill>
      </c:spPr>
    </c:floor>
    <c:plotArea>
      <c:layout>
        <c:manualLayout>
          <c:layoutTarget val="inner"/>
          <c:xMode val="edge"/>
          <c:yMode val="edge"/>
          <c:x val="2.8333333333333332E-2"/>
          <c:y val="0.19432888597258677"/>
          <c:w val="0.9633333333333336"/>
          <c:h val="0.59879228638086901"/>
        </c:manualLayout>
      </c:layout>
      <c:bar3DChart>
        <c:barDir val="col"/>
        <c:grouping val="stacked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effectLst>
              <a:outerShdw blurRad="50800" dist="50800" dir="5400000" algn="ctr" rotWithShape="0">
                <a:schemeClr val="accent2">
                  <a:lumMod val="60000"/>
                  <a:lumOff val="40000"/>
                </a:schemeClr>
              </a:outerShdw>
            </a:effectLst>
          </c:spPr>
          <c:dLbls>
            <c:dLbl>
              <c:idx val="3"/>
              <c:layout>
                <c:manualLayout>
                  <c:x val="1.1666666666666783E-2"/>
                  <c:y val="-3.2407407407409022E-2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'ESTAD-JUNIO'!$E$248:$E$251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NOTIFICACIÓN PERSONAL</c:v>
                </c:pt>
                <c:pt idx="3">
                  <c:v>LISTAS</c:v>
                </c:pt>
              </c:strCache>
            </c:strRef>
          </c:cat>
          <c:val>
            <c:numRef>
              <c:f>'ESTAD-JUNIO'!$F$248:$F$251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2.1666666666666671E-2"/>
                  <c:y val="-9.7222222222222224E-2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1"/>
              <c:layout>
                <c:manualLayout>
                  <c:x val="1.6666666666667496E-3"/>
                  <c:y val="-0.1388888888888889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1.6666666666666701E-2"/>
                  <c:y val="-0.1111111111111111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3"/>
              <c:layout>
                <c:manualLayout>
                  <c:x val="6.6666666666666714E-3"/>
                  <c:y val="-0.12037037037037028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txPr>
              <a:bodyPr/>
              <a:lstStyle/>
              <a:p>
                <a:pPr>
                  <a:defRPr baseline="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'ESTAD-JUNIO'!$E$248:$E$251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NOTIFICACIÓN PERSONAL</c:v>
                </c:pt>
                <c:pt idx="3">
                  <c:v>LISTAS</c:v>
                </c:pt>
              </c:strCache>
            </c:strRef>
          </c:cat>
          <c:val>
            <c:numRef>
              <c:f>'ESTAD-JUNIO'!$G$248:$G$251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197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1.8214936247723161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139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42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5.4644808743169355E-3"/>
                  <c:y val="-2.31481481481481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'ESTAD-JUNIO'!$E$248:$E$251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NOTIFICACIÓN PERSONAL</c:v>
                </c:pt>
                <c:pt idx="3">
                  <c:v>LISTAS</c:v>
                </c:pt>
              </c:strCache>
            </c:strRef>
          </c:cat>
          <c:val>
            <c:numRef>
              <c:f>'ESTAD-JUNIO'!$H$248:$H$251</c:f>
              <c:numCache>
                <c:formatCode>General</c:formatCode>
                <c:ptCount val="4"/>
                <c:pt idx="0">
                  <c:v>197</c:v>
                </c:pt>
                <c:pt idx="1">
                  <c:v>139</c:v>
                </c:pt>
                <c:pt idx="2">
                  <c:v>42</c:v>
                </c:pt>
                <c:pt idx="3">
                  <c:v>19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2.0036429872495438E-2"/>
                  <c:y val="-9.259259259259476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35%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5.4644808743169355E-3"/>
                  <c:y val="-0.1064814814814850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50%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-5.4644808743169355E-3"/>
                  <c:y val="-0.11111111111111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7.2859744990892532E-3"/>
                  <c:y val="-0.10648148148148513"/>
                </c:manualLayout>
              </c:layout>
              <c:showVal val="1"/>
            </c:dLbl>
            <c:dLbl>
              <c:idx val="4"/>
              <c:layout>
                <c:manualLayout>
                  <c:x val="5.4644808743169355E-3"/>
                  <c:y val="-0.13425925925925927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'ESTAD-JUNIO'!$E$248:$E$251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NOTIFICACIÓN PERSONAL</c:v>
                </c:pt>
                <c:pt idx="3">
                  <c:v>LISTAS</c:v>
                </c:pt>
              </c:strCache>
            </c:strRef>
          </c:cat>
          <c:val>
            <c:numRef>
              <c:f>'ESTAD-JUNIO'!$I$248:$I$251</c:f>
              <c:numCache>
                <c:formatCode>0%</c:formatCode>
                <c:ptCount val="4"/>
                <c:pt idx="0">
                  <c:v>0.3501259445843829</c:v>
                </c:pt>
                <c:pt idx="1">
                  <c:v>0.49622166246851385</c:v>
                </c:pt>
                <c:pt idx="2">
                  <c:v>0.10579345088161209</c:v>
                </c:pt>
                <c:pt idx="3">
                  <c:v>4.7858942065491183E-2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4777472"/>
        <c:axId val="134795648"/>
        <c:axId val="0"/>
      </c:bar3DChart>
      <c:catAx>
        <c:axId val="13477747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4795648"/>
        <c:crosses val="autoZero"/>
        <c:auto val="1"/>
        <c:lblAlgn val="ctr"/>
        <c:lblOffset val="100"/>
      </c:catAx>
      <c:valAx>
        <c:axId val="134795648"/>
        <c:scaling>
          <c:orientation val="minMax"/>
        </c:scaling>
        <c:delete val="1"/>
        <c:axPos val="l"/>
        <c:numFmt formatCode="General" sourceLinked="1"/>
        <c:tickLblPos val="nextTo"/>
        <c:crossAx val="134777472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perspective val="30"/>
    </c:view3D>
    <c:floor>
      <c:spPr>
        <a:solidFill>
          <a:schemeClr val="accent2">
            <a:lumMod val="40000"/>
            <a:lumOff val="60000"/>
          </a:schemeClr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spPr>
        <a:effectLst>
          <a:outerShdw blurRad="50800" dist="50800" dir="5400000" algn="ctr" rotWithShape="0">
            <a:schemeClr val="accent3">
              <a:lumMod val="20000"/>
              <a:lumOff val="80000"/>
            </a:schemeClr>
          </a:outerShdw>
        </a:effectLst>
      </c:spPr>
    </c:sideWall>
    <c:backWall>
      <c:spPr>
        <a:effectLst>
          <a:outerShdw blurRad="50800" dist="50800" dir="5400000" algn="ctr" rotWithShape="0">
            <a:schemeClr val="accent3">
              <a:lumMod val="40000"/>
              <a:lumOff val="6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4.5596852378329816E-3"/>
          <c:y val="0.16202888974543025"/>
          <c:w val="0.94666666666666666"/>
          <c:h val="0.68979681735590681"/>
        </c:manualLayout>
      </c:layout>
      <c:bar3DChart>
        <c:barDir val="col"/>
        <c:grouping val="stacked"/>
        <c:ser>
          <c:idx val="0"/>
          <c:order val="0"/>
          <c:tx>
            <c:strRef>
              <c:f>'ESTAD-ABRIL'!$C$22:$F$22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elete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'ESTAD-ABRIL'!$C$23:$E$23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spPr>
            <a:effectLst>
              <a:outerShdw blurRad="40000" dist="23000" dir="5400000" rotWithShape="0">
                <a:schemeClr val="accent2">
                  <a:lumMod val="75000"/>
                  <a:alpha val="35000"/>
                </a:schemeClr>
              </a:outerShdw>
            </a:effectLst>
          </c:spPr>
          <c:dLbls>
            <c:dLbl>
              <c:idx val="0"/>
              <c:layout>
                <c:manualLayout>
                  <c:x val="1.7643352236925043E-2"/>
                  <c:y val="4.66200466200466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197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2.2684310018905359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</a:t>
                    </a:r>
                  </a:p>
                </c:rich>
              </c:tx>
              <c:showVal val="1"/>
            </c:dLbl>
            <c:spPr>
              <a:effectLst>
                <a:outerShdw blurRad="50800" dist="50800" dir="5400000" algn="ctr" rotWithShape="0">
                  <a:schemeClr val="accent2">
                    <a:lumMod val="50000"/>
                  </a:scheme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'ESTAD-ABRIL'!$C$24:$E$24</c:f>
              <c:numCache>
                <c:formatCode>General</c:formatCode>
                <c:ptCount val="3"/>
                <c:pt idx="0">
                  <c:v>132</c:v>
                </c:pt>
                <c:pt idx="1">
                  <c:v>128</c:v>
                </c:pt>
              </c:numCache>
            </c:numRef>
          </c:val>
        </c:ser>
        <c:ser>
          <c:idx val="2"/>
          <c:order val="2"/>
          <c:tx>
            <c:strRef>
              <c:f>'ESTAD-MAYO'!$C$22:$F$22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layout>
                <c:manualLayout>
                  <c:x val="1.0519395134779739E-2"/>
                  <c:y val="-7.925407925407929E-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r>
                      <a:rPr lang="en-US"/>
                      <a:t>50%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3.1558185404339252E-2"/>
                  <c:y val="-0.13519813519814067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r>
                      <a:rPr lang="en-US"/>
                      <a:t>50%</a:t>
                    </a:r>
                  </a:p>
                </c:rich>
              </c:tx>
              <c:spPr/>
              <c:showVal val="1"/>
            </c:dLbl>
            <c:showVal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'ESTAD-ABRIL'!$C$25:$E$25</c:f>
              <c:numCache>
                <c:formatCode>0%</c:formatCode>
                <c:ptCount val="3"/>
                <c:pt idx="0">
                  <c:v>0.50769230769230766</c:v>
                </c:pt>
                <c:pt idx="1">
                  <c:v>0.49230769230769234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4863872"/>
        <c:axId val="134619904"/>
        <c:axId val="0"/>
      </c:bar3DChart>
      <c:catAx>
        <c:axId val="13486387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4619904"/>
        <c:crosses val="autoZero"/>
        <c:auto val="1"/>
        <c:lblAlgn val="ctr"/>
        <c:lblOffset val="100"/>
      </c:catAx>
      <c:valAx>
        <c:axId val="134619904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4863872"/>
        <c:crosses val="autoZero"/>
        <c:crossBetween val="between"/>
      </c:valAx>
    </c:plotArea>
    <c:legend>
      <c:legendPos val="t"/>
      <c:legendEntry>
        <c:idx val="1"/>
        <c:delete val="1"/>
      </c:legendEntry>
      <c:legendEntry>
        <c:idx val="2"/>
        <c:delete val="1"/>
      </c:legendEntry>
      <c:txPr>
        <a:bodyPr/>
        <a:lstStyle/>
        <a:p>
          <a:pPr>
            <a:defRPr sz="1800" b="1"/>
          </a:pPr>
          <a:endParaRPr lang="es-MX"/>
        </a:p>
      </c:txPr>
    </c:legend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"/>
  <c:chart>
    <c:autoTitleDeleted val="1"/>
    <c:view3D>
      <c:rAngAx val="1"/>
    </c:view3D>
    <c:floor>
      <c:spPr>
        <a:solidFill>
          <a:schemeClr val="accent2">
            <a:lumMod val="40000"/>
            <a:lumOff val="60000"/>
          </a:schemeClr>
        </a:solidFill>
      </c:spPr>
    </c:floor>
    <c:sideWall>
      <c:spPr>
        <a:noFill/>
        <a:ln w="25400">
          <a:noFill/>
        </a:ln>
        <a:effectLst>
          <a:outerShdw blurRad="50800" dist="50800" dir="5400000" algn="ctr" rotWithShape="0">
            <a:schemeClr val="accent2">
              <a:lumMod val="50000"/>
            </a:schemeClr>
          </a:outerShdw>
        </a:effectLst>
      </c:spPr>
    </c:sideWall>
    <c:backWall>
      <c:spPr>
        <a:noFill/>
        <a:ln w="25400">
          <a:noFill/>
        </a:ln>
        <a:effectLst>
          <a:outerShdw blurRad="50800" dist="50800" dir="5400000" algn="ctr" rotWithShape="0">
            <a:schemeClr val="accent2">
              <a:lumMod val="5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3.4237270341207396E-2"/>
          <c:y val="0.13989600086476486"/>
          <c:w val="0.94752534287419365"/>
          <c:h val="0.70259783720201785"/>
        </c:manualLayout>
      </c:layout>
      <c:bar3DChart>
        <c:barDir val="col"/>
        <c:grouping val="stacked"/>
        <c:ser>
          <c:idx val="0"/>
          <c:order val="0"/>
          <c:tx>
            <c:strRef>
              <c:f>'ESTAD-JUNIO'!$H$20:$L$20</c:f>
              <c:strCache>
                <c:ptCount val="1"/>
                <c:pt idx="0">
                  <c:v>SOLICITUD POR GÉNERO</c:v>
                </c:pt>
              </c:strCache>
            </c:strRef>
          </c:tx>
          <c:spPr>
            <a:effectLst>
              <a:outerShdw blurRad="50800" dist="50800" dir="5400000" algn="ctr" rotWithShape="0">
                <a:schemeClr val="accent2">
                  <a:lumMod val="50000"/>
                </a:schemeClr>
              </a:outerShdw>
            </a:effectLst>
            <a:scene3d>
              <a:camera prst="orthographicFront"/>
              <a:lightRig rig="threePt" dir="t"/>
            </a:scene3d>
            <a:sp3d/>
          </c:spP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273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122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3333333333333341E-2"/>
                  <c:y val="-3.508770718065248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5.3333333333336289E-3"/>
                  <c:y val="-1.75438535903254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</a:t>
                    </a:r>
                  </a:p>
                </c:rich>
              </c:tx>
              <c:showVal val="1"/>
            </c:dLbl>
            <c:spPr>
              <a:effectLst>
                <a:outerShdw blurRad="50800" dist="50800" dir="5400000" algn="ctr" rotWithShape="0">
                  <a:schemeClr val="accent2">
                    <a:lumMod val="50000"/>
                  </a:schemeClr>
                </a:outerShdw>
              </a:effectLst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'ESTAD-JUNIO'!$H$21:$K$21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'ESTAD-JUNIO'!$H$22:$K$22</c:f>
              <c:numCache>
                <c:formatCode>General</c:formatCode>
                <c:ptCount val="4"/>
                <c:pt idx="0">
                  <c:v>273</c:v>
                </c:pt>
                <c:pt idx="1">
                  <c:v>122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'ESTAD-JUNIO'!$H$20:$L$20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layout>
                <c:manualLayout>
                  <c:x val="-2.6666666666666692E-3"/>
                  <c:y val="-6.9489661361012492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8.2518972866202564E-2"/>
                </c:manualLayout>
              </c:layout>
              <c:showVal val="1"/>
            </c:dLbl>
            <c:dLbl>
              <c:idx val="2"/>
              <c:layout>
                <c:manualLayout>
                  <c:x val="2.6666666666666692E-3"/>
                  <c:y val="-0.11292069971164527"/>
                </c:manualLayout>
              </c:layout>
              <c:showVal val="1"/>
            </c:dLbl>
            <c:dLbl>
              <c:idx val="3"/>
              <c:layout>
                <c:manualLayout>
                  <c:x val="-2.6666666666667646E-3"/>
                  <c:y val="-0.11292069971164539"/>
                </c:manualLayout>
              </c:layout>
              <c:showVal val="1"/>
            </c:dLbl>
            <c:showVal val="1"/>
          </c:dLbls>
          <c:cat>
            <c:strRef>
              <c:f>'ESTAD-JUNIO'!$H$21:$K$21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'ESTAD-JUNIO'!$H$23:$K$23</c:f>
              <c:numCache>
                <c:formatCode>0%</c:formatCode>
                <c:ptCount val="4"/>
                <c:pt idx="0">
                  <c:v>0.68765743073047858</c:v>
                </c:pt>
                <c:pt idx="1">
                  <c:v>0.30730478589420657</c:v>
                </c:pt>
                <c:pt idx="2">
                  <c:v>5.0377833753148613E-3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4662784"/>
        <c:axId val="134881664"/>
        <c:axId val="0"/>
      </c:bar3DChart>
      <c:catAx>
        <c:axId val="13466278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4881664"/>
        <c:crosses val="autoZero"/>
        <c:auto val="1"/>
        <c:lblAlgn val="ctr"/>
        <c:lblOffset val="100"/>
      </c:catAx>
      <c:valAx>
        <c:axId val="134881664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4662784"/>
        <c:crosses val="autoZero"/>
        <c:crossBetween val="between"/>
      </c:valAx>
      <c:spPr>
        <a:effectLst>
          <a:outerShdw blurRad="50800" dist="50800" dir="5400000" algn="ctr" rotWithShape="0">
            <a:schemeClr val="accent2">
              <a:lumMod val="50000"/>
            </a:schemeClr>
          </a:outerShdw>
        </a:effectLst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28314477690289336"/>
          <c:y val="2.6058623010379686E-2"/>
          <c:w val="0.49504356955381101"/>
          <c:h val="7.8535970475101372E-2"/>
        </c:manualLayout>
      </c:layout>
      <c:spPr>
        <a:effectLst>
          <a:innerShdw blurRad="114300">
            <a:prstClr val="black"/>
          </a:innerShdw>
        </a:effectLst>
      </c:spPr>
      <c:txPr>
        <a:bodyPr/>
        <a:lstStyle/>
        <a:p>
          <a:pPr>
            <a:defRPr sz="1400" b="1"/>
          </a:pPr>
          <a:endParaRPr lang="es-MX"/>
        </a:p>
      </c:txPr>
    </c:legend>
    <c:dispBlanksAs val="gap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</c:dLbl>
            <c:dLbl>
              <c:idx val="3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</c:dLbl>
            <c:dLbl>
              <c:idx val="5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  <c:showLeaderLines val="1"/>
          </c:dLbls>
          <c:cat>
            <c:strRef>
              <c:f>'GRAFICAS SEG SEM GR'!$G$17:$L$17</c:f>
              <c:strCache>
                <c:ptCount val="6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OCTUBRE</c:v>
                </c:pt>
                <c:pt idx="4">
                  <c:v>NOVIEMBRE</c:v>
                </c:pt>
                <c:pt idx="5">
                  <c:v>DICIEMBRE</c:v>
                </c:pt>
              </c:strCache>
            </c:strRef>
          </c:cat>
          <c:val>
            <c:numRef>
              <c:f>'GRAFICAS SEG SEM GR'!$G$18:$L$18</c:f>
              <c:numCache>
                <c:formatCode>General</c:formatCode>
                <c:ptCount val="6"/>
                <c:pt idx="0">
                  <c:v>407</c:v>
                </c:pt>
                <c:pt idx="1">
                  <c:v>298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87775181328144114"/>
          <c:y val="0.32512569511943828"/>
          <c:w val="0.12224818671859566"/>
          <c:h val="0.41931380598310375"/>
        </c:manualLayout>
      </c:layout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0"/>
  <c:chart>
    <c:title>
      <c:tx>
        <c:rich>
          <a:bodyPr/>
          <a:lstStyle/>
          <a:p>
            <a:pPr>
              <a:defRPr/>
            </a:pPr>
            <a:r>
              <a:rPr lang="es-MX"/>
              <a:t>INFORMACIÓN POR TEMÁTICA</a:t>
            </a:r>
          </a:p>
        </c:rich>
      </c:tx>
    </c:title>
    <c:view3D>
      <c:rAngAx val="1"/>
    </c:view3D>
    <c:floor>
      <c:spPr>
        <a:solidFill>
          <a:schemeClr val="accent6">
            <a:lumMod val="20000"/>
            <a:lumOff val="80000"/>
          </a:schemeClr>
        </a:solidFill>
      </c:spPr>
    </c:floor>
    <c:plotArea>
      <c:layout>
        <c:manualLayout>
          <c:layoutTarget val="inner"/>
          <c:xMode val="edge"/>
          <c:yMode val="edge"/>
          <c:x val="8.2687351960341327E-3"/>
          <c:y val="0.15503049391553494"/>
          <c:w val="0.98139534580890297"/>
          <c:h val="0.49507038892867489"/>
        </c:manualLayout>
      </c:layout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'ESTAD-JUNIO'!$E$211:$E$214</c:f>
              <c:strCache>
                <c:ptCount val="4"/>
                <c:pt idx="0">
                  <c:v>ECONOMICA ADMINISTRATIVA</c:v>
                </c:pt>
                <c:pt idx="1">
                  <c:v>SERV. PUB.</c:v>
                </c:pt>
                <c:pt idx="2">
                  <c:v>TRAMITE</c:v>
                </c:pt>
                <c:pt idx="3">
                  <c:v>LEGAL</c:v>
                </c:pt>
              </c:strCache>
            </c:strRef>
          </c:cat>
          <c:val>
            <c:numRef>
              <c:f>'ESTAD-JUNIO'!$F$211:$F$214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'ESTAD-JUNIO'!$E$211:$E$214</c:f>
              <c:strCache>
                <c:ptCount val="4"/>
                <c:pt idx="0">
                  <c:v>ECONOMICA ADMINISTRATIVA</c:v>
                </c:pt>
                <c:pt idx="1">
                  <c:v>SERV. PUB.</c:v>
                </c:pt>
                <c:pt idx="2">
                  <c:v>TRAMITE</c:v>
                </c:pt>
                <c:pt idx="3">
                  <c:v>LEGAL</c:v>
                </c:pt>
              </c:strCache>
            </c:strRef>
          </c:cat>
          <c:val>
            <c:numRef>
              <c:f>'ESTAD-JUNIO'!$G$211:$G$214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6">
                  <a:lumMod val="75000"/>
                </a:schemeClr>
              </a:outerShdw>
            </a:effectLst>
          </c:spPr>
          <c:dLbls>
            <c:dLbl>
              <c:idx val="0"/>
              <c:tx>
                <c:rich>
                  <a:bodyPr/>
                  <a:lstStyle/>
                  <a:p>
                    <a:r>
                      <a:rPr lang="en-US" b="1"/>
                      <a:t>242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6.3179322172058775E-3"/>
                  <c:y val="-5.333333333333452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4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4606157850998789E-2"/>
                  <c:y val="-2.9090909090909001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0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'ESTAD-JUNIO'!$E$211:$E$214</c:f>
              <c:strCache>
                <c:ptCount val="4"/>
                <c:pt idx="0">
                  <c:v>ECONOMICA ADMINISTRATIVA</c:v>
                </c:pt>
                <c:pt idx="1">
                  <c:v>SERV. PUB.</c:v>
                </c:pt>
                <c:pt idx="2">
                  <c:v>TRAMITE</c:v>
                </c:pt>
                <c:pt idx="3">
                  <c:v>LEGAL</c:v>
                </c:pt>
              </c:strCache>
            </c:strRef>
          </c:cat>
          <c:val>
            <c:numRef>
              <c:f>'ESTAD-JUNIO'!$H$211:$H$214</c:f>
              <c:numCache>
                <c:formatCode>General</c:formatCode>
                <c:ptCount val="4"/>
                <c:pt idx="0">
                  <c:v>242</c:v>
                </c:pt>
                <c:pt idx="1">
                  <c:v>151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4.1343675980170724E-3"/>
                  <c:y val="-6.8350274397518923E-2"/>
                </c:manualLayout>
              </c:layout>
              <c:tx>
                <c:rich>
                  <a:bodyPr/>
                  <a:lstStyle/>
                  <a:p>
                    <a:pPr>
                      <a:defRPr sz="1050" b="1">
                        <a:solidFill>
                          <a:schemeClr val="accent6">
                            <a:lumMod val="75000"/>
                          </a:schemeClr>
                        </a:solidFill>
                      </a:defRPr>
                    </a:pPr>
                    <a:r>
                      <a:rPr lang="en-US" b="1"/>
                      <a:t>61%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2.0964824670259771E-3"/>
                  <c:y val="-9.5690384156525893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05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4.2276350245392634E-3"/>
                  <c:y val="-0.11508432355046525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1%</a:t>
                    </a:r>
                  </a:p>
                </c:rich>
              </c:tx>
              <c:spPr/>
              <c:showVal val="1"/>
            </c:dLbl>
            <c:dLbl>
              <c:idx val="3"/>
              <c:layout>
                <c:manualLayout>
                  <c:x val="0"/>
                  <c:y val="-8.3333333333333343E-2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05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b="1"/>
                      <a:t>0%</a:t>
                    </a:r>
                  </a:p>
                </c:rich>
              </c:tx>
              <c:spPr/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'ESTAD-JUNIO'!$E$211:$E$214</c:f>
              <c:strCache>
                <c:ptCount val="4"/>
                <c:pt idx="0">
                  <c:v>ECONOMICA ADMINISTRATIVA</c:v>
                </c:pt>
                <c:pt idx="1">
                  <c:v>SERV. PUB.</c:v>
                </c:pt>
                <c:pt idx="2">
                  <c:v>TRAMITE</c:v>
                </c:pt>
                <c:pt idx="3">
                  <c:v>LEGAL</c:v>
                </c:pt>
              </c:strCache>
            </c:strRef>
          </c:cat>
          <c:val>
            <c:numRef>
              <c:f>'ESTAD-JUNIO'!$I$211:$I$214</c:f>
              <c:numCache>
                <c:formatCode>0%</c:formatCode>
                <c:ptCount val="4"/>
                <c:pt idx="0">
                  <c:v>0.60957178841309823</c:v>
                </c:pt>
                <c:pt idx="1">
                  <c:v>0.38035264483627201</c:v>
                </c:pt>
                <c:pt idx="2">
                  <c:v>1.0075566750629723E-2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4940544"/>
        <c:axId val="134942080"/>
        <c:axId val="0"/>
      </c:bar3DChart>
      <c:catAx>
        <c:axId val="13494054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6">
                    <a:lumMod val="50000"/>
                  </a:schemeClr>
                </a:solidFill>
              </a:defRPr>
            </a:pPr>
            <a:endParaRPr lang="es-MX"/>
          </a:p>
        </c:txPr>
        <c:crossAx val="134942080"/>
        <c:crosses val="autoZero"/>
        <c:auto val="1"/>
        <c:lblAlgn val="ctr"/>
        <c:lblOffset val="100"/>
      </c:catAx>
      <c:valAx>
        <c:axId val="134942080"/>
        <c:scaling>
          <c:orientation val="minMax"/>
        </c:scaling>
        <c:delete val="1"/>
        <c:axPos val="l"/>
        <c:numFmt formatCode="General" sourceLinked="1"/>
        <c:tickLblPos val="nextTo"/>
        <c:crossAx val="134940544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2"/>
  <c:chart>
    <c:view3D>
      <c:rAngAx val="1"/>
    </c:view3D>
    <c:sideWall>
      <c:spPr>
        <a:solidFill>
          <a:schemeClr val="accent2">
            <a:lumMod val="60000"/>
            <a:lumOff val="40000"/>
          </a:schemeClr>
        </a:solidFill>
      </c:spPr>
    </c:sideWall>
    <c:backWall>
      <c:spPr>
        <a:solidFill>
          <a:schemeClr val="accent2">
            <a:lumMod val="60000"/>
            <a:lumOff val="40000"/>
          </a:schemeClr>
        </a:solidFill>
      </c:spPr>
    </c:backWall>
    <c:plotArea>
      <c:layout>
        <c:manualLayout>
          <c:layoutTarget val="inner"/>
          <c:xMode val="edge"/>
          <c:yMode val="edge"/>
          <c:x val="1.9704519693659904E-2"/>
          <c:y val="6.6256662206917727E-2"/>
          <c:w val="0.9479924492197096"/>
          <c:h val="0.47535468066492964"/>
        </c:manualLayout>
      </c:layout>
      <c:bar3DChart>
        <c:barDir val="col"/>
        <c:grouping val="stacked"/>
        <c:ser>
          <c:idx val="0"/>
          <c:order val="0"/>
          <c:cat>
            <c:strRef>
              <c:f>'ESTAD-JUNIO'!$E$279:$E$334</c:f>
              <c:strCache>
                <c:ptCount val="56"/>
                <c:pt idx="0">
                  <c:v>Consejería Juridica</c:v>
                </c:pt>
                <c:pt idx="1">
                  <c:v>Coordinación de la Oficina de Presidencia </c:v>
                </c:pt>
                <c:pt idx="2">
                  <c:v>Instituto Municipal de la Juventud</c:v>
                </c:pt>
                <c:pt idx="3">
                  <c:v>Instituto Municipal de la Mujer</c:v>
                </c:pt>
                <c:pt idx="4">
                  <c:v>Protección al Medio Ambiente</c:v>
                </c:pt>
                <c:pt idx="5">
                  <c:v>Regidores</c:v>
                </c:pt>
                <c:pt idx="6">
                  <c:v>Sanidad Animal</c:v>
                </c:pt>
                <c:pt idx="7">
                  <c:v>Comunidad Digna</c:v>
                </c:pt>
                <c:pt idx="8">
                  <c:v>Contraloría</c:v>
                </c:pt>
                <c:pt idx="9">
                  <c:v>Coordinación de Delegaciones</c:v>
                </c:pt>
                <c:pt idx="10">
                  <c:v>Coordinación de Gabinete</c:v>
                </c:pt>
                <c:pt idx="11">
                  <c:v>Coordinación General  Oficina Central de Gobierno, Estrategía y opinión Pública</c:v>
                </c:pt>
                <c:pt idx="12">
                  <c:v>Junta Municipal de Reclutamiento</c:v>
                </c:pt>
                <c:pt idx="13">
                  <c:v>Registro Civil</c:v>
                </c:pt>
                <c:pt idx="14">
                  <c:v>Secretaria del Ayuntamiento</c:v>
                </c:pt>
                <c:pt idx="15">
                  <c:v>Vinculación Asuntos Religiosos</c:v>
                </c:pt>
                <c:pt idx="16">
                  <c:v>Catastro</c:v>
                </c:pt>
                <c:pt idx="17">
                  <c:v>Centro de  Promoción Económica y Turismo</c:v>
                </c:pt>
                <c:pt idx="18">
                  <c:v>Comunicación Social</c:v>
                </c:pt>
                <c:pt idx="19">
                  <c:v>Coplademun</c:v>
                </c:pt>
                <c:pt idx="20">
                  <c:v>Dirección General de  Innovación y Tecnología</c:v>
                </c:pt>
                <c:pt idx="21">
                  <c:v>Instituto de Capacitación y Oferta Educativa</c:v>
                </c:pt>
                <c:pt idx="22">
                  <c:v>Instituto de Cultura</c:v>
                </c:pt>
                <c:pt idx="23">
                  <c:v>Proyectos Estratégicos</c:v>
                </c:pt>
                <c:pt idx="24">
                  <c:v>Relaciones Exteriores</c:v>
                </c:pt>
                <c:pt idx="25">
                  <c:v>Relaciones Públicas</c:v>
                </c:pt>
                <c:pt idx="26">
                  <c:v>Transparencia y Acceso a la Información</c:v>
                </c:pt>
                <c:pt idx="27">
                  <c:v>Cementerios</c:v>
                </c:pt>
                <c:pt idx="28">
                  <c:v>Educación Municipal</c:v>
                </c:pt>
                <c:pt idx="29">
                  <c:v>Integración y Dictaminación</c:v>
                </c:pt>
                <c:pt idx="30">
                  <c:v>Rastros Municipales</c:v>
                </c:pt>
                <c:pt idx="31">
                  <c:v>Agua y Alcantarillado</c:v>
                </c:pt>
                <c:pt idx="32">
                  <c:v>Atención Ciudadana</c:v>
                </c:pt>
                <c:pt idx="33">
                  <c:v>Mantenimiento de Pavimentos</c:v>
                </c:pt>
                <c:pt idx="34">
                  <c:v>Secretaría Particular</c:v>
                </c:pt>
                <c:pt idx="35">
                  <c:v>Aseo Público</c:v>
                </c:pt>
                <c:pt idx="36">
                  <c:v>Asuntos Internos</c:v>
                </c:pt>
                <c:pt idx="37">
                  <c:v>Protección Civil y Bomberos</c:v>
                </c:pt>
                <c:pt idx="38">
                  <c:v>Alumbrado Público</c:v>
                </c:pt>
                <c:pt idx="39">
                  <c:v>Mantenimiento Urbano</c:v>
                </c:pt>
                <c:pt idx="40">
                  <c:v>Participación Ciudadana</c:v>
                </c:pt>
                <c:pt idx="41">
                  <c:v>Parques y Jardines</c:v>
                </c:pt>
                <c:pt idx="42">
                  <c:v>Desarrollo Social Humano</c:v>
                </c:pt>
                <c:pt idx="43">
                  <c:v>Estacionómetros y Estacionamientos</c:v>
                </c:pt>
                <c:pt idx="44">
                  <c:v>Actas y Acuerdos</c:v>
                </c:pt>
                <c:pt idx="45">
                  <c:v>Archivo Municipal</c:v>
                </c:pt>
                <c:pt idx="46">
                  <c:v>Patrimonio Municipal</c:v>
                </c:pt>
                <c:pt idx="47">
                  <c:v>Dirección General de Servicios Públicos</c:v>
                </c:pt>
                <c:pt idx="48">
                  <c:v>Dirección General de Inspección de Reglamentos</c:v>
                </c:pt>
                <c:pt idx="49">
                  <c:v>Dirección General de Ecología</c:v>
                </c:pt>
                <c:pt idx="50">
                  <c:v>Comisaría General de Seguridad Pública</c:v>
                </c:pt>
                <c:pt idx="51">
                  <c:v>Sindicatura</c:v>
                </c:pt>
                <c:pt idx="52">
                  <c:v>Oficialía Mayor de Padrón y Licencias</c:v>
                </c:pt>
                <c:pt idx="53">
                  <c:v>Dirección General de Obras Públicas</c:v>
                </c:pt>
                <c:pt idx="54">
                  <c:v>Tesorería</c:v>
                </c:pt>
                <c:pt idx="55">
                  <c:v>Oficialía Mayor Administrativa</c:v>
                </c:pt>
              </c:strCache>
            </c:strRef>
          </c:cat>
          <c:val>
            <c:numRef>
              <c:f>'ESTAD-JUNIO'!$F$279:$F$334</c:f>
              <c:numCache>
                <c:formatCode>General</c:formatCode>
                <c:ptCount val="56"/>
              </c:numCache>
            </c:numRef>
          </c:val>
        </c:ser>
        <c:ser>
          <c:idx val="1"/>
          <c:order val="1"/>
          <c:dLbls>
            <c:txPr>
              <a:bodyPr/>
              <a:lstStyle/>
              <a:p>
                <a:pPr>
                  <a:defRPr b="1" baseline="0"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'ESTAD-JUNIO'!$E$279:$E$334</c:f>
              <c:strCache>
                <c:ptCount val="56"/>
                <c:pt idx="0">
                  <c:v>Consejería Juridica</c:v>
                </c:pt>
                <c:pt idx="1">
                  <c:v>Coordinación de la Oficina de Presidencia </c:v>
                </c:pt>
                <c:pt idx="2">
                  <c:v>Instituto Municipal de la Juventud</c:v>
                </c:pt>
                <c:pt idx="3">
                  <c:v>Instituto Municipal de la Mujer</c:v>
                </c:pt>
                <c:pt idx="4">
                  <c:v>Protección al Medio Ambiente</c:v>
                </c:pt>
                <c:pt idx="5">
                  <c:v>Regidores</c:v>
                </c:pt>
                <c:pt idx="6">
                  <c:v>Sanidad Animal</c:v>
                </c:pt>
                <c:pt idx="7">
                  <c:v>Comunidad Digna</c:v>
                </c:pt>
                <c:pt idx="8">
                  <c:v>Contraloría</c:v>
                </c:pt>
                <c:pt idx="9">
                  <c:v>Coordinación de Delegaciones</c:v>
                </c:pt>
                <c:pt idx="10">
                  <c:v>Coordinación de Gabinete</c:v>
                </c:pt>
                <c:pt idx="11">
                  <c:v>Coordinación General  Oficina Central de Gobierno, Estrategía y opinión Pública</c:v>
                </c:pt>
                <c:pt idx="12">
                  <c:v>Junta Municipal de Reclutamiento</c:v>
                </c:pt>
                <c:pt idx="13">
                  <c:v>Registro Civil</c:v>
                </c:pt>
                <c:pt idx="14">
                  <c:v>Secretaria del Ayuntamiento</c:v>
                </c:pt>
                <c:pt idx="15">
                  <c:v>Vinculación Asuntos Religiosos</c:v>
                </c:pt>
                <c:pt idx="16">
                  <c:v>Catastro</c:v>
                </c:pt>
                <c:pt idx="17">
                  <c:v>Centro de  Promoción Económica y Turismo</c:v>
                </c:pt>
                <c:pt idx="18">
                  <c:v>Comunicación Social</c:v>
                </c:pt>
                <c:pt idx="19">
                  <c:v>Coplademun</c:v>
                </c:pt>
                <c:pt idx="20">
                  <c:v>Dirección General de  Innovación y Tecnología</c:v>
                </c:pt>
                <c:pt idx="21">
                  <c:v>Instituto de Capacitación y Oferta Educativa</c:v>
                </c:pt>
                <c:pt idx="22">
                  <c:v>Instituto de Cultura</c:v>
                </c:pt>
                <c:pt idx="23">
                  <c:v>Proyectos Estratégicos</c:v>
                </c:pt>
                <c:pt idx="24">
                  <c:v>Relaciones Exteriores</c:v>
                </c:pt>
                <c:pt idx="25">
                  <c:v>Relaciones Públicas</c:v>
                </c:pt>
                <c:pt idx="26">
                  <c:v>Transparencia y Acceso a la Información</c:v>
                </c:pt>
                <c:pt idx="27">
                  <c:v>Cementerios</c:v>
                </c:pt>
                <c:pt idx="28">
                  <c:v>Educación Municipal</c:v>
                </c:pt>
                <c:pt idx="29">
                  <c:v>Integración y Dictaminación</c:v>
                </c:pt>
                <c:pt idx="30">
                  <c:v>Rastros Municipales</c:v>
                </c:pt>
                <c:pt idx="31">
                  <c:v>Agua y Alcantarillado</c:v>
                </c:pt>
                <c:pt idx="32">
                  <c:v>Atención Ciudadana</c:v>
                </c:pt>
                <c:pt idx="33">
                  <c:v>Mantenimiento de Pavimentos</c:v>
                </c:pt>
                <c:pt idx="34">
                  <c:v>Secretaría Particular</c:v>
                </c:pt>
                <c:pt idx="35">
                  <c:v>Aseo Público</c:v>
                </c:pt>
                <c:pt idx="36">
                  <c:v>Asuntos Internos</c:v>
                </c:pt>
                <c:pt idx="37">
                  <c:v>Protección Civil y Bomberos</c:v>
                </c:pt>
                <c:pt idx="38">
                  <c:v>Alumbrado Público</c:v>
                </c:pt>
                <c:pt idx="39">
                  <c:v>Mantenimiento Urbano</c:v>
                </c:pt>
                <c:pt idx="40">
                  <c:v>Participación Ciudadana</c:v>
                </c:pt>
                <c:pt idx="41">
                  <c:v>Parques y Jardines</c:v>
                </c:pt>
                <c:pt idx="42">
                  <c:v>Desarrollo Social Humano</c:v>
                </c:pt>
                <c:pt idx="43">
                  <c:v>Estacionómetros y Estacionamientos</c:v>
                </c:pt>
                <c:pt idx="44">
                  <c:v>Actas y Acuerdos</c:v>
                </c:pt>
                <c:pt idx="45">
                  <c:v>Archivo Municipal</c:v>
                </c:pt>
                <c:pt idx="46">
                  <c:v>Patrimonio Municipal</c:v>
                </c:pt>
                <c:pt idx="47">
                  <c:v>Dirección General de Servicios Públicos</c:v>
                </c:pt>
                <c:pt idx="48">
                  <c:v>Dirección General de Inspección de Reglamentos</c:v>
                </c:pt>
                <c:pt idx="49">
                  <c:v>Dirección General de Ecología</c:v>
                </c:pt>
                <c:pt idx="50">
                  <c:v>Comisaría General de Seguridad Pública</c:v>
                </c:pt>
                <c:pt idx="51">
                  <c:v>Sindicatura</c:v>
                </c:pt>
                <c:pt idx="52">
                  <c:v>Oficialía Mayor de Padrón y Licencias</c:v>
                </c:pt>
                <c:pt idx="53">
                  <c:v>Dirección General de Obras Públicas</c:v>
                </c:pt>
                <c:pt idx="54">
                  <c:v>Tesorería</c:v>
                </c:pt>
                <c:pt idx="55">
                  <c:v>Oficialía Mayor Administrativa</c:v>
                </c:pt>
              </c:strCache>
            </c:strRef>
          </c:cat>
          <c:val>
            <c:numRef>
              <c:f>'ESTAD-JUNIO'!$G$279:$G$334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9</c:v>
                </c:pt>
                <c:pt idx="42">
                  <c:v>10</c:v>
                </c:pt>
                <c:pt idx="43">
                  <c:v>10</c:v>
                </c:pt>
                <c:pt idx="44">
                  <c:v>12</c:v>
                </c:pt>
                <c:pt idx="45">
                  <c:v>13</c:v>
                </c:pt>
                <c:pt idx="46">
                  <c:v>14</c:v>
                </c:pt>
                <c:pt idx="47">
                  <c:v>16</c:v>
                </c:pt>
                <c:pt idx="48">
                  <c:v>19</c:v>
                </c:pt>
                <c:pt idx="49">
                  <c:v>20</c:v>
                </c:pt>
                <c:pt idx="50">
                  <c:v>25</c:v>
                </c:pt>
                <c:pt idx="51">
                  <c:v>32</c:v>
                </c:pt>
                <c:pt idx="52">
                  <c:v>39</c:v>
                </c:pt>
                <c:pt idx="53">
                  <c:v>83</c:v>
                </c:pt>
                <c:pt idx="54">
                  <c:v>95</c:v>
                </c:pt>
                <c:pt idx="55">
                  <c:v>170</c:v>
                </c:pt>
              </c:numCache>
            </c:numRef>
          </c:val>
        </c:ser>
        <c:shape val="box"/>
        <c:axId val="134971776"/>
        <c:axId val="134973312"/>
        <c:axId val="0"/>
      </c:bar3DChart>
      <c:catAx>
        <c:axId val="134971776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4973312"/>
        <c:crosses val="autoZero"/>
        <c:auto val="1"/>
        <c:lblAlgn val="ctr"/>
        <c:lblOffset val="100"/>
      </c:catAx>
      <c:valAx>
        <c:axId val="134973312"/>
        <c:scaling>
          <c:orientation val="minMax"/>
        </c:scaling>
        <c:delete val="1"/>
        <c:axPos val="l"/>
        <c:numFmt formatCode="General" sourceLinked="1"/>
        <c:tickLblPos val="nextTo"/>
        <c:crossAx val="134971776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'ESTAD-MAYO'!$D$45:$J$45</c:f>
              <c:strCache>
                <c:ptCount val="1"/>
                <c:pt idx="0">
                  <c:v>TIPO DE RESPUESTAS</c:v>
                </c:pt>
              </c:strCache>
            </c:strRef>
          </c:tx>
          <c:explosion val="27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3%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15%</a:t>
                    </a:r>
                  </a:p>
                </c:rich>
              </c:tx>
              <c:showVal val="1"/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23%</a:t>
                    </a:r>
                  </a:p>
                </c:rich>
              </c:tx>
              <c:showVal val="1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19%</a:t>
                    </a:r>
                  </a:p>
                </c:rich>
              </c:tx>
              <c:showVal val="1"/>
            </c:dLbl>
            <c:dLbl>
              <c:idx val="6"/>
              <c:layout>
                <c:manualLayout>
                  <c:x val="5.0906815630991774E-2"/>
                  <c:y val="-0.2368600847971006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47%</a:t>
                    </a:r>
                  </a:p>
                </c:rich>
              </c:tx>
              <c:showVal val="1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7%</a:t>
                    </a:r>
                  </a:p>
                </c:rich>
              </c:tx>
              <c:showVal val="1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0%</a:t>
                    </a:r>
                  </a:p>
                </c:rich>
              </c:tx>
              <c:showVal val="1"/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5%</a:t>
                    </a:r>
                  </a:p>
                </c:rich>
              </c:tx>
              <c:showVal val="1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1%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  <c:showLeaderLines val="1"/>
          </c:dLbls>
          <c:cat>
            <c:strRef>
              <c:f>'ESTAD-JUNIO'!$E$47:$F$62</c:f>
              <c:strCache>
                <c:ptCount val="16"/>
                <c:pt idx="0">
                  <c:v>SE TIENE POR NO PRESENTADA ( NO CUMPLIÓ PREVENCIÓN)</c:v>
                </c:pt>
                <c:pt idx="1">
                  <c:v>NO CUMPLIO CON LOS EXTREMOS DEL ARTÍCULO 79 (REQUISITOS)</c:v>
                </c:pt>
                <c:pt idx="2">
                  <c:v>INCOMPETENCIA </c:v>
                </c:pt>
                <c:pt idx="3">
                  <c:v>IMPROCEDENTE POR INEXISTENTE</c:v>
                </c:pt>
                <c:pt idx="4">
                  <c:v>IMPROCEDENTE, CONFIDENCIAL E INEXISTENTE</c:v>
                </c:pt>
                <c:pt idx="5">
                  <c:v>PROCEDENTE</c:v>
                </c:pt>
                <c:pt idx="6">
                  <c:v>PROCEDENTE PARCIAL POR CONFIDENCIALIDAD </c:v>
                </c:pt>
                <c:pt idx="7">
                  <c:v>IMPROCEDENTE POR CONFIDENCIALIDAD Y RESERVADA</c:v>
                </c:pt>
                <c:pt idx="8">
                  <c:v>PROCEDENTE PARCIAL POR CONFIDENCIALIDAD E INEXISTENCIA</c:v>
                </c:pt>
                <c:pt idx="9">
                  <c:v>PROCEDENTE PARCIAL POR CONFIDENCIALIDAD, RESERVA E INEXISTENCIA</c:v>
                </c:pt>
                <c:pt idx="10">
                  <c:v>PROCEDENTE PARCIAL POR INEXISTENCIA</c:v>
                </c:pt>
                <c:pt idx="11">
                  <c:v>PROCEDENTE PARCIAL POR RESERVA</c:v>
                </c:pt>
                <c:pt idx="12">
                  <c:v>PROCEDENTE PARCIAL POR RESERVA Y CONFIDENCIALIDAD</c:v>
                </c:pt>
                <c:pt idx="13">
                  <c:v>PROCEDENE PARCIAL POR RESERVA E INEXISTENCIA</c:v>
                </c:pt>
                <c:pt idx="14">
                  <c:v>IMPROCEDENTE POR RESERVADA</c:v>
                </c:pt>
                <c:pt idx="15">
                  <c:v>PREVENCIÓN ENTRAMITE</c:v>
                </c:pt>
              </c:strCache>
            </c:strRef>
          </c:cat>
          <c:val>
            <c:numRef>
              <c:f>'ESTAD-MAYO'!$J$46:$J$59</c:f>
              <c:numCache>
                <c:formatCode>0%</c:formatCode>
                <c:ptCount val="14"/>
                <c:pt idx="0">
                  <c:v>2.3809523809523808E-2</c:v>
                </c:pt>
                <c:pt idx="1">
                  <c:v>7.9365079365079361E-3</c:v>
                </c:pt>
                <c:pt idx="2">
                  <c:v>1.5873015873015872E-2</c:v>
                </c:pt>
                <c:pt idx="3">
                  <c:v>0.1984126984126984</c:v>
                </c:pt>
                <c:pt idx="4">
                  <c:v>0</c:v>
                </c:pt>
                <c:pt idx="5">
                  <c:v>0.19444444444444445</c:v>
                </c:pt>
                <c:pt idx="6">
                  <c:v>0.26984126984126983</c:v>
                </c:pt>
                <c:pt idx="7">
                  <c:v>0</c:v>
                </c:pt>
                <c:pt idx="8">
                  <c:v>0.13095238095238096</c:v>
                </c:pt>
                <c:pt idx="9">
                  <c:v>0</c:v>
                </c:pt>
                <c:pt idx="10">
                  <c:v>8.7301587301587297E-2</c:v>
                </c:pt>
                <c:pt idx="11">
                  <c:v>1.984126984126984E-2</c:v>
                </c:pt>
                <c:pt idx="12">
                  <c:v>1.5873015873015872E-2</c:v>
                </c:pt>
                <c:pt idx="13">
                  <c:v>3.968253968253968E-3</c:v>
                </c:pt>
              </c:numCache>
            </c:numRef>
          </c:val>
        </c:ser>
      </c:pie3DChart>
      <c:spPr>
        <a:effectLst>
          <a:outerShdw blurRad="50800" dist="50800" dir="5400000" algn="ctr" rotWithShape="0">
            <a:schemeClr val="accent1">
              <a:lumMod val="75000"/>
            </a:schemeClr>
          </a:outerShdw>
        </a:effectLst>
      </c:spPr>
    </c:plotArea>
    <c:legend>
      <c:legendPos val="r"/>
      <c:layout>
        <c:manualLayout>
          <c:xMode val="edge"/>
          <c:yMode val="edge"/>
          <c:x val="0.69067045677136185"/>
          <c:y val="9.082613628226776E-3"/>
          <c:w val="0.30825773195789374"/>
          <c:h val="0.90759004791505959"/>
        </c:manualLayout>
      </c:layout>
      <c:txPr>
        <a:bodyPr/>
        <a:lstStyle/>
        <a:p>
          <a:pPr rtl="0">
            <a:defRPr/>
          </a:pPr>
          <a:endParaRPr lang="es-MX"/>
        </a:p>
      </c:txPr>
    </c:legend>
    <c:plotVisOnly val="1"/>
  </c:chart>
  <c:spPr>
    <a:solidFill>
      <a:schemeClr val="bg1">
        <a:lumMod val="8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perspective val="30"/>
    </c:view3D>
    <c:sideWall>
      <c:spPr>
        <a:effectLst>
          <a:outerShdw blurRad="50800" dist="50800" dir="5400000" algn="ctr" rotWithShape="0">
            <a:schemeClr val="accent3">
              <a:lumMod val="20000"/>
              <a:lumOff val="80000"/>
            </a:schemeClr>
          </a:outerShdw>
        </a:effectLst>
      </c:spPr>
    </c:sideWall>
    <c:backWall>
      <c:spPr>
        <a:effectLst>
          <a:outerShdw blurRad="50800" dist="50800" dir="5400000" algn="ctr" rotWithShape="0">
            <a:schemeClr val="accent3">
              <a:lumMod val="40000"/>
              <a:lumOff val="6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1.2121212121212118E-2"/>
          <c:y val="0.22263495035148578"/>
          <c:w val="0.94666666666666666"/>
          <c:h val="0.61986674742580261"/>
        </c:manualLayout>
      </c:layout>
      <c:bar3DChart>
        <c:barDir val="col"/>
        <c:grouping val="stacked"/>
        <c:ser>
          <c:idx val="0"/>
          <c:order val="0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171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5.2596975673898814E-3"/>
                  <c:y val="4.66200466200466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57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'ESTAD-ENERO'!$C$24:$D$24</c:f>
              <c:numCache>
                <c:formatCode>General</c:formatCode>
                <c:ptCount val="2"/>
                <c:pt idx="0">
                  <c:v>195</c:v>
                </c:pt>
                <c:pt idx="1">
                  <c:v>191</c:v>
                </c:pt>
              </c:numCache>
            </c:numRef>
          </c:val>
        </c:ser>
        <c:ser>
          <c:idx val="1"/>
          <c:order val="1"/>
          <c:tx>
            <c:strRef>
              <c:f>'ESTAD-ENERO'!$C$22:$F$22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75%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25%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'ESTAD-ENERO'!$C$23:$D$23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'ESTAD-ENERO'!$C$25:$D$25</c:f>
              <c:numCache>
                <c:formatCode>0%</c:formatCode>
                <c:ptCount val="2"/>
                <c:pt idx="0">
                  <c:v>0.50518134715025909</c:v>
                </c:pt>
                <c:pt idx="1">
                  <c:v>0.49481865284974091</c:v>
                </c:pt>
              </c:numCache>
            </c:numRef>
          </c:val>
        </c:ser>
        <c:dLbls>
          <c:showVal val="1"/>
        </c:dLbls>
        <c:gapWidth val="95"/>
        <c:gapDepth val="95"/>
        <c:shape val="box"/>
        <c:axId val="135010176"/>
        <c:axId val="135011712"/>
        <c:axId val="0"/>
      </c:bar3DChart>
      <c:catAx>
        <c:axId val="13501017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35011712"/>
        <c:crosses val="autoZero"/>
        <c:auto val="1"/>
        <c:lblAlgn val="ctr"/>
        <c:lblOffset val="100"/>
      </c:catAx>
      <c:valAx>
        <c:axId val="135011712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5010176"/>
        <c:crosses val="autoZero"/>
        <c:crossBetween val="between"/>
      </c:valAx>
    </c:plotArea>
    <c:legend>
      <c:legendPos val="t"/>
      <c:legendEntry>
        <c:idx val="1"/>
        <c:delete val="1"/>
      </c:legendEntry>
      <c:txPr>
        <a:bodyPr/>
        <a:lstStyle/>
        <a:p>
          <a:pPr>
            <a:defRPr sz="1800" b="1"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"/>
  <c:chart>
    <c:autoTitleDeleted val="1"/>
    <c:view3D>
      <c:rAngAx val="1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6237328562912408E-2"/>
          <c:y val="0.18814161512033101"/>
          <c:w val="0.94752534287419365"/>
          <c:h val="0.64119447997905465"/>
        </c:manualLayout>
      </c:layout>
      <c:bar3DChart>
        <c:barDir val="col"/>
        <c:grouping val="stacked"/>
        <c:ser>
          <c:idx val="0"/>
          <c:order val="0"/>
          <c:tx>
            <c:strRef>
              <c:f>'ESTAD-ENERO'!$H$22:$L$22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58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162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0"/>
                  <c:y val="-8.771926795162733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</a:t>
                    </a:r>
                  </a:p>
                </c:rich>
              </c:tx>
              <c:showVal val="1"/>
            </c:dLbl>
            <c:showVal val="1"/>
          </c:dLbls>
          <c:cat>
            <c:strRef>
              <c:f>'ESTAD-ENERO'!$H$23:$K$23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'ESTAD-ENERO'!$H$24:$K$24</c:f>
              <c:numCache>
                <c:formatCode>General</c:formatCode>
                <c:ptCount val="4"/>
                <c:pt idx="0">
                  <c:v>289</c:v>
                </c:pt>
                <c:pt idx="1">
                  <c:v>87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'ESTAD-ENERO'!$H$22:$L$22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25%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71%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3.1620553359683785E-2"/>
                  <c:y val="-2.9350104821802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2.3715415019762941E-2"/>
                  <c:y val="-2.5157232704402552E-2"/>
                </c:manualLayout>
              </c:layout>
              <c:showVal val="1"/>
            </c:dLbl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'ESTAD-ENERO'!$H$23:$K$23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'ESTAD-ENERO'!$H$25:$K$25</c:f>
              <c:numCache>
                <c:formatCode>0%</c:formatCode>
                <c:ptCount val="4"/>
                <c:pt idx="0">
                  <c:v>0.22538860103626943</c:v>
                </c:pt>
                <c:pt idx="1">
                  <c:v>0.74870466321243523</c:v>
                </c:pt>
                <c:pt idx="2">
                  <c:v>2.5906735751295335E-2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box"/>
        <c:axId val="135275648"/>
        <c:axId val="135277184"/>
        <c:axId val="0"/>
      </c:bar3DChart>
      <c:catAx>
        <c:axId val="13527564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35277184"/>
        <c:crosses val="autoZero"/>
        <c:auto val="1"/>
        <c:lblAlgn val="ctr"/>
        <c:lblOffset val="100"/>
      </c:catAx>
      <c:valAx>
        <c:axId val="135277184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5275648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>
              <a:defRPr sz="1800" b="1"/>
            </a:pPr>
            <a:endParaRPr lang="es-MX"/>
          </a:p>
        </c:txPr>
      </c:legendEntry>
      <c:legendEntry>
        <c:idx val="1"/>
        <c:delete val="1"/>
      </c:legendEntry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9"/>
  <c:chart>
    <c:autoTitleDeleted val="1"/>
    <c:view3D>
      <c:perspective val="30"/>
    </c:view3D>
    <c:floor>
      <c:spPr>
        <a:solidFill>
          <a:schemeClr val="tx2">
            <a:lumMod val="40000"/>
            <a:lumOff val="60000"/>
          </a:schemeClr>
        </a:solidFill>
        <a:effectLst>
          <a:outerShdw blurRad="50800" dist="50800" dir="5400000" algn="ctr" rotWithShape="0">
            <a:schemeClr val="accent1">
              <a:lumMod val="60000"/>
              <a:lumOff val="40000"/>
            </a:schemeClr>
          </a:outerShdw>
        </a:effectLst>
      </c:spPr>
    </c:floor>
    <c:sideWall>
      <c:spPr>
        <a:effectLst>
          <a:outerShdw blurRad="50800" dist="50800" dir="5400000" algn="ctr" rotWithShape="0">
            <a:srgbClr val="00B0F0"/>
          </a:outerShdw>
        </a:effectLst>
      </c:spPr>
    </c:sideWall>
    <c:backWall>
      <c:spPr>
        <a:effectLst>
          <a:outerShdw blurRad="50800" dist="50800" dir="5400000" algn="ctr" rotWithShape="0">
            <a:srgbClr val="00B0F0"/>
          </a:outerShdw>
        </a:effectLst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'ESTAD-JULIO'!$D$96:$I$96</c:f>
              <c:strCache>
                <c:ptCount val="1"/>
                <c:pt idx="0">
                  <c:v>       FORMATO SOLICITADO</c:v>
                </c:pt>
              </c:strCache>
            </c:strRef>
          </c:tx>
          <c:dLbls>
            <c:showVal val="1"/>
          </c:dLbls>
          <c:cat>
            <c:strRef>
              <c:f>'ESTAD-JULIO'!$E$97:$E$102</c:f>
              <c:strCache>
                <c:ptCount val="6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COPIA SIMPLE Y COPIA CERTIFICADA</c:v>
                </c:pt>
                <c:pt idx="4">
                  <c:v>CD</c:v>
                </c:pt>
                <c:pt idx="5">
                  <c:v>CONSULTA FISICA</c:v>
                </c:pt>
              </c:strCache>
            </c:strRef>
          </c:cat>
          <c:val>
            <c:numRef>
              <c:f>'ESTAD-JULIO'!$F$97:$F$102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dLbls>
            <c:showVal val="1"/>
          </c:dLbls>
          <c:cat>
            <c:strRef>
              <c:f>'ESTAD-JULIO'!$E$97:$E$102</c:f>
              <c:strCache>
                <c:ptCount val="6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COPIA SIMPLE Y COPIA CERTIFICADA</c:v>
                </c:pt>
                <c:pt idx="4">
                  <c:v>CD</c:v>
                </c:pt>
                <c:pt idx="5">
                  <c:v>CONSULTA FISICA</c:v>
                </c:pt>
              </c:strCache>
            </c:strRef>
          </c:cat>
          <c:val>
            <c:numRef>
              <c:f>'ESTAD-JULIO'!$G$97:$G$102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1">
                  <a:lumMod val="50000"/>
                </a:schemeClr>
              </a:outerShdw>
            </a:effectLst>
          </c:spPr>
          <c:dLbls>
            <c:dLbl>
              <c:idx val="3"/>
              <c:layout>
                <c:manualLayout>
                  <c:x val="7.6540375047837736E-3"/>
                  <c:y val="-2.7586213554460979E-2"/>
                </c:manualLayout>
              </c:layout>
              <c:showVal val="1"/>
            </c:dLbl>
            <c:dLbl>
              <c:idx val="4"/>
              <c:layout>
                <c:manualLayout>
                  <c:x val="9.1848450057405284E-3"/>
                  <c:y val="-2.7586213554460979E-2"/>
                </c:manualLayout>
              </c:layout>
              <c:showVal val="1"/>
            </c:dLbl>
            <c:spPr>
              <a:effectLst>
                <a:outerShdw blurRad="50800" dist="50800" dir="5400000" algn="ctr" rotWithShape="0">
                  <a:schemeClr val="tx2">
                    <a:lumMod val="20000"/>
                    <a:lumOff val="80000"/>
                  </a:schemeClr>
                </a:outerShdw>
              </a:effectLst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'ESTAD-JULIO'!$E$97:$E$102</c:f>
              <c:strCache>
                <c:ptCount val="6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COPIA SIMPLE Y COPIA CERTIFICADA</c:v>
                </c:pt>
                <c:pt idx="4">
                  <c:v>CD</c:v>
                </c:pt>
                <c:pt idx="5">
                  <c:v>CONSULTA FISICA</c:v>
                </c:pt>
              </c:strCache>
            </c:strRef>
          </c:cat>
          <c:val>
            <c:numRef>
              <c:f>'ESTAD-JULIO'!$H$97:$H$102</c:f>
              <c:numCache>
                <c:formatCode>General</c:formatCode>
                <c:ptCount val="6"/>
                <c:pt idx="0">
                  <c:v>273</c:v>
                </c:pt>
                <c:pt idx="1">
                  <c:v>80</c:v>
                </c:pt>
                <c:pt idx="2">
                  <c:v>53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'ESTAD-JULIO'!$D$96:$I$96</c:f>
              <c:strCache>
                <c:ptCount val="1"/>
                <c:pt idx="0">
                  <c:v>       FORMATO SOLICITADO</c:v>
                </c:pt>
              </c:strCache>
            </c:strRef>
          </c:tx>
          <c:dLbls>
            <c:dLbl>
              <c:idx val="0"/>
              <c:layout>
                <c:manualLayout>
                  <c:x val="2.4183796856106408E-2"/>
                  <c:y val="-3.6781618072616248E-2"/>
                </c:manualLayout>
              </c:layout>
              <c:showVal val="1"/>
            </c:dLbl>
            <c:dLbl>
              <c:idx val="1"/>
              <c:layout>
                <c:manualLayout>
                  <c:x val="1.1285771866183805E-2"/>
                  <c:y val="-5.5172427108922534E-2"/>
                </c:manualLayout>
              </c:layout>
              <c:showVal val="1"/>
            </c:dLbl>
            <c:dLbl>
              <c:idx val="2"/>
              <c:layout>
                <c:manualLayout>
                  <c:x val="9.673518742442563E-3"/>
                  <c:y val="-5.5172427108922534E-2"/>
                </c:manualLayout>
              </c:layout>
              <c:showVal val="1"/>
            </c:dLbl>
            <c:dLbl>
              <c:idx val="3"/>
              <c:layout>
                <c:manualLayout>
                  <c:x val="9.673391793377702E-3"/>
                  <c:y val="-6.7432966466459479E-2"/>
                </c:manualLayout>
              </c:layout>
              <c:showVal val="1"/>
            </c:dLbl>
            <c:dLbl>
              <c:idx val="4"/>
              <c:layout>
                <c:manualLayout>
                  <c:x val="4.8367593712212824E-3"/>
                  <c:y val="-8.2758640663382246E-2"/>
                </c:manualLayout>
              </c:layout>
              <c:showVal val="1"/>
            </c:dLbl>
            <c:dLbl>
              <c:idx val="5"/>
              <c:layout>
                <c:manualLayout>
                  <c:x val="6.4490124949622262E-3"/>
                  <c:y val="-8.5823775502766597E-2"/>
                </c:manualLayout>
              </c:layout>
              <c:showVal val="1"/>
            </c:dLbl>
            <c:txPr>
              <a:bodyPr/>
              <a:lstStyle/>
              <a:p>
                <a:pPr>
                  <a:defRPr b="1">
                    <a:solidFill>
                      <a:srgbClr val="0070C0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'ESTAD-JULIO'!$E$97:$E$102</c:f>
              <c:strCache>
                <c:ptCount val="6"/>
                <c:pt idx="0">
                  <c:v>VÍA INFOMEX</c:v>
                </c:pt>
                <c:pt idx="1">
                  <c:v>COPIA SIMPLE</c:v>
                </c:pt>
                <c:pt idx="2">
                  <c:v>COPIA CERTIFICADA</c:v>
                </c:pt>
                <c:pt idx="3">
                  <c:v>COPIA SIMPLE Y COPIA CERTIFICADA</c:v>
                </c:pt>
                <c:pt idx="4">
                  <c:v>CD</c:v>
                </c:pt>
                <c:pt idx="5">
                  <c:v>CONSULTA FISICA</c:v>
                </c:pt>
              </c:strCache>
            </c:strRef>
          </c:cat>
          <c:val>
            <c:numRef>
              <c:f>'ESTAD-JULIO'!$I$97:$I$102</c:f>
              <c:numCache>
                <c:formatCode>0%</c:formatCode>
                <c:ptCount val="6"/>
                <c:pt idx="0">
                  <c:v>0.67076167076167081</c:v>
                </c:pt>
                <c:pt idx="1">
                  <c:v>0.19656019656019655</c:v>
                </c:pt>
                <c:pt idx="2">
                  <c:v>0.13022113022113022</c:v>
                </c:pt>
                <c:pt idx="3">
                  <c:v>0</c:v>
                </c:pt>
                <c:pt idx="4">
                  <c:v>2.4570024570024569E-3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5335296"/>
        <c:axId val="135353472"/>
        <c:axId val="0"/>
      </c:bar3DChart>
      <c:catAx>
        <c:axId val="13533529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tx2">
                    <a:lumMod val="75000"/>
                  </a:schemeClr>
                </a:solidFill>
              </a:defRPr>
            </a:pPr>
            <a:endParaRPr lang="es-MX"/>
          </a:p>
        </c:txPr>
        <c:crossAx val="135353472"/>
        <c:crosses val="autoZero"/>
        <c:auto val="1"/>
        <c:lblAlgn val="ctr"/>
        <c:lblOffset val="100"/>
      </c:catAx>
      <c:valAx>
        <c:axId val="135353472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5335296"/>
        <c:crosses val="autoZero"/>
        <c:crossBetween val="between"/>
      </c:valAx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9934589494330138"/>
          <c:y val="7.0498101305844024E-2"/>
          <c:w val="0.41219374173972934"/>
          <c:h val="8.5073420840117209E-2"/>
        </c:manualLayout>
      </c:layout>
      <c:txPr>
        <a:bodyPr/>
        <a:lstStyle/>
        <a:p>
          <a:pPr>
            <a:defRPr sz="1800" b="1"/>
          </a:pPr>
          <a:endParaRPr lang="es-MX"/>
        </a:p>
      </c:txPr>
    </c:legend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7"/>
  <c:chart>
    <c:title>
      <c:tx>
        <c:rich>
          <a:bodyPr/>
          <a:lstStyle/>
          <a:p>
            <a:pPr>
              <a:defRPr/>
            </a:pPr>
            <a:r>
              <a:rPr lang="en-US"/>
              <a:t>TIPO DE INFORMACIÓN</a:t>
            </a:r>
          </a:p>
        </c:rich>
      </c:tx>
    </c:title>
    <c:view3D>
      <c:perspective val="30"/>
    </c:view3D>
    <c:floor>
      <c:spPr>
        <a:solidFill>
          <a:schemeClr val="accent3">
            <a:lumMod val="20000"/>
            <a:lumOff val="80000"/>
          </a:schemeClr>
        </a:solidFill>
        <a:ln w="9525">
          <a:noFill/>
        </a:ln>
      </c:spPr>
    </c:floor>
    <c:plotArea>
      <c:layout>
        <c:manualLayout>
          <c:layoutTarget val="inner"/>
          <c:xMode val="edge"/>
          <c:yMode val="edge"/>
          <c:x val="3.0974996546484352E-2"/>
          <c:y val="0.16153072212127331"/>
          <c:w val="0.96902499120028163"/>
          <c:h val="0.71150195010670392"/>
        </c:manualLayout>
      </c:layout>
      <c:bar3DChart>
        <c:barDir val="col"/>
        <c:grouping val="stacked"/>
        <c:ser>
          <c:idx val="0"/>
          <c:order val="0"/>
          <c:dLbls>
            <c:delete val="1"/>
          </c:dLbls>
          <c:cat>
            <c:strRef>
              <c:f>'ESTAD-JULIO'!$E$157:$E$160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'ESTAD-JULIO'!$F$157:$F$160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spPr>
            <a:effectLst>
              <a:outerShdw blurRad="50800" dist="50800" dir="5400000" algn="ctr" rotWithShape="0">
                <a:schemeClr val="accent3">
                  <a:lumMod val="50000"/>
                </a:schemeClr>
              </a:outerShdw>
            </a:effectLst>
          </c:spPr>
          <c:dLbls>
            <c:delete val="1"/>
          </c:dLbls>
          <c:cat>
            <c:strRef>
              <c:f>'ESTAD-JULIO'!$E$157:$E$160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'ESTAD-JULIO'!$H$157:$H$160</c:f>
              <c:numCache>
                <c:formatCode>General</c:formatCode>
                <c:ptCount val="4"/>
                <c:pt idx="0">
                  <c:v>314</c:v>
                </c:pt>
                <c:pt idx="1">
                  <c:v>79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3.2876253626191856E-2"/>
                  <c:y val="-5.84524530587523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77%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2.6702362204725653E-2"/>
                  <c:y val="-0.1421438185611414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2.2456140350877202E-2"/>
                  <c:y val="-0.16614745272226286"/>
                </c:manualLayout>
              </c:layout>
              <c:showVal val="1"/>
            </c:dLbl>
            <c:dLbl>
              <c:idx val="3"/>
              <c:layout>
                <c:manualLayout>
                  <c:x val="1.5429755491090043E-2"/>
                  <c:y val="-0.17589272494784305"/>
                </c:manualLayout>
              </c:layout>
              <c:showVal val="1"/>
            </c:dLbl>
            <c:txPr>
              <a:bodyPr/>
              <a:lstStyle/>
              <a:p>
                <a:pPr>
                  <a:defRPr sz="110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'ESTAD-JULIO'!$E$157:$E$160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'ESTAD-JULIO'!$I$157:$I$160</c:f>
              <c:numCache>
                <c:formatCode>0%</c:formatCode>
                <c:ptCount val="4"/>
                <c:pt idx="0">
                  <c:v>0.77149877149877155</c:v>
                </c:pt>
                <c:pt idx="1">
                  <c:v>0.1941031941031941</c:v>
                </c:pt>
                <c:pt idx="2">
                  <c:v>3.4398034398034398E-2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0"/>
                  <c:y val="0.10683760683760687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314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9.8245614035087723E-3"/>
                  <c:y val="-2.5641025641026837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79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7.0175438596491333E-3"/>
                  <c:y val="-3.8461538461538464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14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5736366287548381E-3"/>
                  <c:y val="-4.2735042735042736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0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'ESTAD-JULIO'!$E$157:$E$160</c:f>
              <c:strCache>
                <c:ptCount val="4"/>
                <c:pt idx="0">
                  <c:v>ORDINARIA</c:v>
                </c:pt>
                <c:pt idx="1">
                  <c:v>FUNDAMENTAL</c:v>
                </c:pt>
                <c:pt idx="2">
                  <c:v>RESERVADA</c:v>
                </c:pt>
                <c:pt idx="3">
                  <c:v>CONFIDENCIAL</c:v>
                </c:pt>
              </c:strCache>
            </c:strRef>
          </c:cat>
          <c:val>
            <c:numRef>
              <c:f>'ESTAD-JULIO'!$G$157:$G$160</c:f>
              <c:numCache>
                <c:formatCode>General</c:formatCode>
                <c:ptCount val="4"/>
              </c:numCache>
            </c:numRef>
          </c:val>
        </c:ser>
        <c:dLbls>
          <c:showVal val="1"/>
        </c:dLbls>
        <c:gapWidth val="95"/>
        <c:shape val="cylinder"/>
        <c:axId val="135402624"/>
        <c:axId val="135404160"/>
        <c:axId val="0"/>
      </c:bar3DChart>
      <c:catAx>
        <c:axId val="13540262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3">
                    <a:lumMod val="50000"/>
                  </a:schemeClr>
                </a:solidFill>
              </a:defRPr>
            </a:pPr>
            <a:endParaRPr lang="es-MX"/>
          </a:p>
        </c:txPr>
        <c:crossAx val="135404160"/>
        <c:crosses val="autoZero"/>
        <c:auto val="1"/>
        <c:lblAlgn val="ctr"/>
        <c:lblOffset val="100"/>
      </c:catAx>
      <c:valAx>
        <c:axId val="135404160"/>
        <c:scaling>
          <c:orientation val="minMax"/>
        </c:scaling>
        <c:delete val="1"/>
        <c:axPos val="l"/>
        <c:numFmt formatCode="General" sourceLinked="1"/>
        <c:tickLblPos val="nextTo"/>
        <c:crossAx val="135402624"/>
        <c:crosses val="autoZero"/>
        <c:crossBetween val="between"/>
      </c:valAx>
    </c:plotArea>
    <c:plotVisOnly val="1"/>
    <c:dispBlanksAs val="zero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6"/>
  <c:chart>
    <c:title>
      <c:tx>
        <c:rich>
          <a:bodyPr/>
          <a:lstStyle/>
          <a:p>
            <a:pPr>
              <a:defRPr/>
            </a:pPr>
            <a:r>
              <a:rPr lang="es-MX"/>
              <a:t>NOTIFICACIÓN DE RESPUESTA</a:t>
            </a:r>
          </a:p>
        </c:rich>
      </c:tx>
    </c:title>
    <c:view3D>
      <c:rAngAx val="1"/>
    </c:view3D>
    <c:floor>
      <c:spPr>
        <a:solidFill>
          <a:schemeClr val="accent2">
            <a:lumMod val="20000"/>
            <a:lumOff val="80000"/>
          </a:schemeClr>
        </a:solidFill>
      </c:spPr>
    </c:floor>
    <c:plotArea>
      <c:layout>
        <c:manualLayout>
          <c:layoutTarget val="inner"/>
          <c:xMode val="edge"/>
          <c:yMode val="edge"/>
          <c:x val="2.8333333333333332E-2"/>
          <c:y val="0.19432888597258677"/>
          <c:w val="0.9633333333333336"/>
          <c:h val="0.59879228638086901"/>
        </c:manualLayout>
      </c:layout>
      <c:bar3DChart>
        <c:barDir val="col"/>
        <c:grouping val="stacked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effectLst>
              <a:outerShdw blurRad="50800" dist="50800" dir="5400000" algn="ctr" rotWithShape="0">
                <a:schemeClr val="accent2">
                  <a:lumMod val="60000"/>
                  <a:lumOff val="40000"/>
                </a:schemeClr>
              </a:outerShdw>
            </a:effectLst>
          </c:spPr>
          <c:dLbls>
            <c:dLbl>
              <c:idx val="3"/>
              <c:layout>
                <c:manualLayout>
                  <c:x val="1.1666666666666783E-2"/>
                  <c:y val="-3.2407407407409022E-2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'ESTAD-JULIO'!$E$213:$E$216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NOTIFICACIÓN PERSONAL</c:v>
                </c:pt>
                <c:pt idx="3">
                  <c:v>LISTAS</c:v>
                </c:pt>
              </c:strCache>
            </c:strRef>
          </c:cat>
          <c:val>
            <c:numRef>
              <c:f>'ESTAD-JULIO'!$F$213:$F$216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dLbls>
            <c:dLbl>
              <c:idx val="0"/>
              <c:layout>
                <c:manualLayout>
                  <c:x val="2.1666666666666671E-2"/>
                  <c:y val="-9.7222222222222224E-2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1"/>
              <c:layout>
                <c:manualLayout>
                  <c:x val="1.6666666666667496E-3"/>
                  <c:y val="-0.1388888888888889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2"/>
              <c:layout>
                <c:manualLayout>
                  <c:x val="1.6666666666666701E-2"/>
                  <c:y val="-0.1111111111111111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dLbl>
              <c:idx val="3"/>
              <c:layout>
                <c:manualLayout>
                  <c:x val="6.6666666666666714E-3"/>
                  <c:y val="-0.12037037037037028"/>
                </c:manualLayout>
              </c:layout>
              <c:spPr/>
              <c:txPr>
                <a:bodyPr/>
                <a:lstStyle/>
                <a:p>
                  <a:pPr>
                    <a:defRPr b="1" baseline="0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</c:dLbl>
            <c:txPr>
              <a:bodyPr/>
              <a:lstStyle/>
              <a:p>
                <a:pPr>
                  <a:defRPr baseline="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'ESTAD-JULIO'!$E$213:$E$216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NOTIFICACIÓN PERSONAL</c:v>
                </c:pt>
                <c:pt idx="3">
                  <c:v>LISTAS</c:v>
                </c:pt>
              </c:strCache>
            </c:strRef>
          </c:cat>
          <c:val>
            <c:numRef>
              <c:f>'ESTAD-JULIO'!$G$213:$G$216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274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98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'ESTAD-JULIO'!$E$213:$E$216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NOTIFICACIÓN PERSONAL</c:v>
                </c:pt>
                <c:pt idx="3">
                  <c:v>LISTAS</c:v>
                </c:pt>
              </c:strCache>
            </c:strRef>
          </c:cat>
          <c:val>
            <c:numRef>
              <c:f>'ESTAD-JULIO'!$H$213:$H$216</c:f>
              <c:numCache>
                <c:formatCode>General</c:formatCode>
                <c:ptCount val="4"/>
                <c:pt idx="0">
                  <c:v>274</c:v>
                </c:pt>
                <c:pt idx="1">
                  <c:v>98</c:v>
                </c:pt>
                <c:pt idx="2">
                  <c:v>17</c:v>
                </c:pt>
                <c:pt idx="3">
                  <c:v>18</c:v>
                </c:pt>
              </c:numCache>
            </c:numRef>
          </c:val>
        </c:ser>
        <c:ser>
          <c:idx val="3"/>
          <c:order val="3"/>
          <c:dLbls>
            <c:dLbl>
              <c:idx val="0"/>
              <c:layout>
                <c:manualLayout>
                  <c:x val="2.0036429872495438E-2"/>
                  <c:y val="-9.2592592592594766E-2"/>
                </c:manualLayout>
              </c:layout>
              <c:showVal val="1"/>
            </c:dLbl>
            <c:dLbl>
              <c:idx val="1"/>
              <c:layout>
                <c:manualLayout>
                  <c:x val="5.4644808743169355E-3"/>
                  <c:y val="-0.10648148148148508"/>
                </c:manualLayout>
              </c:layout>
              <c:showVal val="1"/>
            </c:dLbl>
            <c:dLbl>
              <c:idx val="2"/>
              <c:layout>
                <c:manualLayout>
                  <c:x val="-5.4644808743169355E-3"/>
                  <c:y val="-0.1111111111111111"/>
                </c:manualLayout>
              </c:layout>
              <c:showVal val="1"/>
            </c:dLbl>
            <c:dLbl>
              <c:idx val="3"/>
              <c:layout>
                <c:manualLayout>
                  <c:x val="7.2859744990892532E-3"/>
                  <c:y val="-0.10648148148148513"/>
                </c:manualLayout>
              </c:layout>
              <c:showVal val="1"/>
            </c:dLbl>
            <c:dLbl>
              <c:idx val="4"/>
              <c:layout>
                <c:manualLayout>
                  <c:x val="5.4644808743169355E-3"/>
                  <c:y val="-0.13425925925925927"/>
                </c:manualLayout>
              </c:layout>
              <c:showVal val="1"/>
            </c:dLbl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'ESTAD-JULIO'!$E$213:$E$216</c:f>
              <c:strCache>
                <c:ptCount val="4"/>
                <c:pt idx="0">
                  <c:v>INFOMEX</c:v>
                </c:pt>
                <c:pt idx="1">
                  <c:v>CORREO ELECTRONICO</c:v>
                </c:pt>
                <c:pt idx="2">
                  <c:v>NOTIFICACIÓN PERSONAL</c:v>
                </c:pt>
                <c:pt idx="3">
                  <c:v>LISTAS</c:v>
                </c:pt>
              </c:strCache>
            </c:strRef>
          </c:cat>
          <c:val>
            <c:numRef>
              <c:f>'ESTAD-JULIO'!$I$213:$I$216</c:f>
              <c:numCache>
                <c:formatCode>0%</c:formatCode>
                <c:ptCount val="4"/>
                <c:pt idx="0">
                  <c:v>0.67321867321867324</c:v>
                </c:pt>
                <c:pt idx="1">
                  <c:v>0.24078624078624078</c:v>
                </c:pt>
                <c:pt idx="2">
                  <c:v>4.1769041769041768E-2</c:v>
                </c:pt>
                <c:pt idx="3">
                  <c:v>4.4226044226044224E-2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5507968"/>
        <c:axId val="135509504"/>
        <c:axId val="0"/>
      </c:bar3DChart>
      <c:catAx>
        <c:axId val="13550796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5509504"/>
        <c:crosses val="autoZero"/>
        <c:auto val="1"/>
        <c:lblAlgn val="ctr"/>
        <c:lblOffset val="100"/>
      </c:catAx>
      <c:valAx>
        <c:axId val="135509504"/>
        <c:scaling>
          <c:orientation val="minMax"/>
        </c:scaling>
        <c:delete val="1"/>
        <c:axPos val="l"/>
        <c:numFmt formatCode="General" sourceLinked="1"/>
        <c:tickLblPos val="nextTo"/>
        <c:crossAx val="135507968"/>
        <c:crosses val="autoZero"/>
        <c:crossBetween val="between"/>
      </c:valAx>
    </c:plotArea>
    <c:plotVisOnly val="1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28"/>
  <c:chart>
    <c:autoTitleDeleted val="1"/>
    <c:view3D>
      <c:perspective val="30"/>
    </c:view3D>
    <c:floor>
      <c:spPr>
        <a:solidFill>
          <a:schemeClr val="accent2">
            <a:lumMod val="40000"/>
            <a:lumOff val="60000"/>
          </a:schemeClr>
        </a:solidFill>
      </c:spPr>
    </c:floor>
    <c:sideWall>
      <c:spPr>
        <a:effectLst>
          <a:outerShdw blurRad="50800" dist="50800" dir="5400000" algn="ctr" rotWithShape="0">
            <a:schemeClr val="accent3">
              <a:lumMod val="20000"/>
              <a:lumOff val="80000"/>
            </a:schemeClr>
          </a:outerShdw>
        </a:effectLst>
      </c:spPr>
    </c:sideWall>
    <c:backWall>
      <c:spPr>
        <a:effectLst>
          <a:outerShdw blurRad="50800" dist="50800" dir="5400000" algn="ctr" rotWithShape="0">
            <a:schemeClr val="accent3">
              <a:lumMod val="40000"/>
              <a:lumOff val="6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4.5596852378329816E-3"/>
          <c:y val="0.23195895967550001"/>
          <c:w val="0.94666666666666666"/>
          <c:h val="0.61986674742580261"/>
        </c:manualLayout>
      </c:layout>
      <c:bar3DChart>
        <c:barDir val="col"/>
        <c:grouping val="stacked"/>
        <c:ser>
          <c:idx val="0"/>
          <c:order val="0"/>
          <c:tx>
            <c:strRef>
              <c:f>'ESTAD-ABRIL'!$C$22:$F$22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elete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'ESTAD-ABRIL'!$C$23:$E$23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spPr>
            <a:effectLst>
              <a:outerShdw blurRad="40000" dist="23000" dir="5400000" rotWithShape="0">
                <a:schemeClr val="accent2">
                  <a:lumMod val="75000"/>
                  <a:alpha val="35000"/>
                </a:schemeClr>
              </a:outerShdw>
            </a:effectLst>
          </c:spPr>
          <c:dLbls>
            <c:dLbl>
              <c:idx val="0"/>
              <c:layout>
                <c:manualLayout>
                  <c:x val="2.3953805774278216E-2"/>
                  <c:y val="4.66200466200466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274</a:t>
                    </a:r>
                  </a:p>
                </c:rich>
              </c:tx>
              <c:showVal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133</a:t>
                    </a:r>
                  </a:p>
                </c:rich>
              </c:tx>
              <c:showVal val="1"/>
            </c:dLbl>
            <c:spPr>
              <a:effectLst>
                <a:outerShdw blurRad="50800" dist="50800" dir="5400000" algn="ctr" rotWithShape="0">
                  <a:schemeClr val="accent2">
                    <a:lumMod val="50000"/>
                  </a:scheme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'ESTAD-ABRIL'!$C$24:$E$24</c:f>
              <c:numCache>
                <c:formatCode>General</c:formatCode>
                <c:ptCount val="3"/>
                <c:pt idx="0">
                  <c:v>132</c:v>
                </c:pt>
                <c:pt idx="1">
                  <c:v>128</c:v>
                </c:pt>
              </c:numCache>
            </c:numRef>
          </c:val>
        </c:ser>
        <c:ser>
          <c:idx val="2"/>
          <c:order val="2"/>
          <c:tx>
            <c:strRef>
              <c:f>'ESTAD-MAYO'!$C$22:$F$22</c:f>
              <c:strCache>
                <c:ptCount val="1"/>
                <c:pt idx="0">
                  <c:v>SOLICITUDES POR TIPO</c:v>
                </c:pt>
              </c:strCache>
            </c:strRef>
          </c:tx>
          <c:dLbls>
            <c:dLbl>
              <c:idx val="0"/>
              <c:layout>
                <c:manualLayout>
                  <c:x val="2.0216272965879592E-2"/>
                  <c:y val="-0.13519813519813645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endParaRPr lang="en-US"/>
                  </a:p>
                  <a:p>
                    <a:pPr>
                      <a:defRPr b="1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r>
                      <a:rPr lang="en-US"/>
                      <a:t>67%</a:t>
                    </a:r>
                  </a:p>
                </c:rich>
              </c:tx>
              <c:spPr/>
              <c:showVal val="1"/>
            </c:dLbl>
            <c:dLbl>
              <c:idx val="1"/>
              <c:layout>
                <c:manualLayout>
                  <c:x val="3.1558185404339252E-2"/>
                  <c:y val="-0.13519813519814067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r>
                      <a:rPr lang="en-US"/>
                      <a:t>33%</a:t>
                    </a:r>
                  </a:p>
                </c:rich>
              </c:tx>
              <c:spPr/>
              <c:showVal val="1"/>
            </c:dLbl>
            <c:showVal val="1"/>
          </c:dLbls>
          <c:cat>
            <c:strRef>
              <c:f>'ESTAD-ABRIL'!$C$23:$E$23</c:f>
              <c:strCache>
                <c:ptCount val="2"/>
                <c:pt idx="0">
                  <c:v>INFOMEX</c:v>
                </c:pt>
                <c:pt idx="1">
                  <c:v>MANUALES</c:v>
                </c:pt>
              </c:strCache>
            </c:strRef>
          </c:cat>
          <c:val>
            <c:numRef>
              <c:f>'ESTAD-ABRIL'!$C$25:$E$25</c:f>
              <c:numCache>
                <c:formatCode>0%</c:formatCode>
                <c:ptCount val="3"/>
                <c:pt idx="0">
                  <c:v>0.50769230769230766</c:v>
                </c:pt>
                <c:pt idx="1">
                  <c:v>0.49230769230769234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5647616"/>
        <c:axId val="135649152"/>
        <c:axId val="0"/>
      </c:bar3DChart>
      <c:catAx>
        <c:axId val="13564761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5649152"/>
        <c:crosses val="autoZero"/>
        <c:auto val="1"/>
        <c:lblAlgn val="ctr"/>
        <c:lblOffset val="100"/>
      </c:catAx>
      <c:valAx>
        <c:axId val="135649152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5647616"/>
        <c:crosses val="autoZero"/>
        <c:crossBetween val="between"/>
      </c:valAx>
    </c:plotArea>
    <c:legend>
      <c:legendPos val="t"/>
      <c:legendEntry>
        <c:idx val="1"/>
        <c:delete val="1"/>
      </c:legendEntry>
      <c:legendEntry>
        <c:idx val="2"/>
        <c:delete val="1"/>
      </c:legendEntry>
      <c:txPr>
        <a:bodyPr/>
        <a:lstStyle/>
        <a:p>
          <a:pPr>
            <a:defRPr sz="1800" b="1"/>
          </a:pPr>
          <a:endParaRPr lang="es-MX"/>
        </a:p>
      </c:txPr>
    </c:legend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4"/>
  <c:chart>
    <c:autoTitleDeleted val="1"/>
    <c:view3D>
      <c:rAngAx val="1"/>
    </c:view3D>
    <c:floor>
      <c:spPr>
        <a:solidFill>
          <a:schemeClr val="accent2">
            <a:lumMod val="40000"/>
            <a:lumOff val="60000"/>
          </a:schemeClr>
        </a:solidFill>
      </c:spPr>
    </c:floor>
    <c:sideWall>
      <c:spPr>
        <a:noFill/>
        <a:ln w="25400">
          <a:noFill/>
        </a:ln>
        <a:effectLst>
          <a:outerShdw blurRad="50800" dist="50800" dir="5400000" algn="ctr" rotWithShape="0">
            <a:schemeClr val="accent2">
              <a:lumMod val="50000"/>
            </a:schemeClr>
          </a:outerShdw>
        </a:effectLst>
      </c:spPr>
    </c:sideWall>
    <c:backWall>
      <c:spPr>
        <a:noFill/>
        <a:ln w="25400">
          <a:noFill/>
        </a:ln>
        <a:effectLst>
          <a:outerShdw blurRad="50800" dist="50800" dir="5400000" algn="ctr" rotWithShape="0">
            <a:schemeClr val="accent2">
              <a:lumMod val="50000"/>
            </a:schemeClr>
          </a:outerShdw>
        </a:effectLst>
      </c:spPr>
    </c:backWall>
    <c:plotArea>
      <c:layout>
        <c:manualLayout>
          <c:layoutTarget val="inner"/>
          <c:xMode val="edge"/>
          <c:yMode val="edge"/>
          <c:x val="2.6237328562912408E-2"/>
          <c:y val="0.18814161512033101"/>
          <c:w val="0.94752534287419365"/>
          <c:h val="0.64119447997905465"/>
        </c:manualLayout>
      </c:layout>
      <c:bar3DChart>
        <c:barDir val="col"/>
        <c:grouping val="stacked"/>
        <c:ser>
          <c:idx val="0"/>
          <c:order val="0"/>
          <c:tx>
            <c:strRef>
              <c:f>'ESTAD-MAYO'!$H$22:$L$22</c:f>
              <c:strCache>
                <c:ptCount val="1"/>
                <c:pt idx="0">
                  <c:v>SOLICITUD POR GÉNERO</c:v>
                </c:pt>
              </c:strCache>
            </c:strRef>
          </c:tx>
          <c:spPr>
            <a:effectLst>
              <a:outerShdw blurRad="50800" dist="50800" dir="5400000" algn="ctr" rotWithShape="0">
                <a:schemeClr val="accent2">
                  <a:lumMod val="50000"/>
                </a:schemeClr>
              </a:outerShdw>
            </a:effectLst>
          </c:spP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256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-5.3333333333333132E-3"/>
                  <c:y val="-8.0408400070960591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134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3333333333333341E-2"/>
                  <c:y val="-3.508770718065248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16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5.3333333333336289E-3"/>
                  <c:y val="-1.7543853590325467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1"/>
                        </a:solidFill>
                      </a:rPr>
                      <a:t>1</a:t>
                    </a:r>
                  </a:p>
                </c:rich>
              </c:tx>
              <c:showVal val="1"/>
            </c:dLbl>
            <c:spPr>
              <a:effectLst>
                <a:outerShdw blurRad="50800" dist="50800" dir="5400000" algn="ctr" rotWithShape="0">
                  <a:schemeClr val="accent2">
                    <a:lumMod val="50000"/>
                  </a:schemeClr>
                </a:outerShdw>
              </a:effectLst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Val val="1"/>
          </c:dLbls>
          <c:cat>
            <c:strRef>
              <c:f>'ESTAD-MAYO'!$H$23:$K$23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'ESTAD-MAYO'!$H$24:$K$24</c:f>
              <c:numCache>
                <c:formatCode>General</c:formatCode>
                <c:ptCount val="4"/>
                <c:pt idx="0">
                  <c:v>165</c:v>
                </c:pt>
                <c:pt idx="1">
                  <c:v>81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'ESTAD-JULIO'!$H$22:$L$22</c:f>
              <c:strCache>
                <c:ptCount val="1"/>
                <c:pt idx="0">
                  <c:v>SOLICITUD POR GÉNERO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8.77192679516272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63%</a:t>
                    </a:r>
                  </a:p>
                </c:rich>
              </c:tx>
              <c:showVal val="1"/>
            </c:dLbl>
            <c:dLbl>
              <c:idx val="1"/>
              <c:layout>
                <c:manualLayout>
                  <c:x val="-2.6666666666666692E-3"/>
                  <c:y val="-9.210523134920868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33%</a:t>
                    </a:r>
                  </a:p>
                </c:rich>
              </c:tx>
              <c:showVal val="1"/>
            </c:dLbl>
            <c:dLbl>
              <c:idx val="2"/>
              <c:layout>
                <c:manualLayout>
                  <c:x val="1.3333333333333341E-2"/>
                  <c:y val="-0.105263121541959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4%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1.066666666666668E-2"/>
                  <c:y val="-8.7719267951627281E-2"/>
                </c:manualLayout>
              </c:layout>
              <c:showVal val="1"/>
            </c:dLbl>
            <c:txPr>
              <a:bodyPr/>
              <a:lstStyle/>
              <a:p>
                <a:pPr>
                  <a:defRPr b="1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Val val="1"/>
          </c:dLbls>
          <c:cat>
            <c:strRef>
              <c:f>'ESTAD-MAYO'!$H$23:$K$23</c:f>
              <c:strCache>
                <c:ptCount val="4"/>
                <c:pt idx="0">
                  <c:v>MASCULINO</c:v>
                </c:pt>
                <c:pt idx="1">
                  <c:v>FEMENINO</c:v>
                </c:pt>
                <c:pt idx="2">
                  <c:v>EMPRESAS</c:v>
                </c:pt>
                <c:pt idx="3">
                  <c:v>SEUDÓNIMO</c:v>
                </c:pt>
              </c:strCache>
            </c:strRef>
          </c:cat>
          <c:val>
            <c:numRef>
              <c:f>'ESTAD-MAYO'!$H$25:$K$25</c:f>
              <c:numCache>
                <c:formatCode>0%</c:formatCode>
                <c:ptCount val="4"/>
                <c:pt idx="0">
                  <c:v>0.65476190476190477</c:v>
                </c:pt>
                <c:pt idx="1">
                  <c:v>0.32142857142857145</c:v>
                </c:pt>
                <c:pt idx="2">
                  <c:v>2.3809523809523808E-2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gapWidth val="95"/>
        <c:gapDepth val="95"/>
        <c:shape val="cylinder"/>
        <c:axId val="135704960"/>
        <c:axId val="135706496"/>
        <c:axId val="0"/>
      </c:bar3DChart>
      <c:catAx>
        <c:axId val="13570496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 b="1" baseline="0">
                <a:solidFill>
                  <a:schemeClr val="accent2">
                    <a:lumMod val="50000"/>
                  </a:schemeClr>
                </a:solidFill>
              </a:defRPr>
            </a:pPr>
            <a:endParaRPr lang="es-MX"/>
          </a:p>
        </c:txPr>
        <c:crossAx val="135706496"/>
        <c:crosses val="autoZero"/>
        <c:auto val="1"/>
        <c:lblAlgn val="ctr"/>
        <c:lblOffset val="100"/>
      </c:catAx>
      <c:valAx>
        <c:axId val="135706496"/>
        <c:scaling>
          <c:orientation val="minMax"/>
        </c:scaling>
        <c:delete val="1"/>
        <c:axPos val="l"/>
        <c:numFmt formatCode="General" sourceLinked="1"/>
        <c:majorTickMark val="none"/>
        <c:tickLblPos val="nextTo"/>
        <c:crossAx val="135704960"/>
        <c:crosses val="autoZero"/>
        <c:crossBetween val="between"/>
      </c:valAx>
      <c:spPr>
        <a:effectLst>
          <a:outerShdw blurRad="50800" dist="50800" dir="5400000" algn="ctr" rotWithShape="0">
            <a:schemeClr val="accent2">
              <a:lumMod val="50000"/>
            </a:schemeClr>
          </a:outerShdw>
        </a:effectLst>
      </c:spPr>
    </c:plotArea>
    <c:legend>
      <c:legendPos val="t"/>
      <c:legendEntry>
        <c:idx val="0"/>
        <c:txPr>
          <a:bodyPr/>
          <a:lstStyle/>
          <a:p>
            <a:pPr>
              <a:defRPr sz="1800" b="1"/>
            </a:pPr>
            <a:endParaRPr lang="es-MX"/>
          </a:p>
        </c:txPr>
      </c:legendEntry>
      <c:legendEntry>
        <c:idx val="1"/>
        <c:delete val="1"/>
      </c:legendEntry>
      <c:spPr>
        <a:effectLst>
          <a:innerShdw blurRad="63500" dist="50800" dir="2700000">
            <a:prstClr val="black">
              <a:alpha val="50000"/>
            </a:prstClr>
          </a:innerShdw>
        </a:effectLst>
      </c:spPr>
    </c:legend>
    <c:dispBlanksAs val="gap"/>
  </c:chart>
  <c:spPr>
    <a:solidFill>
      <a:sysClr val="window" lastClr="FFFFFF">
        <a:lumMod val="75000"/>
      </a:sys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3" Type="http://schemas.openxmlformats.org/officeDocument/2006/relationships/chart" Target="../charts/chart67.xml"/><Relationship Id="rId7" Type="http://schemas.openxmlformats.org/officeDocument/2006/relationships/chart" Target="../charts/chart70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2.png"/><Relationship Id="rId11" Type="http://schemas.openxmlformats.org/officeDocument/2006/relationships/chart" Target="../charts/chart74.xml"/><Relationship Id="rId5" Type="http://schemas.openxmlformats.org/officeDocument/2006/relationships/chart" Target="../charts/chart69.xml"/><Relationship Id="rId10" Type="http://schemas.openxmlformats.org/officeDocument/2006/relationships/chart" Target="../charts/chart73.xml"/><Relationship Id="rId4" Type="http://schemas.openxmlformats.org/officeDocument/2006/relationships/chart" Target="../charts/chart68.xml"/><Relationship Id="rId9" Type="http://schemas.openxmlformats.org/officeDocument/2006/relationships/chart" Target="../charts/chart72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chart" Target="../charts/chart77.xml"/><Relationship Id="rId7" Type="http://schemas.openxmlformats.org/officeDocument/2006/relationships/chart" Target="../charts/chart80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6" Type="http://schemas.openxmlformats.org/officeDocument/2006/relationships/image" Target="../media/image3.png"/><Relationship Id="rId11" Type="http://schemas.openxmlformats.org/officeDocument/2006/relationships/chart" Target="../charts/chart84.xml"/><Relationship Id="rId5" Type="http://schemas.openxmlformats.org/officeDocument/2006/relationships/chart" Target="../charts/chart79.xml"/><Relationship Id="rId10" Type="http://schemas.openxmlformats.org/officeDocument/2006/relationships/chart" Target="../charts/chart83.xml"/><Relationship Id="rId4" Type="http://schemas.openxmlformats.org/officeDocument/2006/relationships/chart" Target="../charts/chart78.xml"/><Relationship Id="rId9" Type="http://schemas.openxmlformats.org/officeDocument/2006/relationships/chart" Target="../charts/chart8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1.xml"/><Relationship Id="rId3" Type="http://schemas.openxmlformats.org/officeDocument/2006/relationships/chart" Target="../charts/chart87.xml"/><Relationship Id="rId7" Type="http://schemas.openxmlformats.org/officeDocument/2006/relationships/chart" Target="../charts/chart90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89.xml"/><Relationship Id="rId5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9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3" Type="http://schemas.openxmlformats.org/officeDocument/2006/relationships/chart" Target="../charts/chart95.xml"/><Relationship Id="rId7" Type="http://schemas.openxmlformats.org/officeDocument/2006/relationships/chart" Target="../charts/chart98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image" Target="../media/image3.png"/><Relationship Id="rId11" Type="http://schemas.openxmlformats.org/officeDocument/2006/relationships/chart" Target="../charts/chart102.xml"/><Relationship Id="rId5" Type="http://schemas.openxmlformats.org/officeDocument/2006/relationships/chart" Target="../charts/chart97.xml"/><Relationship Id="rId10" Type="http://schemas.openxmlformats.org/officeDocument/2006/relationships/chart" Target="../charts/chart101.xml"/><Relationship Id="rId4" Type="http://schemas.openxmlformats.org/officeDocument/2006/relationships/chart" Target="../charts/chart96.xml"/><Relationship Id="rId9" Type="http://schemas.openxmlformats.org/officeDocument/2006/relationships/chart" Target="../charts/chart10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3" Type="http://schemas.openxmlformats.org/officeDocument/2006/relationships/chart" Target="../charts/chart105.xml"/><Relationship Id="rId7" Type="http://schemas.openxmlformats.org/officeDocument/2006/relationships/chart" Target="../charts/chart108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6" Type="http://schemas.openxmlformats.org/officeDocument/2006/relationships/chart" Target="../charts/chart107.xml"/><Relationship Id="rId5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10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5.xml"/><Relationship Id="rId5" Type="http://schemas.openxmlformats.org/officeDocument/2006/relationships/chart" Target="../charts/chart114.xml"/><Relationship Id="rId4" Type="http://schemas.openxmlformats.org/officeDocument/2006/relationships/image" Target="../media/image3.png"/><Relationship Id="rId9" Type="http://schemas.openxmlformats.org/officeDocument/2006/relationships/chart" Target="../charts/chart11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5.xml"/><Relationship Id="rId3" Type="http://schemas.openxmlformats.org/officeDocument/2006/relationships/chart" Target="../charts/chart120.xml"/><Relationship Id="rId7" Type="http://schemas.openxmlformats.org/officeDocument/2006/relationships/chart" Target="../charts/chart124.xml"/><Relationship Id="rId2" Type="http://schemas.openxmlformats.org/officeDocument/2006/relationships/image" Target="../media/image3.png"/><Relationship Id="rId1" Type="http://schemas.openxmlformats.org/officeDocument/2006/relationships/chart" Target="../charts/chart119.xml"/><Relationship Id="rId6" Type="http://schemas.openxmlformats.org/officeDocument/2006/relationships/chart" Target="../charts/chart123.xml"/><Relationship Id="rId5" Type="http://schemas.openxmlformats.org/officeDocument/2006/relationships/chart" Target="../charts/chart122.xml"/><Relationship Id="rId4" Type="http://schemas.openxmlformats.org/officeDocument/2006/relationships/chart" Target="../charts/chart121.xml"/><Relationship Id="rId9" Type="http://schemas.openxmlformats.org/officeDocument/2006/relationships/chart" Target="../charts/chart126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3.xml"/><Relationship Id="rId3" Type="http://schemas.openxmlformats.org/officeDocument/2006/relationships/chart" Target="../charts/chart129.xml"/><Relationship Id="rId7" Type="http://schemas.openxmlformats.org/officeDocument/2006/relationships/chart" Target="../charts/chart132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image" Target="../media/image3.png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Relationship Id="rId9" Type="http://schemas.openxmlformats.org/officeDocument/2006/relationships/chart" Target="../charts/chart134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9.xml"/><Relationship Id="rId3" Type="http://schemas.openxmlformats.org/officeDocument/2006/relationships/chart" Target="../charts/chart155.xml"/><Relationship Id="rId7" Type="http://schemas.openxmlformats.org/officeDocument/2006/relationships/chart" Target="../charts/chart158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6" Type="http://schemas.openxmlformats.org/officeDocument/2006/relationships/chart" Target="../charts/chart157.xml"/><Relationship Id="rId5" Type="http://schemas.openxmlformats.org/officeDocument/2006/relationships/image" Target="../media/image3.png"/><Relationship Id="rId10" Type="http://schemas.openxmlformats.org/officeDocument/2006/relationships/chart" Target="../charts/chart161.xml"/><Relationship Id="rId4" Type="http://schemas.openxmlformats.org/officeDocument/2006/relationships/chart" Target="../charts/chart156.xml"/><Relationship Id="rId9" Type="http://schemas.openxmlformats.org/officeDocument/2006/relationships/chart" Target="../charts/chart160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image" Target="../media/image2.png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10" Type="http://schemas.openxmlformats.org/officeDocument/2006/relationships/chart" Target="../charts/chart26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image" Target="../media/image2.png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10" Type="http://schemas.openxmlformats.org/officeDocument/2006/relationships/chart" Target="../charts/chart35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6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image" Target="../media/image2.png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Relationship Id="rId9" Type="http://schemas.openxmlformats.org/officeDocument/2006/relationships/chart" Target="../charts/chart4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" Type="http://schemas.openxmlformats.org/officeDocument/2006/relationships/image" Target="../media/image2.png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7.xml"/><Relationship Id="rId7" Type="http://schemas.openxmlformats.org/officeDocument/2006/relationships/chart" Target="../charts/chart60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image" Target="../media/image2.png"/><Relationship Id="rId11" Type="http://schemas.openxmlformats.org/officeDocument/2006/relationships/chart" Target="../charts/chart64.xml"/><Relationship Id="rId5" Type="http://schemas.openxmlformats.org/officeDocument/2006/relationships/chart" Target="../charts/chart59.xml"/><Relationship Id="rId10" Type="http://schemas.openxmlformats.org/officeDocument/2006/relationships/chart" Target="../charts/chart63.xml"/><Relationship Id="rId4" Type="http://schemas.openxmlformats.org/officeDocument/2006/relationships/chart" Target="../charts/chart58.xml"/><Relationship Id="rId9" Type="http://schemas.openxmlformats.org/officeDocument/2006/relationships/chart" Target="../charts/chart6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714375</xdr:colOff>
      <xdr:row>113</xdr:row>
      <xdr:rowOff>142875</xdr:rowOff>
    </xdr:from>
    <xdr:to>
      <xdr:col>11</xdr:col>
      <xdr:colOff>28574</xdr:colOff>
      <xdr:row>138</xdr:row>
      <xdr:rowOff>47625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600075</xdr:colOff>
      <xdr:row>177</xdr:row>
      <xdr:rowOff>19050</xdr:rowOff>
    </xdr:from>
    <xdr:to>
      <xdr:col>11</xdr:col>
      <xdr:colOff>209550</xdr:colOff>
      <xdr:row>193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66676</xdr:colOff>
      <xdr:row>23</xdr:row>
      <xdr:rowOff>361951</xdr:rowOff>
    </xdr:from>
    <xdr:to>
      <xdr:col>6</xdr:col>
      <xdr:colOff>47626</xdr:colOff>
      <xdr:row>40</xdr:row>
      <xdr:rowOff>114301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762001</xdr:colOff>
      <xdr:row>23</xdr:row>
      <xdr:rowOff>352425</xdr:rowOff>
    </xdr:from>
    <xdr:to>
      <xdr:col>12</xdr:col>
      <xdr:colOff>1</xdr:colOff>
      <xdr:row>40</xdr:row>
      <xdr:rowOff>114300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47625</xdr:colOff>
      <xdr:row>309</xdr:row>
      <xdr:rowOff>38100</xdr:rowOff>
    </xdr:from>
    <xdr:to>
      <xdr:col>14</xdr:col>
      <xdr:colOff>19050</xdr:colOff>
      <xdr:row>339</xdr:row>
      <xdr:rowOff>257175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28575</xdr:colOff>
      <xdr:row>207</xdr:row>
      <xdr:rowOff>9525</xdr:rowOff>
    </xdr:from>
    <xdr:to>
      <xdr:col>9</xdr:col>
      <xdr:colOff>885824</xdr:colOff>
      <xdr:row>220</xdr:row>
      <xdr:rowOff>152400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1352550</xdr:colOff>
      <xdr:row>231</xdr:row>
      <xdr:rowOff>152400</xdr:rowOff>
    </xdr:from>
    <xdr:to>
      <xdr:col>10</xdr:col>
      <xdr:colOff>9525</xdr:colOff>
      <xdr:row>246</xdr:row>
      <xdr:rowOff>38100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1066800</xdr:colOff>
      <xdr:row>1</xdr:row>
      <xdr:rowOff>47625</xdr:rowOff>
    </xdr:from>
    <xdr:to>
      <xdr:col>7</xdr:col>
      <xdr:colOff>733425</xdr:colOff>
      <xdr:row>9</xdr:row>
      <xdr:rowOff>57150</xdr:rowOff>
    </xdr:to>
    <xdr:pic>
      <xdr:nvPicPr>
        <xdr:cNvPr id="14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076950" y="238125"/>
          <a:ext cx="19431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64</xdr:row>
      <xdr:rowOff>161926</xdr:rowOff>
    </xdr:from>
    <xdr:to>
      <xdr:col>12</xdr:col>
      <xdr:colOff>333375</xdr:colOff>
      <xdr:row>96</xdr:row>
      <xdr:rowOff>66678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26</xdr:row>
      <xdr:rowOff>180975</xdr:rowOff>
    </xdr:from>
    <xdr:to>
      <xdr:col>5</xdr:col>
      <xdr:colOff>1285875</xdr:colOff>
      <xdr:row>41</xdr:row>
      <xdr:rowOff>47625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47626</xdr:colOff>
      <xdr:row>26</xdr:row>
      <xdr:rowOff>114300</xdr:rowOff>
    </xdr:from>
    <xdr:to>
      <xdr:col>12</xdr:col>
      <xdr:colOff>66676</xdr:colOff>
      <xdr:row>41</xdr:row>
      <xdr:rowOff>152401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714376</xdr:colOff>
      <xdr:row>122</xdr:row>
      <xdr:rowOff>142875</xdr:rowOff>
    </xdr:from>
    <xdr:to>
      <xdr:col>9</xdr:col>
      <xdr:colOff>1152526</xdr:colOff>
      <xdr:row>144</xdr:row>
      <xdr:rowOff>95249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485775</xdr:colOff>
      <xdr:row>183</xdr:row>
      <xdr:rowOff>142875</xdr:rowOff>
    </xdr:from>
    <xdr:to>
      <xdr:col>11</xdr:col>
      <xdr:colOff>95250</xdr:colOff>
      <xdr:row>199</xdr:row>
      <xdr:rowOff>66675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962025</xdr:colOff>
      <xdr:row>237</xdr:row>
      <xdr:rowOff>142875</xdr:rowOff>
    </xdr:from>
    <xdr:to>
      <xdr:col>9</xdr:col>
      <xdr:colOff>1143000</xdr:colOff>
      <xdr:row>252</xdr:row>
      <xdr:rowOff>28575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742950</xdr:colOff>
      <xdr:row>3</xdr:row>
      <xdr:rowOff>104775</xdr:rowOff>
    </xdr:from>
    <xdr:to>
      <xdr:col>7</xdr:col>
      <xdr:colOff>276225</xdr:colOff>
      <xdr:row>8</xdr:row>
      <xdr:rowOff>171450</xdr:rowOff>
    </xdr:to>
    <xdr:pic>
      <xdr:nvPicPr>
        <xdr:cNvPr id="8" name="7 Imagen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981575" y="676275"/>
          <a:ext cx="18097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26</xdr:row>
      <xdr:rowOff>180975</xdr:rowOff>
    </xdr:from>
    <xdr:to>
      <xdr:col>5</xdr:col>
      <xdr:colOff>1285875</xdr:colOff>
      <xdr:row>41</xdr:row>
      <xdr:rowOff>47625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38101</xdr:colOff>
      <xdr:row>27</xdr:row>
      <xdr:rowOff>0</xdr:rowOff>
    </xdr:from>
    <xdr:to>
      <xdr:col>12</xdr:col>
      <xdr:colOff>57151</xdr:colOff>
      <xdr:row>42</xdr:row>
      <xdr:rowOff>38101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1762125</xdr:colOff>
      <xdr:row>209</xdr:row>
      <xdr:rowOff>123825</xdr:rowOff>
    </xdr:from>
    <xdr:to>
      <xdr:col>9</xdr:col>
      <xdr:colOff>409574</xdr:colOff>
      <xdr:row>223</xdr:row>
      <xdr:rowOff>76200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66675</xdr:colOff>
      <xdr:row>319</xdr:row>
      <xdr:rowOff>0</xdr:rowOff>
    </xdr:from>
    <xdr:to>
      <xdr:col>14</xdr:col>
      <xdr:colOff>19050</xdr:colOff>
      <xdr:row>336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85726</xdr:colOff>
      <xdr:row>64</xdr:row>
      <xdr:rowOff>133350</xdr:rowOff>
    </xdr:from>
    <xdr:to>
      <xdr:col>13</xdr:col>
      <xdr:colOff>38101</xdr:colOff>
      <xdr:row>106</xdr:row>
      <xdr:rowOff>142876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26</xdr:row>
      <xdr:rowOff>180975</xdr:rowOff>
    </xdr:from>
    <xdr:to>
      <xdr:col>6</xdr:col>
      <xdr:colOff>0</xdr:colOff>
      <xdr:row>41</xdr:row>
      <xdr:rowOff>47625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47626</xdr:colOff>
      <xdr:row>26</xdr:row>
      <xdr:rowOff>114300</xdr:rowOff>
    </xdr:from>
    <xdr:to>
      <xdr:col>12</xdr:col>
      <xdr:colOff>66676</xdr:colOff>
      <xdr:row>41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714376</xdr:colOff>
      <xdr:row>107</xdr:row>
      <xdr:rowOff>142875</xdr:rowOff>
    </xdr:from>
    <xdr:to>
      <xdr:col>10</xdr:col>
      <xdr:colOff>1</xdr:colOff>
      <xdr:row>129</xdr:row>
      <xdr:rowOff>95249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485775</xdr:colOff>
      <xdr:row>166</xdr:row>
      <xdr:rowOff>142875</xdr:rowOff>
    </xdr:from>
    <xdr:to>
      <xdr:col>11</xdr:col>
      <xdr:colOff>95250</xdr:colOff>
      <xdr:row>182</xdr:row>
      <xdr:rowOff>66675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220</xdr:row>
      <xdr:rowOff>142875</xdr:rowOff>
    </xdr:from>
    <xdr:to>
      <xdr:col>10</xdr:col>
      <xdr:colOff>0</xdr:colOff>
      <xdr:row>235</xdr:row>
      <xdr:rowOff>28575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581025</xdr:colOff>
      <xdr:row>3</xdr:row>
      <xdr:rowOff>76200</xdr:rowOff>
    </xdr:from>
    <xdr:to>
      <xdr:col>7</xdr:col>
      <xdr:colOff>304800</xdr:colOff>
      <xdr:row>9</xdr:row>
      <xdr:rowOff>28575</xdr:rowOff>
    </xdr:to>
    <xdr:pic>
      <xdr:nvPicPr>
        <xdr:cNvPr id="7" name="6 Imagen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19650" y="647700"/>
          <a:ext cx="2343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26</xdr:row>
      <xdr:rowOff>180975</xdr:rowOff>
    </xdr:from>
    <xdr:to>
      <xdr:col>6</xdr:col>
      <xdr:colOff>0</xdr:colOff>
      <xdr:row>41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38101</xdr:colOff>
      <xdr:row>27</xdr:row>
      <xdr:rowOff>0</xdr:rowOff>
    </xdr:from>
    <xdr:to>
      <xdr:col>12</xdr:col>
      <xdr:colOff>57151</xdr:colOff>
      <xdr:row>42</xdr:row>
      <xdr:rowOff>38101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192</xdr:row>
      <xdr:rowOff>133350</xdr:rowOff>
    </xdr:from>
    <xdr:to>
      <xdr:col>9</xdr:col>
      <xdr:colOff>361949</xdr:colOff>
      <xdr:row>206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47625</xdr:colOff>
      <xdr:row>302</xdr:row>
      <xdr:rowOff>0</xdr:rowOff>
    </xdr:from>
    <xdr:to>
      <xdr:col>14</xdr:col>
      <xdr:colOff>19050</xdr:colOff>
      <xdr:row>326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142875</xdr:colOff>
      <xdr:row>63</xdr:row>
      <xdr:rowOff>57149</xdr:rowOff>
    </xdr:from>
    <xdr:to>
      <xdr:col>13</xdr:col>
      <xdr:colOff>85726</xdr:colOff>
      <xdr:row>88</xdr:row>
      <xdr:rowOff>142875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714376</xdr:colOff>
      <xdr:row>111</xdr:row>
      <xdr:rowOff>142875</xdr:rowOff>
    </xdr:from>
    <xdr:to>
      <xdr:col>10</xdr:col>
      <xdr:colOff>1</xdr:colOff>
      <xdr:row>132</xdr:row>
      <xdr:rowOff>123825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438150</xdr:colOff>
      <xdr:row>190</xdr:row>
      <xdr:rowOff>180975</xdr:rowOff>
    </xdr:from>
    <xdr:to>
      <xdr:col>11</xdr:col>
      <xdr:colOff>47625</xdr:colOff>
      <xdr:row>206</xdr:row>
      <xdr:rowOff>104775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1743075</xdr:colOff>
      <xdr:row>256</xdr:row>
      <xdr:rowOff>123825</xdr:rowOff>
    </xdr:from>
    <xdr:to>
      <xdr:col>9</xdr:col>
      <xdr:colOff>1095375</xdr:colOff>
      <xdr:row>271</xdr:row>
      <xdr:rowOff>9525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1047749</xdr:colOff>
      <xdr:row>2</xdr:row>
      <xdr:rowOff>47624</xdr:rowOff>
    </xdr:from>
    <xdr:to>
      <xdr:col>8</xdr:col>
      <xdr:colOff>266700</xdr:colOff>
      <xdr:row>8</xdr:row>
      <xdr:rowOff>133349</xdr:rowOff>
    </xdr:to>
    <xdr:pic>
      <xdr:nvPicPr>
        <xdr:cNvPr id="7" name="6 Imagen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86374" y="428624"/>
          <a:ext cx="235267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25</xdr:row>
      <xdr:rowOff>19050</xdr:rowOff>
    </xdr:from>
    <xdr:to>
      <xdr:col>6</xdr:col>
      <xdr:colOff>9525</xdr:colOff>
      <xdr:row>39</xdr:row>
      <xdr:rowOff>76200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762001</xdr:colOff>
      <xdr:row>25</xdr:row>
      <xdr:rowOff>9525</xdr:rowOff>
    </xdr:from>
    <xdr:to>
      <xdr:col>12</xdr:col>
      <xdr:colOff>1</xdr:colOff>
      <xdr:row>40</xdr:row>
      <xdr:rowOff>47626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217</xdr:row>
      <xdr:rowOff>133350</xdr:rowOff>
    </xdr:from>
    <xdr:to>
      <xdr:col>9</xdr:col>
      <xdr:colOff>361949</xdr:colOff>
      <xdr:row>231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400050</xdr:colOff>
      <xdr:row>339</xdr:row>
      <xdr:rowOff>9525</xdr:rowOff>
    </xdr:from>
    <xdr:to>
      <xdr:col>13</xdr:col>
      <xdr:colOff>142875</xdr:colOff>
      <xdr:row>366</xdr:row>
      <xdr:rowOff>171451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142875</xdr:colOff>
      <xdr:row>66</xdr:row>
      <xdr:rowOff>57148</xdr:rowOff>
    </xdr:from>
    <xdr:to>
      <xdr:col>13</xdr:col>
      <xdr:colOff>85726</xdr:colOff>
      <xdr:row>97</xdr:row>
      <xdr:rowOff>28575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26</xdr:row>
      <xdr:rowOff>180975</xdr:rowOff>
    </xdr:from>
    <xdr:to>
      <xdr:col>6</xdr:col>
      <xdr:colOff>0</xdr:colOff>
      <xdr:row>41</xdr:row>
      <xdr:rowOff>47625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47626</xdr:colOff>
      <xdr:row>26</xdr:row>
      <xdr:rowOff>114300</xdr:rowOff>
    </xdr:from>
    <xdr:to>
      <xdr:col>12</xdr:col>
      <xdr:colOff>66676</xdr:colOff>
      <xdr:row>41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714376</xdr:colOff>
      <xdr:row>107</xdr:row>
      <xdr:rowOff>142875</xdr:rowOff>
    </xdr:from>
    <xdr:to>
      <xdr:col>10</xdr:col>
      <xdr:colOff>1</xdr:colOff>
      <xdr:row>129</xdr:row>
      <xdr:rowOff>95249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485775</xdr:colOff>
      <xdr:row>166</xdr:row>
      <xdr:rowOff>142875</xdr:rowOff>
    </xdr:from>
    <xdr:to>
      <xdr:col>11</xdr:col>
      <xdr:colOff>95250</xdr:colOff>
      <xdr:row>182</xdr:row>
      <xdr:rowOff>66675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220</xdr:row>
      <xdr:rowOff>142875</xdr:rowOff>
    </xdr:from>
    <xdr:to>
      <xdr:col>10</xdr:col>
      <xdr:colOff>0</xdr:colOff>
      <xdr:row>235</xdr:row>
      <xdr:rowOff>28575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581025</xdr:colOff>
      <xdr:row>3</xdr:row>
      <xdr:rowOff>76200</xdr:rowOff>
    </xdr:from>
    <xdr:to>
      <xdr:col>7</xdr:col>
      <xdr:colOff>304800</xdr:colOff>
      <xdr:row>9</xdr:row>
      <xdr:rowOff>28575</xdr:rowOff>
    </xdr:to>
    <xdr:pic>
      <xdr:nvPicPr>
        <xdr:cNvPr id="7" name="6 Imagen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19650" y="647700"/>
          <a:ext cx="2343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26</xdr:row>
      <xdr:rowOff>180975</xdr:rowOff>
    </xdr:from>
    <xdr:to>
      <xdr:col>6</xdr:col>
      <xdr:colOff>0</xdr:colOff>
      <xdr:row>41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38101</xdr:colOff>
      <xdr:row>27</xdr:row>
      <xdr:rowOff>0</xdr:rowOff>
    </xdr:from>
    <xdr:to>
      <xdr:col>12</xdr:col>
      <xdr:colOff>57151</xdr:colOff>
      <xdr:row>42</xdr:row>
      <xdr:rowOff>38101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192</xdr:row>
      <xdr:rowOff>133350</xdr:rowOff>
    </xdr:from>
    <xdr:to>
      <xdr:col>9</xdr:col>
      <xdr:colOff>361949</xdr:colOff>
      <xdr:row>206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47625</xdr:colOff>
      <xdr:row>302</xdr:row>
      <xdr:rowOff>0</xdr:rowOff>
    </xdr:from>
    <xdr:to>
      <xdr:col>14</xdr:col>
      <xdr:colOff>19050</xdr:colOff>
      <xdr:row>326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142875</xdr:colOff>
      <xdr:row>63</xdr:row>
      <xdr:rowOff>57149</xdr:rowOff>
    </xdr:from>
    <xdr:to>
      <xdr:col>13</xdr:col>
      <xdr:colOff>85726</xdr:colOff>
      <xdr:row>92</xdr:row>
      <xdr:rowOff>66675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714376</xdr:colOff>
      <xdr:row>111</xdr:row>
      <xdr:rowOff>142875</xdr:rowOff>
    </xdr:from>
    <xdr:to>
      <xdr:col>9</xdr:col>
      <xdr:colOff>1152525</xdr:colOff>
      <xdr:row>132</xdr:row>
      <xdr:rowOff>161925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438150</xdr:colOff>
      <xdr:row>183</xdr:row>
      <xdr:rowOff>180975</xdr:rowOff>
    </xdr:from>
    <xdr:to>
      <xdr:col>11</xdr:col>
      <xdr:colOff>47625</xdr:colOff>
      <xdr:row>199</xdr:row>
      <xdr:rowOff>104775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1743075</xdr:colOff>
      <xdr:row>242</xdr:row>
      <xdr:rowOff>123825</xdr:rowOff>
    </xdr:from>
    <xdr:to>
      <xdr:col>9</xdr:col>
      <xdr:colOff>1095375</xdr:colOff>
      <xdr:row>257</xdr:row>
      <xdr:rowOff>9525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1047749</xdr:colOff>
      <xdr:row>2</xdr:row>
      <xdr:rowOff>47624</xdr:rowOff>
    </xdr:from>
    <xdr:to>
      <xdr:col>7</xdr:col>
      <xdr:colOff>628650</xdr:colOff>
      <xdr:row>8</xdr:row>
      <xdr:rowOff>133349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86374" y="428624"/>
          <a:ext cx="235267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762001</xdr:colOff>
      <xdr:row>25</xdr:row>
      <xdr:rowOff>9525</xdr:rowOff>
    </xdr:from>
    <xdr:to>
      <xdr:col>12</xdr:col>
      <xdr:colOff>1</xdr:colOff>
      <xdr:row>40</xdr:row>
      <xdr:rowOff>47626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0</xdr:colOff>
      <xdr:row>210</xdr:row>
      <xdr:rowOff>133350</xdr:rowOff>
    </xdr:from>
    <xdr:to>
      <xdr:col>9</xdr:col>
      <xdr:colOff>361949</xdr:colOff>
      <xdr:row>224</xdr:row>
      <xdr:rowOff>85725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400050</xdr:colOff>
      <xdr:row>322</xdr:row>
      <xdr:rowOff>9525</xdr:rowOff>
    </xdr:from>
    <xdr:to>
      <xdr:col>13</xdr:col>
      <xdr:colOff>142875</xdr:colOff>
      <xdr:row>349</xdr:row>
      <xdr:rowOff>171451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142875</xdr:colOff>
      <xdr:row>66</xdr:row>
      <xdr:rowOff>57148</xdr:rowOff>
    </xdr:from>
    <xdr:to>
      <xdr:col>13</xdr:col>
      <xdr:colOff>85726</xdr:colOff>
      <xdr:row>97</xdr:row>
      <xdr:rowOff>28575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438150</xdr:colOff>
      <xdr:row>24</xdr:row>
      <xdr:rowOff>180975</xdr:rowOff>
    </xdr:from>
    <xdr:to>
      <xdr:col>5</xdr:col>
      <xdr:colOff>1476375</xdr:colOff>
      <xdr:row>39</xdr:row>
      <xdr:rowOff>47625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714376</xdr:colOff>
      <xdr:row>111</xdr:row>
      <xdr:rowOff>142875</xdr:rowOff>
    </xdr:from>
    <xdr:to>
      <xdr:col>10</xdr:col>
      <xdr:colOff>1</xdr:colOff>
      <xdr:row>133</xdr:row>
      <xdr:rowOff>95249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600075</xdr:colOff>
      <xdr:row>172</xdr:row>
      <xdr:rowOff>19050</xdr:rowOff>
    </xdr:from>
    <xdr:to>
      <xdr:col>11</xdr:col>
      <xdr:colOff>209550</xdr:colOff>
      <xdr:row>188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227</xdr:row>
      <xdr:rowOff>142875</xdr:rowOff>
    </xdr:from>
    <xdr:to>
      <xdr:col>10</xdr:col>
      <xdr:colOff>0</xdr:colOff>
      <xdr:row>242</xdr:row>
      <xdr:rowOff>28575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942974</xdr:colOff>
      <xdr:row>2</xdr:row>
      <xdr:rowOff>47624</xdr:rowOff>
    </xdr:from>
    <xdr:to>
      <xdr:col>6</xdr:col>
      <xdr:colOff>600074</xdr:colOff>
      <xdr:row>8</xdr:row>
      <xdr:rowOff>133349</xdr:rowOff>
    </xdr:to>
    <xdr:pic>
      <xdr:nvPicPr>
        <xdr:cNvPr id="5" name="4 Imagen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81599" y="428624"/>
          <a:ext cx="17240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66676</xdr:colOff>
      <xdr:row>23</xdr:row>
      <xdr:rowOff>361951</xdr:rowOff>
    </xdr:from>
    <xdr:to>
      <xdr:col>6</xdr:col>
      <xdr:colOff>47626</xdr:colOff>
      <xdr:row>40</xdr:row>
      <xdr:rowOff>114301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762001</xdr:colOff>
      <xdr:row>23</xdr:row>
      <xdr:rowOff>352425</xdr:rowOff>
    </xdr:from>
    <xdr:to>
      <xdr:col>12</xdr:col>
      <xdr:colOff>1</xdr:colOff>
      <xdr:row>40</xdr:row>
      <xdr:rowOff>114300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201</xdr:row>
      <xdr:rowOff>133350</xdr:rowOff>
    </xdr:from>
    <xdr:to>
      <xdr:col>9</xdr:col>
      <xdr:colOff>361949</xdr:colOff>
      <xdr:row>215</xdr:row>
      <xdr:rowOff>85725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47625</xdr:colOff>
      <xdr:row>307</xdr:row>
      <xdr:rowOff>38100</xdr:rowOff>
    </xdr:from>
    <xdr:to>
      <xdr:col>14</xdr:col>
      <xdr:colOff>19050</xdr:colOff>
      <xdr:row>337</xdr:row>
      <xdr:rowOff>257175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333376</xdr:colOff>
      <xdr:row>61</xdr:row>
      <xdr:rowOff>9524</xdr:rowOff>
    </xdr:from>
    <xdr:to>
      <xdr:col>12</xdr:col>
      <xdr:colOff>752475</xdr:colOff>
      <xdr:row>84</xdr:row>
      <xdr:rowOff>171449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323850</xdr:colOff>
      <xdr:row>166</xdr:row>
      <xdr:rowOff>95250</xdr:rowOff>
    </xdr:from>
    <xdr:to>
      <xdr:col>10</xdr:col>
      <xdr:colOff>742950</xdr:colOff>
      <xdr:row>183</xdr:row>
      <xdr:rowOff>9525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942974</xdr:colOff>
      <xdr:row>2</xdr:row>
      <xdr:rowOff>47624</xdr:rowOff>
    </xdr:from>
    <xdr:to>
      <xdr:col>7</xdr:col>
      <xdr:colOff>123825</xdr:colOff>
      <xdr:row>8</xdr:row>
      <xdr:rowOff>133349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81599" y="428624"/>
          <a:ext cx="1752601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66676</xdr:colOff>
      <xdr:row>23</xdr:row>
      <xdr:rowOff>361951</xdr:rowOff>
    </xdr:from>
    <xdr:to>
      <xdr:col>6</xdr:col>
      <xdr:colOff>47626</xdr:colOff>
      <xdr:row>40</xdr:row>
      <xdr:rowOff>114301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762001</xdr:colOff>
      <xdr:row>23</xdr:row>
      <xdr:rowOff>352425</xdr:rowOff>
    </xdr:from>
    <xdr:to>
      <xdr:col>12</xdr:col>
      <xdr:colOff>1</xdr:colOff>
      <xdr:row>40</xdr:row>
      <xdr:rowOff>114300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790576</xdr:colOff>
      <xdr:row>106</xdr:row>
      <xdr:rowOff>9525</xdr:rowOff>
    </xdr:from>
    <xdr:to>
      <xdr:col>11</xdr:col>
      <xdr:colOff>38100</xdr:colOff>
      <xdr:row>127</xdr:row>
      <xdr:rowOff>161924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0</xdr:colOff>
      <xdr:row>229</xdr:row>
      <xdr:rowOff>142875</xdr:rowOff>
    </xdr:from>
    <xdr:to>
      <xdr:col>10</xdr:col>
      <xdr:colOff>0</xdr:colOff>
      <xdr:row>244</xdr:row>
      <xdr:rowOff>28575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5</xdr:col>
      <xdr:colOff>809623</xdr:colOff>
      <xdr:row>2</xdr:row>
      <xdr:rowOff>57149</xdr:rowOff>
    </xdr:from>
    <xdr:to>
      <xdr:col>7</xdr:col>
      <xdr:colOff>257174</xdr:colOff>
      <xdr:row>8</xdr:row>
      <xdr:rowOff>142874</xdr:rowOff>
    </xdr:to>
    <xdr:pic>
      <xdr:nvPicPr>
        <xdr:cNvPr id="15" name="14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48248" y="438149"/>
          <a:ext cx="2019301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1543050</xdr:colOff>
      <xdr:row>198</xdr:row>
      <xdr:rowOff>161925</xdr:rowOff>
    </xdr:from>
    <xdr:to>
      <xdr:col>9</xdr:col>
      <xdr:colOff>219074</xdr:colOff>
      <xdr:row>212</xdr:row>
      <xdr:rowOff>114300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47625</xdr:colOff>
      <xdr:row>322</xdr:row>
      <xdr:rowOff>0</xdr:rowOff>
    </xdr:from>
    <xdr:to>
      <xdr:col>14</xdr:col>
      <xdr:colOff>19050</xdr:colOff>
      <xdr:row>353</xdr:row>
      <xdr:rowOff>47625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66675</xdr:colOff>
      <xdr:row>63</xdr:row>
      <xdr:rowOff>180974</xdr:rowOff>
    </xdr:from>
    <xdr:to>
      <xdr:col>13</xdr:col>
      <xdr:colOff>9526</xdr:colOff>
      <xdr:row>86</xdr:row>
      <xdr:rowOff>133349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323850</xdr:colOff>
      <xdr:row>167</xdr:row>
      <xdr:rowOff>95250</xdr:rowOff>
    </xdr:from>
    <xdr:to>
      <xdr:col>10</xdr:col>
      <xdr:colOff>742950</xdr:colOff>
      <xdr:row>184</xdr:row>
      <xdr:rowOff>9525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66676</xdr:colOff>
      <xdr:row>23</xdr:row>
      <xdr:rowOff>361951</xdr:rowOff>
    </xdr:from>
    <xdr:to>
      <xdr:col>6</xdr:col>
      <xdr:colOff>47626</xdr:colOff>
      <xdr:row>40</xdr:row>
      <xdr:rowOff>114301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762001</xdr:colOff>
      <xdr:row>23</xdr:row>
      <xdr:rowOff>352425</xdr:rowOff>
    </xdr:from>
    <xdr:to>
      <xdr:col>12</xdr:col>
      <xdr:colOff>1</xdr:colOff>
      <xdr:row>40</xdr:row>
      <xdr:rowOff>114300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790576</xdr:colOff>
      <xdr:row>107</xdr:row>
      <xdr:rowOff>9525</xdr:rowOff>
    </xdr:from>
    <xdr:to>
      <xdr:col>10</xdr:col>
      <xdr:colOff>76201</xdr:colOff>
      <xdr:row>128</xdr:row>
      <xdr:rowOff>161924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230</xdr:row>
      <xdr:rowOff>142875</xdr:rowOff>
    </xdr:from>
    <xdr:to>
      <xdr:col>10</xdr:col>
      <xdr:colOff>0</xdr:colOff>
      <xdr:row>245</xdr:row>
      <xdr:rowOff>28575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1685923</xdr:colOff>
      <xdr:row>1</xdr:row>
      <xdr:rowOff>152399</xdr:rowOff>
    </xdr:from>
    <xdr:to>
      <xdr:col>8</xdr:col>
      <xdr:colOff>257175</xdr:colOff>
      <xdr:row>8</xdr:row>
      <xdr:rowOff>47624</xdr:rowOff>
    </xdr:to>
    <xdr:pic>
      <xdr:nvPicPr>
        <xdr:cNvPr id="8" name="7 Imagen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72148" y="342899"/>
          <a:ext cx="2590802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1543050</xdr:colOff>
      <xdr:row>199</xdr:row>
      <xdr:rowOff>161925</xdr:rowOff>
    </xdr:from>
    <xdr:to>
      <xdr:col>9</xdr:col>
      <xdr:colOff>219074</xdr:colOff>
      <xdr:row>213</xdr:row>
      <xdr:rowOff>114300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47625</xdr:colOff>
      <xdr:row>323</xdr:row>
      <xdr:rowOff>0</xdr:rowOff>
    </xdr:from>
    <xdr:to>
      <xdr:col>14</xdr:col>
      <xdr:colOff>19050</xdr:colOff>
      <xdr:row>354</xdr:row>
      <xdr:rowOff>47625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65</xdr:row>
      <xdr:rowOff>0</xdr:rowOff>
    </xdr:from>
    <xdr:to>
      <xdr:col>12</xdr:col>
      <xdr:colOff>723899</xdr:colOff>
      <xdr:row>88</xdr:row>
      <xdr:rowOff>161925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228601</xdr:colOff>
      <xdr:row>68</xdr:row>
      <xdr:rowOff>180975</xdr:rowOff>
    </xdr:from>
    <xdr:to>
      <xdr:col>14</xdr:col>
      <xdr:colOff>657225</xdr:colOff>
      <xdr:row>96</xdr:row>
      <xdr:rowOff>123825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295274</xdr:colOff>
      <xdr:row>115</xdr:row>
      <xdr:rowOff>66674</xdr:rowOff>
    </xdr:from>
    <xdr:to>
      <xdr:col>13</xdr:col>
      <xdr:colOff>704850</xdr:colOff>
      <xdr:row>129</xdr:row>
      <xdr:rowOff>57149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68</xdr:row>
      <xdr:rowOff>133349</xdr:rowOff>
    </xdr:from>
    <xdr:to>
      <xdr:col>11</xdr:col>
      <xdr:colOff>581025</xdr:colOff>
      <xdr:row>91</xdr:row>
      <xdr:rowOff>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1123951</xdr:colOff>
      <xdr:row>114</xdr:row>
      <xdr:rowOff>85724</xdr:rowOff>
    </xdr:from>
    <xdr:to>
      <xdr:col>11</xdr:col>
      <xdr:colOff>228601</xdr:colOff>
      <xdr:row>131</xdr:row>
      <xdr:rowOff>9525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19</xdr:row>
      <xdr:rowOff>66674</xdr:rowOff>
    </xdr:from>
    <xdr:to>
      <xdr:col>13</xdr:col>
      <xdr:colOff>285750</xdr:colOff>
      <xdr:row>36</xdr:row>
      <xdr:rowOff>114300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466725</xdr:colOff>
      <xdr:row>148</xdr:row>
      <xdr:rowOff>152400</xdr:rowOff>
    </xdr:from>
    <xdr:to>
      <xdr:col>12</xdr:col>
      <xdr:colOff>371475</xdr:colOff>
      <xdr:row>165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180975</xdr:colOff>
      <xdr:row>197</xdr:row>
      <xdr:rowOff>447674</xdr:rowOff>
    </xdr:from>
    <xdr:to>
      <xdr:col>13</xdr:col>
      <xdr:colOff>571499</xdr:colOff>
      <xdr:row>214</xdr:row>
      <xdr:rowOff>104775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419100</xdr:colOff>
      <xdr:row>53</xdr:row>
      <xdr:rowOff>85725</xdr:rowOff>
    </xdr:from>
    <xdr:to>
      <xdr:col>8</xdr:col>
      <xdr:colOff>57150</xdr:colOff>
      <xdr:row>67</xdr:row>
      <xdr:rowOff>161925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53</xdr:row>
      <xdr:rowOff>133350</xdr:rowOff>
    </xdr:from>
    <xdr:to>
      <xdr:col>15</xdr:col>
      <xdr:colOff>114300</xdr:colOff>
      <xdr:row>68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419100</xdr:colOff>
      <xdr:row>78</xdr:row>
      <xdr:rowOff>0</xdr:rowOff>
    </xdr:from>
    <xdr:to>
      <xdr:col>14</xdr:col>
      <xdr:colOff>828674</xdr:colOff>
      <xdr:row>90</xdr:row>
      <xdr:rowOff>457200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647700</xdr:colOff>
      <xdr:row>115</xdr:row>
      <xdr:rowOff>66675</xdr:rowOff>
    </xdr:from>
    <xdr:to>
      <xdr:col>14</xdr:col>
      <xdr:colOff>771525</xdr:colOff>
      <xdr:row>132</xdr:row>
      <xdr:rowOff>9525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857250</xdr:colOff>
      <xdr:row>173</xdr:row>
      <xdr:rowOff>104774</xdr:rowOff>
    </xdr:from>
    <xdr:to>
      <xdr:col>12</xdr:col>
      <xdr:colOff>600074</xdr:colOff>
      <xdr:row>189</xdr:row>
      <xdr:rowOff>76199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114300</xdr:colOff>
      <xdr:row>284</xdr:row>
      <xdr:rowOff>133350</xdr:rowOff>
    </xdr:from>
    <xdr:to>
      <xdr:col>15</xdr:col>
      <xdr:colOff>47625</xdr:colOff>
      <xdr:row>312</xdr:row>
      <xdr:rowOff>38100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58</xdr:row>
      <xdr:rowOff>9525</xdr:rowOff>
    </xdr:from>
    <xdr:to>
      <xdr:col>13</xdr:col>
      <xdr:colOff>28575</xdr:colOff>
      <xdr:row>78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142875</xdr:colOff>
      <xdr:row>99</xdr:row>
      <xdr:rowOff>57150</xdr:rowOff>
    </xdr:from>
    <xdr:to>
      <xdr:col>12</xdr:col>
      <xdr:colOff>66675</xdr:colOff>
      <xdr:row>116</xdr:row>
      <xdr:rowOff>47625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55</xdr:row>
      <xdr:rowOff>123824</xdr:rowOff>
    </xdr:from>
    <xdr:to>
      <xdr:col>11</xdr:col>
      <xdr:colOff>666750</xdr:colOff>
      <xdr:row>82</xdr:row>
      <xdr:rowOff>57150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647699</xdr:colOff>
      <xdr:row>103</xdr:row>
      <xdr:rowOff>104775</xdr:rowOff>
    </xdr:from>
    <xdr:to>
      <xdr:col>10</xdr:col>
      <xdr:colOff>695324</xdr:colOff>
      <xdr:row>119</xdr:row>
      <xdr:rowOff>142875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60</xdr:row>
      <xdr:rowOff>76199</xdr:rowOff>
    </xdr:from>
    <xdr:to>
      <xdr:col>13</xdr:col>
      <xdr:colOff>19050</xdr:colOff>
      <xdr:row>95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</xdr:colOff>
      <xdr:row>113</xdr:row>
      <xdr:rowOff>76200</xdr:rowOff>
    </xdr:from>
    <xdr:to>
      <xdr:col>11</xdr:col>
      <xdr:colOff>561975</xdr:colOff>
      <xdr:row>127</xdr:row>
      <xdr:rowOff>152400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60</xdr:row>
      <xdr:rowOff>76199</xdr:rowOff>
    </xdr:from>
    <xdr:to>
      <xdr:col>13</xdr:col>
      <xdr:colOff>19050</xdr:colOff>
      <xdr:row>95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38101</xdr:colOff>
      <xdr:row>113</xdr:row>
      <xdr:rowOff>76200</xdr:rowOff>
    </xdr:from>
    <xdr:to>
      <xdr:col>11</xdr:col>
      <xdr:colOff>476251</xdr:colOff>
      <xdr:row>127</xdr:row>
      <xdr:rowOff>152400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60</xdr:row>
      <xdr:rowOff>76199</xdr:rowOff>
    </xdr:from>
    <xdr:to>
      <xdr:col>13</xdr:col>
      <xdr:colOff>19050</xdr:colOff>
      <xdr:row>95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47626</xdr:colOff>
      <xdr:row>113</xdr:row>
      <xdr:rowOff>57149</xdr:rowOff>
    </xdr:from>
    <xdr:to>
      <xdr:col>11</xdr:col>
      <xdr:colOff>419100</xdr:colOff>
      <xdr:row>128</xdr:row>
      <xdr:rowOff>180974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60</xdr:row>
      <xdr:rowOff>76199</xdr:rowOff>
    </xdr:from>
    <xdr:to>
      <xdr:col>13</xdr:col>
      <xdr:colOff>19050</xdr:colOff>
      <xdr:row>95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47626</xdr:colOff>
      <xdr:row>113</xdr:row>
      <xdr:rowOff>57149</xdr:rowOff>
    </xdr:from>
    <xdr:to>
      <xdr:col>11</xdr:col>
      <xdr:colOff>419100</xdr:colOff>
      <xdr:row>128</xdr:row>
      <xdr:rowOff>180974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60</xdr:row>
      <xdr:rowOff>76199</xdr:rowOff>
    </xdr:from>
    <xdr:to>
      <xdr:col>13</xdr:col>
      <xdr:colOff>19050</xdr:colOff>
      <xdr:row>95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47626</xdr:colOff>
      <xdr:row>113</xdr:row>
      <xdr:rowOff>57149</xdr:rowOff>
    </xdr:from>
    <xdr:to>
      <xdr:col>11</xdr:col>
      <xdr:colOff>419100</xdr:colOff>
      <xdr:row>128</xdr:row>
      <xdr:rowOff>180974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24</xdr:row>
      <xdr:rowOff>180975</xdr:rowOff>
    </xdr:from>
    <xdr:to>
      <xdr:col>6</xdr:col>
      <xdr:colOff>0</xdr:colOff>
      <xdr:row>39</xdr:row>
      <xdr:rowOff>47625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714376</xdr:colOff>
      <xdr:row>102</xdr:row>
      <xdr:rowOff>142875</xdr:rowOff>
    </xdr:from>
    <xdr:to>
      <xdr:col>10</xdr:col>
      <xdr:colOff>1</xdr:colOff>
      <xdr:row>124</xdr:row>
      <xdr:rowOff>95249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485775</xdr:colOff>
      <xdr:row>157</xdr:row>
      <xdr:rowOff>142875</xdr:rowOff>
    </xdr:from>
    <xdr:to>
      <xdr:col>11</xdr:col>
      <xdr:colOff>95250</xdr:colOff>
      <xdr:row>173</xdr:row>
      <xdr:rowOff>66675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211</xdr:row>
      <xdr:rowOff>142875</xdr:rowOff>
    </xdr:from>
    <xdr:to>
      <xdr:col>10</xdr:col>
      <xdr:colOff>0</xdr:colOff>
      <xdr:row>226</xdr:row>
      <xdr:rowOff>28575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1047749</xdr:colOff>
      <xdr:row>2</xdr:row>
      <xdr:rowOff>47624</xdr:rowOff>
    </xdr:from>
    <xdr:to>
      <xdr:col>7</xdr:col>
      <xdr:colOff>561975</xdr:colOff>
      <xdr:row>8</xdr:row>
      <xdr:rowOff>133349</xdr:rowOff>
    </xdr:to>
    <xdr:pic>
      <xdr:nvPicPr>
        <xdr:cNvPr id="6" name="5 Imagen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286374" y="428624"/>
          <a:ext cx="235267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25</xdr:row>
      <xdr:rowOff>19050</xdr:rowOff>
    </xdr:from>
    <xdr:to>
      <xdr:col>6</xdr:col>
      <xdr:colOff>0</xdr:colOff>
      <xdr:row>39</xdr:row>
      <xdr:rowOff>76200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762001</xdr:colOff>
      <xdr:row>25</xdr:row>
      <xdr:rowOff>9525</xdr:rowOff>
    </xdr:from>
    <xdr:to>
      <xdr:col>12</xdr:col>
      <xdr:colOff>1</xdr:colOff>
      <xdr:row>40</xdr:row>
      <xdr:rowOff>47626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0</xdr:colOff>
      <xdr:row>183</xdr:row>
      <xdr:rowOff>133350</xdr:rowOff>
    </xdr:from>
    <xdr:to>
      <xdr:col>9</xdr:col>
      <xdr:colOff>361949</xdr:colOff>
      <xdr:row>197</xdr:row>
      <xdr:rowOff>85725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47625</xdr:colOff>
      <xdr:row>294</xdr:row>
      <xdr:rowOff>0</xdr:rowOff>
    </xdr:from>
    <xdr:to>
      <xdr:col>14</xdr:col>
      <xdr:colOff>19050</xdr:colOff>
      <xdr:row>324</xdr:row>
      <xdr:rowOff>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142875</xdr:colOff>
      <xdr:row>61</xdr:row>
      <xdr:rowOff>57149</xdr:rowOff>
    </xdr:from>
    <xdr:to>
      <xdr:col>13</xdr:col>
      <xdr:colOff>85726</xdr:colOff>
      <xdr:row>84</xdr:row>
      <xdr:rowOff>9524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63</xdr:row>
      <xdr:rowOff>76199</xdr:rowOff>
    </xdr:from>
    <xdr:to>
      <xdr:col>13</xdr:col>
      <xdr:colOff>19050</xdr:colOff>
      <xdr:row>98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47626</xdr:colOff>
      <xdr:row>116</xdr:row>
      <xdr:rowOff>57149</xdr:rowOff>
    </xdr:from>
    <xdr:to>
      <xdr:col>11</xdr:col>
      <xdr:colOff>419100</xdr:colOff>
      <xdr:row>131</xdr:row>
      <xdr:rowOff>180974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733425</xdr:colOff>
      <xdr:row>3</xdr:row>
      <xdr:rowOff>0</xdr:rowOff>
    </xdr:from>
    <xdr:to>
      <xdr:col>11</xdr:col>
      <xdr:colOff>733425</xdr:colOff>
      <xdr:row>12</xdr:row>
      <xdr:rowOff>76200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4</xdr:row>
      <xdr:rowOff>19050</xdr:rowOff>
    </xdr:from>
    <xdr:to>
      <xdr:col>9</xdr:col>
      <xdr:colOff>76199</xdr:colOff>
      <xdr:row>10</xdr:row>
      <xdr:rowOff>9525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14875" y="781050"/>
          <a:ext cx="2305049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</xdr:colOff>
      <xdr:row>1</xdr:row>
      <xdr:rowOff>180974</xdr:rowOff>
    </xdr:from>
    <xdr:to>
      <xdr:col>9</xdr:col>
      <xdr:colOff>552450</xdr:colOff>
      <xdr:row>7</xdr:row>
      <xdr:rowOff>171449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67275" y="371474"/>
          <a:ext cx="3048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838200</xdr:colOff>
      <xdr:row>20</xdr:row>
      <xdr:rowOff>28574</xdr:rowOff>
    </xdr:from>
    <xdr:to>
      <xdr:col>11</xdr:col>
      <xdr:colOff>238125</xdr:colOff>
      <xdr:row>35</xdr:row>
      <xdr:rowOff>209549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542925</xdr:colOff>
      <xdr:row>131</xdr:row>
      <xdr:rowOff>19050</xdr:rowOff>
    </xdr:from>
    <xdr:to>
      <xdr:col>11</xdr:col>
      <xdr:colOff>323849</xdr:colOff>
      <xdr:row>146</xdr:row>
      <xdr:rowOff>28575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466726</xdr:colOff>
      <xdr:row>177</xdr:row>
      <xdr:rowOff>9525</xdr:rowOff>
    </xdr:from>
    <xdr:to>
      <xdr:col>11</xdr:col>
      <xdr:colOff>542925</xdr:colOff>
      <xdr:row>197</xdr:row>
      <xdr:rowOff>95250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419100</xdr:colOff>
      <xdr:row>55</xdr:row>
      <xdr:rowOff>85725</xdr:rowOff>
    </xdr:from>
    <xdr:to>
      <xdr:col>7</xdr:col>
      <xdr:colOff>57150</xdr:colOff>
      <xdr:row>69</xdr:row>
      <xdr:rowOff>161925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55</xdr:row>
      <xdr:rowOff>133350</xdr:rowOff>
    </xdr:from>
    <xdr:to>
      <xdr:col>14</xdr:col>
      <xdr:colOff>114300</xdr:colOff>
      <xdr:row>70</xdr:row>
      <xdr:rowOff>19050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419100</xdr:colOff>
      <xdr:row>80</xdr:row>
      <xdr:rowOff>0</xdr:rowOff>
    </xdr:from>
    <xdr:to>
      <xdr:col>13</xdr:col>
      <xdr:colOff>828674</xdr:colOff>
      <xdr:row>92</xdr:row>
      <xdr:rowOff>457200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590550</xdr:colOff>
      <xdr:row>107</xdr:row>
      <xdr:rowOff>104774</xdr:rowOff>
    </xdr:from>
    <xdr:to>
      <xdr:col>13</xdr:col>
      <xdr:colOff>752475</xdr:colOff>
      <xdr:row>125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857250</xdr:colOff>
      <xdr:row>153</xdr:row>
      <xdr:rowOff>104774</xdr:rowOff>
    </xdr:from>
    <xdr:to>
      <xdr:col>11</xdr:col>
      <xdr:colOff>600074</xdr:colOff>
      <xdr:row>169</xdr:row>
      <xdr:rowOff>76199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771525</xdr:colOff>
      <xdr:row>271</xdr:row>
      <xdr:rowOff>76200</xdr:rowOff>
    </xdr:from>
    <xdr:to>
      <xdr:col>14</xdr:col>
      <xdr:colOff>371475</xdr:colOff>
      <xdr:row>300</xdr:row>
      <xdr:rowOff>9525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371475</xdr:colOff>
      <xdr:row>1</xdr:row>
      <xdr:rowOff>180974</xdr:rowOff>
    </xdr:from>
    <xdr:to>
      <xdr:col>10</xdr:col>
      <xdr:colOff>95249</xdr:colOff>
      <xdr:row>7</xdr:row>
      <xdr:rowOff>171449</xdr:rowOff>
    </xdr:to>
    <xdr:pic>
      <xdr:nvPicPr>
        <xdr:cNvPr id="9" name="8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57825" y="371474"/>
          <a:ext cx="1952624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21</xdr:row>
      <xdr:rowOff>133350</xdr:rowOff>
    </xdr:from>
    <xdr:to>
      <xdr:col>11</xdr:col>
      <xdr:colOff>238125</xdr:colOff>
      <xdr:row>37</xdr:row>
      <xdr:rowOff>114300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48</xdr:row>
      <xdr:rowOff>152399</xdr:rowOff>
    </xdr:from>
    <xdr:to>
      <xdr:col>9</xdr:col>
      <xdr:colOff>238125</xdr:colOff>
      <xdr:row>70</xdr:row>
      <xdr:rowOff>104774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428624</xdr:colOff>
      <xdr:row>48</xdr:row>
      <xdr:rowOff>161925</xdr:rowOff>
    </xdr:from>
    <xdr:to>
      <xdr:col>16</xdr:col>
      <xdr:colOff>514349</xdr:colOff>
      <xdr:row>70</xdr:row>
      <xdr:rowOff>95251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9524</xdr:colOff>
      <xdr:row>81</xdr:row>
      <xdr:rowOff>47624</xdr:rowOff>
    </xdr:from>
    <xdr:to>
      <xdr:col>16</xdr:col>
      <xdr:colOff>523875</xdr:colOff>
      <xdr:row>94</xdr:row>
      <xdr:rowOff>76199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495300</xdr:colOff>
      <xdr:row>144</xdr:row>
      <xdr:rowOff>95250</xdr:rowOff>
    </xdr:from>
    <xdr:to>
      <xdr:col>12</xdr:col>
      <xdr:colOff>9525</xdr:colOff>
      <xdr:row>161</xdr:row>
      <xdr:rowOff>0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304800</xdr:colOff>
      <xdr:row>110</xdr:row>
      <xdr:rowOff>142875</xdr:rowOff>
    </xdr:from>
    <xdr:to>
      <xdr:col>13</xdr:col>
      <xdr:colOff>581025</xdr:colOff>
      <xdr:row>135</xdr:row>
      <xdr:rowOff>19051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581025</xdr:colOff>
      <xdr:row>168</xdr:row>
      <xdr:rowOff>152399</xdr:rowOff>
    </xdr:from>
    <xdr:to>
      <xdr:col>13</xdr:col>
      <xdr:colOff>0</xdr:colOff>
      <xdr:row>188</xdr:row>
      <xdr:rowOff>85724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457200</xdr:colOff>
      <xdr:row>195</xdr:row>
      <xdr:rowOff>104774</xdr:rowOff>
    </xdr:from>
    <xdr:to>
      <xdr:col>13</xdr:col>
      <xdr:colOff>66674</xdr:colOff>
      <xdr:row>213</xdr:row>
      <xdr:rowOff>0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282</xdr:row>
      <xdr:rowOff>47625</xdr:rowOff>
    </xdr:from>
    <xdr:to>
      <xdr:col>18</xdr:col>
      <xdr:colOff>28575</xdr:colOff>
      <xdr:row>312</xdr:row>
      <xdr:rowOff>142875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438150</xdr:colOff>
      <xdr:row>32</xdr:row>
      <xdr:rowOff>171450</xdr:rowOff>
    </xdr:from>
    <xdr:to>
      <xdr:col>9</xdr:col>
      <xdr:colOff>247650</xdr:colOff>
      <xdr:row>51</xdr:row>
      <xdr:rowOff>171450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447675</xdr:colOff>
      <xdr:row>2</xdr:row>
      <xdr:rowOff>85725</xdr:rowOff>
    </xdr:from>
    <xdr:to>
      <xdr:col>8</xdr:col>
      <xdr:colOff>114300</xdr:colOff>
      <xdr:row>9</xdr:row>
      <xdr:rowOff>161925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05275" y="447675"/>
          <a:ext cx="21907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1514475</xdr:colOff>
      <xdr:row>2</xdr:row>
      <xdr:rowOff>57150</xdr:rowOff>
    </xdr:from>
    <xdr:to>
      <xdr:col>8</xdr:col>
      <xdr:colOff>123825</xdr:colOff>
      <xdr:row>9</xdr:row>
      <xdr:rowOff>114300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438150"/>
          <a:ext cx="23812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26</xdr:row>
      <xdr:rowOff>180975</xdr:rowOff>
    </xdr:from>
    <xdr:to>
      <xdr:col>5</xdr:col>
      <xdr:colOff>1285875</xdr:colOff>
      <xdr:row>41</xdr:row>
      <xdr:rowOff>47625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76201</xdr:colOff>
      <xdr:row>26</xdr:row>
      <xdr:rowOff>114300</xdr:rowOff>
    </xdr:from>
    <xdr:to>
      <xdr:col>12</xdr:col>
      <xdr:colOff>95251</xdr:colOff>
      <xdr:row>41</xdr:row>
      <xdr:rowOff>152401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60</xdr:row>
      <xdr:rowOff>123824</xdr:rowOff>
    </xdr:from>
    <xdr:to>
      <xdr:col>12</xdr:col>
      <xdr:colOff>866775</xdr:colOff>
      <xdr:row>91</xdr:row>
      <xdr:rowOff>57150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1276350</xdr:colOff>
      <xdr:row>107</xdr:row>
      <xdr:rowOff>47625</xdr:rowOff>
    </xdr:from>
    <xdr:to>
      <xdr:col>9</xdr:col>
      <xdr:colOff>1123950</xdr:colOff>
      <xdr:row>127</xdr:row>
      <xdr:rowOff>142874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1704975</xdr:colOff>
      <xdr:row>159</xdr:row>
      <xdr:rowOff>171450</xdr:rowOff>
    </xdr:from>
    <xdr:to>
      <xdr:col>10</xdr:col>
      <xdr:colOff>19050</xdr:colOff>
      <xdr:row>174</xdr:row>
      <xdr:rowOff>171450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1609725</xdr:colOff>
      <xdr:row>187</xdr:row>
      <xdr:rowOff>133350</xdr:rowOff>
    </xdr:from>
    <xdr:to>
      <xdr:col>9</xdr:col>
      <xdr:colOff>257174</xdr:colOff>
      <xdr:row>201</xdr:row>
      <xdr:rowOff>85725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1000125</xdr:colOff>
      <xdr:row>214</xdr:row>
      <xdr:rowOff>9525</xdr:rowOff>
    </xdr:from>
    <xdr:to>
      <xdr:col>9</xdr:col>
      <xdr:colOff>1181100</xdr:colOff>
      <xdr:row>228</xdr:row>
      <xdr:rowOff>85725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161924</xdr:colOff>
      <xdr:row>296</xdr:row>
      <xdr:rowOff>38100</xdr:rowOff>
    </xdr:from>
    <xdr:to>
      <xdr:col>12</xdr:col>
      <xdr:colOff>723899</xdr:colOff>
      <xdr:row>346</xdr:row>
      <xdr:rowOff>76201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904875</xdr:colOff>
      <xdr:row>2</xdr:row>
      <xdr:rowOff>66675</xdr:rowOff>
    </xdr:from>
    <xdr:to>
      <xdr:col>7</xdr:col>
      <xdr:colOff>638175</xdr:colOff>
      <xdr:row>9</xdr:row>
      <xdr:rowOff>38100</xdr:rowOff>
    </xdr:to>
    <xdr:pic>
      <xdr:nvPicPr>
        <xdr:cNvPr id="5" name="4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43500" y="447675"/>
          <a:ext cx="21812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26</xdr:row>
      <xdr:rowOff>180975</xdr:rowOff>
    </xdr:from>
    <xdr:to>
      <xdr:col>5</xdr:col>
      <xdr:colOff>1285875</xdr:colOff>
      <xdr:row>41</xdr:row>
      <xdr:rowOff>47625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47626</xdr:colOff>
      <xdr:row>26</xdr:row>
      <xdr:rowOff>114300</xdr:rowOff>
    </xdr:from>
    <xdr:to>
      <xdr:col>12</xdr:col>
      <xdr:colOff>66676</xdr:colOff>
      <xdr:row>41</xdr:row>
      <xdr:rowOff>152401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419101</xdr:colOff>
      <xdr:row>109</xdr:row>
      <xdr:rowOff>142875</xdr:rowOff>
    </xdr:from>
    <xdr:to>
      <xdr:col>12</xdr:col>
      <xdr:colOff>219075</xdr:colOff>
      <xdr:row>131</xdr:row>
      <xdr:rowOff>95249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638174</xdr:colOff>
      <xdr:row>164</xdr:row>
      <xdr:rowOff>19050</xdr:rowOff>
    </xdr:from>
    <xdr:to>
      <xdr:col>10</xdr:col>
      <xdr:colOff>380999</xdr:colOff>
      <xdr:row>179</xdr:row>
      <xdr:rowOff>47624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962025</xdr:colOff>
      <xdr:row>215</xdr:row>
      <xdr:rowOff>142875</xdr:rowOff>
    </xdr:from>
    <xdr:to>
      <xdr:col>9</xdr:col>
      <xdr:colOff>1143000</xdr:colOff>
      <xdr:row>230</xdr:row>
      <xdr:rowOff>28575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9525</xdr:colOff>
      <xdr:row>26</xdr:row>
      <xdr:rowOff>180975</xdr:rowOff>
    </xdr:from>
    <xdr:to>
      <xdr:col>5</xdr:col>
      <xdr:colOff>1285875</xdr:colOff>
      <xdr:row>41</xdr:row>
      <xdr:rowOff>47625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47626</xdr:colOff>
      <xdr:row>26</xdr:row>
      <xdr:rowOff>114300</xdr:rowOff>
    </xdr:from>
    <xdr:to>
      <xdr:col>12</xdr:col>
      <xdr:colOff>66676</xdr:colOff>
      <xdr:row>41</xdr:row>
      <xdr:rowOff>152401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1714500</xdr:colOff>
      <xdr:row>188</xdr:row>
      <xdr:rowOff>133350</xdr:rowOff>
    </xdr:from>
    <xdr:to>
      <xdr:col>9</xdr:col>
      <xdr:colOff>361949</xdr:colOff>
      <xdr:row>202</xdr:row>
      <xdr:rowOff>85725</xdr:rowOff>
    </xdr:to>
    <xdr:graphicFrame macro="">
      <xdr:nvGraphicFramePr>
        <xdr:cNvPr id="24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161925</xdr:colOff>
      <xdr:row>296</xdr:row>
      <xdr:rowOff>123825</xdr:rowOff>
    </xdr:from>
    <xdr:to>
      <xdr:col>12</xdr:col>
      <xdr:colOff>723900</xdr:colOff>
      <xdr:row>314</xdr:row>
      <xdr:rowOff>104775</xdr:rowOff>
    </xdr:to>
    <xdr:graphicFrame macro="">
      <xdr:nvGraphicFramePr>
        <xdr:cNvPr id="26" name="2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390525</xdr:colOff>
      <xdr:row>65</xdr:row>
      <xdr:rowOff>28575</xdr:rowOff>
    </xdr:from>
    <xdr:to>
      <xdr:col>12</xdr:col>
      <xdr:colOff>762000</xdr:colOff>
      <xdr:row>93</xdr:row>
      <xdr:rowOff>76200</xdr:rowOff>
    </xdr:to>
    <xdr:graphicFrame macro="">
      <xdr:nvGraphicFramePr>
        <xdr:cNvPr id="27" name="2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26</xdr:row>
      <xdr:rowOff>180975</xdr:rowOff>
    </xdr:from>
    <xdr:to>
      <xdr:col>5</xdr:col>
      <xdr:colOff>1285875</xdr:colOff>
      <xdr:row>41</xdr:row>
      <xdr:rowOff>47625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47626</xdr:colOff>
      <xdr:row>26</xdr:row>
      <xdr:rowOff>114300</xdr:rowOff>
    </xdr:from>
    <xdr:to>
      <xdr:col>12</xdr:col>
      <xdr:colOff>66676</xdr:colOff>
      <xdr:row>41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714376</xdr:colOff>
      <xdr:row>109</xdr:row>
      <xdr:rowOff>142875</xdr:rowOff>
    </xdr:from>
    <xdr:to>
      <xdr:col>10</xdr:col>
      <xdr:colOff>533400</xdr:colOff>
      <xdr:row>131</xdr:row>
      <xdr:rowOff>95249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419100</xdr:colOff>
      <xdr:row>168</xdr:row>
      <xdr:rowOff>123825</xdr:rowOff>
    </xdr:from>
    <xdr:to>
      <xdr:col>11</xdr:col>
      <xdr:colOff>28575</xdr:colOff>
      <xdr:row>184</xdr:row>
      <xdr:rowOff>47625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962025</xdr:colOff>
      <xdr:row>220</xdr:row>
      <xdr:rowOff>142875</xdr:rowOff>
    </xdr:from>
    <xdr:to>
      <xdr:col>9</xdr:col>
      <xdr:colOff>1143000</xdr:colOff>
      <xdr:row>235</xdr:row>
      <xdr:rowOff>28575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742950</xdr:colOff>
      <xdr:row>3</xdr:row>
      <xdr:rowOff>104775</xdr:rowOff>
    </xdr:from>
    <xdr:to>
      <xdr:col>7</xdr:col>
      <xdr:colOff>228600</xdr:colOff>
      <xdr:row>8</xdr:row>
      <xdr:rowOff>171450</xdr:rowOff>
    </xdr:to>
    <xdr:pic>
      <xdr:nvPicPr>
        <xdr:cNvPr id="7" name="6 Imagen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981575" y="676275"/>
          <a:ext cx="18097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26</xdr:row>
      <xdr:rowOff>180975</xdr:rowOff>
    </xdr:from>
    <xdr:to>
      <xdr:col>5</xdr:col>
      <xdr:colOff>1285875</xdr:colOff>
      <xdr:row>41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47626</xdr:colOff>
      <xdr:row>26</xdr:row>
      <xdr:rowOff>114300</xdr:rowOff>
    </xdr:from>
    <xdr:to>
      <xdr:col>12</xdr:col>
      <xdr:colOff>66676</xdr:colOff>
      <xdr:row>41</xdr:row>
      <xdr:rowOff>152401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1714500</xdr:colOff>
      <xdr:row>193</xdr:row>
      <xdr:rowOff>133350</xdr:rowOff>
    </xdr:from>
    <xdr:to>
      <xdr:col>9</xdr:col>
      <xdr:colOff>361949</xdr:colOff>
      <xdr:row>207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323850</xdr:colOff>
      <xdr:row>301</xdr:row>
      <xdr:rowOff>161925</xdr:rowOff>
    </xdr:from>
    <xdr:to>
      <xdr:col>13</xdr:col>
      <xdr:colOff>0</xdr:colOff>
      <xdr:row>319</xdr:row>
      <xdr:rowOff>142875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85726</xdr:colOff>
      <xdr:row>64</xdr:row>
      <xdr:rowOff>85724</xdr:rowOff>
    </xdr:from>
    <xdr:to>
      <xdr:col>12</xdr:col>
      <xdr:colOff>857250</xdr:colOff>
      <xdr:row>94</xdr:row>
      <xdr:rowOff>38099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rafica%20coret%20noviembr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6">
          <cell r="C6">
            <v>2012</v>
          </cell>
          <cell r="D6">
            <v>2013</v>
          </cell>
          <cell r="E6" t="str">
            <v>2014*</v>
          </cell>
        </row>
        <row r="7">
          <cell r="B7" t="str">
            <v>Se confirma respuesta</v>
          </cell>
          <cell r="C7">
            <v>0</v>
          </cell>
          <cell r="D7">
            <v>2</v>
          </cell>
          <cell r="E7">
            <v>4</v>
          </cell>
        </row>
        <row r="8">
          <cell r="B8" t="str">
            <v xml:space="preserve">Se requiere entrega de información </v>
          </cell>
          <cell r="C8">
            <v>2</v>
          </cell>
          <cell r="D8">
            <v>4</v>
          </cell>
          <cell r="E8">
            <v>8</v>
          </cell>
        </row>
        <row r="9">
          <cell r="B9" t="str">
            <v xml:space="preserve">Se sobresee </v>
          </cell>
          <cell r="C9">
            <v>1</v>
          </cell>
          <cell r="D9">
            <v>12</v>
          </cell>
          <cell r="E9">
            <v>9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341"/>
  <sheetViews>
    <sheetView tabSelected="1" topLeftCell="A322" workbookViewId="0">
      <selection sqref="A1:O341"/>
    </sheetView>
  </sheetViews>
  <sheetFormatPr baseColWidth="10" defaultRowHeight="15"/>
  <cols>
    <col min="1" max="1" width="3.5703125" style="122" customWidth="1"/>
    <col min="2" max="2" width="6.7109375" style="51" customWidth="1"/>
    <col min="3" max="3" width="27.5703125" style="122" customWidth="1"/>
    <col min="4" max="4" width="11.5703125" style="122" customWidth="1"/>
    <col min="5" max="5" width="14.140625" style="122" customWidth="1"/>
    <col min="6" max="6" width="22.42578125" style="122" customWidth="1"/>
    <col min="7" max="7" width="11.7109375" style="122" customWidth="1"/>
    <col min="8" max="8" width="12.85546875" style="122" customWidth="1"/>
    <col min="9" max="9" width="14" style="122" customWidth="1"/>
    <col min="10" max="10" width="17.85546875" style="122" customWidth="1"/>
    <col min="11" max="11" width="12.140625" style="122" customWidth="1"/>
    <col min="12" max="12" width="14.28515625" style="122" customWidth="1"/>
    <col min="13" max="13" width="13.28515625" style="122" customWidth="1"/>
    <col min="14" max="14" width="2.5703125" style="122" customWidth="1"/>
    <col min="15" max="15" width="3.5703125" style="122" customWidth="1"/>
    <col min="16" max="16384" width="11.42578125" style="122"/>
  </cols>
  <sheetData>
    <row r="1" spans="1:15">
      <c r="A1" s="582"/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</row>
    <row r="2" spans="1:15">
      <c r="A2" s="582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582"/>
    </row>
    <row r="3" spans="1:15">
      <c r="A3" s="582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582"/>
    </row>
    <row r="4" spans="1:15">
      <c r="A4" s="582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582"/>
    </row>
    <row r="5" spans="1:15">
      <c r="A5" s="582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582"/>
    </row>
    <row r="6" spans="1:15">
      <c r="A6" s="582"/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582"/>
    </row>
    <row r="7" spans="1:15">
      <c r="A7" s="582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582"/>
    </row>
    <row r="8" spans="1:15">
      <c r="A8" s="582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582"/>
    </row>
    <row r="9" spans="1:15">
      <c r="A9" s="582"/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582"/>
    </row>
    <row r="10" spans="1:15">
      <c r="A10" s="582"/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582"/>
    </row>
    <row r="11" spans="1:15" ht="15.75" thickBot="1">
      <c r="A11" s="582"/>
      <c r="B11" s="582"/>
      <c r="C11" s="582"/>
      <c r="D11" s="582"/>
      <c r="E11" s="582"/>
      <c r="F11" s="582"/>
      <c r="G11" s="582"/>
      <c r="H11" s="582"/>
      <c r="I11" s="582"/>
      <c r="J11" s="582"/>
      <c r="K11" s="582"/>
      <c r="L11" s="582"/>
      <c r="M11" s="582"/>
      <c r="N11" s="582"/>
      <c r="O11" s="582"/>
    </row>
    <row r="12" spans="1:15" ht="38.25" customHeight="1">
      <c r="A12" s="582"/>
      <c r="B12" s="590" t="s">
        <v>540</v>
      </c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2"/>
      <c r="O12" s="582"/>
    </row>
    <row r="13" spans="1:15" ht="38.25" customHeight="1">
      <c r="A13" s="582"/>
      <c r="B13" s="593" t="s">
        <v>541</v>
      </c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5"/>
      <c r="O13" s="582"/>
    </row>
    <row r="14" spans="1:15" ht="39" customHeight="1" thickBot="1">
      <c r="A14" s="582"/>
      <c r="B14" s="596" t="s">
        <v>536</v>
      </c>
      <c r="C14" s="597"/>
      <c r="D14" s="597"/>
      <c r="E14" s="597"/>
      <c r="F14" s="597"/>
      <c r="G14" s="597"/>
      <c r="H14" s="597"/>
      <c r="I14" s="597"/>
      <c r="J14" s="597"/>
      <c r="K14" s="597"/>
      <c r="L14" s="597"/>
      <c r="M14" s="597"/>
      <c r="N14" s="598"/>
      <c r="O14" s="582"/>
    </row>
    <row r="15" spans="1:15">
      <c r="A15" s="582"/>
      <c r="B15" s="582"/>
      <c r="C15" s="582"/>
      <c r="D15" s="582"/>
      <c r="E15" s="582"/>
      <c r="F15" s="582"/>
      <c r="G15" s="582"/>
      <c r="H15" s="582"/>
      <c r="I15" s="582"/>
      <c r="J15" s="582"/>
      <c r="K15" s="582"/>
      <c r="L15" s="582"/>
      <c r="M15" s="582"/>
      <c r="N15" s="582"/>
      <c r="O15" s="582"/>
    </row>
    <row r="16" spans="1:15">
      <c r="A16" s="582"/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582"/>
    </row>
    <row r="17" spans="1:16">
      <c r="A17" s="582"/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582"/>
    </row>
    <row r="18" spans="1:16">
      <c r="A18" s="582"/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582"/>
    </row>
    <row r="19" spans="1:16" ht="15.75" thickBot="1">
      <c r="A19" s="582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582"/>
    </row>
    <row r="20" spans="1:16" ht="20.25" customHeight="1" thickBot="1">
      <c r="A20" s="582"/>
      <c r="B20" s="176"/>
      <c r="C20" s="599" t="s">
        <v>123</v>
      </c>
      <c r="D20" s="600"/>
      <c r="E20" s="600"/>
      <c r="F20" s="601"/>
      <c r="G20" s="176"/>
      <c r="H20" s="599" t="s">
        <v>208</v>
      </c>
      <c r="I20" s="600"/>
      <c r="J20" s="600"/>
      <c r="K20" s="600"/>
      <c r="L20" s="601"/>
      <c r="M20" s="176"/>
      <c r="N20" s="176"/>
      <c r="O20" s="582"/>
      <c r="P20" s="29"/>
    </row>
    <row r="21" spans="1:16" ht="15.75" thickBot="1">
      <c r="A21" s="582"/>
      <c r="B21" s="176"/>
      <c r="C21" s="94" t="s">
        <v>37</v>
      </c>
      <c r="D21" s="602" t="s">
        <v>1</v>
      </c>
      <c r="E21" s="603"/>
      <c r="F21" s="94" t="s">
        <v>2</v>
      </c>
      <c r="G21" s="176"/>
      <c r="H21" s="94" t="s">
        <v>5</v>
      </c>
      <c r="I21" s="94" t="s">
        <v>4</v>
      </c>
      <c r="J21" s="94" t="s">
        <v>6</v>
      </c>
      <c r="K21" s="94" t="s">
        <v>122</v>
      </c>
      <c r="L21" s="94" t="s">
        <v>2</v>
      </c>
      <c r="M21" s="176"/>
      <c r="N21" s="176"/>
      <c r="O21" s="582"/>
      <c r="P21" s="29"/>
    </row>
    <row r="22" spans="1:16" ht="16.5" thickBot="1">
      <c r="A22" s="582"/>
      <c r="B22" s="176"/>
      <c r="C22" s="200">
        <v>180</v>
      </c>
      <c r="D22" s="607">
        <v>98</v>
      </c>
      <c r="E22" s="616"/>
      <c r="F22" s="201">
        <v>278</v>
      </c>
      <c r="G22" s="176"/>
      <c r="H22" s="200">
        <v>179</v>
      </c>
      <c r="I22" s="200">
        <v>92</v>
      </c>
      <c r="J22" s="200">
        <v>7</v>
      </c>
      <c r="K22" s="200">
        <v>0</v>
      </c>
      <c r="L22" s="201">
        <v>278</v>
      </c>
      <c r="M22" s="176"/>
      <c r="N22" s="176"/>
      <c r="O22" s="582"/>
      <c r="P22" s="29"/>
    </row>
    <row r="23" spans="1:16" ht="16.5" thickBot="1">
      <c r="A23" s="582"/>
      <c r="B23" s="176"/>
      <c r="C23" s="202">
        <v>0.64748201438848918</v>
      </c>
      <c r="D23" s="617">
        <v>0.35251798561151076</v>
      </c>
      <c r="E23" s="618"/>
      <c r="F23" s="203">
        <v>1</v>
      </c>
      <c r="G23" s="176"/>
      <c r="H23" s="202">
        <v>0.64388489208633093</v>
      </c>
      <c r="I23" s="202">
        <v>0.33093525179856115</v>
      </c>
      <c r="J23" s="202">
        <v>2.5179856115107913E-2</v>
      </c>
      <c r="K23" s="202">
        <v>0</v>
      </c>
      <c r="L23" s="203">
        <v>0.99999999999999989</v>
      </c>
      <c r="M23" s="176"/>
      <c r="N23" s="176"/>
      <c r="O23" s="582"/>
      <c r="P23" s="29"/>
    </row>
    <row r="24" spans="1:16" ht="32.25" customHeight="1">
      <c r="A24" s="582"/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582"/>
      <c r="P24" s="29"/>
    </row>
    <row r="25" spans="1:16" ht="18.75" customHeight="1">
      <c r="A25" s="582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582"/>
      <c r="P25" s="29"/>
    </row>
    <row r="26" spans="1:16">
      <c r="A26" s="582"/>
      <c r="B26" s="176"/>
      <c r="C26" s="176"/>
      <c r="D26" s="51"/>
      <c r="E26" s="51"/>
      <c r="F26" s="51"/>
      <c r="G26" s="176"/>
      <c r="H26" s="51"/>
      <c r="I26" s="51"/>
      <c r="J26" s="63"/>
      <c r="K26" s="63"/>
      <c r="L26" s="63"/>
      <c r="M26" s="176"/>
      <c r="N26" s="176"/>
      <c r="O26" s="582"/>
    </row>
    <row r="27" spans="1:16">
      <c r="A27" s="582"/>
      <c r="B27" s="176"/>
      <c r="C27" s="176"/>
      <c r="D27" s="51"/>
      <c r="E27" s="51"/>
      <c r="F27" s="51"/>
      <c r="G27" s="176"/>
      <c r="H27" s="51"/>
      <c r="I27" s="51"/>
      <c r="J27" s="51"/>
      <c r="K27" s="51"/>
      <c r="L27" s="51"/>
      <c r="M27" s="176"/>
      <c r="N27" s="176"/>
      <c r="O27" s="582"/>
    </row>
    <row r="28" spans="1:16">
      <c r="A28" s="582"/>
      <c r="B28" s="176"/>
      <c r="C28" s="176"/>
      <c r="D28" s="51"/>
      <c r="E28" s="51"/>
      <c r="F28" s="51"/>
      <c r="G28" s="176"/>
      <c r="H28" s="51"/>
      <c r="I28" s="51"/>
      <c r="J28" s="51"/>
      <c r="K28" s="51"/>
      <c r="L28" s="51"/>
      <c r="M28" s="176"/>
      <c r="N28" s="176"/>
      <c r="O28" s="582"/>
    </row>
    <row r="29" spans="1:16">
      <c r="A29" s="582"/>
      <c r="B29" s="176"/>
      <c r="C29" s="176"/>
      <c r="D29" s="51"/>
      <c r="E29" s="51"/>
      <c r="F29" s="51"/>
      <c r="G29" s="176"/>
      <c r="H29" s="51"/>
      <c r="I29" s="51"/>
      <c r="J29" s="51"/>
      <c r="K29" s="51"/>
      <c r="L29" s="51"/>
      <c r="M29" s="176"/>
      <c r="N29" s="176"/>
      <c r="O29" s="582"/>
    </row>
    <row r="30" spans="1:16">
      <c r="A30" s="582"/>
      <c r="B30" s="176"/>
      <c r="C30" s="176"/>
      <c r="D30" s="51"/>
      <c r="E30" s="51"/>
      <c r="F30" s="51"/>
      <c r="G30" s="176"/>
      <c r="H30" s="51"/>
      <c r="I30" s="51"/>
      <c r="J30" s="51"/>
      <c r="K30" s="51"/>
      <c r="L30" s="51"/>
      <c r="M30" s="176"/>
      <c r="N30" s="176"/>
      <c r="O30" s="582"/>
    </row>
    <row r="31" spans="1:16">
      <c r="A31" s="582"/>
      <c r="B31" s="176"/>
      <c r="C31" s="176"/>
      <c r="D31" s="51"/>
      <c r="E31" s="51"/>
      <c r="F31" s="51"/>
      <c r="G31" s="176"/>
      <c r="H31" s="51"/>
      <c r="I31" s="51"/>
      <c r="J31" s="51"/>
      <c r="K31" s="51"/>
      <c r="L31" s="51"/>
      <c r="M31" s="176"/>
      <c r="N31" s="176"/>
      <c r="O31" s="582"/>
    </row>
    <row r="32" spans="1:16">
      <c r="A32" s="582"/>
      <c r="B32" s="176"/>
      <c r="C32" s="176"/>
      <c r="D32" s="51"/>
      <c r="E32" s="51"/>
      <c r="F32" s="51"/>
      <c r="G32" s="176"/>
      <c r="H32" s="51"/>
      <c r="I32" s="51"/>
      <c r="J32" s="51"/>
      <c r="K32" s="51"/>
      <c r="L32" s="51"/>
      <c r="M32" s="176"/>
      <c r="N32" s="176"/>
      <c r="O32" s="582"/>
    </row>
    <row r="33" spans="1:15">
      <c r="A33" s="582"/>
      <c r="B33" s="176"/>
      <c r="C33" s="176"/>
      <c r="D33" s="51"/>
      <c r="E33" s="51"/>
      <c r="F33" s="51"/>
      <c r="G33" s="176"/>
      <c r="H33" s="51"/>
      <c r="I33" s="51"/>
      <c r="J33" s="51"/>
      <c r="K33" s="51"/>
      <c r="L33" s="51"/>
      <c r="M33" s="176"/>
      <c r="N33" s="176"/>
      <c r="O33" s="582"/>
    </row>
    <row r="34" spans="1:15" ht="16.5" customHeight="1">
      <c r="A34" s="582"/>
      <c r="B34" s="176"/>
      <c r="C34" s="176"/>
      <c r="D34" s="51"/>
      <c r="E34" s="51"/>
      <c r="F34" s="51"/>
      <c r="G34" s="176"/>
      <c r="H34" s="51"/>
      <c r="I34" s="51"/>
      <c r="J34" s="51"/>
      <c r="K34" s="51"/>
      <c r="L34" s="51"/>
      <c r="M34" s="176"/>
      <c r="N34" s="176"/>
      <c r="O34" s="582"/>
    </row>
    <row r="35" spans="1:15">
      <c r="A35" s="582"/>
      <c r="B35" s="176"/>
      <c r="C35" s="176"/>
      <c r="D35" s="51"/>
      <c r="E35" s="51"/>
      <c r="F35" s="51"/>
      <c r="G35" s="176"/>
      <c r="H35" s="51"/>
      <c r="I35" s="51"/>
      <c r="J35" s="51"/>
      <c r="K35" s="51"/>
      <c r="L35" s="51"/>
      <c r="M35" s="176"/>
      <c r="N35" s="176"/>
      <c r="O35" s="582"/>
    </row>
    <row r="36" spans="1:15">
      <c r="A36" s="582"/>
      <c r="B36" s="176"/>
      <c r="C36" s="176"/>
      <c r="D36" s="51"/>
      <c r="E36" s="51"/>
      <c r="F36" s="51"/>
      <c r="G36" s="176"/>
      <c r="H36" s="51"/>
      <c r="I36" s="51"/>
      <c r="J36" s="51"/>
      <c r="K36" s="51"/>
      <c r="L36" s="51"/>
      <c r="M36" s="176"/>
      <c r="N36" s="176"/>
      <c r="O36" s="582"/>
    </row>
    <row r="37" spans="1:15">
      <c r="A37" s="582"/>
      <c r="B37" s="176"/>
      <c r="C37" s="176"/>
      <c r="D37" s="51"/>
      <c r="E37" s="51"/>
      <c r="F37" s="51"/>
      <c r="G37" s="176"/>
      <c r="H37" s="51"/>
      <c r="I37" s="51"/>
      <c r="J37" s="51"/>
      <c r="K37" s="51"/>
      <c r="L37" s="51"/>
      <c r="M37" s="176"/>
      <c r="N37" s="176"/>
      <c r="O37" s="582"/>
    </row>
    <row r="38" spans="1:15">
      <c r="A38" s="582"/>
      <c r="B38" s="176"/>
      <c r="C38" s="176"/>
      <c r="D38" s="51"/>
      <c r="E38" s="51"/>
      <c r="F38" s="51"/>
      <c r="G38" s="176"/>
      <c r="H38" s="51"/>
      <c r="I38" s="51"/>
      <c r="J38" s="51"/>
      <c r="K38" s="51"/>
      <c r="L38" s="51"/>
      <c r="M38" s="176"/>
      <c r="N38" s="176"/>
      <c r="O38" s="582"/>
    </row>
    <row r="39" spans="1:15">
      <c r="A39" s="582"/>
      <c r="B39" s="176"/>
      <c r="C39" s="176"/>
      <c r="D39" s="51"/>
      <c r="E39" s="51"/>
      <c r="F39" s="51"/>
      <c r="G39" s="176"/>
      <c r="H39" s="51"/>
      <c r="I39" s="51"/>
      <c r="J39" s="51"/>
      <c r="K39" s="51"/>
      <c r="L39" s="51"/>
      <c r="M39" s="176"/>
      <c r="N39" s="176"/>
      <c r="O39" s="582"/>
    </row>
    <row r="40" spans="1:15">
      <c r="A40" s="582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582"/>
    </row>
    <row r="41" spans="1:15">
      <c r="A41" s="582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582"/>
    </row>
    <row r="42" spans="1:15" ht="49.5" customHeight="1">
      <c r="A42" s="582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582"/>
    </row>
    <row r="43" spans="1:15">
      <c r="A43" s="582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582"/>
    </row>
    <row r="44" spans="1:15">
      <c r="A44" s="582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582"/>
    </row>
    <row r="45" spans="1:15" ht="19.5" customHeight="1">
      <c r="A45" s="582"/>
      <c r="B45" s="176"/>
      <c r="C45" s="176"/>
      <c r="D45" s="831" t="s">
        <v>124</v>
      </c>
      <c r="E45" s="832"/>
      <c r="F45" s="832"/>
      <c r="G45" s="832"/>
      <c r="H45" s="832"/>
      <c r="I45" s="833"/>
      <c r="J45" s="176"/>
      <c r="K45" s="176"/>
      <c r="L45" s="176"/>
      <c r="M45" s="176"/>
      <c r="N45" s="176"/>
      <c r="O45" s="582"/>
    </row>
    <row r="46" spans="1:15" ht="29.25" customHeight="1" thickBot="1">
      <c r="A46" s="582"/>
      <c r="B46" s="176"/>
      <c r="C46" s="176"/>
      <c r="D46" s="826">
        <v>1</v>
      </c>
      <c r="E46" s="827" t="s">
        <v>459</v>
      </c>
      <c r="F46" s="828"/>
      <c r="G46" s="829"/>
      <c r="H46" s="826">
        <v>6</v>
      </c>
      <c r="I46" s="830">
        <v>2.1582733812949641E-2</v>
      </c>
      <c r="J46" s="176"/>
      <c r="K46" s="176"/>
      <c r="L46" s="176"/>
      <c r="M46" s="176"/>
      <c r="N46" s="176"/>
      <c r="O46" s="582"/>
    </row>
    <row r="47" spans="1:15" ht="30" customHeight="1" thickBot="1">
      <c r="A47" s="582"/>
      <c r="B47" s="176"/>
      <c r="C47" s="176"/>
      <c r="D47" s="200">
        <v>2</v>
      </c>
      <c r="E47" s="613" t="s">
        <v>458</v>
      </c>
      <c r="F47" s="614"/>
      <c r="G47" s="615"/>
      <c r="H47" s="200">
        <v>0</v>
      </c>
      <c r="I47" s="202">
        <v>0</v>
      </c>
      <c r="J47" s="176"/>
      <c r="K47" s="176"/>
      <c r="L47" s="176"/>
      <c r="M47" s="176"/>
      <c r="N47" s="176"/>
      <c r="O47" s="582"/>
    </row>
    <row r="48" spans="1:15" s="497" customFormat="1" ht="18" customHeight="1" thickBot="1">
      <c r="A48" s="582"/>
      <c r="B48" s="176"/>
      <c r="C48" s="176"/>
      <c r="D48" s="200">
        <v>3</v>
      </c>
      <c r="E48" s="579" t="s">
        <v>442</v>
      </c>
      <c r="F48" s="580"/>
      <c r="G48" s="581"/>
      <c r="H48" s="200">
        <v>4</v>
      </c>
      <c r="I48" s="202">
        <v>1.4388489208633094E-2</v>
      </c>
      <c r="J48" s="176"/>
      <c r="K48" s="176"/>
      <c r="L48" s="176"/>
      <c r="M48" s="176"/>
      <c r="N48" s="176"/>
      <c r="O48" s="582"/>
    </row>
    <row r="49" spans="1:15" s="497" customFormat="1" ht="18" customHeight="1" thickBot="1">
      <c r="A49" s="582"/>
      <c r="B49" s="176"/>
      <c r="C49" s="176"/>
      <c r="D49" s="200">
        <v>4</v>
      </c>
      <c r="E49" s="579" t="s">
        <v>473</v>
      </c>
      <c r="F49" s="580"/>
      <c r="G49" s="581"/>
      <c r="H49" s="200">
        <v>54</v>
      </c>
      <c r="I49" s="202">
        <v>0.19424460431654678</v>
      </c>
      <c r="J49" s="176"/>
      <c r="K49" s="176"/>
      <c r="L49" s="176"/>
      <c r="M49" s="176"/>
      <c r="N49" s="176"/>
      <c r="O49" s="582"/>
    </row>
    <row r="50" spans="1:15" s="497" customFormat="1" ht="17.25" customHeight="1" thickBot="1">
      <c r="A50" s="582"/>
      <c r="B50" s="176"/>
      <c r="C50" s="176"/>
      <c r="D50" s="200">
        <v>5</v>
      </c>
      <c r="E50" s="579" t="s">
        <v>475</v>
      </c>
      <c r="F50" s="580"/>
      <c r="G50" s="581"/>
      <c r="H50" s="200">
        <v>0</v>
      </c>
      <c r="I50" s="202">
        <v>0</v>
      </c>
      <c r="J50" s="176"/>
      <c r="K50" s="176"/>
      <c r="L50" s="176"/>
      <c r="M50" s="176"/>
      <c r="N50" s="176"/>
      <c r="O50" s="582"/>
    </row>
    <row r="51" spans="1:15" ht="15.75" customHeight="1" thickBot="1">
      <c r="A51" s="582"/>
      <c r="B51" s="176"/>
      <c r="C51" s="176"/>
      <c r="D51" s="200">
        <v>6</v>
      </c>
      <c r="E51" s="579" t="s">
        <v>14</v>
      </c>
      <c r="F51" s="580"/>
      <c r="G51" s="581"/>
      <c r="H51" s="200">
        <v>91</v>
      </c>
      <c r="I51" s="202">
        <v>0.3273381294964029</v>
      </c>
      <c r="J51" s="176"/>
      <c r="K51" s="176"/>
      <c r="L51" s="176"/>
      <c r="M51" s="176"/>
      <c r="N51" s="176"/>
      <c r="O51" s="582"/>
    </row>
    <row r="52" spans="1:15" ht="15.75" thickBot="1">
      <c r="A52" s="582"/>
      <c r="B52" s="176"/>
      <c r="C52" s="176"/>
      <c r="D52" s="200">
        <v>7</v>
      </c>
      <c r="E52" s="579" t="s">
        <v>143</v>
      </c>
      <c r="F52" s="580"/>
      <c r="G52" s="581"/>
      <c r="H52" s="200">
        <v>67</v>
      </c>
      <c r="I52" s="202">
        <v>0.24100719424460432</v>
      </c>
      <c r="J52" s="176"/>
      <c r="K52" s="176"/>
      <c r="L52" s="176"/>
      <c r="M52" s="176"/>
      <c r="N52" s="176"/>
      <c r="O52" s="582"/>
    </row>
    <row r="53" spans="1:15" ht="15.75" customHeight="1" thickBot="1">
      <c r="A53" s="582"/>
      <c r="B53" s="176"/>
      <c r="C53" s="176"/>
      <c r="D53" s="200">
        <v>8</v>
      </c>
      <c r="E53" s="579" t="s">
        <v>476</v>
      </c>
      <c r="F53" s="580"/>
      <c r="G53" s="581"/>
      <c r="H53" s="200">
        <v>0</v>
      </c>
      <c r="I53" s="202">
        <v>0</v>
      </c>
      <c r="J53" s="176"/>
      <c r="K53" s="176"/>
      <c r="L53" s="176"/>
      <c r="M53" s="176"/>
      <c r="N53" s="176"/>
      <c r="O53" s="582"/>
    </row>
    <row r="54" spans="1:15" ht="28.5" customHeight="1" thickBot="1">
      <c r="A54" s="582"/>
      <c r="B54" s="176"/>
      <c r="C54" s="176"/>
      <c r="D54" s="200">
        <v>9</v>
      </c>
      <c r="E54" s="613" t="s">
        <v>444</v>
      </c>
      <c r="F54" s="614"/>
      <c r="G54" s="615"/>
      <c r="H54" s="200">
        <v>23</v>
      </c>
      <c r="I54" s="202">
        <v>8.2733812949640287E-2</v>
      </c>
      <c r="J54" s="176"/>
      <c r="K54" s="176"/>
      <c r="L54" s="176"/>
      <c r="M54" s="176"/>
      <c r="N54" s="176"/>
      <c r="O54" s="582"/>
    </row>
    <row r="55" spans="1:15" ht="27.75" customHeight="1" thickBot="1">
      <c r="A55" s="582"/>
      <c r="B55" s="176"/>
      <c r="C55" s="176"/>
      <c r="D55" s="200">
        <v>10</v>
      </c>
      <c r="E55" s="613" t="s">
        <v>445</v>
      </c>
      <c r="F55" s="614"/>
      <c r="G55" s="615"/>
      <c r="H55" s="200">
        <v>2</v>
      </c>
      <c r="I55" s="202">
        <v>7.1942446043165471E-3</v>
      </c>
      <c r="J55" s="176"/>
      <c r="K55" s="176"/>
      <c r="L55" s="176"/>
      <c r="M55" s="176"/>
      <c r="N55" s="176"/>
      <c r="O55" s="582"/>
    </row>
    <row r="56" spans="1:15" ht="15.75" customHeight="1" thickBot="1">
      <c r="A56" s="582"/>
      <c r="B56" s="176"/>
      <c r="C56" s="176"/>
      <c r="D56" s="200">
        <v>11</v>
      </c>
      <c r="E56" s="579" t="s">
        <v>16</v>
      </c>
      <c r="F56" s="580"/>
      <c r="G56" s="581"/>
      <c r="H56" s="200">
        <v>21</v>
      </c>
      <c r="I56" s="202">
        <v>7.5539568345323743E-2</v>
      </c>
      <c r="J56" s="176"/>
      <c r="K56" s="176"/>
      <c r="L56" s="176"/>
      <c r="M56" s="176"/>
      <c r="N56" s="176"/>
      <c r="O56" s="582"/>
    </row>
    <row r="57" spans="1:15" ht="15.75" customHeight="1" thickBot="1">
      <c r="A57" s="582"/>
      <c r="B57" s="176"/>
      <c r="C57" s="176"/>
      <c r="D57" s="200">
        <v>12</v>
      </c>
      <c r="E57" s="579" t="s">
        <v>17</v>
      </c>
      <c r="F57" s="580"/>
      <c r="G57" s="581"/>
      <c r="H57" s="200">
        <v>0</v>
      </c>
      <c r="I57" s="202">
        <v>0</v>
      </c>
      <c r="J57" s="176"/>
      <c r="K57" s="176"/>
      <c r="L57" s="176"/>
      <c r="M57" s="176"/>
      <c r="N57" s="176"/>
      <c r="O57" s="582"/>
    </row>
    <row r="58" spans="1:15" ht="27" customHeight="1" thickBot="1">
      <c r="A58" s="582"/>
      <c r="B58" s="176"/>
      <c r="C58" s="176"/>
      <c r="D58" s="200">
        <v>13</v>
      </c>
      <c r="E58" s="613" t="s">
        <v>446</v>
      </c>
      <c r="F58" s="614"/>
      <c r="G58" s="615"/>
      <c r="H58" s="200">
        <v>5</v>
      </c>
      <c r="I58" s="202">
        <v>0.02</v>
      </c>
      <c r="J58" s="176"/>
      <c r="K58" s="176"/>
      <c r="L58" s="176"/>
      <c r="M58" s="176"/>
      <c r="N58" s="176"/>
      <c r="O58" s="582"/>
    </row>
    <row r="59" spans="1:15" ht="15.75" customHeight="1" thickBot="1">
      <c r="A59" s="582"/>
      <c r="B59" s="176"/>
      <c r="C59" s="176"/>
      <c r="D59" s="200">
        <v>14</v>
      </c>
      <c r="E59" s="579" t="s">
        <v>236</v>
      </c>
      <c r="F59" s="580"/>
      <c r="G59" s="581"/>
      <c r="H59" s="200">
        <v>0</v>
      </c>
      <c r="I59" s="202">
        <v>0</v>
      </c>
      <c r="J59" s="176"/>
      <c r="K59" s="176"/>
      <c r="L59" s="176"/>
      <c r="M59" s="176"/>
      <c r="N59" s="176"/>
      <c r="O59" s="582"/>
    </row>
    <row r="60" spans="1:15" ht="15.75" thickBot="1">
      <c r="A60" s="582"/>
      <c r="B60" s="176"/>
      <c r="C60" s="176"/>
      <c r="D60" s="200">
        <v>15</v>
      </c>
      <c r="E60" s="579" t="s">
        <v>474</v>
      </c>
      <c r="F60" s="580"/>
      <c r="G60" s="581"/>
      <c r="H60" s="200">
        <v>5</v>
      </c>
      <c r="I60" s="202">
        <v>1.7985611510791366E-2</v>
      </c>
      <c r="J60" s="176"/>
      <c r="K60" s="176"/>
      <c r="L60" s="176"/>
      <c r="M60" s="176"/>
      <c r="N60" s="176"/>
      <c r="O60" s="582"/>
    </row>
    <row r="61" spans="1:15" s="169" customFormat="1" ht="16.5" customHeight="1" thickBot="1">
      <c r="A61" s="582"/>
      <c r="B61" s="176"/>
      <c r="C61" s="176"/>
      <c r="D61" s="200">
        <v>16</v>
      </c>
      <c r="E61" s="579" t="s">
        <v>515</v>
      </c>
      <c r="F61" s="580"/>
      <c r="G61" s="581"/>
      <c r="H61" s="200">
        <v>0</v>
      </c>
      <c r="I61" s="202">
        <v>0</v>
      </c>
      <c r="J61" s="176"/>
      <c r="K61" s="176"/>
      <c r="L61" s="176"/>
      <c r="M61" s="176"/>
      <c r="N61" s="176"/>
      <c r="O61" s="582"/>
    </row>
    <row r="62" spans="1:15" ht="15.75" thickBot="1">
      <c r="A62" s="582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582"/>
    </row>
    <row r="63" spans="1:15" ht="16.5" thickBot="1">
      <c r="A63" s="582"/>
      <c r="B63" s="176"/>
      <c r="C63" s="176"/>
      <c r="D63" s="176"/>
      <c r="E63" s="176"/>
      <c r="F63" s="176"/>
      <c r="G63" s="176"/>
      <c r="H63" s="204">
        <v>278</v>
      </c>
      <c r="I63" s="205">
        <v>1</v>
      </c>
      <c r="J63" s="176"/>
      <c r="K63" s="176"/>
      <c r="L63" s="176"/>
      <c r="M63" s="176"/>
      <c r="N63" s="176"/>
      <c r="O63" s="582"/>
    </row>
    <row r="64" spans="1:15">
      <c r="A64" s="582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582"/>
    </row>
    <row r="65" spans="1:15">
      <c r="A65" s="582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582"/>
    </row>
    <row r="66" spans="1:15">
      <c r="A66" s="582"/>
      <c r="B66" s="176"/>
      <c r="M66" s="176"/>
      <c r="N66" s="176"/>
      <c r="O66" s="582"/>
    </row>
    <row r="67" spans="1:15">
      <c r="A67" s="582"/>
      <c r="B67" s="176"/>
      <c r="M67" s="176"/>
      <c r="N67" s="176"/>
      <c r="O67" s="582"/>
    </row>
    <row r="68" spans="1:15">
      <c r="A68" s="582"/>
      <c r="B68" s="176"/>
      <c r="M68" s="176"/>
      <c r="N68" s="176"/>
      <c r="O68" s="582"/>
    </row>
    <row r="69" spans="1:15">
      <c r="A69" s="582"/>
      <c r="B69" s="176"/>
      <c r="M69" s="176"/>
      <c r="N69" s="176"/>
      <c r="O69" s="582"/>
    </row>
    <row r="70" spans="1:15">
      <c r="A70" s="582"/>
      <c r="B70" s="176"/>
      <c r="M70" s="176"/>
      <c r="N70" s="176"/>
      <c r="O70" s="582"/>
    </row>
    <row r="71" spans="1:15">
      <c r="A71" s="582"/>
      <c r="B71" s="176"/>
      <c r="M71" s="176"/>
      <c r="N71" s="176"/>
      <c r="O71" s="582"/>
    </row>
    <row r="72" spans="1:15">
      <c r="A72" s="582"/>
      <c r="B72" s="176"/>
      <c r="M72" s="176"/>
      <c r="N72" s="176"/>
      <c r="O72" s="582"/>
    </row>
    <row r="73" spans="1:15">
      <c r="A73" s="582"/>
      <c r="B73" s="176"/>
      <c r="M73" s="176"/>
      <c r="N73" s="176"/>
      <c r="O73" s="582"/>
    </row>
    <row r="74" spans="1:15">
      <c r="A74" s="582"/>
      <c r="B74" s="176"/>
      <c r="M74" s="176"/>
      <c r="N74" s="176"/>
      <c r="O74" s="582"/>
    </row>
    <row r="75" spans="1:15">
      <c r="A75" s="582"/>
      <c r="B75" s="176"/>
      <c r="M75" s="176"/>
      <c r="N75" s="176"/>
      <c r="O75" s="582"/>
    </row>
    <row r="76" spans="1:15">
      <c r="A76" s="582"/>
      <c r="B76" s="176"/>
      <c r="M76" s="176"/>
      <c r="N76" s="176"/>
      <c r="O76" s="582"/>
    </row>
    <row r="77" spans="1:15">
      <c r="A77" s="582"/>
      <c r="B77" s="176"/>
      <c r="M77" s="176"/>
      <c r="N77" s="176"/>
      <c r="O77" s="582"/>
    </row>
    <row r="78" spans="1:15">
      <c r="A78" s="582"/>
      <c r="B78" s="176"/>
      <c r="M78" s="176"/>
      <c r="N78" s="176"/>
      <c r="O78" s="582"/>
    </row>
    <row r="79" spans="1:15">
      <c r="A79" s="582"/>
      <c r="B79" s="176"/>
      <c r="M79" s="176"/>
      <c r="N79" s="176"/>
      <c r="O79" s="582"/>
    </row>
    <row r="80" spans="1:15">
      <c r="A80" s="582"/>
      <c r="B80" s="176"/>
      <c r="M80" s="176"/>
      <c r="N80" s="176"/>
      <c r="O80" s="582"/>
    </row>
    <row r="81" spans="1:15">
      <c r="A81" s="582"/>
      <c r="B81" s="176"/>
      <c r="M81" s="176"/>
      <c r="N81" s="176"/>
      <c r="O81" s="582"/>
    </row>
    <row r="82" spans="1:15">
      <c r="A82" s="582"/>
      <c r="B82" s="176"/>
      <c r="M82" s="176"/>
      <c r="N82" s="176"/>
      <c r="O82" s="582"/>
    </row>
    <row r="83" spans="1:15">
      <c r="A83" s="582"/>
      <c r="B83" s="176"/>
      <c r="M83" s="176"/>
      <c r="N83" s="176"/>
      <c r="O83" s="582"/>
    </row>
    <row r="84" spans="1:15">
      <c r="A84" s="582"/>
      <c r="B84" s="176"/>
      <c r="M84" s="176"/>
      <c r="N84" s="176"/>
      <c r="O84" s="582"/>
    </row>
    <row r="85" spans="1:15">
      <c r="A85" s="582"/>
      <c r="B85" s="176"/>
      <c r="M85" s="176"/>
      <c r="N85" s="176"/>
      <c r="O85" s="582"/>
    </row>
    <row r="86" spans="1:15">
      <c r="A86" s="582"/>
      <c r="B86" s="176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176"/>
      <c r="N86" s="176"/>
      <c r="O86" s="582"/>
    </row>
    <row r="87" spans="1:15">
      <c r="A87" s="582"/>
      <c r="B87" s="176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176"/>
      <c r="N87" s="176"/>
      <c r="O87" s="582"/>
    </row>
    <row r="88" spans="1:15">
      <c r="A88" s="582"/>
      <c r="B88" s="176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582"/>
    </row>
    <row r="89" spans="1:15">
      <c r="A89" s="582"/>
      <c r="B89" s="176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582"/>
    </row>
    <row r="90" spans="1:15">
      <c r="A90" s="582"/>
      <c r="B90" s="176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582"/>
    </row>
    <row r="91" spans="1:15">
      <c r="A91" s="582"/>
      <c r="B91" s="176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582"/>
    </row>
    <row r="92" spans="1:15">
      <c r="A92" s="582"/>
      <c r="B92" s="176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582"/>
    </row>
    <row r="93" spans="1:15">
      <c r="A93" s="582"/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582"/>
    </row>
    <row r="94" spans="1:15">
      <c r="A94" s="582"/>
      <c r="B94" s="176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582"/>
    </row>
    <row r="95" spans="1:15">
      <c r="A95" s="582"/>
      <c r="B95" s="176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582"/>
    </row>
    <row r="96" spans="1:15">
      <c r="A96" s="582"/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582"/>
    </row>
    <row r="97" spans="1:15">
      <c r="A97" s="582"/>
      <c r="B97" s="176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582"/>
    </row>
    <row r="98" spans="1:15">
      <c r="A98" s="582"/>
      <c r="B98" s="176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582"/>
    </row>
    <row r="99" spans="1:15">
      <c r="A99" s="582"/>
      <c r="B99" s="176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582"/>
    </row>
    <row r="100" spans="1:15" ht="15.75" thickBot="1">
      <c r="A100" s="582"/>
      <c r="B100" s="176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582"/>
    </row>
    <row r="101" spans="1:15" ht="19.5" thickBot="1">
      <c r="A101" s="582"/>
      <c r="B101" s="176"/>
      <c r="C101" s="176"/>
      <c r="D101" s="604" t="s">
        <v>183</v>
      </c>
      <c r="E101" s="605"/>
      <c r="F101" s="605"/>
      <c r="G101" s="605"/>
      <c r="H101" s="605"/>
      <c r="I101" s="606"/>
      <c r="J101" s="176"/>
      <c r="K101" s="176"/>
      <c r="L101" s="176"/>
      <c r="M101" s="176"/>
      <c r="N101" s="176"/>
      <c r="O101" s="582"/>
    </row>
    <row r="102" spans="1:15" ht="15.75" customHeight="1" thickBot="1">
      <c r="A102" s="582"/>
      <c r="B102" s="176"/>
      <c r="C102" s="176"/>
      <c r="D102" s="208">
        <v>1</v>
      </c>
      <c r="E102" s="480" t="s">
        <v>24</v>
      </c>
      <c r="F102" s="480"/>
      <c r="G102" s="481"/>
      <c r="H102" s="209">
        <v>176</v>
      </c>
      <c r="I102" s="210">
        <v>0.63309352517985606</v>
      </c>
      <c r="J102" s="176"/>
      <c r="K102" s="176"/>
      <c r="L102" s="176"/>
      <c r="M102" s="176"/>
      <c r="N102" s="176"/>
      <c r="O102" s="582"/>
    </row>
    <row r="103" spans="1:15" ht="15.75" thickBot="1">
      <c r="A103" s="582"/>
      <c r="B103" s="176"/>
      <c r="C103" s="176"/>
      <c r="D103" s="208">
        <v>2</v>
      </c>
      <c r="E103" s="479" t="s">
        <v>22</v>
      </c>
      <c r="F103" s="480"/>
      <c r="G103" s="481"/>
      <c r="H103" s="209">
        <v>52</v>
      </c>
      <c r="I103" s="210">
        <v>0.18705035971223022</v>
      </c>
      <c r="J103" s="176"/>
      <c r="K103" s="176"/>
      <c r="L103" s="176"/>
      <c r="M103" s="176"/>
      <c r="N103" s="176"/>
      <c r="O103" s="582"/>
    </row>
    <row r="104" spans="1:15" ht="15.75" customHeight="1" thickBot="1">
      <c r="A104" s="582"/>
      <c r="B104" s="176"/>
      <c r="C104" s="176"/>
      <c r="D104" s="208">
        <v>3</v>
      </c>
      <c r="E104" s="479" t="s">
        <v>21</v>
      </c>
      <c r="F104" s="480"/>
      <c r="G104" s="481"/>
      <c r="H104" s="209">
        <v>50</v>
      </c>
      <c r="I104" s="210">
        <v>0.17985611510791366</v>
      </c>
      <c r="J104" s="176"/>
      <c r="K104" s="176"/>
      <c r="L104" s="176"/>
      <c r="M104" s="176"/>
      <c r="N104" s="176"/>
      <c r="O104" s="582"/>
    </row>
    <row r="105" spans="1:15" ht="15.75" customHeight="1" thickBot="1">
      <c r="A105" s="582"/>
      <c r="B105" s="176"/>
      <c r="C105" s="176"/>
      <c r="D105" s="208">
        <v>4</v>
      </c>
      <c r="E105" s="479" t="s">
        <v>19</v>
      </c>
      <c r="F105" s="480"/>
      <c r="G105" s="481"/>
      <c r="H105" s="209">
        <v>0</v>
      </c>
      <c r="I105" s="210">
        <v>0</v>
      </c>
      <c r="J105" s="176"/>
      <c r="K105" s="176"/>
      <c r="L105" s="176"/>
      <c r="M105" s="176"/>
      <c r="N105" s="176"/>
      <c r="O105" s="582"/>
    </row>
    <row r="106" spans="1:15" ht="15.75" thickBot="1">
      <c r="A106" s="582"/>
      <c r="B106" s="176"/>
      <c r="C106" s="176"/>
      <c r="D106" s="208">
        <v>5</v>
      </c>
      <c r="E106" s="479" t="s">
        <v>20</v>
      </c>
      <c r="F106" s="480"/>
      <c r="G106" s="481"/>
      <c r="H106" s="209">
        <v>0</v>
      </c>
      <c r="I106" s="210">
        <v>0</v>
      </c>
      <c r="J106" s="176"/>
      <c r="K106" s="176"/>
      <c r="L106" s="176"/>
      <c r="M106" s="176"/>
      <c r="N106" s="176"/>
      <c r="O106" s="582"/>
    </row>
    <row r="107" spans="1:15" ht="15.75" customHeight="1" thickBot="1">
      <c r="A107" s="582"/>
      <c r="B107" s="176"/>
      <c r="C107" s="176"/>
      <c r="D107" s="208">
        <v>6</v>
      </c>
      <c r="E107" s="479" t="s">
        <v>197</v>
      </c>
      <c r="F107" s="480"/>
      <c r="G107" s="481"/>
      <c r="H107" s="209">
        <v>0</v>
      </c>
      <c r="I107" s="210">
        <v>0</v>
      </c>
      <c r="J107" s="176"/>
      <c r="K107" s="176"/>
      <c r="L107" s="176"/>
      <c r="M107" s="176"/>
      <c r="N107" s="176"/>
      <c r="O107" s="582"/>
    </row>
    <row r="108" spans="1:15">
      <c r="A108" s="582"/>
      <c r="B108" s="176"/>
      <c r="C108" s="176"/>
      <c r="D108" s="208">
        <v>7</v>
      </c>
      <c r="E108" s="479" t="s">
        <v>519</v>
      </c>
      <c r="F108" s="480"/>
      <c r="G108" s="481"/>
      <c r="H108" s="209">
        <v>0</v>
      </c>
      <c r="I108" s="210">
        <v>0</v>
      </c>
      <c r="J108" s="176"/>
      <c r="K108" s="176"/>
      <c r="L108" s="176"/>
      <c r="M108" s="176"/>
      <c r="N108" s="176"/>
      <c r="O108" s="582"/>
    </row>
    <row r="109" spans="1:15" ht="15.75" thickBot="1">
      <c r="A109" s="582"/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582"/>
    </row>
    <row r="110" spans="1:15" s="169" customFormat="1" ht="16.5" thickBot="1">
      <c r="A110" s="582"/>
      <c r="B110" s="176"/>
      <c r="C110" s="176"/>
      <c r="D110" s="176"/>
      <c r="E110" s="176"/>
      <c r="F110" s="176"/>
      <c r="G110" s="211" t="s">
        <v>2</v>
      </c>
      <c r="H110" s="201">
        <v>278</v>
      </c>
      <c r="I110" s="212">
        <v>1</v>
      </c>
      <c r="J110" s="176"/>
      <c r="K110" s="176"/>
      <c r="L110" s="176"/>
      <c r="M110" s="176"/>
      <c r="N110" s="176"/>
      <c r="O110" s="582"/>
    </row>
    <row r="111" spans="1:15">
      <c r="A111" s="582"/>
      <c r="B111" s="176"/>
      <c r="C111" s="176"/>
      <c r="D111" s="176"/>
      <c r="E111" s="176"/>
      <c r="F111" s="176"/>
      <c r="G111" s="176"/>
      <c r="H111" s="176"/>
      <c r="I111" s="176"/>
      <c r="J111" s="176"/>
      <c r="K111" s="176"/>
      <c r="L111" s="176"/>
      <c r="M111" s="176"/>
      <c r="N111" s="176"/>
      <c r="O111" s="582"/>
    </row>
    <row r="112" spans="1:15">
      <c r="A112" s="582"/>
      <c r="B112" s="176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6"/>
      <c r="N112" s="176"/>
      <c r="O112" s="582"/>
    </row>
    <row r="113" spans="1:15">
      <c r="A113" s="582"/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582"/>
    </row>
    <row r="114" spans="1:15">
      <c r="A114" s="582"/>
      <c r="B114" s="176"/>
      <c r="C114" s="176"/>
      <c r="D114" s="176"/>
      <c r="E114" s="176"/>
      <c r="F114" s="176"/>
      <c r="G114" s="176"/>
      <c r="H114" s="176"/>
      <c r="I114" s="176"/>
      <c r="J114" s="176"/>
      <c r="K114" s="176"/>
      <c r="L114" s="176"/>
      <c r="M114" s="176"/>
      <c r="N114" s="176"/>
      <c r="O114" s="582"/>
    </row>
    <row r="115" spans="1:15">
      <c r="A115" s="582"/>
      <c r="B115" s="176"/>
      <c r="C115" s="176"/>
      <c r="D115" s="51"/>
      <c r="E115" s="51"/>
      <c r="F115" s="51"/>
      <c r="G115" s="51"/>
      <c r="H115" s="51"/>
      <c r="I115" s="51"/>
      <c r="J115" s="176"/>
      <c r="K115" s="176"/>
      <c r="L115" s="176"/>
      <c r="M115" s="176"/>
      <c r="N115" s="176"/>
      <c r="O115" s="582"/>
    </row>
    <row r="116" spans="1:15">
      <c r="A116" s="582"/>
      <c r="B116" s="176"/>
      <c r="C116" s="176"/>
      <c r="D116" s="51"/>
      <c r="E116" s="51"/>
      <c r="F116" s="51"/>
      <c r="G116" s="51"/>
      <c r="H116" s="51"/>
      <c r="I116" s="51"/>
      <c r="J116" s="176"/>
      <c r="K116" s="176"/>
      <c r="L116" s="176"/>
      <c r="M116" s="176"/>
      <c r="N116" s="176"/>
      <c r="O116" s="582"/>
    </row>
    <row r="117" spans="1:15">
      <c r="A117" s="582"/>
      <c r="B117" s="176"/>
      <c r="C117" s="176"/>
      <c r="D117" s="51"/>
      <c r="E117" s="51"/>
      <c r="F117" s="51"/>
      <c r="G117" s="51"/>
      <c r="H117" s="51"/>
      <c r="I117" s="51"/>
      <c r="J117" s="176"/>
      <c r="K117" s="176"/>
      <c r="L117" s="176"/>
      <c r="M117" s="176"/>
      <c r="N117" s="176"/>
      <c r="O117" s="582"/>
    </row>
    <row r="118" spans="1:15">
      <c r="A118" s="582"/>
      <c r="B118" s="176"/>
      <c r="C118" s="176"/>
      <c r="D118" s="51"/>
      <c r="E118" s="51"/>
      <c r="F118" s="51"/>
      <c r="G118" s="51"/>
      <c r="H118" s="51"/>
      <c r="I118" s="51"/>
      <c r="J118" s="176"/>
      <c r="K118" s="176"/>
      <c r="L118" s="176"/>
      <c r="M118" s="176"/>
      <c r="N118" s="176"/>
      <c r="O118" s="582"/>
    </row>
    <row r="119" spans="1:15">
      <c r="A119" s="582"/>
      <c r="B119" s="176"/>
      <c r="C119" s="176"/>
      <c r="D119" s="51"/>
      <c r="E119" s="51"/>
      <c r="F119" s="51"/>
      <c r="G119" s="51"/>
      <c r="H119" s="51"/>
      <c r="I119" s="51"/>
      <c r="J119" s="176"/>
      <c r="K119" s="176"/>
      <c r="L119" s="176"/>
      <c r="M119" s="176"/>
      <c r="N119" s="176"/>
      <c r="O119" s="582"/>
    </row>
    <row r="120" spans="1:15">
      <c r="A120" s="582"/>
      <c r="B120" s="176"/>
      <c r="C120" s="176"/>
      <c r="D120" s="51"/>
      <c r="E120" s="51"/>
      <c r="F120" s="51"/>
      <c r="G120" s="51"/>
      <c r="H120" s="51"/>
      <c r="I120" s="51"/>
      <c r="J120" s="176"/>
      <c r="K120" s="176"/>
      <c r="L120" s="176"/>
      <c r="M120" s="176"/>
      <c r="N120" s="176"/>
      <c r="O120" s="582"/>
    </row>
    <row r="121" spans="1:15">
      <c r="A121" s="582"/>
      <c r="B121" s="176"/>
      <c r="C121" s="176"/>
      <c r="D121" s="51"/>
      <c r="E121" s="51"/>
      <c r="F121" s="51"/>
      <c r="G121" s="51"/>
      <c r="H121" s="51"/>
      <c r="I121" s="51"/>
      <c r="J121" s="176"/>
      <c r="K121" s="176"/>
      <c r="L121" s="176"/>
      <c r="M121" s="176"/>
      <c r="N121" s="176"/>
      <c r="O121" s="582"/>
    </row>
    <row r="122" spans="1:15">
      <c r="A122" s="582"/>
      <c r="B122" s="176"/>
      <c r="C122" s="176"/>
      <c r="D122" s="51"/>
      <c r="E122" s="51"/>
      <c r="F122" s="51"/>
      <c r="G122" s="51"/>
      <c r="H122" s="51"/>
      <c r="I122" s="51"/>
      <c r="J122" s="176"/>
      <c r="K122" s="176"/>
      <c r="L122" s="176"/>
      <c r="M122" s="176"/>
      <c r="N122" s="176"/>
      <c r="O122" s="582"/>
    </row>
    <row r="123" spans="1:15">
      <c r="A123" s="582"/>
      <c r="B123" s="176"/>
      <c r="C123" s="176"/>
      <c r="D123" s="51"/>
      <c r="E123" s="51"/>
      <c r="F123" s="51"/>
      <c r="G123" s="51"/>
      <c r="H123" s="51"/>
      <c r="I123" s="51"/>
      <c r="J123" s="176"/>
      <c r="K123" s="176"/>
      <c r="L123" s="176"/>
      <c r="M123" s="176"/>
      <c r="N123" s="176"/>
      <c r="O123" s="582"/>
    </row>
    <row r="124" spans="1:15">
      <c r="A124" s="582"/>
      <c r="B124" s="176"/>
      <c r="C124" s="176"/>
      <c r="D124" s="51"/>
      <c r="E124" s="51"/>
      <c r="F124" s="51"/>
      <c r="G124" s="51"/>
      <c r="H124" s="51"/>
      <c r="I124" s="51"/>
      <c r="J124" s="176"/>
      <c r="K124" s="176"/>
      <c r="L124" s="176"/>
      <c r="M124" s="176"/>
      <c r="N124" s="176"/>
      <c r="O124" s="582"/>
    </row>
    <row r="125" spans="1:15">
      <c r="A125" s="582"/>
      <c r="B125" s="176"/>
      <c r="C125" s="176"/>
      <c r="D125" s="51"/>
      <c r="E125" s="51"/>
      <c r="F125" s="51"/>
      <c r="G125" s="51"/>
      <c r="H125" s="51"/>
      <c r="I125" s="51"/>
      <c r="J125" s="176"/>
      <c r="K125" s="176"/>
      <c r="L125" s="176"/>
      <c r="M125" s="176"/>
      <c r="N125" s="176"/>
      <c r="O125" s="582"/>
    </row>
    <row r="126" spans="1:15">
      <c r="A126" s="582"/>
      <c r="B126" s="176"/>
      <c r="C126" s="176"/>
      <c r="D126" s="51"/>
      <c r="E126" s="51"/>
      <c r="F126" s="51"/>
      <c r="G126" s="51"/>
      <c r="H126" s="51"/>
      <c r="I126" s="51"/>
      <c r="J126" s="176"/>
      <c r="K126" s="176"/>
      <c r="L126" s="176"/>
      <c r="M126" s="176"/>
      <c r="N126" s="176"/>
      <c r="O126" s="582"/>
    </row>
    <row r="127" spans="1:15">
      <c r="A127" s="582"/>
      <c r="B127" s="176"/>
      <c r="C127" s="176"/>
      <c r="D127" s="51"/>
      <c r="E127" s="51"/>
      <c r="F127" s="51"/>
      <c r="G127" s="51"/>
      <c r="H127" s="51"/>
      <c r="I127" s="51"/>
      <c r="J127" s="176"/>
      <c r="K127" s="176"/>
      <c r="L127" s="176"/>
      <c r="M127" s="176"/>
      <c r="N127" s="176"/>
      <c r="O127" s="582"/>
    </row>
    <row r="128" spans="1:15">
      <c r="A128" s="582"/>
      <c r="B128" s="176"/>
      <c r="C128" s="176"/>
      <c r="D128" s="51"/>
      <c r="E128" s="51"/>
      <c r="F128" s="51"/>
      <c r="G128" s="51"/>
      <c r="H128" s="51"/>
      <c r="I128" s="51"/>
      <c r="J128" s="176"/>
      <c r="K128" s="176"/>
      <c r="L128" s="176"/>
      <c r="M128" s="176"/>
      <c r="N128" s="176"/>
      <c r="O128" s="582"/>
    </row>
    <row r="129" spans="1:15">
      <c r="A129" s="582"/>
      <c r="B129" s="176"/>
      <c r="C129" s="176"/>
      <c r="D129" s="51"/>
      <c r="E129" s="51"/>
      <c r="F129" s="51"/>
      <c r="G129" s="51"/>
      <c r="H129" s="51"/>
      <c r="I129" s="51"/>
      <c r="J129" s="176"/>
      <c r="K129" s="176"/>
      <c r="L129" s="176"/>
      <c r="M129" s="176"/>
      <c r="N129" s="176"/>
      <c r="O129" s="582"/>
    </row>
    <row r="130" spans="1:15">
      <c r="A130" s="582"/>
      <c r="B130" s="176"/>
      <c r="C130" s="176"/>
      <c r="D130" s="51"/>
      <c r="E130" s="51"/>
      <c r="F130" s="51"/>
      <c r="G130" s="51"/>
      <c r="H130" s="51"/>
      <c r="I130" s="51"/>
      <c r="J130" s="176"/>
      <c r="K130" s="176"/>
      <c r="L130" s="176"/>
      <c r="M130" s="176"/>
      <c r="N130" s="176"/>
      <c r="O130" s="582"/>
    </row>
    <row r="131" spans="1:15">
      <c r="A131" s="582"/>
      <c r="B131" s="176"/>
      <c r="C131" s="176"/>
      <c r="D131" s="51"/>
      <c r="E131" s="51"/>
      <c r="F131" s="51"/>
      <c r="G131" s="51"/>
      <c r="H131" s="51"/>
      <c r="I131" s="51"/>
      <c r="J131" s="176"/>
      <c r="K131" s="176"/>
      <c r="L131" s="176"/>
      <c r="M131" s="176"/>
      <c r="N131" s="176"/>
      <c r="O131" s="582"/>
    </row>
    <row r="132" spans="1:15">
      <c r="A132" s="582"/>
      <c r="B132" s="176"/>
      <c r="C132" s="176"/>
      <c r="D132" s="51"/>
      <c r="E132" s="51"/>
      <c r="F132" s="51"/>
      <c r="G132" s="51"/>
      <c r="H132" s="51"/>
      <c r="I132" s="51"/>
      <c r="J132" s="176"/>
      <c r="K132" s="176"/>
      <c r="L132" s="176"/>
      <c r="M132" s="176"/>
      <c r="N132" s="176"/>
      <c r="O132" s="582"/>
    </row>
    <row r="133" spans="1:15">
      <c r="A133" s="582"/>
      <c r="B133" s="176"/>
      <c r="C133" s="176"/>
      <c r="D133" s="51"/>
      <c r="E133" s="51"/>
      <c r="F133" s="51"/>
      <c r="G133" s="51"/>
      <c r="H133" s="51"/>
      <c r="I133" s="51"/>
      <c r="J133" s="176"/>
      <c r="K133" s="176"/>
      <c r="L133" s="176"/>
      <c r="M133" s="176"/>
      <c r="N133" s="176"/>
      <c r="O133" s="582"/>
    </row>
    <row r="134" spans="1:15">
      <c r="A134" s="582"/>
      <c r="B134" s="176"/>
      <c r="C134" s="176"/>
      <c r="D134" s="51"/>
      <c r="E134" s="51"/>
      <c r="F134" s="51"/>
      <c r="G134" s="51"/>
      <c r="H134" s="51"/>
      <c r="I134" s="51"/>
      <c r="J134" s="176"/>
      <c r="K134" s="176"/>
      <c r="L134" s="176"/>
      <c r="M134" s="176"/>
      <c r="N134" s="176"/>
      <c r="O134" s="582"/>
    </row>
    <row r="135" spans="1:15">
      <c r="A135" s="582"/>
      <c r="B135" s="176"/>
      <c r="C135" s="176"/>
      <c r="D135" s="51"/>
      <c r="E135" s="51"/>
      <c r="F135" s="51"/>
      <c r="G135" s="51"/>
      <c r="H135" s="51"/>
      <c r="I135" s="51"/>
      <c r="J135" s="176"/>
      <c r="K135" s="176"/>
      <c r="L135" s="176"/>
      <c r="M135" s="176"/>
      <c r="N135" s="176"/>
      <c r="O135" s="582"/>
    </row>
    <row r="136" spans="1:15">
      <c r="A136" s="582"/>
      <c r="B136" s="176"/>
      <c r="C136" s="176"/>
      <c r="D136" s="176"/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582"/>
    </row>
    <row r="137" spans="1:15">
      <c r="A137" s="582"/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582"/>
    </row>
    <row r="138" spans="1:15">
      <c r="A138" s="582"/>
      <c r="B138" s="176"/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582"/>
    </row>
    <row r="139" spans="1:15">
      <c r="A139" s="582"/>
      <c r="B139" s="176"/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582"/>
    </row>
    <row r="140" spans="1:15">
      <c r="A140" s="582"/>
      <c r="B140" s="176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582"/>
    </row>
    <row r="141" spans="1:15">
      <c r="A141" s="582"/>
      <c r="B141" s="176"/>
      <c r="C141" s="176"/>
      <c r="D141" s="176"/>
      <c r="E141" s="176"/>
      <c r="F141" s="176"/>
      <c r="G141" s="176"/>
      <c r="H141" s="176"/>
      <c r="I141" s="176"/>
      <c r="J141" s="176"/>
      <c r="K141" s="176"/>
      <c r="L141" s="176"/>
      <c r="M141" s="176"/>
      <c r="N141" s="176"/>
      <c r="O141" s="582"/>
    </row>
    <row r="142" spans="1:15">
      <c r="A142" s="582"/>
      <c r="B142" s="176"/>
      <c r="C142" s="176"/>
      <c r="D142" s="176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582"/>
    </row>
    <row r="143" spans="1:15">
      <c r="A143" s="582"/>
      <c r="B143" s="176"/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582"/>
    </row>
    <row r="144" spans="1:15">
      <c r="A144" s="582"/>
      <c r="B144" s="176"/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582"/>
    </row>
    <row r="145" spans="1:15">
      <c r="A145" s="582"/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582"/>
    </row>
    <row r="146" spans="1:15">
      <c r="A146" s="582"/>
      <c r="B146" s="176"/>
      <c r="C146" s="176"/>
      <c r="D146" s="176"/>
      <c r="E146" s="176"/>
      <c r="F146" s="176"/>
      <c r="G146" s="176"/>
      <c r="H146" s="176"/>
      <c r="I146" s="176"/>
      <c r="J146" s="176"/>
      <c r="K146" s="176"/>
      <c r="L146" s="176"/>
      <c r="M146" s="176"/>
      <c r="N146" s="176"/>
      <c r="O146" s="582"/>
    </row>
    <row r="147" spans="1:15" ht="15.75" thickBot="1">
      <c r="A147" s="582"/>
      <c r="B147" s="176"/>
      <c r="C147" s="176"/>
      <c r="D147" s="176"/>
      <c r="E147" s="176"/>
      <c r="F147" s="176"/>
      <c r="G147" s="176"/>
      <c r="H147" s="176"/>
      <c r="I147" s="176"/>
      <c r="J147" s="176"/>
      <c r="K147" s="176"/>
      <c r="L147" s="176"/>
      <c r="M147" s="176"/>
      <c r="N147" s="176"/>
      <c r="O147" s="582"/>
    </row>
    <row r="148" spans="1:15" ht="19.5" thickBot="1">
      <c r="A148" s="582"/>
      <c r="B148" s="176"/>
      <c r="C148" s="176"/>
      <c r="D148" s="176"/>
      <c r="E148" s="599" t="s">
        <v>209</v>
      </c>
      <c r="F148" s="600"/>
      <c r="G148" s="600"/>
      <c r="H148" s="600"/>
      <c r="I148" s="601"/>
      <c r="J148" s="176"/>
      <c r="K148" s="176"/>
      <c r="L148" s="176"/>
      <c r="M148" s="176"/>
      <c r="N148" s="176"/>
      <c r="O148" s="582"/>
    </row>
    <row r="149" spans="1:15" ht="15.75" thickBot="1">
      <c r="A149" s="582"/>
      <c r="B149" s="176"/>
      <c r="C149" s="176"/>
      <c r="D149" s="176"/>
      <c r="E149" s="607" t="s">
        <v>9</v>
      </c>
      <c r="F149" s="608"/>
      <c r="G149" s="608"/>
      <c r="H149" s="609"/>
      <c r="I149" s="213">
        <v>606</v>
      </c>
      <c r="J149" s="176"/>
      <c r="K149" s="176"/>
      <c r="L149" s="176"/>
      <c r="M149" s="176"/>
      <c r="N149" s="176"/>
      <c r="O149" s="582"/>
    </row>
    <row r="150" spans="1:15" ht="16.5" thickBot="1">
      <c r="A150" s="582"/>
      <c r="B150" s="176"/>
      <c r="C150" s="176"/>
      <c r="D150" s="176"/>
      <c r="E150" s="176"/>
      <c r="F150" s="176"/>
      <c r="G150" s="176"/>
      <c r="H150" s="214" t="s">
        <v>2</v>
      </c>
      <c r="I150" s="211">
        <v>606</v>
      </c>
      <c r="J150" s="176"/>
      <c r="K150" s="176"/>
      <c r="L150" s="176"/>
      <c r="M150" s="176"/>
      <c r="N150" s="176"/>
      <c r="O150" s="582"/>
    </row>
    <row r="151" spans="1:15">
      <c r="A151" s="582"/>
      <c r="B151" s="176"/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582"/>
    </row>
    <row r="152" spans="1:15" ht="15.75" thickBot="1">
      <c r="A152" s="582"/>
      <c r="B152" s="176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582"/>
    </row>
    <row r="153" spans="1:15" ht="19.5" thickBot="1">
      <c r="A153" s="582"/>
      <c r="B153" s="176"/>
      <c r="C153" s="176"/>
      <c r="D153" s="176"/>
      <c r="E153" s="599" t="s">
        <v>186</v>
      </c>
      <c r="F153" s="600"/>
      <c r="G153" s="600"/>
      <c r="H153" s="600"/>
      <c r="I153" s="601"/>
      <c r="J153" s="176"/>
      <c r="K153" s="176"/>
      <c r="L153" s="176"/>
      <c r="M153" s="176"/>
      <c r="N153" s="176"/>
      <c r="O153" s="582"/>
    </row>
    <row r="154" spans="1:15" ht="15.75" thickBot="1">
      <c r="A154" s="582"/>
      <c r="B154" s="176"/>
      <c r="C154" s="176"/>
      <c r="D154" s="176"/>
      <c r="E154" s="607" t="s">
        <v>25</v>
      </c>
      <c r="F154" s="608"/>
      <c r="G154" s="608"/>
      <c r="H154" s="609"/>
      <c r="I154" s="215">
        <v>306</v>
      </c>
      <c r="J154" s="176"/>
      <c r="K154" s="176"/>
      <c r="L154" s="176"/>
      <c r="M154" s="176"/>
      <c r="N154" s="176"/>
      <c r="O154" s="582"/>
    </row>
    <row r="155" spans="1:15" ht="16.5" thickBot="1">
      <c r="A155" s="582"/>
      <c r="B155" s="176"/>
      <c r="C155" s="176"/>
      <c r="D155" s="176"/>
      <c r="E155" s="176"/>
      <c r="F155" s="176"/>
      <c r="G155" s="176"/>
      <c r="H155" s="214" t="s">
        <v>2</v>
      </c>
      <c r="I155" s="211">
        <v>306</v>
      </c>
      <c r="J155" s="176"/>
      <c r="K155" s="176"/>
      <c r="L155" s="176"/>
      <c r="M155" s="176"/>
      <c r="N155" s="176"/>
      <c r="O155" s="582"/>
    </row>
    <row r="156" spans="1:15">
      <c r="A156" s="582"/>
      <c r="B156" s="176"/>
      <c r="C156" s="176"/>
      <c r="D156" s="176"/>
      <c r="E156" s="176"/>
      <c r="F156" s="176"/>
      <c r="G156" s="176"/>
      <c r="H156" s="176"/>
      <c r="I156" s="176"/>
      <c r="J156" s="176"/>
      <c r="K156" s="176"/>
      <c r="L156" s="176"/>
      <c r="M156" s="176"/>
      <c r="N156" s="176"/>
      <c r="O156" s="582"/>
    </row>
    <row r="157" spans="1:15" ht="15.75" thickBot="1">
      <c r="A157" s="582"/>
      <c r="B157" s="176"/>
      <c r="C157" s="176"/>
      <c r="D157" s="176"/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582"/>
    </row>
    <row r="158" spans="1:15" ht="19.5" thickBot="1">
      <c r="A158" s="582"/>
      <c r="B158" s="176"/>
      <c r="C158" s="176"/>
      <c r="D158" s="176"/>
      <c r="E158" s="610" t="s">
        <v>224</v>
      </c>
      <c r="F158" s="611"/>
      <c r="G158" s="611"/>
      <c r="H158" s="611"/>
      <c r="I158" s="612"/>
      <c r="J158" s="176"/>
      <c r="K158" s="176"/>
      <c r="L158" s="176"/>
      <c r="M158" s="176"/>
      <c r="N158" s="176"/>
      <c r="O158" s="582"/>
    </row>
    <row r="159" spans="1:15" ht="15.75" thickBot="1">
      <c r="A159" s="582"/>
      <c r="B159" s="176"/>
      <c r="C159" s="176"/>
      <c r="D159" s="176"/>
      <c r="E159" s="607" t="s">
        <v>26</v>
      </c>
      <c r="F159" s="608"/>
      <c r="G159" s="608"/>
      <c r="H159" s="609"/>
      <c r="I159" s="215">
        <v>8</v>
      </c>
      <c r="J159" s="176"/>
      <c r="K159" s="176"/>
      <c r="L159" s="176"/>
      <c r="M159" s="176"/>
      <c r="N159" s="176"/>
      <c r="O159" s="582"/>
    </row>
    <row r="160" spans="1:15" ht="16.5" thickBot="1">
      <c r="A160" s="582"/>
      <c r="B160" s="176"/>
      <c r="C160" s="176"/>
      <c r="D160" s="176"/>
      <c r="E160" s="176"/>
      <c r="F160" s="176"/>
      <c r="G160" s="176"/>
      <c r="H160" s="214" t="s">
        <v>2</v>
      </c>
      <c r="I160" s="216">
        <v>8</v>
      </c>
      <c r="J160" s="176"/>
      <c r="K160" s="176"/>
      <c r="L160" s="176"/>
      <c r="M160" s="176"/>
      <c r="N160" s="176"/>
      <c r="O160" s="582"/>
    </row>
    <row r="161" spans="1:15">
      <c r="A161" s="582"/>
      <c r="B161" s="176"/>
      <c r="C161" s="176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582"/>
    </row>
    <row r="162" spans="1:15">
      <c r="A162" s="582"/>
      <c r="B162" s="176"/>
      <c r="C162" s="176"/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582"/>
    </row>
    <row r="163" spans="1:15" ht="15.75" thickBot="1">
      <c r="A163" s="582"/>
      <c r="B163" s="176"/>
      <c r="C163" s="176"/>
      <c r="D163" s="176"/>
      <c r="E163" s="176"/>
      <c r="F163" s="176"/>
      <c r="G163" s="176"/>
      <c r="H163" s="176"/>
      <c r="I163" s="176"/>
      <c r="J163" s="176"/>
      <c r="K163" s="176"/>
      <c r="L163" s="176"/>
      <c r="M163" s="176"/>
      <c r="N163" s="176"/>
      <c r="O163" s="582"/>
    </row>
    <row r="164" spans="1:15" ht="19.5" thickBot="1">
      <c r="A164" s="582"/>
      <c r="B164" s="176"/>
      <c r="C164" s="176"/>
      <c r="D164" s="176"/>
      <c r="E164" s="610" t="s">
        <v>296</v>
      </c>
      <c r="F164" s="611"/>
      <c r="G164" s="611"/>
      <c r="H164" s="611"/>
      <c r="I164" s="612"/>
      <c r="J164" s="176"/>
      <c r="K164" s="176"/>
      <c r="L164" s="176"/>
      <c r="M164" s="176"/>
      <c r="N164" s="176"/>
      <c r="O164" s="582"/>
    </row>
    <row r="165" spans="1:15" ht="15.75" customHeight="1" thickBot="1">
      <c r="A165" s="582"/>
      <c r="B165" s="176"/>
      <c r="C165" s="176"/>
      <c r="D165" s="176"/>
      <c r="E165" s="607" t="s">
        <v>296</v>
      </c>
      <c r="F165" s="608"/>
      <c r="G165" s="608"/>
      <c r="H165" s="609"/>
      <c r="I165" s="215">
        <v>1</v>
      </c>
      <c r="J165" s="176"/>
      <c r="K165" s="176"/>
      <c r="L165" s="176"/>
      <c r="M165" s="176"/>
      <c r="N165" s="176"/>
      <c r="O165" s="582"/>
    </row>
    <row r="166" spans="1:15" ht="16.5" thickBot="1">
      <c r="A166" s="582"/>
      <c r="B166" s="176"/>
      <c r="C166" s="176"/>
      <c r="D166" s="176"/>
      <c r="E166" s="176"/>
      <c r="F166" s="176"/>
      <c r="G166" s="176"/>
      <c r="H166" s="214" t="s">
        <v>2</v>
      </c>
      <c r="I166" s="216">
        <v>1</v>
      </c>
      <c r="J166" s="176"/>
      <c r="K166" s="176"/>
      <c r="L166" s="176"/>
      <c r="M166" s="176"/>
      <c r="N166" s="176"/>
      <c r="O166" s="582"/>
    </row>
    <row r="167" spans="1:15">
      <c r="A167" s="582"/>
      <c r="B167" s="176"/>
      <c r="C167" s="176"/>
      <c r="D167" s="176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582"/>
    </row>
    <row r="168" spans="1:15">
      <c r="A168" s="582"/>
      <c r="B168" s="176"/>
      <c r="C168" s="176"/>
      <c r="D168" s="176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582"/>
    </row>
    <row r="169" spans="1:15" ht="15.75" thickBot="1">
      <c r="A169" s="582"/>
      <c r="B169" s="176"/>
      <c r="C169" s="176"/>
      <c r="D169" s="176"/>
      <c r="E169" s="176"/>
      <c r="F169" s="176"/>
      <c r="G169" s="176"/>
      <c r="H169" s="176"/>
      <c r="I169" s="176"/>
      <c r="J169" s="176"/>
      <c r="K169" s="176"/>
      <c r="L169" s="176"/>
      <c r="M169" s="176"/>
      <c r="N169" s="176"/>
      <c r="O169" s="582"/>
    </row>
    <row r="170" spans="1:15" ht="19.5" thickBot="1">
      <c r="A170" s="582"/>
      <c r="B170" s="176"/>
      <c r="C170" s="176"/>
      <c r="D170" s="599" t="s">
        <v>188</v>
      </c>
      <c r="E170" s="600"/>
      <c r="F170" s="600"/>
      <c r="G170" s="600"/>
      <c r="H170" s="600"/>
      <c r="I170" s="601"/>
      <c r="J170" s="176"/>
      <c r="K170" s="176"/>
      <c r="L170" s="176"/>
      <c r="M170" s="176"/>
      <c r="N170" s="176"/>
      <c r="O170" s="582"/>
    </row>
    <row r="171" spans="1:15" ht="15.75" thickBot="1">
      <c r="A171" s="582"/>
      <c r="B171" s="176"/>
      <c r="C171" s="176"/>
      <c r="D171" s="217">
        <v>1</v>
      </c>
      <c r="E171" s="218" t="s">
        <v>28</v>
      </c>
      <c r="F171" s="219"/>
      <c r="G171" s="220"/>
      <c r="H171" s="387">
        <v>247</v>
      </c>
      <c r="I171" s="222">
        <v>0.88848920863309355</v>
      </c>
      <c r="J171" s="176"/>
      <c r="K171" s="176"/>
      <c r="L171" s="176"/>
      <c r="M171" s="176"/>
      <c r="N171" s="176"/>
      <c r="O171" s="582"/>
    </row>
    <row r="172" spans="1:15" ht="15.75" thickBot="1">
      <c r="A172" s="582"/>
      <c r="B172" s="176"/>
      <c r="C172" s="176"/>
      <c r="D172" s="217">
        <v>2</v>
      </c>
      <c r="E172" s="218" t="s">
        <v>29</v>
      </c>
      <c r="F172" s="219"/>
      <c r="G172" s="220"/>
      <c r="H172" s="387">
        <v>26</v>
      </c>
      <c r="I172" s="210">
        <v>9.3525179856115109E-2</v>
      </c>
      <c r="J172" s="176"/>
      <c r="K172" s="176"/>
      <c r="L172" s="176"/>
      <c r="M172" s="176"/>
      <c r="N172" s="176"/>
      <c r="O172" s="582"/>
    </row>
    <row r="173" spans="1:15" ht="15.75" thickBot="1">
      <c r="A173" s="582"/>
      <c r="B173" s="176"/>
      <c r="C173" s="176"/>
      <c r="D173" s="386">
        <v>4</v>
      </c>
      <c r="E173" s="224" t="s">
        <v>18</v>
      </c>
      <c r="F173" s="219"/>
      <c r="G173" s="220"/>
      <c r="H173" s="387">
        <v>5</v>
      </c>
      <c r="I173" s="225">
        <v>1.7985611510791366E-2</v>
      </c>
      <c r="J173" s="176"/>
      <c r="K173" s="176"/>
      <c r="L173" s="176"/>
      <c r="M173" s="176"/>
      <c r="N173" s="176"/>
      <c r="O173" s="582"/>
    </row>
    <row r="174" spans="1:15" ht="15.75" thickBot="1">
      <c r="A174" s="582"/>
      <c r="B174" s="176"/>
      <c r="C174" s="176"/>
      <c r="D174" s="217">
        <v>3</v>
      </c>
      <c r="E174" s="218" t="s">
        <v>30</v>
      </c>
      <c r="F174" s="219"/>
      <c r="G174" s="220"/>
      <c r="H174" s="387">
        <v>0</v>
      </c>
      <c r="I174" s="210">
        <v>0</v>
      </c>
      <c r="J174" s="176"/>
      <c r="K174" s="176"/>
      <c r="L174" s="176"/>
      <c r="M174" s="176"/>
      <c r="N174" s="176"/>
      <c r="O174" s="582"/>
    </row>
    <row r="175" spans="1:15" ht="15.75" thickBot="1">
      <c r="A175" s="582"/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582"/>
    </row>
    <row r="176" spans="1:15" s="169" customFormat="1" ht="16.5" thickBot="1">
      <c r="A176" s="582"/>
      <c r="B176" s="176"/>
      <c r="C176" s="176"/>
      <c r="D176" s="176"/>
      <c r="E176" s="176"/>
      <c r="F176" s="176"/>
      <c r="G176" s="211" t="s">
        <v>2</v>
      </c>
      <c r="H176" s="216">
        <v>278</v>
      </c>
      <c r="I176" s="226">
        <v>1</v>
      </c>
      <c r="J176" s="176"/>
      <c r="K176" s="176"/>
      <c r="L176" s="176"/>
      <c r="M176" s="176"/>
      <c r="N176" s="176"/>
      <c r="O176" s="582"/>
    </row>
    <row r="177" spans="1:15">
      <c r="A177" s="582"/>
      <c r="B177" s="176"/>
      <c r="C177" s="176"/>
      <c r="D177" s="176"/>
      <c r="E177" s="176"/>
      <c r="F177" s="176"/>
      <c r="G177" s="176"/>
      <c r="H177" s="176"/>
      <c r="I177" s="176"/>
      <c r="J177" s="176"/>
      <c r="K177" s="176"/>
      <c r="L177" s="176"/>
      <c r="M177" s="176"/>
      <c r="N177" s="176"/>
      <c r="O177" s="582"/>
    </row>
    <row r="178" spans="1:15">
      <c r="A178" s="582"/>
      <c r="B178" s="176"/>
      <c r="C178" s="176"/>
      <c r="D178" s="176"/>
      <c r="E178" s="176"/>
      <c r="F178" s="176"/>
      <c r="G178" s="176"/>
      <c r="H178" s="176"/>
      <c r="I178" s="176"/>
      <c r="J178" s="176"/>
      <c r="K178" s="176"/>
      <c r="L178" s="176"/>
      <c r="M178" s="176"/>
      <c r="N178" s="176"/>
      <c r="O178" s="582"/>
    </row>
    <row r="179" spans="1:15">
      <c r="A179" s="582"/>
      <c r="B179" s="176"/>
      <c r="C179" s="176"/>
      <c r="D179" s="176"/>
      <c r="E179" s="176"/>
      <c r="F179" s="176"/>
      <c r="G179" s="176"/>
      <c r="H179" s="176"/>
      <c r="I179" s="176"/>
      <c r="J179" s="176"/>
      <c r="K179" s="176"/>
      <c r="L179" s="176"/>
      <c r="M179" s="176"/>
      <c r="N179" s="176"/>
      <c r="O179" s="582"/>
    </row>
    <row r="180" spans="1:15">
      <c r="A180" s="582"/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582"/>
    </row>
    <row r="181" spans="1:15">
      <c r="A181" s="582"/>
      <c r="B181" s="176"/>
      <c r="C181" s="176"/>
      <c r="D181" s="176"/>
      <c r="E181" s="176"/>
      <c r="F181" s="176"/>
      <c r="G181" s="176"/>
      <c r="H181" s="176"/>
      <c r="I181" s="176"/>
      <c r="J181" s="176"/>
      <c r="K181" s="176"/>
      <c r="L181" s="176"/>
      <c r="M181" s="176"/>
      <c r="N181" s="176"/>
      <c r="O181" s="582"/>
    </row>
    <row r="182" spans="1:15">
      <c r="A182" s="582"/>
      <c r="B182" s="176"/>
      <c r="C182" s="176"/>
      <c r="D182" s="51"/>
      <c r="E182" s="51"/>
      <c r="F182" s="51"/>
      <c r="G182" s="61"/>
      <c r="H182" s="51"/>
      <c r="I182" s="51"/>
      <c r="J182" s="176"/>
      <c r="K182" s="176"/>
      <c r="L182" s="176"/>
      <c r="M182" s="176"/>
      <c r="N182" s="176"/>
      <c r="O182" s="582"/>
    </row>
    <row r="183" spans="1:15">
      <c r="A183" s="582"/>
      <c r="B183" s="176"/>
      <c r="C183" s="176"/>
      <c r="D183" s="51"/>
      <c r="E183" s="51"/>
      <c r="F183" s="51"/>
      <c r="G183" s="61"/>
      <c r="H183" s="51"/>
      <c r="I183" s="51"/>
      <c r="J183" s="176"/>
      <c r="K183" s="176"/>
      <c r="L183" s="176"/>
      <c r="M183" s="176"/>
      <c r="N183" s="176"/>
      <c r="O183" s="582"/>
    </row>
    <row r="184" spans="1:15">
      <c r="A184" s="582"/>
      <c r="B184" s="176"/>
      <c r="C184" s="176"/>
      <c r="D184" s="51"/>
      <c r="E184" s="51"/>
      <c r="F184" s="51"/>
      <c r="G184" s="61"/>
      <c r="H184" s="51"/>
      <c r="I184" s="51"/>
      <c r="J184" s="176"/>
      <c r="K184" s="176"/>
      <c r="L184" s="176"/>
      <c r="M184" s="176"/>
      <c r="N184" s="176"/>
      <c r="O184" s="582"/>
    </row>
    <row r="185" spans="1:15">
      <c r="A185" s="582"/>
      <c r="B185" s="176"/>
      <c r="C185" s="176"/>
      <c r="D185" s="51"/>
      <c r="E185" s="51"/>
      <c r="F185" s="51"/>
      <c r="G185" s="61"/>
      <c r="H185" s="51"/>
      <c r="I185" s="51"/>
      <c r="J185" s="176"/>
      <c r="K185" s="176"/>
      <c r="L185" s="176"/>
      <c r="M185" s="176"/>
      <c r="N185" s="176"/>
      <c r="O185" s="582"/>
    </row>
    <row r="186" spans="1:15">
      <c r="A186" s="582"/>
      <c r="B186" s="176"/>
      <c r="C186" s="176"/>
      <c r="D186" s="51"/>
      <c r="E186" s="51"/>
      <c r="F186" s="51"/>
      <c r="G186" s="61"/>
      <c r="H186" s="51"/>
      <c r="I186" s="51"/>
      <c r="J186" s="176"/>
      <c r="K186" s="176"/>
      <c r="L186" s="176"/>
      <c r="M186" s="176"/>
      <c r="N186" s="176"/>
      <c r="O186" s="582"/>
    </row>
    <row r="187" spans="1:15">
      <c r="A187" s="582"/>
      <c r="B187" s="176"/>
      <c r="C187" s="176"/>
      <c r="D187" s="51"/>
      <c r="E187" s="51"/>
      <c r="F187" s="51"/>
      <c r="G187" s="61"/>
      <c r="H187" s="51"/>
      <c r="I187" s="51"/>
      <c r="J187" s="176"/>
      <c r="K187" s="176"/>
      <c r="L187" s="176"/>
      <c r="M187" s="176"/>
      <c r="N187" s="176"/>
      <c r="O187" s="582"/>
    </row>
    <row r="188" spans="1:15">
      <c r="A188" s="582"/>
      <c r="B188" s="176"/>
      <c r="C188" s="176"/>
      <c r="D188" s="51"/>
      <c r="E188" s="51"/>
      <c r="F188" s="51"/>
      <c r="G188" s="61"/>
      <c r="H188" s="51"/>
      <c r="I188" s="51"/>
      <c r="J188" s="176"/>
      <c r="K188" s="176"/>
      <c r="L188" s="176"/>
      <c r="M188" s="176"/>
      <c r="N188" s="176"/>
      <c r="O188" s="582"/>
    </row>
    <row r="189" spans="1:15">
      <c r="A189" s="582"/>
      <c r="B189" s="176"/>
      <c r="C189" s="176"/>
      <c r="D189" s="51"/>
      <c r="E189" s="51"/>
      <c r="F189" s="51"/>
      <c r="G189" s="61"/>
      <c r="H189" s="51"/>
      <c r="I189" s="51"/>
      <c r="J189" s="176"/>
      <c r="K189" s="176"/>
      <c r="L189" s="176"/>
      <c r="M189" s="176"/>
      <c r="N189" s="176"/>
      <c r="O189" s="582"/>
    </row>
    <row r="190" spans="1:15">
      <c r="A190" s="582"/>
      <c r="B190" s="176"/>
      <c r="C190" s="176"/>
      <c r="D190" s="51"/>
      <c r="E190" s="51"/>
      <c r="F190" s="51"/>
      <c r="G190" s="61"/>
      <c r="H190" s="51"/>
      <c r="I190" s="51"/>
      <c r="J190" s="176"/>
      <c r="K190" s="176"/>
      <c r="L190" s="176"/>
      <c r="M190" s="176"/>
      <c r="N190" s="176"/>
      <c r="O190" s="582"/>
    </row>
    <row r="191" spans="1:15">
      <c r="A191" s="582"/>
      <c r="B191" s="176"/>
      <c r="C191" s="176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582"/>
    </row>
    <row r="192" spans="1:15">
      <c r="A192" s="582"/>
      <c r="B192" s="176"/>
      <c r="C192" s="176"/>
      <c r="D192" s="176"/>
      <c r="E192" s="176"/>
      <c r="F192" s="176"/>
      <c r="G192" s="176"/>
      <c r="H192" s="176"/>
      <c r="I192" s="176"/>
      <c r="J192" s="176"/>
      <c r="K192" s="176"/>
      <c r="L192" s="176"/>
      <c r="M192" s="176"/>
      <c r="N192" s="176"/>
      <c r="O192" s="582"/>
    </row>
    <row r="193" spans="1:15">
      <c r="A193" s="582"/>
      <c r="B193" s="176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582"/>
    </row>
    <row r="194" spans="1:15">
      <c r="A194" s="582"/>
      <c r="B194" s="176"/>
      <c r="C194" s="176"/>
      <c r="D194" s="176"/>
      <c r="E194" s="176"/>
      <c r="F194" s="176"/>
      <c r="G194" s="176"/>
      <c r="H194" s="176"/>
      <c r="I194" s="176"/>
      <c r="J194" s="176"/>
      <c r="K194" s="176"/>
      <c r="L194" s="176"/>
      <c r="M194" s="176"/>
      <c r="N194" s="176"/>
      <c r="O194" s="582"/>
    </row>
    <row r="195" spans="1:15">
      <c r="A195" s="582"/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582"/>
    </row>
    <row r="196" spans="1:15">
      <c r="A196" s="582"/>
      <c r="B196" s="176"/>
      <c r="C196" s="176"/>
      <c r="D196" s="176"/>
      <c r="E196" s="176"/>
      <c r="F196" s="176"/>
      <c r="G196" s="176"/>
      <c r="H196" s="176"/>
      <c r="I196" s="176"/>
      <c r="J196" s="176"/>
      <c r="K196" s="176"/>
      <c r="L196" s="176"/>
      <c r="M196" s="176"/>
      <c r="N196" s="176"/>
      <c r="O196" s="582"/>
    </row>
    <row r="197" spans="1:15">
      <c r="A197" s="582"/>
      <c r="B197" s="176"/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582"/>
    </row>
    <row r="198" spans="1:15" ht="15.75" thickBot="1">
      <c r="A198" s="582"/>
      <c r="B198" s="176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582"/>
    </row>
    <row r="199" spans="1:15" ht="19.5" thickBot="1">
      <c r="A199" s="582"/>
      <c r="B199" s="176"/>
      <c r="C199" s="176"/>
      <c r="D199" s="599" t="s">
        <v>189</v>
      </c>
      <c r="E199" s="600"/>
      <c r="F199" s="600"/>
      <c r="G199" s="600"/>
      <c r="H199" s="600"/>
      <c r="I199" s="601"/>
      <c r="J199" s="176"/>
      <c r="K199" s="176"/>
      <c r="L199" s="176"/>
      <c r="M199" s="176"/>
      <c r="N199" s="176"/>
      <c r="O199" s="582"/>
    </row>
    <row r="200" spans="1:15" ht="15.75" thickBot="1">
      <c r="A200" s="582"/>
      <c r="B200" s="176"/>
      <c r="C200" s="176"/>
      <c r="D200" s="217">
        <v>1</v>
      </c>
      <c r="E200" s="588" t="s">
        <v>210</v>
      </c>
      <c r="F200" s="589"/>
      <c r="G200" s="584"/>
      <c r="H200" s="200">
        <v>176</v>
      </c>
      <c r="I200" s="222">
        <v>0.63309352517985606</v>
      </c>
      <c r="J200" s="176"/>
      <c r="K200" s="176"/>
      <c r="L200" s="176"/>
      <c r="M200" s="176"/>
      <c r="N200" s="176"/>
      <c r="O200" s="582"/>
    </row>
    <row r="201" spans="1:15" ht="15.75" thickBot="1">
      <c r="A201" s="582"/>
      <c r="B201" s="176"/>
      <c r="C201" s="176"/>
      <c r="D201" s="217">
        <v>2</v>
      </c>
      <c r="E201" s="588" t="s">
        <v>35</v>
      </c>
      <c r="F201" s="589"/>
      <c r="G201" s="584"/>
      <c r="H201" s="200">
        <v>94</v>
      </c>
      <c r="I201" s="210">
        <v>0.33812949640287771</v>
      </c>
      <c r="J201" s="176"/>
      <c r="K201" s="176"/>
      <c r="L201" s="176"/>
      <c r="M201" s="176"/>
      <c r="N201" s="176"/>
      <c r="O201" s="582"/>
    </row>
    <row r="202" spans="1:15" ht="15.75" thickBot="1">
      <c r="A202" s="582"/>
      <c r="B202" s="176"/>
      <c r="C202" s="176"/>
      <c r="D202" s="217">
        <v>3</v>
      </c>
      <c r="E202" s="588" t="s">
        <v>211</v>
      </c>
      <c r="F202" s="589"/>
      <c r="G202" s="584"/>
      <c r="H202" s="200">
        <v>7</v>
      </c>
      <c r="I202" s="210">
        <v>2.5179856115107913E-2</v>
      </c>
      <c r="J202" s="176"/>
      <c r="K202" s="176"/>
      <c r="L202" s="176"/>
      <c r="M202" s="176"/>
      <c r="N202" s="176"/>
      <c r="O202" s="582"/>
    </row>
    <row r="203" spans="1:15" ht="15.75" thickBot="1">
      <c r="A203" s="582"/>
      <c r="B203" s="176"/>
      <c r="C203" s="176"/>
      <c r="D203" s="217">
        <v>4</v>
      </c>
      <c r="E203" s="588" t="s">
        <v>34</v>
      </c>
      <c r="F203" s="589"/>
      <c r="G203" s="584"/>
      <c r="H203" s="200">
        <v>1</v>
      </c>
      <c r="I203" s="225">
        <v>3.5971223021582736E-3</v>
      </c>
      <c r="J203" s="176"/>
      <c r="K203" s="176"/>
      <c r="L203" s="176"/>
      <c r="M203" s="176"/>
      <c r="N203" s="176"/>
      <c r="O203" s="582"/>
    </row>
    <row r="204" spans="1:15" ht="15.75" thickBot="1">
      <c r="A204" s="582"/>
      <c r="B204" s="176"/>
      <c r="C204" s="176"/>
      <c r="D204" s="176"/>
      <c r="E204" s="176"/>
      <c r="F204" s="176"/>
      <c r="G204" s="176"/>
      <c r="H204" s="176"/>
      <c r="I204" s="176"/>
      <c r="J204" s="176"/>
      <c r="K204" s="176"/>
      <c r="L204" s="176"/>
      <c r="M204" s="176"/>
      <c r="N204" s="176"/>
      <c r="O204" s="582"/>
    </row>
    <row r="205" spans="1:15" s="169" customFormat="1" ht="16.5" thickBot="1">
      <c r="A205" s="582"/>
      <c r="B205" s="176"/>
      <c r="C205" s="176"/>
      <c r="D205" s="176"/>
      <c r="E205" s="176"/>
      <c r="F205" s="176"/>
      <c r="G205" s="211" t="s">
        <v>2</v>
      </c>
      <c r="H205" s="201">
        <v>278</v>
      </c>
      <c r="I205" s="212">
        <v>0.99999999999999989</v>
      </c>
      <c r="J205" s="176"/>
      <c r="K205" s="176"/>
      <c r="L205" s="176"/>
      <c r="M205" s="176"/>
      <c r="N205" s="176"/>
      <c r="O205" s="582"/>
    </row>
    <row r="206" spans="1:15">
      <c r="A206" s="582"/>
      <c r="B206" s="176"/>
      <c r="C206" s="176"/>
      <c r="D206" s="176"/>
      <c r="E206" s="176"/>
      <c r="F206" s="176"/>
      <c r="G206" s="176"/>
      <c r="H206" s="176"/>
      <c r="I206" s="176"/>
      <c r="J206" s="176"/>
      <c r="K206" s="176"/>
      <c r="L206" s="176"/>
      <c r="M206" s="176"/>
      <c r="N206" s="176"/>
      <c r="O206" s="582"/>
    </row>
    <row r="207" spans="1:15">
      <c r="A207" s="582"/>
      <c r="B207" s="176"/>
      <c r="C207" s="176"/>
      <c r="D207" s="176"/>
      <c r="E207" s="176"/>
      <c r="F207" s="176"/>
      <c r="G207" s="176"/>
      <c r="H207" s="176"/>
      <c r="I207" s="176"/>
      <c r="J207" s="176"/>
      <c r="K207" s="176"/>
      <c r="L207" s="176"/>
      <c r="M207" s="176"/>
      <c r="N207" s="176"/>
      <c r="O207" s="582"/>
    </row>
    <row r="208" spans="1:15">
      <c r="A208" s="582"/>
      <c r="B208" s="176"/>
      <c r="C208" s="176"/>
      <c r="D208" s="51"/>
      <c r="E208" s="51"/>
      <c r="F208" s="51"/>
      <c r="G208" s="51"/>
      <c r="H208" s="51"/>
      <c r="I208" s="51"/>
      <c r="J208" s="176"/>
      <c r="K208" s="176"/>
      <c r="L208" s="176"/>
      <c r="M208" s="176"/>
      <c r="N208" s="176"/>
      <c r="O208" s="582"/>
    </row>
    <row r="209" spans="1:15">
      <c r="A209" s="582"/>
      <c r="B209" s="176"/>
      <c r="C209" s="176"/>
      <c r="D209" s="51"/>
      <c r="E209" s="51"/>
      <c r="F209" s="51"/>
      <c r="G209" s="51"/>
      <c r="H209" s="51"/>
      <c r="I209" s="51"/>
      <c r="J209" s="176"/>
      <c r="K209" s="176"/>
      <c r="L209" s="176"/>
      <c r="M209" s="176"/>
      <c r="N209" s="176"/>
      <c r="O209" s="582"/>
    </row>
    <row r="210" spans="1:15">
      <c r="A210" s="582"/>
      <c r="B210" s="176"/>
      <c r="C210" s="176"/>
      <c r="D210" s="51"/>
      <c r="E210" s="51"/>
      <c r="F210" s="51"/>
      <c r="G210" s="51"/>
      <c r="H210" s="51"/>
      <c r="I210" s="51"/>
      <c r="J210" s="176"/>
      <c r="K210" s="176"/>
      <c r="L210" s="176"/>
      <c r="M210" s="176"/>
      <c r="N210" s="176"/>
      <c r="O210" s="582"/>
    </row>
    <row r="211" spans="1:15">
      <c r="A211" s="582"/>
      <c r="B211" s="176"/>
      <c r="C211" s="176"/>
      <c r="D211" s="51"/>
      <c r="E211" s="51"/>
      <c r="F211" s="51"/>
      <c r="G211" s="51"/>
      <c r="H211" s="51"/>
      <c r="I211" s="51"/>
      <c r="J211" s="176"/>
      <c r="K211" s="176"/>
      <c r="L211" s="176"/>
      <c r="M211" s="176"/>
      <c r="N211" s="176"/>
      <c r="O211" s="582"/>
    </row>
    <row r="212" spans="1:15">
      <c r="A212" s="582"/>
      <c r="B212" s="176"/>
      <c r="C212" s="176"/>
      <c r="D212" s="51"/>
      <c r="E212" s="51"/>
      <c r="F212" s="51"/>
      <c r="G212" s="51"/>
      <c r="H212" s="51"/>
      <c r="I212" s="51"/>
      <c r="J212" s="176"/>
      <c r="K212" s="176"/>
      <c r="L212" s="176"/>
      <c r="M212" s="176"/>
      <c r="N212" s="176"/>
      <c r="O212" s="582"/>
    </row>
    <row r="213" spans="1:15">
      <c r="A213" s="582"/>
      <c r="B213" s="176"/>
      <c r="C213" s="176"/>
      <c r="D213" s="51"/>
      <c r="E213" s="51"/>
      <c r="F213" s="51"/>
      <c r="G213" s="51"/>
      <c r="H213" s="51"/>
      <c r="I213" s="51"/>
      <c r="J213" s="176"/>
      <c r="K213" s="176"/>
      <c r="L213" s="176"/>
      <c r="M213" s="176"/>
      <c r="N213" s="176"/>
      <c r="O213" s="582"/>
    </row>
    <row r="214" spans="1:15">
      <c r="A214" s="582"/>
      <c r="B214" s="176"/>
      <c r="C214" s="176"/>
      <c r="D214" s="51"/>
      <c r="E214" s="51"/>
      <c r="F214" s="51"/>
      <c r="G214" s="51"/>
      <c r="H214" s="51"/>
      <c r="I214" s="51"/>
      <c r="J214" s="176"/>
      <c r="K214" s="176"/>
      <c r="L214" s="176"/>
      <c r="M214" s="176"/>
      <c r="N214" s="176"/>
      <c r="O214" s="582"/>
    </row>
    <row r="215" spans="1:15">
      <c r="A215" s="582"/>
      <c r="B215" s="176"/>
      <c r="C215" s="176"/>
      <c r="D215" s="51"/>
      <c r="E215" s="51"/>
      <c r="F215" s="51"/>
      <c r="G215" s="51"/>
      <c r="H215" s="51"/>
      <c r="I215" s="51"/>
      <c r="J215" s="176"/>
      <c r="K215" s="176"/>
      <c r="L215" s="176"/>
      <c r="M215" s="176"/>
      <c r="N215" s="176"/>
      <c r="O215" s="582"/>
    </row>
    <row r="216" spans="1:15">
      <c r="A216" s="582"/>
      <c r="B216" s="176"/>
      <c r="C216" s="176"/>
      <c r="D216" s="51"/>
      <c r="E216" s="51"/>
      <c r="F216" s="51"/>
      <c r="G216" s="51"/>
      <c r="H216" s="51"/>
      <c r="I216" s="51"/>
      <c r="J216" s="176"/>
      <c r="K216" s="176"/>
      <c r="L216" s="176"/>
      <c r="M216" s="176"/>
      <c r="N216" s="176"/>
      <c r="O216" s="582"/>
    </row>
    <row r="217" spans="1:15">
      <c r="A217" s="582"/>
      <c r="B217" s="176"/>
      <c r="C217" s="176"/>
      <c r="D217" s="51"/>
      <c r="E217" s="51"/>
      <c r="F217" s="51"/>
      <c r="G217" s="51"/>
      <c r="H217" s="51"/>
      <c r="I217" s="51"/>
      <c r="J217" s="176"/>
      <c r="K217" s="176"/>
      <c r="L217" s="176"/>
      <c r="M217" s="176"/>
      <c r="N217" s="176"/>
      <c r="O217" s="582"/>
    </row>
    <row r="218" spans="1:15">
      <c r="A218" s="582"/>
      <c r="B218" s="176"/>
      <c r="C218" s="176"/>
      <c r="D218" s="51"/>
      <c r="E218" s="51"/>
      <c r="F218" s="51"/>
      <c r="G218" s="51"/>
      <c r="H218" s="51"/>
      <c r="I218" s="51"/>
      <c r="J218" s="176"/>
      <c r="K218" s="176"/>
      <c r="L218" s="176"/>
      <c r="M218" s="176"/>
      <c r="N218" s="176"/>
      <c r="O218" s="582"/>
    </row>
    <row r="219" spans="1:15">
      <c r="A219" s="582"/>
      <c r="B219" s="176"/>
      <c r="C219" s="176"/>
      <c r="D219" s="51"/>
      <c r="E219" s="51"/>
      <c r="F219" s="51"/>
      <c r="G219" s="51"/>
      <c r="H219" s="51"/>
      <c r="I219" s="51"/>
      <c r="J219" s="176"/>
      <c r="K219" s="176"/>
      <c r="L219" s="176"/>
      <c r="M219" s="176"/>
      <c r="N219" s="176"/>
      <c r="O219" s="582"/>
    </row>
    <row r="220" spans="1:15">
      <c r="A220" s="582"/>
      <c r="B220" s="176"/>
      <c r="C220" s="176"/>
      <c r="D220" s="51"/>
      <c r="E220" s="51"/>
      <c r="F220" s="51"/>
      <c r="G220" s="51"/>
      <c r="H220" s="51"/>
      <c r="I220" s="51"/>
      <c r="J220" s="176"/>
      <c r="K220" s="176"/>
      <c r="L220" s="176"/>
      <c r="M220" s="176"/>
      <c r="N220" s="176"/>
      <c r="O220" s="582"/>
    </row>
    <row r="221" spans="1:15">
      <c r="A221" s="582"/>
      <c r="B221" s="176"/>
      <c r="C221" s="176"/>
      <c r="D221" s="176"/>
      <c r="E221" s="176"/>
      <c r="F221" s="176"/>
      <c r="G221" s="176"/>
      <c r="H221" s="176"/>
      <c r="I221" s="176"/>
      <c r="J221" s="176"/>
      <c r="K221" s="176"/>
      <c r="L221" s="176"/>
      <c r="M221" s="176"/>
      <c r="N221" s="176"/>
      <c r="O221" s="582"/>
    </row>
    <row r="222" spans="1:15">
      <c r="A222" s="582"/>
      <c r="B222" s="176"/>
      <c r="C222" s="176"/>
      <c r="D222" s="176"/>
      <c r="E222" s="176"/>
      <c r="F222" s="176"/>
      <c r="G222" s="176"/>
      <c r="H222" s="176"/>
      <c r="I222" s="176"/>
      <c r="J222" s="176"/>
      <c r="K222" s="176"/>
      <c r="L222" s="176"/>
      <c r="M222" s="176"/>
      <c r="N222" s="176"/>
      <c r="O222" s="582"/>
    </row>
    <row r="223" spans="1:15" ht="15.75" thickBot="1">
      <c r="A223" s="582"/>
      <c r="B223" s="176"/>
      <c r="C223" s="176"/>
      <c r="D223" s="176"/>
      <c r="E223" s="176"/>
      <c r="F223" s="176"/>
      <c r="G223" s="176"/>
      <c r="H223" s="176"/>
      <c r="I223" s="176"/>
      <c r="J223" s="176"/>
      <c r="K223" s="176"/>
      <c r="L223" s="176"/>
      <c r="M223" s="176"/>
      <c r="N223" s="176"/>
      <c r="O223" s="582"/>
    </row>
    <row r="224" spans="1:15" ht="19.5" thickBot="1">
      <c r="A224" s="582"/>
      <c r="B224" s="176"/>
      <c r="C224" s="176"/>
      <c r="D224" s="599" t="s">
        <v>191</v>
      </c>
      <c r="E224" s="600"/>
      <c r="F224" s="600"/>
      <c r="G224" s="600"/>
      <c r="H224" s="600"/>
      <c r="I224" s="601"/>
      <c r="J224" s="176"/>
      <c r="K224" s="176"/>
      <c r="L224" s="176"/>
      <c r="M224" s="176"/>
      <c r="N224" s="176"/>
      <c r="O224" s="582"/>
    </row>
    <row r="225" spans="1:15" ht="15.75" thickBot="1">
      <c r="A225" s="582"/>
      <c r="B225" s="176"/>
      <c r="C225" s="176"/>
      <c r="D225" s="217">
        <v>1</v>
      </c>
      <c r="E225" s="588" t="s">
        <v>37</v>
      </c>
      <c r="F225" s="589"/>
      <c r="G225" s="584"/>
      <c r="H225" s="200">
        <v>180</v>
      </c>
      <c r="I225" s="222">
        <v>0.64748201438848918</v>
      </c>
      <c r="J225" s="176"/>
      <c r="K225" s="176"/>
      <c r="L225" s="176"/>
      <c r="M225" s="176"/>
      <c r="N225" s="176"/>
      <c r="O225" s="582"/>
    </row>
    <row r="226" spans="1:15" ht="15.75" thickBot="1">
      <c r="A226" s="582"/>
      <c r="B226" s="176"/>
      <c r="C226" s="176"/>
      <c r="D226" s="217">
        <v>2</v>
      </c>
      <c r="E226" s="588" t="s">
        <v>226</v>
      </c>
      <c r="F226" s="589"/>
      <c r="G226" s="584"/>
      <c r="H226" s="200">
        <v>70</v>
      </c>
      <c r="I226" s="222">
        <v>0.25179856115107913</v>
      </c>
      <c r="J226" s="176"/>
      <c r="K226" s="176"/>
      <c r="L226" s="176"/>
      <c r="M226" s="176"/>
      <c r="N226" s="176"/>
      <c r="O226" s="582"/>
    </row>
    <row r="227" spans="1:15" ht="15.75" thickBot="1">
      <c r="A227" s="582"/>
      <c r="B227" s="176"/>
      <c r="C227" s="176"/>
      <c r="D227" s="217">
        <v>3</v>
      </c>
      <c r="E227" s="585" t="s">
        <v>193</v>
      </c>
      <c r="F227" s="586"/>
      <c r="G227" s="587"/>
      <c r="H227" s="200">
        <v>9</v>
      </c>
      <c r="I227" s="222">
        <v>3.237410071942446E-2</v>
      </c>
      <c r="J227" s="176"/>
      <c r="K227" s="176"/>
      <c r="L227" s="176"/>
      <c r="M227" s="176"/>
      <c r="N227" s="176"/>
      <c r="O227" s="582"/>
    </row>
    <row r="228" spans="1:15" ht="15.75" thickBot="1">
      <c r="A228" s="582"/>
      <c r="B228" s="176"/>
      <c r="C228" s="176"/>
      <c r="D228" s="217">
        <v>4</v>
      </c>
      <c r="E228" s="588" t="s">
        <v>192</v>
      </c>
      <c r="F228" s="589"/>
      <c r="G228" s="584"/>
      <c r="H228" s="200">
        <v>19</v>
      </c>
      <c r="I228" s="222">
        <v>6.83453237410072E-2</v>
      </c>
      <c r="J228" s="176"/>
      <c r="K228" s="176"/>
      <c r="L228" s="176"/>
      <c r="M228" s="176"/>
      <c r="N228" s="176"/>
      <c r="O228" s="582"/>
    </row>
    <row r="229" spans="1:15" ht="15.75" thickBot="1">
      <c r="A229" s="582"/>
      <c r="B229" s="176"/>
      <c r="C229" s="176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582"/>
    </row>
    <row r="230" spans="1:15" s="169" customFormat="1" ht="16.5" thickBot="1">
      <c r="A230" s="582"/>
      <c r="B230" s="199"/>
      <c r="C230" s="199"/>
      <c r="D230" s="199"/>
      <c r="E230" s="199"/>
      <c r="F230" s="199"/>
      <c r="G230" s="211" t="s">
        <v>2</v>
      </c>
      <c r="H230" s="201">
        <v>278</v>
      </c>
      <c r="I230" s="212">
        <v>1</v>
      </c>
      <c r="J230" s="176"/>
      <c r="K230" s="176"/>
      <c r="L230" s="176"/>
      <c r="M230" s="176"/>
      <c r="N230" s="176"/>
      <c r="O230" s="582"/>
    </row>
    <row r="231" spans="1:15">
      <c r="A231" s="582"/>
      <c r="B231" s="176"/>
      <c r="C231" s="176"/>
      <c r="D231" s="176"/>
      <c r="E231" s="176"/>
      <c r="F231" s="176"/>
      <c r="G231" s="176"/>
      <c r="H231" s="176"/>
      <c r="I231" s="176"/>
      <c r="J231" s="176"/>
      <c r="K231" s="176"/>
      <c r="L231" s="176"/>
      <c r="M231" s="176"/>
      <c r="N231" s="176"/>
      <c r="O231" s="582"/>
    </row>
    <row r="232" spans="1:15">
      <c r="A232" s="582"/>
      <c r="B232" s="176"/>
      <c r="C232" s="176"/>
      <c r="D232" s="176"/>
      <c r="E232" s="176"/>
      <c r="F232" s="176"/>
      <c r="G232" s="176"/>
      <c r="H232" s="176"/>
      <c r="I232" s="176"/>
      <c r="J232" s="176"/>
      <c r="K232" s="176"/>
      <c r="L232" s="176"/>
      <c r="M232" s="176"/>
      <c r="N232" s="176"/>
      <c r="O232" s="582"/>
    </row>
    <row r="233" spans="1:15">
      <c r="A233" s="582"/>
      <c r="B233" s="176"/>
      <c r="C233" s="176"/>
      <c r="D233" s="51"/>
      <c r="E233" s="51"/>
      <c r="F233" s="51"/>
      <c r="G233" s="51"/>
      <c r="H233" s="51"/>
      <c r="I233" s="51"/>
      <c r="J233" s="51"/>
      <c r="K233" s="176"/>
      <c r="L233" s="176"/>
      <c r="M233" s="176"/>
      <c r="N233" s="176"/>
      <c r="O233" s="582"/>
    </row>
    <row r="234" spans="1:15">
      <c r="A234" s="582"/>
      <c r="B234" s="176"/>
      <c r="C234" s="176"/>
      <c r="D234" s="51"/>
      <c r="E234" s="51"/>
      <c r="F234" s="51"/>
      <c r="G234" s="51"/>
      <c r="H234" s="51"/>
      <c r="I234" s="51"/>
      <c r="J234" s="51"/>
      <c r="K234" s="176"/>
      <c r="L234" s="176"/>
      <c r="M234" s="176"/>
      <c r="N234" s="176"/>
      <c r="O234" s="582"/>
    </row>
    <row r="235" spans="1:15">
      <c r="A235" s="582"/>
      <c r="B235" s="176"/>
      <c r="C235" s="176"/>
      <c r="D235" s="51"/>
      <c r="E235" s="51"/>
      <c r="F235" s="51"/>
      <c r="G235" s="51"/>
      <c r="H235" s="51"/>
      <c r="I235" s="51"/>
      <c r="J235" s="51"/>
      <c r="K235" s="176"/>
      <c r="L235" s="176"/>
      <c r="M235" s="176"/>
      <c r="N235" s="176"/>
      <c r="O235" s="582"/>
    </row>
    <row r="236" spans="1:15">
      <c r="A236" s="582"/>
      <c r="B236" s="176"/>
      <c r="C236" s="176"/>
      <c r="D236" s="51"/>
      <c r="E236" s="51"/>
      <c r="F236" s="51"/>
      <c r="G236" s="51"/>
      <c r="H236" s="51"/>
      <c r="I236" s="51"/>
      <c r="J236" s="51"/>
      <c r="K236" s="176"/>
      <c r="L236" s="176"/>
      <c r="M236" s="176"/>
      <c r="N236" s="176"/>
      <c r="O236" s="582"/>
    </row>
    <row r="237" spans="1:15">
      <c r="A237" s="582"/>
      <c r="B237" s="176"/>
      <c r="C237" s="176"/>
      <c r="D237" s="51"/>
      <c r="E237" s="51"/>
      <c r="F237" s="51"/>
      <c r="G237" s="51"/>
      <c r="H237" s="51"/>
      <c r="I237" s="51"/>
      <c r="J237" s="51"/>
      <c r="K237" s="176"/>
      <c r="L237" s="176"/>
      <c r="M237" s="176"/>
      <c r="N237" s="176"/>
      <c r="O237" s="582"/>
    </row>
    <row r="238" spans="1:15">
      <c r="A238" s="582"/>
      <c r="B238" s="176"/>
      <c r="C238" s="176"/>
      <c r="D238" s="51"/>
      <c r="E238" s="51"/>
      <c r="F238" s="51"/>
      <c r="G238" s="51"/>
      <c r="H238" s="51"/>
      <c r="I238" s="51"/>
      <c r="J238" s="51"/>
      <c r="K238" s="176"/>
      <c r="L238" s="176"/>
      <c r="M238" s="176"/>
      <c r="N238" s="176"/>
      <c r="O238" s="582"/>
    </row>
    <row r="239" spans="1:15">
      <c r="A239" s="582"/>
      <c r="B239" s="176"/>
      <c r="C239" s="176"/>
      <c r="D239" s="51"/>
      <c r="E239" s="51"/>
      <c r="F239" s="51"/>
      <c r="G239" s="51"/>
      <c r="H239" s="51"/>
      <c r="I239" s="51"/>
      <c r="J239" s="51"/>
      <c r="K239" s="176"/>
      <c r="L239" s="176"/>
      <c r="M239" s="176"/>
      <c r="N239" s="176"/>
      <c r="O239" s="582"/>
    </row>
    <row r="240" spans="1:15">
      <c r="A240" s="582"/>
      <c r="B240" s="176"/>
      <c r="C240" s="176"/>
      <c r="D240" s="51"/>
      <c r="E240" s="51"/>
      <c r="F240" s="51"/>
      <c r="G240" s="51"/>
      <c r="H240" s="51"/>
      <c r="I240" s="51"/>
      <c r="J240" s="51"/>
      <c r="K240" s="176"/>
      <c r="L240" s="176"/>
      <c r="M240" s="176"/>
      <c r="N240" s="176"/>
      <c r="O240" s="582"/>
    </row>
    <row r="241" spans="1:15">
      <c r="A241" s="582"/>
      <c r="B241" s="176"/>
      <c r="C241" s="176"/>
      <c r="D241" s="51"/>
      <c r="E241" s="51"/>
      <c r="F241" s="51"/>
      <c r="G241" s="51"/>
      <c r="H241" s="51"/>
      <c r="I241" s="51"/>
      <c r="J241" s="51"/>
      <c r="K241" s="176"/>
      <c r="L241" s="176"/>
      <c r="M241" s="176"/>
      <c r="N241" s="176"/>
      <c r="O241" s="582"/>
    </row>
    <row r="242" spans="1:15">
      <c r="A242" s="582"/>
      <c r="B242" s="176"/>
      <c r="C242" s="176"/>
      <c r="D242" s="51"/>
      <c r="E242" s="51"/>
      <c r="F242" s="51"/>
      <c r="G242" s="51"/>
      <c r="H242" s="51"/>
      <c r="I242" s="51"/>
      <c r="J242" s="51"/>
      <c r="K242" s="176"/>
      <c r="L242" s="176"/>
      <c r="M242" s="176"/>
      <c r="N242" s="176"/>
      <c r="O242" s="582"/>
    </row>
    <row r="243" spans="1:15">
      <c r="A243" s="582"/>
      <c r="B243" s="176"/>
      <c r="C243" s="176"/>
      <c r="D243" s="51"/>
      <c r="E243" s="51"/>
      <c r="F243" s="51"/>
      <c r="G243" s="51"/>
      <c r="H243" s="51"/>
      <c r="I243" s="51"/>
      <c r="J243" s="51"/>
      <c r="K243" s="176"/>
      <c r="L243" s="176"/>
      <c r="M243" s="176"/>
      <c r="N243" s="176"/>
      <c r="O243" s="582"/>
    </row>
    <row r="244" spans="1:15">
      <c r="A244" s="582"/>
      <c r="B244" s="176"/>
      <c r="C244" s="176"/>
      <c r="D244" s="51"/>
      <c r="E244" s="51"/>
      <c r="F244" s="51"/>
      <c r="G244" s="51"/>
      <c r="H244" s="51"/>
      <c r="I244" s="51"/>
      <c r="J244" s="51"/>
      <c r="K244" s="176"/>
      <c r="L244" s="176"/>
      <c r="M244" s="176"/>
      <c r="N244" s="176"/>
      <c r="O244" s="582"/>
    </row>
    <row r="245" spans="1:15">
      <c r="A245" s="582"/>
      <c r="B245" s="176"/>
      <c r="C245" s="176"/>
      <c r="D245" s="51"/>
      <c r="E245" s="51"/>
      <c r="F245" s="51"/>
      <c r="G245" s="51"/>
      <c r="H245" s="51"/>
      <c r="I245" s="51"/>
      <c r="J245" s="51"/>
      <c r="K245" s="176"/>
      <c r="L245" s="176"/>
      <c r="M245" s="176"/>
      <c r="N245" s="176"/>
      <c r="O245" s="582"/>
    </row>
    <row r="246" spans="1:15">
      <c r="A246" s="582"/>
      <c r="B246" s="176"/>
      <c r="C246" s="176"/>
      <c r="D246" s="51"/>
      <c r="E246" s="51"/>
      <c r="F246" s="51"/>
      <c r="G246" s="51"/>
      <c r="H246" s="51"/>
      <c r="I246" s="51"/>
      <c r="J246" s="51"/>
      <c r="K246" s="176"/>
      <c r="L246" s="176"/>
      <c r="M246" s="176"/>
      <c r="N246" s="176"/>
      <c r="O246" s="582"/>
    </row>
    <row r="247" spans="1:15" ht="15.75" thickBot="1">
      <c r="A247" s="582"/>
      <c r="B247" s="176"/>
      <c r="C247" s="176"/>
      <c r="D247" s="176"/>
      <c r="E247" s="176"/>
      <c r="F247" s="176"/>
      <c r="G247" s="176"/>
      <c r="H247" s="176"/>
      <c r="I247" s="176"/>
      <c r="J247" s="176"/>
      <c r="K247" s="176"/>
      <c r="L247" s="176"/>
      <c r="M247" s="176"/>
      <c r="N247" s="176"/>
      <c r="O247" s="582"/>
    </row>
    <row r="248" spans="1:15" ht="19.5" thickBot="1">
      <c r="A248" s="582"/>
      <c r="B248" s="176"/>
      <c r="C248" s="176"/>
      <c r="D248" s="599" t="s">
        <v>212</v>
      </c>
      <c r="E248" s="600"/>
      <c r="F248" s="600"/>
      <c r="G248" s="601"/>
      <c r="H248" s="176"/>
      <c r="I248" s="176"/>
      <c r="J248" s="176"/>
      <c r="K248" s="176"/>
      <c r="L248" s="176"/>
      <c r="M248" s="176"/>
      <c r="N248" s="176"/>
      <c r="O248" s="582"/>
    </row>
    <row r="249" spans="1:15" ht="15.75" thickBot="1">
      <c r="A249" s="582"/>
      <c r="B249" s="176"/>
      <c r="C249" s="176"/>
      <c r="D249" s="200">
        <v>1</v>
      </c>
      <c r="E249" s="224" t="s">
        <v>466</v>
      </c>
      <c r="F249" s="578"/>
      <c r="G249" s="200">
        <v>0</v>
      </c>
      <c r="H249" s="176"/>
      <c r="I249" s="176"/>
      <c r="J249" s="176"/>
      <c r="K249" s="176"/>
      <c r="L249" s="176"/>
      <c r="M249" s="176"/>
      <c r="N249" s="176"/>
      <c r="O249" s="582"/>
    </row>
    <row r="250" spans="1:15" ht="15.75" thickBot="1">
      <c r="A250" s="582"/>
      <c r="B250" s="176"/>
      <c r="C250" s="176"/>
      <c r="D250" s="200">
        <v>2</v>
      </c>
      <c r="E250" s="224" t="s">
        <v>65</v>
      </c>
      <c r="F250" s="578"/>
      <c r="G250" s="200">
        <v>0</v>
      </c>
      <c r="H250" s="176"/>
      <c r="I250" s="176"/>
      <c r="J250" s="176"/>
      <c r="K250" s="176"/>
      <c r="L250" s="176"/>
      <c r="M250" s="176"/>
      <c r="N250" s="176"/>
      <c r="O250" s="582"/>
    </row>
    <row r="251" spans="1:15" ht="15.75" thickBot="1">
      <c r="A251" s="582"/>
      <c r="B251" s="176"/>
      <c r="C251" s="176"/>
      <c r="D251" s="200">
        <v>3</v>
      </c>
      <c r="E251" s="224" t="s">
        <v>380</v>
      </c>
      <c r="F251" s="578"/>
      <c r="G251" s="200">
        <v>0</v>
      </c>
      <c r="H251" s="176"/>
      <c r="I251" s="176"/>
      <c r="J251" s="176"/>
      <c r="K251" s="176"/>
      <c r="L251" s="176"/>
      <c r="M251" s="176"/>
      <c r="N251" s="176"/>
      <c r="O251" s="582"/>
    </row>
    <row r="252" spans="1:15" ht="15.75" thickBot="1">
      <c r="A252" s="582"/>
      <c r="B252" s="176"/>
      <c r="C252" s="176"/>
      <c r="D252" s="200">
        <v>4</v>
      </c>
      <c r="E252" s="224" t="s">
        <v>68</v>
      </c>
      <c r="F252" s="578"/>
      <c r="G252" s="200">
        <v>0</v>
      </c>
      <c r="H252" s="176"/>
      <c r="I252" s="176"/>
      <c r="J252" s="176"/>
      <c r="K252" s="176"/>
      <c r="L252" s="176"/>
      <c r="M252" s="176"/>
      <c r="N252" s="176"/>
      <c r="O252" s="582"/>
    </row>
    <row r="253" spans="1:15" ht="15.75" thickBot="1">
      <c r="A253" s="582"/>
      <c r="B253" s="176"/>
      <c r="C253" s="176"/>
      <c r="D253" s="200">
        <v>5</v>
      </c>
      <c r="E253" s="224" t="s">
        <v>69</v>
      </c>
      <c r="F253" s="578"/>
      <c r="G253" s="200">
        <v>0</v>
      </c>
      <c r="H253" s="176"/>
      <c r="I253" s="176"/>
      <c r="J253" s="176"/>
      <c r="K253" s="176"/>
      <c r="L253" s="176"/>
      <c r="M253" s="176"/>
      <c r="N253" s="176"/>
      <c r="O253" s="582"/>
    </row>
    <row r="254" spans="1:15" ht="33.75" customHeight="1" thickBot="1">
      <c r="A254" s="582"/>
      <c r="B254" s="176"/>
      <c r="C254" s="176"/>
      <c r="D254" s="200">
        <v>6</v>
      </c>
      <c r="E254" s="583" t="s">
        <v>257</v>
      </c>
      <c r="F254" s="584"/>
      <c r="G254" s="200">
        <v>0</v>
      </c>
      <c r="H254" s="176"/>
      <c r="I254" s="176"/>
      <c r="J254" s="176"/>
      <c r="K254" s="176"/>
      <c r="L254" s="176"/>
      <c r="M254" s="176"/>
      <c r="N254" s="176"/>
      <c r="O254" s="582"/>
    </row>
    <row r="255" spans="1:15" ht="30.75" customHeight="1" thickBot="1">
      <c r="A255" s="582"/>
      <c r="B255" s="176"/>
      <c r="C255" s="176"/>
      <c r="D255" s="200">
        <v>7</v>
      </c>
      <c r="E255" s="583" t="s">
        <v>269</v>
      </c>
      <c r="F255" s="584"/>
      <c r="G255" s="200">
        <v>0</v>
      </c>
      <c r="H255" s="176"/>
      <c r="I255" s="176"/>
      <c r="J255" s="176"/>
      <c r="K255" s="176"/>
      <c r="L255" s="176"/>
      <c r="M255" s="176"/>
      <c r="N255" s="176"/>
      <c r="O255" s="582"/>
    </row>
    <row r="256" spans="1:15" ht="15.75" thickBot="1">
      <c r="A256" s="582"/>
      <c r="B256" s="176"/>
      <c r="C256" s="176"/>
      <c r="D256" s="200">
        <v>8</v>
      </c>
      <c r="E256" s="224" t="s">
        <v>93</v>
      </c>
      <c r="F256" s="578"/>
      <c r="G256" s="200">
        <v>0</v>
      </c>
      <c r="H256" s="176"/>
      <c r="I256" s="176"/>
      <c r="J256" s="176"/>
      <c r="K256" s="176"/>
      <c r="L256" s="176"/>
      <c r="M256" s="176"/>
      <c r="N256" s="176"/>
      <c r="O256" s="582"/>
    </row>
    <row r="257" spans="1:15" ht="15.75" thickBot="1">
      <c r="A257" s="582"/>
      <c r="B257" s="176"/>
      <c r="C257" s="176"/>
      <c r="D257" s="200">
        <v>9</v>
      </c>
      <c r="E257" s="224" t="s">
        <v>99</v>
      </c>
      <c r="F257" s="578"/>
      <c r="G257" s="200">
        <v>0</v>
      </c>
      <c r="H257" s="176"/>
      <c r="I257" s="176"/>
      <c r="J257" s="176"/>
      <c r="K257" s="176"/>
      <c r="L257" s="176"/>
      <c r="M257" s="176"/>
      <c r="N257" s="176"/>
      <c r="O257" s="582"/>
    </row>
    <row r="258" spans="1:15" ht="15.75" thickBot="1">
      <c r="A258" s="582"/>
      <c r="B258" s="176"/>
      <c r="C258" s="176"/>
      <c r="D258" s="200">
        <v>10</v>
      </c>
      <c r="E258" s="224" t="s">
        <v>72</v>
      </c>
      <c r="F258" s="578"/>
      <c r="G258" s="200">
        <v>0</v>
      </c>
      <c r="H258" s="176"/>
      <c r="I258" s="176"/>
      <c r="J258" s="176"/>
      <c r="K258" s="176"/>
      <c r="L258" s="176"/>
      <c r="M258" s="176"/>
      <c r="N258" s="176"/>
      <c r="O258" s="582"/>
    </row>
    <row r="259" spans="1:15" ht="15.75" thickBot="1">
      <c r="A259" s="582"/>
      <c r="B259" s="176"/>
      <c r="C259" s="176"/>
      <c r="D259" s="200">
        <v>11</v>
      </c>
      <c r="E259" s="224" t="s">
        <v>74</v>
      </c>
      <c r="F259" s="578"/>
      <c r="G259" s="200">
        <v>0</v>
      </c>
      <c r="H259" s="176"/>
      <c r="I259" s="176"/>
      <c r="J259" s="176"/>
      <c r="K259" s="176"/>
      <c r="L259" s="176"/>
      <c r="M259" s="176"/>
      <c r="N259" s="176"/>
      <c r="O259" s="582"/>
    </row>
    <row r="260" spans="1:15" ht="15.75" thickBot="1">
      <c r="A260" s="582"/>
      <c r="B260" s="176"/>
      <c r="C260" s="176"/>
      <c r="D260" s="200">
        <v>12</v>
      </c>
      <c r="E260" s="224" t="s">
        <v>75</v>
      </c>
      <c r="F260" s="578"/>
      <c r="G260" s="200">
        <v>0</v>
      </c>
      <c r="H260" s="176"/>
      <c r="I260" s="176"/>
      <c r="J260" s="176"/>
      <c r="K260" s="176"/>
      <c r="L260" s="176"/>
      <c r="M260" s="176"/>
      <c r="N260" s="176"/>
      <c r="O260" s="582"/>
    </row>
    <row r="261" spans="1:15" ht="15.75" thickBot="1">
      <c r="A261" s="582"/>
      <c r="B261" s="176"/>
      <c r="C261" s="176"/>
      <c r="D261" s="200">
        <v>13</v>
      </c>
      <c r="E261" s="224" t="s">
        <v>76</v>
      </c>
      <c r="F261" s="578"/>
      <c r="G261" s="200">
        <v>0</v>
      </c>
      <c r="H261" s="176"/>
      <c r="I261" s="176"/>
      <c r="J261" s="176"/>
      <c r="K261" s="176"/>
      <c r="L261" s="176"/>
      <c r="M261" s="176"/>
      <c r="N261" s="176"/>
      <c r="O261" s="582"/>
    </row>
    <row r="262" spans="1:15" ht="15.75" thickBot="1">
      <c r="A262" s="582"/>
      <c r="B262" s="176"/>
      <c r="C262" s="176"/>
      <c r="D262" s="200">
        <v>14</v>
      </c>
      <c r="E262" s="224" t="s">
        <v>467</v>
      </c>
      <c r="F262" s="578"/>
      <c r="G262" s="200">
        <v>0</v>
      </c>
      <c r="H262" s="176"/>
      <c r="I262" s="176"/>
      <c r="J262" s="176"/>
      <c r="K262" s="176"/>
      <c r="L262" s="176"/>
      <c r="M262" s="176"/>
      <c r="N262" s="176"/>
      <c r="O262" s="582"/>
    </row>
    <row r="263" spans="1:15" ht="15.75" thickBot="1">
      <c r="A263" s="582"/>
      <c r="B263" s="176"/>
      <c r="C263" s="176"/>
      <c r="D263" s="200">
        <v>15</v>
      </c>
      <c r="E263" s="224" t="s">
        <v>78</v>
      </c>
      <c r="F263" s="578"/>
      <c r="G263" s="200">
        <v>0</v>
      </c>
      <c r="H263" s="176"/>
      <c r="I263" s="176"/>
      <c r="J263" s="176"/>
      <c r="K263" s="176"/>
      <c r="L263" s="176"/>
      <c r="M263" s="176"/>
      <c r="N263" s="176"/>
      <c r="O263" s="582"/>
    </row>
    <row r="264" spans="1:15" ht="15.75" thickBot="1">
      <c r="A264" s="582"/>
      <c r="B264" s="176"/>
      <c r="C264" s="176"/>
      <c r="D264" s="200">
        <v>16</v>
      </c>
      <c r="E264" s="224" t="s">
        <v>80</v>
      </c>
      <c r="F264" s="578"/>
      <c r="G264" s="200">
        <v>0</v>
      </c>
      <c r="H264" s="176"/>
      <c r="I264" s="176"/>
      <c r="J264" s="176"/>
      <c r="K264" s="176"/>
      <c r="L264" s="176"/>
      <c r="M264" s="176"/>
      <c r="N264" s="176"/>
      <c r="O264" s="582"/>
    </row>
    <row r="265" spans="1:15" ht="15.75" thickBot="1">
      <c r="A265" s="582"/>
      <c r="B265" s="176"/>
      <c r="C265" s="176"/>
      <c r="D265" s="200">
        <v>17</v>
      </c>
      <c r="E265" s="224" t="s">
        <v>81</v>
      </c>
      <c r="F265" s="578"/>
      <c r="G265" s="200">
        <v>0</v>
      </c>
      <c r="H265" s="176"/>
      <c r="I265" s="176"/>
      <c r="J265" s="176"/>
      <c r="K265" s="176"/>
      <c r="L265" s="176"/>
      <c r="M265" s="176"/>
      <c r="N265" s="176"/>
      <c r="O265" s="582"/>
    </row>
    <row r="266" spans="1:15" ht="15.75" thickBot="1">
      <c r="A266" s="582"/>
      <c r="B266" s="176"/>
      <c r="C266" s="176"/>
      <c r="D266" s="200">
        <v>18</v>
      </c>
      <c r="E266" s="224" t="s">
        <v>82</v>
      </c>
      <c r="F266" s="578"/>
      <c r="G266" s="200">
        <v>0</v>
      </c>
      <c r="H266" s="176"/>
      <c r="I266" s="176"/>
      <c r="J266" s="176"/>
      <c r="K266" s="176"/>
      <c r="L266" s="176"/>
      <c r="M266" s="176"/>
      <c r="N266" s="176"/>
      <c r="O266" s="582"/>
    </row>
    <row r="267" spans="1:15" ht="15.75" thickBot="1">
      <c r="A267" s="582"/>
      <c r="B267" s="176"/>
      <c r="C267" s="176"/>
      <c r="D267" s="200">
        <v>19</v>
      </c>
      <c r="E267" s="224" t="s">
        <v>84</v>
      </c>
      <c r="F267" s="578"/>
      <c r="G267" s="200">
        <v>0</v>
      </c>
      <c r="H267" s="176"/>
      <c r="I267" s="176"/>
      <c r="J267" s="176"/>
      <c r="K267" s="176"/>
      <c r="L267" s="176"/>
      <c r="M267" s="176"/>
      <c r="N267" s="176"/>
      <c r="O267" s="582"/>
    </row>
    <row r="268" spans="1:15" ht="15.75" thickBot="1">
      <c r="A268" s="582"/>
      <c r="B268" s="176"/>
      <c r="C268" s="176"/>
      <c r="D268" s="200">
        <v>20</v>
      </c>
      <c r="E268" s="224" t="s">
        <v>148</v>
      </c>
      <c r="F268" s="578"/>
      <c r="G268" s="200">
        <v>0</v>
      </c>
      <c r="H268" s="176"/>
      <c r="I268" s="176"/>
      <c r="J268" s="176"/>
      <c r="K268" s="176"/>
      <c r="L268" s="176"/>
      <c r="M268" s="176"/>
      <c r="N268" s="176"/>
      <c r="O268" s="582"/>
    </row>
    <row r="269" spans="1:15" ht="15.75" thickBot="1">
      <c r="A269" s="582"/>
      <c r="B269" s="176"/>
      <c r="C269" s="176"/>
      <c r="D269" s="200">
        <v>21</v>
      </c>
      <c r="E269" s="224" t="s">
        <v>85</v>
      </c>
      <c r="F269" s="578"/>
      <c r="G269" s="200">
        <v>1</v>
      </c>
      <c r="H269" s="176"/>
      <c r="I269" s="176"/>
      <c r="J269" s="176"/>
      <c r="K269" s="176"/>
      <c r="L269" s="176"/>
      <c r="M269" s="176"/>
      <c r="N269" s="176"/>
      <c r="O269" s="582"/>
    </row>
    <row r="270" spans="1:15" ht="15.75" thickBot="1">
      <c r="A270" s="582"/>
      <c r="B270" s="176"/>
      <c r="C270" s="176"/>
      <c r="D270" s="200">
        <v>22</v>
      </c>
      <c r="E270" s="224" t="s">
        <v>86</v>
      </c>
      <c r="F270" s="578"/>
      <c r="G270" s="200">
        <v>1</v>
      </c>
      <c r="H270" s="176"/>
      <c r="I270" s="176"/>
      <c r="J270" s="176"/>
      <c r="K270" s="176"/>
      <c r="L270" s="176"/>
      <c r="M270" s="176"/>
      <c r="N270" s="176"/>
      <c r="O270" s="582"/>
    </row>
    <row r="271" spans="1:15" ht="15.75" thickBot="1">
      <c r="A271" s="582"/>
      <c r="B271" s="176"/>
      <c r="C271" s="176"/>
      <c r="D271" s="200">
        <v>23</v>
      </c>
      <c r="E271" s="224" t="s">
        <v>73</v>
      </c>
      <c r="F271" s="578"/>
      <c r="G271" s="200">
        <v>1</v>
      </c>
      <c r="H271" s="176"/>
      <c r="I271" s="176"/>
      <c r="J271" s="176"/>
      <c r="K271" s="176"/>
      <c r="L271" s="176"/>
      <c r="M271" s="176"/>
      <c r="N271" s="176"/>
      <c r="O271" s="582"/>
    </row>
    <row r="272" spans="1:15" ht="15.75" thickBot="1">
      <c r="A272" s="582"/>
      <c r="B272" s="176"/>
      <c r="C272" s="176"/>
      <c r="D272" s="200">
        <v>24</v>
      </c>
      <c r="E272" s="224" t="s">
        <v>90</v>
      </c>
      <c r="F272" s="578"/>
      <c r="G272" s="200">
        <v>1</v>
      </c>
      <c r="H272" s="176"/>
      <c r="I272" s="176"/>
      <c r="J272" s="176"/>
      <c r="K272" s="176"/>
      <c r="L272" s="176"/>
      <c r="M272" s="176"/>
      <c r="N272" s="176"/>
      <c r="O272" s="582"/>
    </row>
    <row r="273" spans="1:15" ht="15.75" thickBot="1">
      <c r="A273" s="582"/>
      <c r="B273" s="176"/>
      <c r="C273" s="176"/>
      <c r="D273" s="200">
        <v>25</v>
      </c>
      <c r="E273" s="224" t="s">
        <v>83</v>
      </c>
      <c r="F273" s="578"/>
      <c r="G273" s="200">
        <v>1</v>
      </c>
      <c r="H273" s="176"/>
      <c r="I273" s="176"/>
      <c r="J273" s="176"/>
      <c r="K273" s="176"/>
      <c r="L273" s="176"/>
      <c r="M273" s="176"/>
      <c r="N273" s="176"/>
      <c r="O273" s="582"/>
    </row>
    <row r="274" spans="1:15" ht="15.75" thickBot="1">
      <c r="A274" s="582"/>
      <c r="B274" s="176"/>
      <c r="C274" s="176"/>
      <c r="D274" s="200">
        <v>26</v>
      </c>
      <c r="E274" s="224" t="s">
        <v>88</v>
      </c>
      <c r="F274" s="578"/>
      <c r="G274" s="200">
        <v>2</v>
      </c>
      <c r="H274" s="176"/>
      <c r="I274" s="176"/>
      <c r="J274" s="176"/>
      <c r="K274" s="176"/>
      <c r="L274" s="176"/>
      <c r="M274" s="176"/>
      <c r="N274" s="176"/>
      <c r="O274" s="582"/>
    </row>
    <row r="275" spans="1:15" ht="15.75" thickBot="1">
      <c r="A275" s="582"/>
      <c r="B275" s="176"/>
      <c r="C275" s="176"/>
      <c r="D275" s="200">
        <v>27</v>
      </c>
      <c r="E275" s="224" t="s">
        <v>67</v>
      </c>
      <c r="F275" s="578"/>
      <c r="G275" s="200">
        <v>2</v>
      </c>
      <c r="H275" s="176"/>
      <c r="I275" s="176"/>
      <c r="J275" s="176"/>
      <c r="K275" s="176"/>
      <c r="L275" s="176"/>
      <c r="M275" s="176"/>
      <c r="N275" s="176"/>
      <c r="O275" s="582"/>
    </row>
    <row r="276" spans="1:15" ht="15.75" thickBot="1">
      <c r="A276" s="582"/>
      <c r="B276" s="176"/>
      <c r="C276" s="176"/>
      <c r="D276" s="200">
        <v>28</v>
      </c>
      <c r="E276" s="224" t="s">
        <v>95</v>
      </c>
      <c r="F276" s="578"/>
      <c r="G276" s="200">
        <v>2</v>
      </c>
      <c r="H276" s="176"/>
      <c r="I276" s="176"/>
      <c r="J276" s="176"/>
      <c r="K276" s="176"/>
      <c r="L276" s="176"/>
      <c r="M276" s="176"/>
      <c r="N276" s="176"/>
      <c r="O276" s="582"/>
    </row>
    <row r="277" spans="1:15" ht="15.75" thickBot="1">
      <c r="A277" s="582"/>
      <c r="B277" s="176"/>
      <c r="C277" s="176"/>
      <c r="D277" s="200">
        <v>29</v>
      </c>
      <c r="E277" s="224" t="s">
        <v>96</v>
      </c>
      <c r="F277" s="578"/>
      <c r="G277" s="200">
        <v>2</v>
      </c>
      <c r="H277" s="176"/>
      <c r="I277" s="176"/>
      <c r="J277" s="176"/>
      <c r="K277" s="176"/>
      <c r="L277" s="176"/>
      <c r="M277" s="176"/>
      <c r="N277" s="176"/>
      <c r="O277" s="582"/>
    </row>
    <row r="278" spans="1:15" ht="15.75" thickBot="1">
      <c r="A278" s="582"/>
      <c r="B278" s="176"/>
      <c r="C278" s="176"/>
      <c r="D278" s="200">
        <v>30</v>
      </c>
      <c r="E278" s="224" t="s">
        <v>97</v>
      </c>
      <c r="F278" s="578"/>
      <c r="G278" s="200">
        <v>3</v>
      </c>
      <c r="H278" s="176"/>
      <c r="I278" s="176"/>
      <c r="J278" s="176"/>
      <c r="K278" s="176"/>
      <c r="L278" s="176"/>
      <c r="M278" s="176"/>
      <c r="N278" s="176"/>
      <c r="O278" s="582"/>
    </row>
    <row r="279" spans="1:15" ht="28.5" customHeight="1" thickBot="1">
      <c r="A279" s="582"/>
      <c r="B279" s="176"/>
      <c r="C279" s="176"/>
      <c r="D279" s="200">
        <v>31</v>
      </c>
      <c r="E279" s="583" t="s">
        <v>100</v>
      </c>
      <c r="F279" s="584"/>
      <c r="G279" s="200">
        <v>3</v>
      </c>
      <c r="H279" s="176"/>
      <c r="I279" s="176"/>
      <c r="J279" s="176"/>
      <c r="K279" s="176"/>
      <c r="L279" s="176"/>
      <c r="M279" s="176"/>
      <c r="N279" s="176"/>
      <c r="O279" s="582"/>
    </row>
    <row r="280" spans="1:15" ht="15.75" thickBot="1">
      <c r="A280" s="582"/>
      <c r="B280" s="176"/>
      <c r="C280" s="176"/>
      <c r="D280" s="200">
        <v>32</v>
      </c>
      <c r="E280" s="224" t="s">
        <v>101</v>
      </c>
      <c r="F280" s="578"/>
      <c r="G280" s="200">
        <v>3</v>
      </c>
      <c r="H280" s="176"/>
      <c r="I280" s="176"/>
      <c r="J280" s="176"/>
      <c r="K280" s="176"/>
      <c r="L280" s="176"/>
      <c r="M280" s="176"/>
      <c r="N280" s="176"/>
      <c r="O280" s="582"/>
    </row>
    <row r="281" spans="1:15" ht="15.75" thickBot="1">
      <c r="A281" s="582"/>
      <c r="B281" s="176"/>
      <c r="C281" s="176"/>
      <c r="D281" s="200">
        <v>33</v>
      </c>
      <c r="E281" s="224" t="s">
        <v>91</v>
      </c>
      <c r="F281" s="578"/>
      <c r="G281" s="200">
        <v>3</v>
      </c>
      <c r="H281" s="176"/>
      <c r="I281" s="176"/>
      <c r="J281" s="176"/>
      <c r="K281" s="176"/>
      <c r="L281" s="176"/>
      <c r="M281" s="176"/>
      <c r="N281" s="176"/>
      <c r="O281" s="582"/>
    </row>
    <row r="282" spans="1:15" ht="15.75" thickBot="1">
      <c r="A282" s="582"/>
      <c r="B282" s="176"/>
      <c r="C282" s="176"/>
      <c r="D282" s="200">
        <v>34</v>
      </c>
      <c r="E282" s="224" t="s">
        <v>464</v>
      </c>
      <c r="F282" s="578"/>
      <c r="G282" s="200">
        <v>4</v>
      </c>
      <c r="H282" s="176"/>
      <c r="I282" s="176"/>
      <c r="J282" s="176"/>
      <c r="K282" s="176"/>
      <c r="L282" s="176"/>
      <c r="M282" s="176"/>
      <c r="N282" s="176"/>
      <c r="O282" s="582"/>
    </row>
    <row r="283" spans="1:15" ht="30.75" customHeight="1" thickBot="1">
      <c r="A283" s="582"/>
      <c r="B283" s="176"/>
      <c r="C283" s="176"/>
      <c r="D283" s="200">
        <v>35</v>
      </c>
      <c r="E283" s="583" t="s">
        <v>462</v>
      </c>
      <c r="F283" s="584"/>
      <c r="G283" s="200">
        <v>4</v>
      </c>
      <c r="H283" s="176"/>
      <c r="I283" s="176"/>
      <c r="J283" s="176"/>
      <c r="K283" s="176"/>
      <c r="L283" s="176"/>
      <c r="M283" s="176"/>
      <c r="N283" s="176"/>
      <c r="O283" s="582"/>
    </row>
    <row r="284" spans="1:15" ht="15.75" thickBot="1">
      <c r="A284" s="582"/>
      <c r="B284" s="176"/>
      <c r="C284" s="176"/>
      <c r="D284" s="200">
        <v>36</v>
      </c>
      <c r="E284" s="224" t="s">
        <v>105</v>
      </c>
      <c r="F284" s="578"/>
      <c r="G284" s="200">
        <v>4</v>
      </c>
      <c r="H284" s="176"/>
      <c r="I284" s="176"/>
      <c r="J284" s="176"/>
      <c r="K284" s="176"/>
      <c r="L284" s="176"/>
      <c r="M284" s="176"/>
      <c r="N284" s="176"/>
      <c r="O284" s="582"/>
    </row>
    <row r="285" spans="1:15" ht="15.75" thickBot="1">
      <c r="A285" s="582"/>
      <c r="B285" s="176"/>
      <c r="C285" s="176"/>
      <c r="D285" s="200">
        <v>37</v>
      </c>
      <c r="E285" s="224" t="s">
        <v>112</v>
      </c>
      <c r="F285" s="578"/>
      <c r="G285" s="200">
        <v>4</v>
      </c>
      <c r="H285" s="176"/>
      <c r="I285" s="176"/>
      <c r="J285" s="176"/>
      <c r="K285" s="176"/>
      <c r="L285" s="176"/>
      <c r="M285" s="176"/>
      <c r="N285" s="176"/>
      <c r="O285" s="582"/>
    </row>
    <row r="286" spans="1:15" ht="15.75" thickBot="1">
      <c r="A286" s="582"/>
      <c r="B286" s="176"/>
      <c r="C286" s="176"/>
      <c r="D286" s="200">
        <v>38</v>
      </c>
      <c r="E286" s="224" t="s">
        <v>107</v>
      </c>
      <c r="F286" s="578"/>
      <c r="G286" s="200">
        <v>4</v>
      </c>
      <c r="H286" s="176"/>
      <c r="I286" s="176"/>
      <c r="J286" s="176"/>
      <c r="K286" s="176"/>
      <c r="L286" s="176"/>
      <c r="M286" s="176"/>
      <c r="N286" s="176"/>
      <c r="O286" s="582"/>
    </row>
    <row r="287" spans="1:15" ht="15.75" thickBot="1">
      <c r="A287" s="582"/>
      <c r="B287" s="176"/>
      <c r="C287" s="176"/>
      <c r="D287" s="200">
        <v>39</v>
      </c>
      <c r="E287" s="224" t="s">
        <v>92</v>
      </c>
      <c r="F287" s="578"/>
      <c r="G287" s="200">
        <v>5</v>
      </c>
      <c r="H287" s="176"/>
      <c r="I287" s="176"/>
      <c r="J287" s="176"/>
      <c r="K287" s="176"/>
      <c r="L287" s="176"/>
      <c r="M287" s="176"/>
      <c r="N287" s="176"/>
      <c r="O287" s="582"/>
    </row>
    <row r="288" spans="1:15" ht="15.75" thickBot="1">
      <c r="A288" s="582"/>
      <c r="B288" s="176"/>
      <c r="C288" s="176"/>
      <c r="D288" s="200">
        <v>40</v>
      </c>
      <c r="E288" s="224" t="s">
        <v>465</v>
      </c>
      <c r="F288" s="578"/>
      <c r="G288" s="200">
        <v>6</v>
      </c>
      <c r="H288" s="176"/>
      <c r="I288" s="176"/>
      <c r="J288" s="176"/>
      <c r="K288" s="176"/>
      <c r="L288" s="176"/>
      <c r="M288" s="176"/>
      <c r="N288" s="176"/>
      <c r="O288" s="582"/>
    </row>
    <row r="289" spans="1:15" ht="30.75" customHeight="1" thickBot="1">
      <c r="A289" s="582"/>
      <c r="B289" s="176"/>
      <c r="C289" s="176"/>
      <c r="D289" s="200">
        <v>41</v>
      </c>
      <c r="E289" s="583" t="s">
        <v>461</v>
      </c>
      <c r="F289" s="584"/>
      <c r="G289" s="200">
        <v>6</v>
      </c>
      <c r="H289" s="176"/>
      <c r="I289" s="176"/>
      <c r="J289" s="176"/>
      <c r="K289" s="176"/>
      <c r="L289" s="176"/>
      <c r="M289" s="176"/>
      <c r="N289" s="176"/>
      <c r="O289" s="582"/>
    </row>
    <row r="290" spans="1:15" ht="15.75" thickBot="1">
      <c r="A290" s="582"/>
      <c r="B290" s="176"/>
      <c r="C290" s="176"/>
      <c r="D290" s="200">
        <v>42</v>
      </c>
      <c r="E290" s="224" t="s">
        <v>103</v>
      </c>
      <c r="F290" s="578"/>
      <c r="G290" s="200">
        <v>6</v>
      </c>
      <c r="H290" s="176"/>
      <c r="I290" s="176"/>
      <c r="J290" s="176"/>
      <c r="K290" s="176"/>
      <c r="L290" s="176"/>
      <c r="M290" s="176"/>
      <c r="N290" s="176"/>
      <c r="O290" s="582"/>
    </row>
    <row r="291" spans="1:15" ht="15.75" thickBot="1">
      <c r="A291" s="582"/>
      <c r="B291" s="176"/>
      <c r="C291" s="176"/>
      <c r="D291" s="200">
        <v>43</v>
      </c>
      <c r="E291" s="224" t="s">
        <v>463</v>
      </c>
      <c r="F291" s="578"/>
      <c r="G291" s="200">
        <v>7</v>
      </c>
      <c r="H291" s="176"/>
      <c r="I291" s="176"/>
      <c r="J291" s="176"/>
      <c r="K291" s="176"/>
      <c r="L291" s="176"/>
      <c r="M291" s="176"/>
      <c r="N291" s="176"/>
      <c r="O291" s="582"/>
    </row>
    <row r="292" spans="1:15" ht="15.75" thickBot="1">
      <c r="A292" s="582"/>
      <c r="B292" s="176"/>
      <c r="C292" s="176"/>
      <c r="D292" s="200">
        <v>44</v>
      </c>
      <c r="E292" s="224" t="s">
        <v>470</v>
      </c>
      <c r="F292" s="578"/>
      <c r="G292" s="200">
        <v>9</v>
      </c>
      <c r="H292" s="176"/>
      <c r="I292" s="176"/>
      <c r="J292" s="176"/>
      <c r="K292" s="176"/>
      <c r="L292" s="176"/>
      <c r="M292" s="176"/>
      <c r="N292" s="176"/>
      <c r="O292" s="582"/>
    </row>
    <row r="293" spans="1:15" ht="15.75" thickBot="1">
      <c r="A293" s="582"/>
      <c r="B293" s="176"/>
      <c r="C293" s="176"/>
      <c r="D293" s="200">
        <v>45</v>
      </c>
      <c r="E293" s="224" t="s">
        <v>173</v>
      </c>
      <c r="F293" s="578"/>
      <c r="G293" s="200">
        <v>10</v>
      </c>
      <c r="H293" s="176"/>
      <c r="I293" s="176"/>
      <c r="J293" s="176"/>
      <c r="K293" s="176"/>
      <c r="L293" s="176"/>
      <c r="M293" s="176"/>
      <c r="N293" s="176"/>
      <c r="O293" s="582"/>
    </row>
    <row r="294" spans="1:15" ht="15.75" thickBot="1">
      <c r="A294" s="582"/>
      <c r="B294" s="176"/>
      <c r="C294" s="176"/>
      <c r="D294" s="200">
        <v>46</v>
      </c>
      <c r="E294" s="224" t="s">
        <v>104</v>
      </c>
      <c r="F294" s="578"/>
      <c r="G294" s="200">
        <v>11</v>
      </c>
      <c r="H294" s="176"/>
      <c r="I294" s="176"/>
      <c r="J294" s="176"/>
      <c r="K294" s="176"/>
      <c r="L294" s="176"/>
      <c r="M294" s="176"/>
      <c r="N294" s="176"/>
      <c r="O294" s="582"/>
    </row>
    <row r="295" spans="1:15" ht="15.75" thickBot="1">
      <c r="A295" s="582"/>
      <c r="B295" s="176"/>
      <c r="C295" s="176"/>
      <c r="D295" s="200">
        <v>47</v>
      </c>
      <c r="E295" s="224" t="s">
        <v>110</v>
      </c>
      <c r="F295" s="578"/>
      <c r="G295" s="200">
        <v>13</v>
      </c>
      <c r="H295" s="176"/>
      <c r="I295" s="176"/>
      <c r="J295" s="176"/>
      <c r="K295" s="176"/>
      <c r="L295" s="176"/>
      <c r="M295" s="176"/>
      <c r="N295" s="176"/>
      <c r="O295" s="582"/>
    </row>
    <row r="296" spans="1:15" ht="19.5" customHeight="1" thickBot="1">
      <c r="A296" s="582"/>
      <c r="B296" s="176"/>
      <c r="C296" s="176"/>
      <c r="D296" s="200">
        <v>48</v>
      </c>
      <c r="E296" s="607" t="s">
        <v>468</v>
      </c>
      <c r="F296" s="616"/>
      <c r="G296" s="200">
        <v>13</v>
      </c>
      <c r="H296" s="176"/>
      <c r="I296" s="176"/>
      <c r="J296" s="176"/>
      <c r="K296" s="176"/>
      <c r="L296" s="176"/>
      <c r="M296" s="176"/>
      <c r="N296" s="176"/>
      <c r="O296" s="582"/>
    </row>
    <row r="297" spans="1:15" ht="29.25" customHeight="1" thickBot="1">
      <c r="A297" s="582"/>
      <c r="B297" s="176"/>
      <c r="C297" s="176"/>
      <c r="D297" s="200">
        <v>49</v>
      </c>
      <c r="E297" s="583" t="s">
        <v>177</v>
      </c>
      <c r="F297" s="584"/>
      <c r="G297" s="200">
        <v>16</v>
      </c>
      <c r="H297" s="176"/>
      <c r="I297" s="176"/>
      <c r="J297" s="176"/>
      <c r="K297" s="176"/>
      <c r="L297" s="176"/>
      <c r="M297" s="176"/>
      <c r="N297" s="176"/>
      <c r="O297" s="582"/>
    </row>
    <row r="298" spans="1:15" ht="15.75" thickBot="1">
      <c r="A298" s="582"/>
      <c r="B298" s="176"/>
      <c r="C298" s="176"/>
      <c r="D298" s="200">
        <v>50</v>
      </c>
      <c r="E298" s="224" t="s">
        <v>87</v>
      </c>
      <c r="F298" s="578"/>
      <c r="G298" s="200">
        <v>17</v>
      </c>
      <c r="H298" s="176"/>
      <c r="I298" s="176"/>
      <c r="J298" s="176"/>
      <c r="K298" s="176"/>
      <c r="L298" s="176"/>
      <c r="M298" s="176"/>
      <c r="N298" s="176"/>
      <c r="O298" s="582"/>
    </row>
    <row r="299" spans="1:15" ht="15.75" thickBot="1">
      <c r="A299" s="582"/>
      <c r="B299" s="176"/>
      <c r="C299" s="176"/>
      <c r="D299" s="200">
        <v>51</v>
      </c>
      <c r="E299" s="224" t="s">
        <v>460</v>
      </c>
      <c r="F299" s="578"/>
      <c r="G299" s="200">
        <v>29</v>
      </c>
      <c r="H299" s="176"/>
      <c r="I299" s="176"/>
      <c r="J299" s="176"/>
      <c r="K299" s="176"/>
      <c r="L299" s="176"/>
      <c r="M299" s="176"/>
      <c r="N299" s="176"/>
      <c r="O299" s="582"/>
    </row>
    <row r="300" spans="1:15" ht="15.75" thickBot="1">
      <c r="A300" s="582"/>
      <c r="B300" s="176"/>
      <c r="C300" s="176"/>
      <c r="D300" s="200">
        <v>52</v>
      </c>
      <c r="E300" s="224" t="s">
        <v>471</v>
      </c>
      <c r="F300" s="578"/>
      <c r="G300" s="200">
        <v>29</v>
      </c>
      <c r="H300" s="176"/>
      <c r="I300" s="176"/>
      <c r="J300" s="176"/>
      <c r="K300" s="176"/>
      <c r="L300" s="176"/>
      <c r="M300" s="176"/>
      <c r="N300" s="176"/>
      <c r="O300" s="582"/>
    </row>
    <row r="301" spans="1:15" ht="15.75" thickBot="1">
      <c r="A301" s="582"/>
      <c r="B301" s="176"/>
      <c r="C301" s="176"/>
      <c r="D301" s="200">
        <v>53</v>
      </c>
      <c r="E301" s="224" t="s">
        <v>469</v>
      </c>
      <c r="F301" s="578"/>
      <c r="G301" s="200">
        <v>42</v>
      </c>
      <c r="H301" s="176"/>
      <c r="I301" s="176"/>
      <c r="J301" s="176"/>
      <c r="K301" s="176"/>
      <c r="L301" s="176"/>
      <c r="M301" s="176"/>
      <c r="N301" s="176"/>
      <c r="O301" s="582"/>
    </row>
    <row r="302" spans="1:15" ht="15.75" thickBot="1">
      <c r="A302" s="582"/>
      <c r="B302" s="176"/>
      <c r="C302" s="176"/>
      <c r="D302" s="200">
        <v>54</v>
      </c>
      <c r="E302" s="224" t="s">
        <v>118</v>
      </c>
      <c r="F302" s="578"/>
      <c r="G302" s="200">
        <v>50</v>
      </c>
      <c r="H302" s="176"/>
      <c r="I302" s="176"/>
      <c r="J302" s="176"/>
      <c r="K302" s="176"/>
      <c r="L302" s="176"/>
      <c r="M302" s="176"/>
      <c r="N302" s="176"/>
      <c r="O302" s="582"/>
    </row>
    <row r="303" spans="1:15" ht="15.75" thickBot="1">
      <c r="A303" s="582"/>
      <c r="B303" s="176"/>
      <c r="C303" s="176"/>
      <c r="D303" s="200">
        <v>55</v>
      </c>
      <c r="E303" s="224" t="s">
        <v>472</v>
      </c>
      <c r="F303" s="578"/>
      <c r="G303" s="200">
        <v>70</v>
      </c>
      <c r="H303" s="176"/>
      <c r="I303" s="176"/>
      <c r="J303" s="176"/>
      <c r="K303" s="176"/>
      <c r="L303" s="176"/>
      <c r="M303" s="176"/>
      <c r="N303" s="176"/>
      <c r="O303" s="582"/>
    </row>
    <row r="304" spans="1:15" ht="15.75" thickBot="1">
      <c r="A304" s="582"/>
      <c r="B304" s="176"/>
      <c r="C304" s="176"/>
      <c r="D304" s="200">
        <v>56</v>
      </c>
      <c r="E304" s="224" t="s">
        <v>180</v>
      </c>
      <c r="F304" s="578"/>
      <c r="G304" s="200">
        <v>102</v>
      </c>
      <c r="H304" s="176"/>
      <c r="I304" s="176"/>
      <c r="J304" s="176"/>
      <c r="K304" s="176"/>
      <c r="L304" s="176"/>
      <c r="M304" s="176"/>
      <c r="N304" s="176"/>
      <c r="O304" s="582"/>
    </row>
    <row r="305" spans="1:15" ht="15.75" thickBot="1">
      <c r="A305" s="582"/>
      <c r="B305" s="176"/>
      <c r="C305" s="176"/>
      <c r="D305" s="176"/>
      <c r="E305" s="176"/>
      <c r="F305" s="176"/>
      <c r="G305" s="176"/>
      <c r="H305" s="176"/>
      <c r="I305" s="176"/>
      <c r="J305" s="176"/>
      <c r="K305" s="176"/>
      <c r="L305" s="176"/>
      <c r="M305" s="176"/>
      <c r="N305" s="176"/>
      <c r="O305" s="582"/>
    </row>
    <row r="306" spans="1:15" s="169" customFormat="1" ht="16.5" thickBot="1">
      <c r="A306" s="582"/>
      <c r="B306" s="176"/>
      <c r="C306" s="176"/>
      <c r="D306" s="176"/>
      <c r="E306" s="176"/>
      <c r="F306" s="228" t="s">
        <v>2</v>
      </c>
      <c r="G306" s="229">
        <v>486</v>
      </c>
      <c r="H306" s="176"/>
      <c r="I306" s="176"/>
      <c r="J306" s="176"/>
      <c r="K306" s="176"/>
      <c r="L306" s="176"/>
      <c r="M306" s="176"/>
      <c r="N306" s="176"/>
      <c r="O306" s="582"/>
    </row>
    <row r="307" spans="1:15" s="169" customFormat="1" ht="16.5" thickBot="1">
      <c r="A307" s="582"/>
      <c r="B307" s="176"/>
      <c r="C307" s="176"/>
      <c r="D307" s="176"/>
      <c r="E307" s="176"/>
      <c r="F307" s="176"/>
      <c r="G307" s="176"/>
      <c r="H307" s="176"/>
      <c r="I307" s="176"/>
      <c r="J307" s="176"/>
      <c r="K307" s="176"/>
      <c r="L307" s="176"/>
      <c r="M307" s="176"/>
      <c r="N307" s="176"/>
      <c r="O307" s="582"/>
    </row>
    <row r="308" spans="1:15" ht="16.5" thickBot="1">
      <c r="A308" s="582"/>
      <c r="B308" s="619" t="s">
        <v>182</v>
      </c>
      <c r="C308" s="620"/>
      <c r="D308" s="620"/>
      <c r="E308" s="620"/>
      <c r="F308" s="620"/>
      <c r="G308" s="620"/>
      <c r="H308" s="620"/>
      <c r="I308" s="620"/>
      <c r="J308" s="620"/>
      <c r="K308" s="620"/>
      <c r="L308" s="620"/>
      <c r="M308" s="620"/>
      <c r="N308" s="621"/>
      <c r="O308" s="582"/>
    </row>
    <row r="309" spans="1:15">
      <c r="A309" s="582"/>
      <c r="B309" s="176"/>
      <c r="C309" s="176"/>
      <c r="D309" s="176"/>
      <c r="E309" s="176"/>
      <c r="F309" s="176"/>
      <c r="G309" s="176"/>
      <c r="H309" s="176"/>
      <c r="I309" s="176"/>
      <c r="J309" s="176"/>
      <c r="K309" s="176"/>
      <c r="L309" s="176"/>
      <c r="M309" s="176"/>
      <c r="N309" s="176"/>
      <c r="O309" s="582"/>
    </row>
    <row r="310" spans="1:15">
      <c r="A310" s="582"/>
      <c r="B310" s="176"/>
      <c r="C310" s="176"/>
      <c r="D310" s="176"/>
      <c r="E310" s="176"/>
      <c r="F310" s="176"/>
      <c r="G310" s="176"/>
      <c r="H310" s="176"/>
      <c r="I310" s="176"/>
      <c r="J310" s="176"/>
      <c r="K310" s="176"/>
      <c r="L310" s="176"/>
      <c r="M310" s="176"/>
      <c r="N310" s="176"/>
      <c r="O310" s="582"/>
    </row>
    <row r="311" spans="1:15">
      <c r="A311" s="582"/>
      <c r="B311" s="176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82"/>
    </row>
    <row r="312" spans="1:15">
      <c r="A312" s="582"/>
      <c r="B312" s="176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82"/>
    </row>
    <row r="313" spans="1:15">
      <c r="A313" s="582"/>
      <c r="B313" s="176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82"/>
    </row>
    <row r="314" spans="1:15">
      <c r="A314" s="582"/>
      <c r="B314" s="176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82"/>
    </row>
    <row r="315" spans="1:15">
      <c r="A315" s="582"/>
      <c r="B315" s="176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82"/>
    </row>
    <row r="316" spans="1:15">
      <c r="A316" s="582"/>
      <c r="B316" s="176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82"/>
    </row>
    <row r="317" spans="1:15">
      <c r="A317" s="582"/>
      <c r="B317" s="176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82"/>
    </row>
    <row r="318" spans="1:15">
      <c r="A318" s="582"/>
      <c r="B318" s="176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82"/>
    </row>
    <row r="319" spans="1:15">
      <c r="A319" s="582"/>
      <c r="B319" s="176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82"/>
    </row>
    <row r="320" spans="1:15">
      <c r="A320" s="582"/>
      <c r="B320" s="176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82"/>
    </row>
    <row r="321" spans="1:15">
      <c r="A321" s="582"/>
      <c r="B321" s="176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82"/>
    </row>
    <row r="322" spans="1:15">
      <c r="A322" s="582"/>
      <c r="B322" s="176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82"/>
    </row>
    <row r="323" spans="1:15">
      <c r="A323" s="582"/>
      <c r="B323" s="176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82"/>
    </row>
    <row r="324" spans="1:15">
      <c r="A324" s="582"/>
      <c r="B324" s="176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82"/>
    </row>
    <row r="325" spans="1:15">
      <c r="A325" s="582"/>
      <c r="B325" s="176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82"/>
    </row>
    <row r="326" spans="1:15">
      <c r="A326" s="582"/>
      <c r="B326" s="176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82"/>
    </row>
    <row r="327" spans="1:15">
      <c r="A327" s="582"/>
      <c r="B327" s="176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82"/>
    </row>
    <row r="328" spans="1:15">
      <c r="A328" s="582"/>
      <c r="B328" s="176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82"/>
    </row>
    <row r="329" spans="1:15">
      <c r="A329" s="582"/>
      <c r="B329" s="176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82"/>
    </row>
    <row r="330" spans="1:15">
      <c r="A330" s="582"/>
      <c r="B330" s="176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82"/>
    </row>
    <row r="331" spans="1:15">
      <c r="A331" s="582"/>
      <c r="B331" s="176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82"/>
    </row>
    <row r="332" spans="1:15">
      <c r="A332" s="582"/>
      <c r="B332" s="176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82"/>
    </row>
    <row r="333" spans="1:15">
      <c r="A333" s="582"/>
      <c r="B333" s="176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82"/>
    </row>
    <row r="334" spans="1:15">
      <c r="A334" s="582"/>
      <c r="B334" s="176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82"/>
    </row>
    <row r="335" spans="1:15">
      <c r="A335" s="582"/>
      <c r="B335" s="176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82"/>
    </row>
    <row r="336" spans="1:15">
      <c r="A336" s="582"/>
      <c r="B336" s="176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82"/>
    </row>
    <row r="337" spans="1:15">
      <c r="A337" s="582"/>
      <c r="B337" s="176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82"/>
    </row>
    <row r="338" spans="1:15">
      <c r="A338" s="582"/>
      <c r="B338" s="176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82"/>
    </row>
    <row r="339" spans="1:15">
      <c r="A339" s="582"/>
      <c r="B339" s="176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82"/>
    </row>
    <row r="340" spans="1:15">
      <c r="A340" s="582"/>
      <c r="B340" s="176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82"/>
    </row>
    <row r="341" spans="1:15">
      <c r="A341" s="582"/>
      <c r="B341" s="582"/>
      <c r="C341" s="582"/>
      <c r="D341" s="582"/>
      <c r="E341" s="582"/>
      <c r="F341" s="582"/>
      <c r="G341" s="582"/>
      <c r="H341" s="582"/>
      <c r="I341" s="582"/>
      <c r="J341" s="582"/>
      <c r="K341" s="582"/>
      <c r="L341" s="582"/>
      <c r="M341" s="582"/>
      <c r="N341" s="582"/>
      <c r="O341" s="582"/>
    </row>
  </sheetData>
  <mergeCells count="43">
    <mergeCell ref="B308:N308"/>
    <mergeCell ref="E254:F254"/>
    <mergeCell ref="E255:F255"/>
    <mergeCell ref="D45:I45"/>
    <mergeCell ref="E54:G54"/>
    <mergeCell ref="E55:G55"/>
    <mergeCell ref="D248:G248"/>
    <mergeCell ref="D199:I199"/>
    <mergeCell ref="E200:G200"/>
    <mergeCell ref="E201:G201"/>
    <mergeCell ref="E202:G202"/>
    <mergeCell ref="E203:G203"/>
    <mergeCell ref="D224:I224"/>
    <mergeCell ref="E225:G225"/>
    <mergeCell ref="E226:G226"/>
    <mergeCell ref="E296:F296"/>
    <mergeCell ref="D21:E21"/>
    <mergeCell ref="D101:I101"/>
    <mergeCell ref="D170:I170"/>
    <mergeCell ref="E148:I148"/>
    <mergeCell ref="E149:H149"/>
    <mergeCell ref="E153:I153"/>
    <mergeCell ref="E154:H154"/>
    <mergeCell ref="E158:I158"/>
    <mergeCell ref="E159:H159"/>
    <mergeCell ref="E164:I164"/>
    <mergeCell ref="E165:H165"/>
    <mergeCell ref="E46:G46"/>
    <mergeCell ref="E47:G47"/>
    <mergeCell ref="E58:G58"/>
    <mergeCell ref="D22:E22"/>
    <mergeCell ref="D23:E23"/>
    <mergeCell ref="B12:N12"/>
    <mergeCell ref="B13:N13"/>
    <mergeCell ref="B14:N14"/>
    <mergeCell ref="C20:F20"/>
    <mergeCell ref="H20:L20"/>
    <mergeCell ref="E297:F297"/>
    <mergeCell ref="E289:F289"/>
    <mergeCell ref="E283:F283"/>
    <mergeCell ref="E279:F279"/>
    <mergeCell ref="E227:G227"/>
    <mergeCell ref="E228:G228"/>
  </mergeCells>
  <pageMargins left="0.70866141732283472" right="0.70866141732283472" top="0.74803149606299213" bottom="0.74803149606299213" header="0.31496062992125984" footer="0.31496062992125984"/>
  <pageSetup paperSize="124" scale="6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382"/>
  <sheetViews>
    <sheetView topLeftCell="A226" workbookViewId="0">
      <selection activeCell="E47" sqref="E47:G47"/>
    </sheetView>
  </sheetViews>
  <sheetFormatPr baseColWidth="10" defaultRowHeight="15"/>
  <cols>
    <col min="1" max="1" width="71" style="497" customWidth="1"/>
    <col min="2" max="2" width="14.140625" style="497" customWidth="1"/>
    <col min="3" max="3" width="11.42578125" style="497"/>
    <col min="4" max="4" width="15.7109375" customWidth="1"/>
    <col min="5" max="5" width="13.28515625" customWidth="1"/>
    <col min="6" max="6" width="11.28515625" customWidth="1"/>
    <col min="7" max="7" width="11.28515625" bestFit="1" customWidth="1"/>
    <col min="8" max="8" width="9.5703125" bestFit="1" customWidth="1"/>
    <col min="9" max="9" width="10.140625" bestFit="1" customWidth="1"/>
    <col min="10" max="10" width="8.42578125" bestFit="1" customWidth="1"/>
    <col min="11" max="11" width="14" customWidth="1"/>
  </cols>
  <sheetData>
    <row r="1" spans="1:6" s="497" customFormat="1"/>
    <row r="2" spans="1:6" s="497" customFormat="1">
      <c r="A2" s="531" t="s">
        <v>486</v>
      </c>
      <c r="B2" s="531" t="s">
        <v>487</v>
      </c>
      <c r="C2" s="497">
        <f>+B2-A2</f>
        <v>294</v>
      </c>
    </row>
    <row r="5" spans="1:6" ht="21" thickBot="1">
      <c r="A5" s="4" t="s">
        <v>488</v>
      </c>
      <c r="B5" s="140"/>
    </row>
    <row r="6" spans="1:6" ht="27.75" thickBot="1">
      <c r="A6" s="15" t="s">
        <v>491</v>
      </c>
      <c r="B6" s="116">
        <v>306</v>
      </c>
    </row>
    <row r="7" spans="1:6" ht="15.75">
      <c r="A7" s="10" t="s">
        <v>0</v>
      </c>
      <c r="B7" s="140"/>
    </row>
    <row r="8" spans="1:6">
      <c r="B8" s="125"/>
      <c r="F8" s="122"/>
    </row>
    <row r="9" spans="1:6">
      <c r="A9" s="7" t="s">
        <v>37</v>
      </c>
      <c r="B9" s="5">
        <v>167</v>
      </c>
      <c r="E9" s="497" t="s">
        <v>47</v>
      </c>
    </row>
    <row r="10" spans="1:6" ht="15.75" thickBot="1">
      <c r="A10" s="8" t="s">
        <v>1</v>
      </c>
      <c r="B10" s="5">
        <v>139</v>
      </c>
    </row>
    <row r="11" spans="1:6" ht="15.75" thickBot="1">
      <c r="A11" s="9" t="s">
        <v>2</v>
      </c>
      <c r="B11" s="19">
        <f>SUM(B9:B10)</f>
        <v>306</v>
      </c>
    </row>
    <row r="12" spans="1:6">
      <c r="A12" s="11"/>
      <c r="B12" s="12"/>
      <c r="D12" s="117"/>
      <c r="E12" s="497"/>
      <c r="F12" s="497"/>
    </row>
    <row r="13" spans="1:6" ht="15.75">
      <c r="A13" s="10" t="s">
        <v>3</v>
      </c>
      <c r="B13" s="12"/>
      <c r="D13" s="117"/>
      <c r="E13" s="497"/>
      <c r="F13" s="497"/>
    </row>
    <row r="14" spans="1:6">
      <c r="B14" s="125"/>
      <c r="D14" s="117"/>
      <c r="E14" s="497"/>
      <c r="F14" s="497"/>
    </row>
    <row r="15" spans="1:6">
      <c r="A15" s="141" t="s">
        <v>4</v>
      </c>
      <c r="B15" s="5">
        <v>81</v>
      </c>
      <c r="D15" s="117"/>
      <c r="E15" s="497"/>
      <c r="F15" s="497"/>
    </row>
    <row r="16" spans="1:6">
      <c r="A16" s="142" t="s">
        <v>5</v>
      </c>
      <c r="B16" s="5">
        <v>222</v>
      </c>
      <c r="E16" s="497"/>
      <c r="F16" s="497"/>
    </row>
    <row r="17" spans="1:6">
      <c r="A17" s="142" t="s">
        <v>6</v>
      </c>
      <c r="B17" s="5">
        <v>3</v>
      </c>
      <c r="E17" s="497"/>
      <c r="F17" s="497"/>
    </row>
    <row r="18" spans="1:6" ht="15.75" thickBot="1">
      <c r="A18" s="142" t="s">
        <v>7</v>
      </c>
      <c r="B18" s="26">
        <v>0</v>
      </c>
    </row>
    <row r="19" spans="1:6" s="497" customFormat="1" ht="15.75" thickBot="1">
      <c r="A19" s="9" t="s">
        <v>2</v>
      </c>
      <c r="B19" s="3">
        <f>SUM(B15:B18)</f>
        <v>306</v>
      </c>
    </row>
    <row r="20" spans="1:6" s="497" customFormat="1">
      <c r="A20" s="11"/>
      <c r="B20" s="12"/>
    </row>
    <row r="21" spans="1:6" s="497" customFormat="1">
      <c r="A21" s="11"/>
      <c r="B21" s="12"/>
    </row>
    <row r="22" spans="1:6" s="497" customFormat="1">
      <c r="A22" s="142" t="s">
        <v>330</v>
      </c>
      <c r="B22" s="5">
        <v>3</v>
      </c>
    </row>
    <row r="23" spans="1:6" s="497" customFormat="1">
      <c r="A23" s="142" t="s">
        <v>331</v>
      </c>
      <c r="B23" s="5">
        <v>122</v>
      </c>
    </row>
    <row r="24" spans="1:6" s="497" customFormat="1">
      <c r="A24" s="142" t="s">
        <v>332</v>
      </c>
      <c r="B24" s="5">
        <v>42</v>
      </c>
    </row>
    <row r="25" spans="1:6" s="497" customFormat="1">
      <c r="A25" s="142" t="s">
        <v>333</v>
      </c>
      <c r="B25" s="5">
        <v>0</v>
      </c>
    </row>
    <row r="26" spans="1:6" s="497" customFormat="1" ht="15.75" thickBot="1">
      <c r="A26" s="11"/>
      <c r="B26" s="12"/>
    </row>
    <row r="27" spans="1:6" s="497" customFormat="1" ht="15.75" thickBot="1">
      <c r="A27" s="9" t="s">
        <v>2</v>
      </c>
      <c r="B27" s="3">
        <f>SUM(B22:B26)</f>
        <v>167</v>
      </c>
    </row>
    <row r="28" spans="1:6" s="497" customFormat="1">
      <c r="A28" s="11"/>
      <c r="B28" s="12"/>
    </row>
    <row r="29" spans="1:6" s="497" customFormat="1">
      <c r="A29" s="11"/>
      <c r="B29" s="12"/>
    </row>
    <row r="30" spans="1:6" s="497" customFormat="1">
      <c r="A30" s="142" t="s">
        <v>437</v>
      </c>
      <c r="B30" s="5">
        <v>0</v>
      </c>
    </row>
    <row r="31" spans="1:6" s="497" customFormat="1">
      <c r="A31" s="142" t="s">
        <v>438</v>
      </c>
      <c r="B31" s="5">
        <v>100</v>
      </c>
    </row>
    <row r="32" spans="1:6" s="497" customFormat="1">
      <c r="A32" s="142" t="s">
        <v>439</v>
      </c>
      <c r="B32" s="5">
        <v>39</v>
      </c>
    </row>
    <row r="33" spans="1:5" s="497" customFormat="1">
      <c r="A33" s="142" t="s">
        <v>440</v>
      </c>
      <c r="B33" s="5">
        <v>0</v>
      </c>
    </row>
    <row r="34" spans="1:5" s="497" customFormat="1" ht="15.75" thickBot="1">
      <c r="A34" s="11"/>
      <c r="B34" s="12"/>
    </row>
    <row r="35" spans="1:5" s="497" customFormat="1" ht="15.75" thickBot="1">
      <c r="A35" s="9" t="s">
        <v>2</v>
      </c>
      <c r="B35" s="3">
        <f>SUM(B30:B34)</f>
        <v>139</v>
      </c>
    </row>
    <row r="36" spans="1:5" s="497" customFormat="1">
      <c r="A36" s="11"/>
      <c r="B36" s="12"/>
    </row>
    <row r="37" spans="1:5" s="497" customFormat="1" ht="15.75" thickBot="1">
      <c r="A37" s="11"/>
      <c r="B37" s="12"/>
    </row>
    <row r="38" spans="1:5" s="497" customFormat="1" ht="15.75" thickBot="1">
      <c r="A38" s="9" t="s">
        <v>441</v>
      </c>
      <c r="B38" s="3">
        <f>+B27+B35</f>
        <v>306</v>
      </c>
    </row>
    <row r="39" spans="1:5" s="497" customFormat="1">
      <c r="A39" s="11"/>
      <c r="B39" s="12"/>
    </row>
    <row r="40" spans="1:5" s="497" customFormat="1" ht="15.75">
      <c r="A40" s="10" t="s">
        <v>8</v>
      </c>
      <c r="B40" s="12"/>
    </row>
    <row r="41" spans="1:5" s="497" customFormat="1">
      <c r="B41" s="125"/>
    </row>
    <row r="42" spans="1:5" ht="15.75" thickBot="1">
      <c r="A42" s="141" t="s">
        <v>9</v>
      </c>
      <c r="B42" s="6">
        <v>633</v>
      </c>
    </row>
    <row r="43" spans="1:5" ht="15.75" thickBot="1">
      <c r="A43" s="9" t="s">
        <v>2</v>
      </c>
      <c r="B43" s="3">
        <f>SUM(B42)</f>
        <v>633</v>
      </c>
    </row>
    <row r="44" spans="1:5">
      <c r="B44" s="125"/>
    </row>
    <row r="45" spans="1:5" ht="15.75">
      <c r="A45" s="10" t="s">
        <v>10</v>
      </c>
      <c r="B45" s="140"/>
      <c r="D45" s="497"/>
      <c r="E45" s="497"/>
    </row>
    <row r="46" spans="1:5">
      <c r="B46" s="125"/>
      <c r="D46" s="497"/>
      <c r="E46" s="497"/>
    </row>
    <row r="47" spans="1:5" s="497" customFormat="1">
      <c r="A47" s="7" t="s">
        <v>459</v>
      </c>
      <c r="B47" s="5">
        <v>21</v>
      </c>
    </row>
    <row r="48" spans="1:5" s="497" customFormat="1">
      <c r="A48" s="7" t="s">
        <v>458</v>
      </c>
      <c r="B48" s="5">
        <v>2</v>
      </c>
    </row>
    <row r="49" spans="1:7" s="497" customFormat="1">
      <c r="A49" s="7" t="s">
        <v>442</v>
      </c>
      <c r="B49" s="5">
        <v>4</v>
      </c>
    </row>
    <row r="50" spans="1:7" s="497" customFormat="1">
      <c r="A50" s="7" t="s">
        <v>473</v>
      </c>
      <c r="B50" s="5">
        <v>61</v>
      </c>
    </row>
    <row r="51" spans="1:7" s="497" customFormat="1">
      <c r="A51" s="7" t="s">
        <v>475</v>
      </c>
      <c r="B51" s="5">
        <v>1</v>
      </c>
    </row>
    <row r="52" spans="1:7" s="497" customFormat="1">
      <c r="A52" s="7" t="s">
        <v>14</v>
      </c>
      <c r="B52" s="5">
        <v>60</v>
      </c>
    </row>
    <row r="53" spans="1:7" s="497" customFormat="1">
      <c r="A53" s="7" t="s">
        <v>143</v>
      </c>
      <c r="B53" s="5">
        <v>84</v>
      </c>
    </row>
    <row r="54" spans="1:7">
      <c r="A54" s="7" t="s">
        <v>476</v>
      </c>
      <c r="B54" s="5">
        <v>1</v>
      </c>
      <c r="D54" s="497"/>
      <c r="E54" s="497"/>
    </row>
    <row r="55" spans="1:7">
      <c r="A55" s="7" t="s">
        <v>444</v>
      </c>
      <c r="B55" s="5">
        <v>25</v>
      </c>
      <c r="D55" s="497"/>
      <c r="E55" s="497"/>
    </row>
    <row r="56" spans="1:7">
      <c r="A56" s="7" t="s">
        <v>445</v>
      </c>
      <c r="B56" s="5">
        <v>1</v>
      </c>
      <c r="D56" s="497"/>
      <c r="E56" s="497"/>
      <c r="F56" s="119"/>
      <c r="G56" s="497" t="s">
        <v>477</v>
      </c>
    </row>
    <row r="57" spans="1:7">
      <c r="A57" s="141" t="s">
        <v>16</v>
      </c>
      <c r="B57" s="5">
        <v>26</v>
      </c>
      <c r="D57" s="497"/>
      <c r="E57" s="497"/>
      <c r="F57" s="119"/>
    </row>
    <row r="58" spans="1:7">
      <c r="A58" s="7" t="s">
        <v>17</v>
      </c>
      <c r="B58" s="5">
        <v>0</v>
      </c>
      <c r="D58" s="497"/>
      <c r="E58" s="497"/>
      <c r="F58" s="119"/>
    </row>
    <row r="59" spans="1:7" s="122" customFormat="1">
      <c r="A59" s="7" t="s">
        <v>446</v>
      </c>
      <c r="B59" s="5">
        <v>8</v>
      </c>
      <c r="C59" s="497"/>
      <c r="D59" s="497"/>
      <c r="E59" s="497"/>
    </row>
    <row r="60" spans="1:7">
      <c r="A60" s="7" t="s">
        <v>447</v>
      </c>
      <c r="B60" s="5">
        <v>1</v>
      </c>
      <c r="D60" s="497"/>
      <c r="E60" s="497"/>
      <c r="F60" s="119"/>
    </row>
    <row r="61" spans="1:7">
      <c r="A61" s="7" t="s">
        <v>474</v>
      </c>
      <c r="B61" s="5">
        <v>11</v>
      </c>
      <c r="F61" s="119"/>
    </row>
    <row r="62" spans="1:7" s="497" customFormat="1">
      <c r="A62" s="7" t="s">
        <v>490</v>
      </c>
      <c r="B62" s="5">
        <v>0</v>
      </c>
    </row>
    <row r="63" spans="1:7" ht="15.75" thickBot="1">
      <c r="A63" s="191"/>
      <c r="B63" s="12"/>
    </row>
    <row r="64" spans="1:7" s="119" customFormat="1" ht="15.75" thickBot="1">
      <c r="A64" s="1"/>
      <c r="B64" s="3">
        <f>SUM(B47:B63)</f>
        <v>306</v>
      </c>
      <c r="C64" s="497"/>
    </row>
    <row r="65" spans="1:6">
      <c r="A65" s="1"/>
      <c r="B65" s="18"/>
      <c r="D65" s="122"/>
      <c r="F65" s="119"/>
    </row>
    <row r="66" spans="1:6" s="119" customFormat="1">
      <c r="A66" s="1"/>
      <c r="B66" s="18"/>
      <c r="C66" s="497"/>
    </row>
    <row r="67" spans="1:6">
      <c r="B67" s="125"/>
      <c r="E67" s="122"/>
    </row>
    <row r="68" spans="1:6" ht="15.75">
      <c r="A68" s="10" t="s">
        <v>19</v>
      </c>
      <c r="B68" s="140"/>
      <c r="F68" s="119"/>
    </row>
    <row r="69" spans="1:6" s="119" customFormat="1">
      <c r="A69" s="497"/>
      <c r="B69" s="125"/>
      <c r="C69" s="497"/>
    </row>
    <row r="70" spans="1:6">
      <c r="A70" s="7" t="s">
        <v>24</v>
      </c>
      <c r="B70" s="5">
        <v>160</v>
      </c>
    </row>
    <row r="71" spans="1:6" s="497" customFormat="1">
      <c r="A71" s="7" t="s">
        <v>22</v>
      </c>
      <c r="B71" s="5">
        <v>71</v>
      </c>
    </row>
    <row r="72" spans="1:6" s="497" customFormat="1">
      <c r="A72" s="7" t="s">
        <v>21</v>
      </c>
      <c r="B72" s="5">
        <v>64</v>
      </c>
    </row>
    <row r="73" spans="1:6" s="519" customFormat="1">
      <c r="A73" s="7" t="s">
        <v>20</v>
      </c>
      <c r="B73" s="5">
        <v>6</v>
      </c>
      <c r="C73" s="497"/>
    </row>
    <row r="74" spans="1:6" s="519" customFormat="1">
      <c r="A74" s="7" t="s">
        <v>23</v>
      </c>
      <c r="B74" s="5">
        <v>4</v>
      </c>
      <c r="C74" s="497"/>
      <c r="D74" s="497"/>
      <c r="E74" s="497"/>
    </row>
    <row r="75" spans="1:6" s="519" customFormat="1">
      <c r="A75" s="7" t="s">
        <v>197</v>
      </c>
      <c r="B75" s="5">
        <v>1</v>
      </c>
      <c r="C75" s="497"/>
      <c r="D75" s="497"/>
      <c r="E75" s="497"/>
    </row>
    <row r="76" spans="1:6" s="519" customFormat="1">
      <c r="A76" s="7" t="s">
        <v>196</v>
      </c>
      <c r="B76" s="5">
        <v>0</v>
      </c>
      <c r="C76" s="497"/>
      <c r="D76" s="497"/>
      <c r="E76" s="497"/>
    </row>
    <row r="77" spans="1:6" s="519" customFormat="1" ht="15.75" thickBot="1">
      <c r="A77" s="1"/>
      <c r="B77" s="140"/>
      <c r="C77" s="497"/>
      <c r="D77" s="497"/>
      <c r="E77" s="497"/>
    </row>
    <row r="78" spans="1:6" s="519" customFormat="1" ht="15.75" thickBot="1">
      <c r="A78" s="9" t="s">
        <v>2</v>
      </c>
      <c r="B78" s="3">
        <f>SUM(B70:B77)</f>
        <v>306</v>
      </c>
      <c r="C78" s="497"/>
      <c r="D78" s="497"/>
      <c r="E78" s="497"/>
    </row>
    <row r="79" spans="1:6" s="519" customFormat="1">
      <c r="A79" s="497"/>
      <c r="B79" s="125"/>
      <c r="C79" s="497"/>
    </row>
    <row r="80" spans="1:6" s="519" customFormat="1">
      <c r="A80" s="497"/>
      <c r="B80" s="125"/>
      <c r="C80" s="497"/>
    </row>
    <row r="81" spans="1:6" s="519" customFormat="1" ht="15.75">
      <c r="A81" s="10" t="s">
        <v>25</v>
      </c>
      <c r="B81" s="140"/>
      <c r="C81" s="497"/>
    </row>
    <row r="82" spans="1:6">
      <c r="B82" s="125"/>
      <c r="F82" s="120"/>
    </row>
    <row r="83" spans="1:6" ht="15.75" thickBot="1">
      <c r="A83" s="1"/>
      <c r="B83" s="140"/>
      <c r="D83" s="497"/>
      <c r="E83" s="497"/>
      <c r="F83" s="120"/>
    </row>
    <row r="84" spans="1:6" ht="15.75" thickBot="1">
      <c r="A84" s="16" t="s">
        <v>25</v>
      </c>
      <c r="B84" s="3">
        <v>357</v>
      </c>
      <c r="D84" s="497"/>
      <c r="E84" s="497"/>
      <c r="F84" s="120"/>
    </row>
    <row r="85" spans="1:6" ht="17.25" customHeight="1">
      <c r="B85" s="125"/>
      <c r="D85" s="497"/>
      <c r="E85" s="497"/>
      <c r="F85" s="120"/>
    </row>
    <row r="86" spans="1:6" ht="15.75">
      <c r="A86" s="10" t="s">
        <v>26</v>
      </c>
      <c r="B86" s="140"/>
      <c r="D86" s="497"/>
      <c r="E86" s="497"/>
      <c r="F86" s="120"/>
    </row>
    <row r="87" spans="1:6" ht="15.75" thickBot="1">
      <c r="A87" s="1"/>
      <c r="B87" s="140"/>
      <c r="D87" s="497"/>
      <c r="E87" s="497"/>
      <c r="F87" s="120"/>
    </row>
    <row r="88" spans="1:6" ht="15.75" thickBot="1">
      <c r="A88" s="16" t="s">
        <v>334</v>
      </c>
      <c r="B88" s="3">
        <v>0</v>
      </c>
      <c r="D88" s="497"/>
      <c r="E88" s="497"/>
      <c r="F88" s="120"/>
    </row>
    <row r="89" spans="1:6">
      <c r="B89" s="125"/>
      <c r="D89" s="497"/>
      <c r="E89" s="497"/>
      <c r="F89" s="120"/>
    </row>
    <row r="90" spans="1:6" s="497" customFormat="1" ht="16.5" thickBot="1">
      <c r="A90" s="10" t="s">
        <v>316</v>
      </c>
      <c r="B90" s="125"/>
    </row>
    <row r="91" spans="1:6" ht="15.75" thickBot="1">
      <c r="A91" s="16" t="s">
        <v>316</v>
      </c>
      <c r="B91" s="3">
        <v>2</v>
      </c>
    </row>
    <row r="92" spans="1:6" s="497" customFormat="1">
      <c r="A92" s="191"/>
      <c r="B92" s="18"/>
    </row>
    <row r="93" spans="1:6" s="497" customFormat="1">
      <c r="A93" s="191"/>
      <c r="B93" s="18"/>
    </row>
    <row r="94" spans="1:6" s="497" customFormat="1" ht="15.75">
      <c r="A94" s="10" t="s">
        <v>435</v>
      </c>
      <c r="B94" s="125"/>
    </row>
    <row r="95" spans="1:6" s="497" customFormat="1" ht="16.5" thickBot="1">
      <c r="A95" s="10"/>
      <c r="B95" s="125"/>
    </row>
    <row r="96" spans="1:6" s="497" customFormat="1" ht="15.75" thickBot="1">
      <c r="A96" s="16" t="s">
        <v>435</v>
      </c>
      <c r="B96" s="3">
        <v>72</v>
      </c>
    </row>
    <row r="97" spans="1:5" s="497" customFormat="1">
      <c r="A97" s="191"/>
      <c r="B97" s="18"/>
    </row>
    <row r="98" spans="1:5" s="497" customFormat="1">
      <c r="A98" s="191"/>
      <c r="B98" s="18"/>
    </row>
    <row r="99" spans="1:5" s="497" customFormat="1">
      <c r="A99" s="191"/>
      <c r="B99" s="18"/>
    </row>
    <row r="100" spans="1:5" s="497" customFormat="1">
      <c r="A100" s="191"/>
      <c r="B100" s="18"/>
    </row>
    <row r="101" spans="1:5" ht="15.75">
      <c r="A101" s="10" t="s">
        <v>317</v>
      </c>
      <c r="B101" s="125"/>
      <c r="D101" s="497"/>
      <c r="E101" s="497"/>
    </row>
    <row r="102" spans="1:5" ht="15.75" thickBot="1">
      <c r="B102" s="125"/>
    </row>
    <row r="103" spans="1:5" ht="15.75" thickBot="1">
      <c r="A103" s="16" t="s">
        <v>246</v>
      </c>
      <c r="B103" s="3">
        <v>1</v>
      </c>
    </row>
    <row r="104" spans="1:5" ht="15.75" thickBot="1">
      <c r="A104" s="16" t="s">
        <v>342</v>
      </c>
      <c r="B104" s="3">
        <v>22</v>
      </c>
    </row>
    <row r="105" spans="1:5" ht="15.75" thickBot="1">
      <c r="A105" s="16" t="s">
        <v>48</v>
      </c>
      <c r="B105" s="3">
        <v>1</v>
      </c>
    </row>
    <row r="106" spans="1:5" ht="15.75" thickBot="1">
      <c r="A106" s="16" t="s">
        <v>266</v>
      </c>
      <c r="B106" s="3">
        <v>2</v>
      </c>
    </row>
    <row r="107" spans="1:5" s="497" customFormat="1" ht="15.75" thickBot="1">
      <c r="A107" s="16" t="s">
        <v>450</v>
      </c>
      <c r="B107" s="3">
        <v>1</v>
      </c>
    </row>
    <row r="108" spans="1:5" ht="15.75" thickBot="1">
      <c r="A108" s="16" t="s">
        <v>492</v>
      </c>
      <c r="B108" s="3">
        <v>1</v>
      </c>
    </row>
    <row r="109" spans="1:5" ht="15.75" thickBot="1">
      <c r="B109" s="125"/>
    </row>
    <row r="110" spans="1:5" ht="15.75" thickBot="1">
      <c r="A110" s="9" t="s">
        <v>2</v>
      </c>
      <c r="B110" s="3">
        <f>SUM(B103:B109)</f>
        <v>28</v>
      </c>
    </row>
    <row r="111" spans="1:5">
      <c r="B111" s="125"/>
    </row>
    <row r="112" spans="1:5" ht="15.75">
      <c r="A112" s="10" t="s">
        <v>27</v>
      </c>
      <c r="B112" s="140"/>
    </row>
    <row r="113" spans="1:3">
      <c r="B113" s="125"/>
    </row>
    <row r="114" spans="1:3">
      <c r="A114" s="7" t="s">
        <v>28</v>
      </c>
      <c r="B114" s="5">
        <v>246</v>
      </c>
    </row>
    <row r="115" spans="1:3" s="122" customFormat="1">
      <c r="A115" s="7" t="s">
        <v>29</v>
      </c>
      <c r="B115" s="5">
        <v>49</v>
      </c>
      <c r="C115" s="497"/>
    </row>
    <row r="116" spans="1:3" s="122" customFormat="1">
      <c r="A116" s="7" t="s">
        <v>18</v>
      </c>
      <c r="B116" s="5">
        <v>11</v>
      </c>
      <c r="C116" s="497"/>
    </row>
    <row r="117" spans="1:3" s="122" customFormat="1" ht="15.75" thickBot="1">
      <c r="A117" s="7" t="s">
        <v>30</v>
      </c>
      <c r="B117" s="5">
        <v>0</v>
      </c>
      <c r="C117" s="497"/>
    </row>
    <row r="118" spans="1:3" s="497" customFormat="1" ht="15.75" thickBot="1">
      <c r="A118" s="9" t="s">
        <v>2</v>
      </c>
      <c r="B118" s="3">
        <f>SUM(B114:B116)</f>
        <v>306</v>
      </c>
    </row>
    <row r="119" spans="1:3" s="497" customFormat="1">
      <c r="B119" s="125"/>
    </row>
    <row r="120" spans="1:3" s="497" customFormat="1">
      <c r="B120" s="125"/>
    </row>
    <row r="121" spans="1:3" s="497" customFormat="1">
      <c r="B121" s="125"/>
    </row>
    <row r="122" spans="1:3" s="497" customFormat="1">
      <c r="B122" s="125"/>
    </row>
    <row r="123" spans="1:3" s="497" customFormat="1">
      <c r="B123" s="125"/>
    </row>
    <row r="124" spans="1:3" s="497" customFormat="1" ht="15.75">
      <c r="A124" s="10" t="s">
        <v>31</v>
      </c>
      <c r="B124" s="140"/>
    </row>
    <row r="125" spans="1:3" s="497" customFormat="1">
      <c r="B125" s="125"/>
    </row>
    <row r="126" spans="1:3">
      <c r="A126" s="7" t="s">
        <v>32</v>
      </c>
      <c r="B126" s="5">
        <v>193</v>
      </c>
    </row>
    <row r="127" spans="1:3">
      <c r="A127" s="7" t="s">
        <v>35</v>
      </c>
      <c r="B127" s="5">
        <v>98</v>
      </c>
    </row>
    <row r="128" spans="1:3" s="122" customFormat="1">
      <c r="A128" s="7" t="s">
        <v>33</v>
      </c>
      <c r="B128" s="5">
        <v>13</v>
      </c>
      <c r="C128" s="497"/>
    </row>
    <row r="129" spans="1:6" s="122" customFormat="1">
      <c r="A129" s="141" t="s">
        <v>34</v>
      </c>
      <c r="B129" s="5">
        <v>2</v>
      </c>
      <c r="C129" s="497"/>
      <c r="D129" s="497" t="s">
        <v>279</v>
      </c>
    </row>
    <row r="130" spans="1:6" s="122" customFormat="1" ht="15.75" thickBot="1">
      <c r="A130" s="1"/>
      <c r="B130" s="140"/>
      <c r="C130" s="497"/>
    </row>
    <row r="131" spans="1:6" s="122" customFormat="1" ht="15.75" thickBot="1">
      <c r="A131" s="9" t="s">
        <v>2</v>
      </c>
      <c r="B131" s="3">
        <f>+B126+B128+B129+B127</f>
        <v>306</v>
      </c>
      <c r="C131" s="497"/>
    </row>
    <row r="132" spans="1:6" s="122" customFormat="1">
      <c r="A132" s="497"/>
      <c r="B132" s="125"/>
      <c r="C132" s="497"/>
      <c r="D132" s="497" t="s">
        <v>279</v>
      </c>
    </row>
    <row r="133" spans="1:6" s="122" customFormat="1">
      <c r="A133" s="497"/>
      <c r="B133" s="125"/>
      <c r="C133" s="497"/>
    </row>
    <row r="134" spans="1:6" s="122" customFormat="1">
      <c r="A134" s="497"/>
      <c r="B134" s="125"/>
      <c r="C134" s="497"/>
    </row>
    <row r="135" spans="1:6">
      <c r="B135" s="125"/>
    </row>
    <row r="136" spans="1:6" s="122" customFormat="1">
      <c r="A136" s="497"/>
      <c r="B136" s="125"/>
      <c r="C136" s="497"/>
    </row>
    <row r="137" spans="1:6" s="122" customFormat="1" ht="15.75">
      <c r="A137" s="10" t="s">
        <v>36</v>
      </c>
      <c r="B137" s="140"/>
      <c r="C137" s="497"/>
    </row>
    <row r="138" spans="1:6">
      <c r="B138" s="125"/>
    </row>
    <row r="139" spans="1:6" ht="15.75" thickBot="1">
      <c r="A139" s="390" t="s">
        <v>37</v>
      </c>
      <c r="B139" s="391">
        <v>167</v>
      </c>
      <c r="F139" s="118"/>
    </row>
    <row r="140" spans="1:6">
      <c r="A140" s="388" t="s">
        <v>222</v>
      </c>
      <c r="B140" s="389">
        <v>81</v>
      </c>
      <c r="D140" s="497"/>
      <c r="E140" s="497"/>
      <c r="F140" s="497"/>
    </row>
    <row r="141" spans="1:6">
      <c r="A141" s="390" t="s">
        <v>193</v>
      </c>
      <c r="B141" s="391">
        <v>45</v>
      </c>
      <c r="F141" s="497"/>
    </row>
    <row r="142" spans="1:6">
      <c r="A142" s="390" t="s">
        <v>38</v>
      </c>
      <c r="B142" s="391">
        <v>13</v>
      </c>
      <c r="E142" s="497"/>
      <c r="F142" s="497"/>
    </row>
    <row r="143" spans="1:6" ht="15.75" thickBot="1">
      <c r="A143" s="1"/>
      <c r="B143" s="140"/>
      <c r="E143" s="497"/>
      <c r="F143" s="497"/>
    </row>
    <row r="144" spans="1:6" ht="15.75" thickBot="1">
      <c r="A144" s="9" t="s">
        <v>2</v>
      </c>
      <c r="B144" s="3">
        <f>SUM(B139:B143)</f>
        <v>306</v>
      </c>
    </row>
    <row r="145" spans="1:7">
      <c r="B145" s="125"/>
    </row>
    <row r="146" spans="1:7" ht="15.75" thickBot="1">
      <c r="B146" s="125"/>
    </row>
    <row r="147" spans="1:7" ht="15.75" thickBot="1">
      <c r="A147" s="20" t="s">
        <v>39</v>
      </c>
      <c r="B147" s="3" t="s">
        <v>40</v>
      </c>
    </row>
    <row r="148" spans="1:7" ht="15.75" thickBot="1">
      <c r="B148" s="125"/>
      <c r="D148" s="497"/>
      <c r="E148" s="497"/>
      <c r="F148" s="497"/>
      <c r="G148" s="121"/>
    </row>
    <row r="149" spans="1:7">
      <c r="A149" s="390" t="s">
        <v>41</v>
      </c>
      <c r="B149" s="389">
        <v>9</v>
      </c>
      <c r="D149" s="497"/>
      <c r="E149" s="497"/>
      <c r="F149" s="497"/>
      <c r="G149" s="121"/>
    </row>
    <row r="150" spans="1:7">
      <c r="A150" s="390" t="s">
        <v>335</v>
      </c>
      <c r="B150" s="391">
        <v>2</v>
      </c>
      <c r="D150" s="497"/>
      <c r="E150" s="497"/>
      <c r="F150" s="497"/>
      <c r="G150" s="121"/>
    </row>
    <row r="151" spans="1:7">
      <c r="A151" s="390" t="s">
        <v>336</v>
      </c>
      <c r="B151" s="391">
        <v>4</v>
      </c>
      <c r="D151" s="497"/>
      <c r="E151" s="497"/>
      <c r="F151" s="497"/>
      <c r="G151" s="121"/>
    </row>
    <row r="152" spans="1:7">
      <c r="A152" s="390" t="s">
        <v>262</v>
      </c>
      <c r="B152" s="391">
        <v>2</v>
      </c>
      <c r="D152" s="497"/>
      <c r="E152" s="497"/>
      <c r="F152" s="497"/>
      <c r="G152" s="121"/>
    </row>
    <row r="153" spans="1:7">
      <c r="A153" s="390" t="s">
        <v>291</v>
      </c>
      <c r="B153" s="391">
        <v>6</v>
      </c>
      <c r="D153" s="497"/>
      <c r="E153" s="497"/>
      <c r="F153" s="497"/>
      <c r="G153" s="121"/>
    </row>
    <row r="154" spans="1:7" s="497" customFormat="1">
      <c r="A154" s="390" t="s">
        <v>324</v>
      </c>
      <c r="B154" s="391">
        <v>1</v>
      </c>
    </row>
    <row r="155" spans="1:7" s="497" customFormat="1">
      <c r="A155" s="390" t="s">
        <v>361</v>
      </c>
      <c r="B155" s="391">
        <v>2</v>
      </c>
    </row>
    <row r="156" spans="1:7">
      <c r="A156" s="390" t="s">
        <v>42</v>
      </c>
      <c r="B156" s="391">
        <v>9</v>
      </c>
    </row>
    <row r="157" spans="1:7" s="497" customFormat="1">
      <c r="A157" s="390" t="s">
        <v>43</v>
      </c>
      <c r="B157" s="391">
        <v>2</v>
      </c>
    </row>
    <row r="158" spans="1:7" s="497" customFormat="1">
      <c r="A158" s="390" t="s">
        <v>493</v>
      </c>
      <c r="B158" s="391">
        <v>1</v>
      </c>
    </row>
    <row r="159" spans="1:7">
      <c r="A159" s="390" t="s">
        <v>263</v>
      </c>
      <c r="B159" s="391">
        <v>1</v>
      </c>
    </row>
    <row r="160" spans="1:7" s="497" customFormat="1">
      <c r="A160" s="390" t="s">
        <v>238</v>
      </c>
      <c r="B160" s="391">
        <v>2</v>
      </c>
    </row>
    <row r="161" spans="1:5" s="497" customFormat="1">
      <c r="A161" s="390" t="s">
        <v>44</v>
      </c>
      <c r="B161" s="391">
        <v>2</v>
      </c>
    </row>
    <row r="162" spans="1:5">
      <c r="A162" s="390" t="s">
        <v>275</v>
      </c>
      <c r="B162" s="391">
        <v>2</v>
      </c>
    </row>
    <row r="163" spans="1:5" s="497" customFormat="1">
      <c r="A163" s="390" t="s">
        <v>300</v>
      </c>
      <c r="B163" s="391">
        <v>1</v>
      </c>
    </row>
    <row r="164" spans="1:5" s="497" customFormat="1">
      <c r="A164" s="390" t="s">
        <v>255</v>
      </c>
      <c r="B164" s="391">
        <v>12</v>
      </c>
    </row>
    <row r="165" spans="1:5" s="497" customFormat="1">
      <c r="A165" s="390" t="s">
        <v>239</v>
      </c>
      <c r="B165" s="391">
        <v>1</v>
      </c>
    </row>
    <row r="166" spans="1:5">
      <c r="A166" s="390" t="s">
        <v>240</v>
      </c>
      <c r="B166" s="391">
        <v>8</v>
      </c>
      <c r="D166" s="497"/>
      <c r="E166" s="497"/>
    </row>
    <row r="167" spans="1:5">
      <c r="A167" s="390" t="s">
        <v>338</v>
      </c>
      <c r="B167" s="391">
        <v>3</v>
      </c>
      <c r="D167" s="497"/>
      <c r="E167" s="497"/>
    </row>
    <row r="168" spans="1:5" s="497" customFormat="1">
      <c r="A168" s="390" t="s">
        <v>264</v>
      </c>
      <c r="B168" s="391">
        <v>2</v>
      </c>
    </row>
    <row r="169" spans="1:5">
      <c r="A169" s="390" t="s">
        <v>280</v>
      </c>
      <c r="B169" s="391">
        <v>1</v>
      </c>
      <c r="D169" s="497"/>
      <c r="E169" s="497"/>
    </row>
    <row r="170" spans="1:5" s="497" customFormat="1">
      <c r="A170" s="390" t="s">
        <v>241</v>
      </c>
      <c r="B170" s="391">
        <v>1</v>
      </c>
    </row>
    <row r="171" spans="1:5" s="497" customFormat="1">
      <c r="A171" s="390" t="s">
        <v>265</v>
      </c>
      <c r="B171" s="391">
        <v>4</v>
      </c>
    </row>
    <row r="172" spans="1:5">
      <c r="A172" s="390" t="s">
        <v>46</v>
      </c>
      <c r="B172" s="391">
        <v>3</v>
      </c>
      <c r="D172" s="122"/>
      <c r="E172" s="122"/>
    </row>
    <row r="173" spans="1:5">
      <c r="A173" s="390" t="s">
        <v>266</v>
      </c>
      <c r="B173" s="391">
        <v>37</v>
      </c>
    </row>
    <row r="174" spans="1:5" s="497" customFormat="1">
      <c r="A174" s="390" t="s">
        <v>242</v>
      </c>
      <c r="B174" s="391">
        <v>36</v>
      </c>
    </row>
    <row r="175" spans="1:5" s="497" customFormat="1">
      <c r="A175" s="390" t="s">
        <v>243</v>
      </c>
      <c r="B175" s="391">
        <v>39</v>
      </c>
    </row>
    <row r="176" spans="1:5" s="497" customFormat="1">
      <c r="A176" s="390" t="s">
        <v>304</v>
      </c>
      <c r="B176" s="533">
        <v>3</v>
      </c>
    </row>
    <row r="177" spans="1:2" s="497" customFormat="1">
      <c r="A177" s="390" t="s">
        <v>244</v>
      </c>
      <c r="B177" s="533">
        <v>13</v>
      </c>
    </row>
    <row r="178" spans="1:2" s="497" customFormat="1">
      <c r="A178" s="390" t="s">
        <v>281</v>
      </c>
      <c r="B178" s="533">
        <v>3</v>
      </c>
    </row>
    <row r="179" spans="1:2">
      <c r="A179" s="390" t="s">
        <v>340</v>
      </c>
      <c r="B179" s="391">
        <v>1</v>
      </c>
    </row>
    <row r="180" spans="1:2" ht="15.75" thickBot="1">
      <c r="A180" s="390" t="s">
        <v>245</v>
      </c>
      <c r="B180" s="392">
        <v>13</v>
      </c>
    </row>
    <row r="181" spans="1:2" s="497" customFormat="1" ht="15.75" thickBot="1">
      <c r="A181" s="390" t="s">
        <v>267</v>
      </c>
      <c r="B181" s="392">
        <v>3</v>
      </c>
    </row>
    <row r="182" spans="1:2" s="497" customFormat="1" ht="15.75" thickBot="1">
      <c r="A182" s="390" t="s">
        <v>342</v>
      </c>
      <c r="B182" s="392">
        <v>17</v>
      </c>
    </row>
    <row r="183" spans="1:2" s="497" customFormat="1" ht="15.75" thickBot="1">
      <c r="A183" s="390" t="s">
        <v>342</v>
      </c>
      <c r="B183" s="392">
        <v>18</v>
      </c>
    </row>
    <row r="184" spans="1:2" s="497" customFormat="1" ht="15.75" thickBot="1">
      <c r="A184" s="390" t="s">
        <v>323</v>
      </c>
      <c r="B184" s="392">
        <v>6</v>
      </c>
    </row>
    <row r="185" spans="1:2" s="497" customFormat="1" ht="15.75" thickBot="1">
      <c r="A185" s="390" t="s">
        <v>48</v>
      </c>
      <c r="B185" s="392">
        <v>14</v>
      </c>
    </row>
    <row r="186" spans="1:2" s="497" customFormat="1" ht="15.75" thickBot="1">
      <c r="A186" s="390" t="s">
        <v>246</v>
      </c>
      <c r="B186" s="392">
        <v>41</v>
      </c>
    </row>
    <row r="187" spans="1:2" s="497" customFormat="1" ht="12.75" customHeight="1" thickBot="1">
      <c r="A187" s="445"/>
      <c r="B187" s="18"/>
    </row>
    <row r="188" spans="1:2" s="497" customFormat="1" ht="12.75" customHeight="1" thickBot="1">
      <c r="A188" s="445"/>
      <c r="B188" s="3">
        <f>SUM(B149:B187)</f>
        <v>325</v>
      </c>
    </row>
    <row r="189" spans="1:2" s="497" customFormat="1" ht="12.75" customHeight="1">
      <c r="A189" s="445"/>
      <c r="B189" s="18"/>
    </row>
    <row r="190" spans="1:2" s="497" customFormat="1" ht="12.75" customHeight="1">
      <c r="A190" s="445"/>
      <c r="B190" s="18"/>
    </row>
    <row r="191" spans="1:2" s="497" customFormat="1" ht="12.75" customHeight="1">
      <c r="A191" s="445"/>
      <c r="B191" s="18"/>
    </row>
    <row r="192" spans="1:2" s="497" customFormat="1" ht="12.75" customHeight="1">
      <c r="A192" s="445"/>
      <c r="B192" s="18"/>
    </row>
    <row r="193" spans="1:2" s="497" customFormat="1" ht="12.75" customHeight="1">
      <c r="A193" s="445"/>
      <c r="B193" s="18"/>
    </row>
    <row r="194" spans="1:2" s="497" customFormat="1" ht="12.75" customHeight="1">
      <c r="A194" s="445"/>
      <c r="B194" s="18"/>
    </row>
    <row r="195" spans="1:2" s="497" customFormat="1" ht="12.75" customHeight="1">
      <c r="A195" s="445"/>
      <c r="B195" s="18"/>
    </row>
    <row r="196" spans="1:2" s="497" customFormat="1" ht="12.75" customHeight="1">
      <c r="A196" s="445"/>
      <c r="B196" s="18"/>
    </row>
    <row r="197" spans="1:2" s="497" customFormat="1" ht="12.75" customHeight="1">
      <c r="A197" s="445"/>
      <c r="B197" s="18"/>
    </row>
    <row r="198" spans="1:2" s="497" customFormat="1" ht="12.75" customHeight="1">
      <c r="A198" s="445"/>
      <c r="B198" s="18"/>
    </row>
    <row r="199" spans="1:2" s="497" customFormat="1" ht="12.75" customHeight="1">
      <c r="A199" s="1"/>
      <c r="B199" s="18"/>
    </row>
    <row r="200" spans="1:2" s="497" customFormat="1" ht="26.25" customHeight="1" thickBot="1">
      <c r="A200" s="10" t="s">
        <v>489</v>
      </c>
      <c r="B200" s="140"/>
    </row>
    <row r="201" spans="1:2" s="497" customFormat="1" ht="12.75" customHeight="1" thickBot="1">
      <c r="A201" s="1"/>
      <c r="B201" s="144" t="s">
        <v>40</v>
      </c>
    </row>
    <row r="202" spans="1:2" s="497" customFormat="1" ht="12.75" customHeight="1">
      <c r="A202" s="393" t="s">
        <v>49</v>
      </c>
      <c r="B202" s="389">
        <v>7</v>
      </c>
    </row>
    <row r="203" spans="1:2" s="497" customFormat="1" ht="12.75" customHeight="1">
      <c r="A203" s="394" t="s">
        <v>50</v>
      </c>
      <c r="B203" s="391">
        <v>50</v>
      </c>
    </row>
    <row r="204" spans="1:2" s="497" customFormat="1" ht="12.75" customHeight="1">
      <c r="A204" s="394" t="s">
        <v>51</v>
      </c>
      <c r="B204" s="391">
        <v>76</v>
      </c>
    </row>
    <row r="205" spans="1:2" s="497" customFormat="1" ht="12.75" customHeight="1">
      <c r="A205" s="394" t="s">
        <v>52</v>
      </c>
      <c r="B205" s="391">
        <v>82</v>
      </c>
    </row>
    <row r="206" spans="1:2" s="497" customFormat="1" ht="12.75" customHeight="1">
      <c r="A206" s="394" t="s">
        <v>53</v>
      </c>
      <c r="B206" s="391">
        <v>78</v>
      </c>
    </row>
    <row r="207" spans="1:2" s="497" customFormat="1" ht="12.75" customHeight="1">
      <c r="A207" s="394" t="s">
        <v>54</v>
      </c>
      <c r="B207" s="391">
        <v>105</v>
      </c>
    </row>
    <row r="208" spans="1:2" s="497" customFormat="1" ht="12.75" customHeight="1">
      <c r="A208" s="394" t="s">
        <v>55</v>
      </c>
      <c r="B208" s="391">
        <v>72</v>
      </c>
    </row>
    <row r="209" spans="1:6" s="497" customFormat="1" ht="12.75" customHeight="1">
      <c r="A209" s="111" t="s">
        <v>56</v>
      </c>
      <c r="B209" s="391">
        <v>1</v>
      </c>
    </row>
    <row r="210" spans="1:6" s="497" customFormat="1" ht="12.75" customHeight="1" thickBot="1">
      <c r="A210" s="112" t="s">
        <v>282</v>
      </c>
      <c r="B210" s="392">
        <v>1</v>
      </c>
    </row>
    <row r="211" spans="1:6" s="497" customFormat="1" ht="12.75" customHeight="1" thickBot="1">
      <c r="A211" s="1"/>
    </row>
    <row r="212" spans="1:6" s="497" customFormat="1" ht="12.75" customHeight="1" thickBot="1">
      <c r="A212" s="9" t="s">
        <v>2</v>
      </c>
      <c r="B212" s="3">
        <f>SUM(B202:B210)</f>
        <v>472</v>
      </c>
    </row>
    <row r="213" spans="1:6" s="497" customFormat="1" ht="12.75" customHeight="1">
      <c r="B213" s="125"/>
    </row>
    <row r="214" spans="1:6" s="497" customFormat="1" ht="12.75" customHeight="1">
      <c r="B214" s="125"/>
    </row>
    <row r="215" spans="1:6" s="497" customFormat="1" ht="12.75" customHeight="1">
      <c r="A215" s="10" t="s">
        <v>57</v>
      </c>
      <c r="B215" s="140"/>
    </row>
    <row r="216" spans="1:6" s="497" customFormat="1" ht="12.75" customHeight="1" thickBot="1">
      <c r="A216" s="1"/>
      <c r="B216" s="140"/>
    </row>
    <row r="217" spans="1:6" s="497" customFormat="1" ht="12.75" customHeight="1" thickBot="1">
      <c r="A217" s="1"/>
      <c r="B217" s="144" t="s">
        <v>58</v>
      </c>
    </row>
    <row r="218" spans="1:6" s="497" customFormat="1" ht="12.75" customHeight="1">
      <c r="A218" s="393" t="s">
        <v>49</v>
      </c>
      <c r="B218" s="395"/>
    </row>
    <row r="219" spans="1:6" s="41" customFormat="1">
      <c r="A219" s="394" t="s">
        <v>50</v>
      </c>
      <c r="B219" s="391">
        <v>53</v>
      </c>
      <c r="C219" s="497"/>
    </row>
    <row r="220" spans="1:6">
      <c r="A220" s="394" t="s">
        <v>51</v>
      </c>
      <c r="B220" s="391">
        <v>58</v>
      </c>
    </row>
    <row r="221" spans="1:6" s="122" customFormat="1">
      <c r="A221" s="394" t="s">
        <v>52</v>
      </c>
      <c r="B221" s="391">
        <v>82</v>
      </c>
      <c r="C221" s="497"/>
    </row>
    <row r="222" spans="1:6">
      <c r="A222" s="394" t="s">
        <v>53</v>
      </c>
      <c r="B222" s="391">
        <v>50</v>
      </c>
    </row>
    <row r="223" spans="1:6">
      <c r="A223" s="394" t="s">
        <v>54</v>
      </c>
      <c r="B223" s="391">
        <v>29</v>
      </c>
      <c r="E223" s="497"/>
      <c r="F223" s="497"/>
    </row>
    <row r="224" spans="1:6">
      <c r="A224" s="394" t="s">
        <v>55</v>
      </c>
      <c r="B224" s="391">
        <v>31</v>
      </c>
      <c r="E224" s="497"/>
      <c r="F224" s="497"/>
    </row>
    <row r="225" spans="1:7" ht="15.75" thickBot="1">
      <c r="A225" s="396" t="s">
        <v>56</v>
      </c>
      <c r="B225" s="392">
        <v>3</v>
      </c>
      <c r="E225" s="497"/>
      <c r="F225" s="497"/>
      <c r="G225" s="122"/>
    </row>
    <row r="226" spans="1:7" ht="15.75" thickBot="1">
      <c r="A226" s="112" t="s">
        <v>282</v>
      </c>
      <c r="B226" s="392">
        <v>0</v>
      </c>
      <c r="E226" s="497"/>
      <c r="F226" s="497"/>
      <c r="G226" s="122"/>
    </row>
    <row r="227" spans="1:7" ht="15.75" thickBot="1">
      <c r="A227" s="1"/>
      <c r="E227" s="497"/>
      <c r="F227" s="497"/>
      <c r="G227" s="122"/>
    </row>
    <row r="228" spans="1:7" ht="15.75" thickBot="1">
      <c r="A228" s="9" t="s">
        <v>2</v>
      </c>
      <c r="B228" s="3">
        <f>SUM(B218:B226)</f>
        <v>306</v>
      </c>
      <c r="E228" s="497"/>
      <c r="F228" s="497"/>
      <c r="G228" s="122"/>
    </row>
    <row r="229" spans="1:7">
      <c r="B229" s="125"/>
      <c r="E229" s="497"/>
      <c r="F229" s="497"/>
      <c r="G229" s="122"/>
    </row>
    <row r="230" spans="1:7" ht="15.75" thickBot="1">
      <c r="A230" s="1"/>
      <c r="B230" s="140"/>
      <c r="E230" s="497"/>
      <c r="F230" s="497"/>
      <c r="G230" s="122"/>
    </row>
    <row r="231" spans="1:7" s="497" customFormat="1" ht="15.75" thickBot="1">
      <c r="A231" s="17" t="s">
        <v>494</v>
      </c>
      <c r="B231" s="3">
        <v>57</v>
      </c>
    </row>
    <row r="232" spans="1:7">
      <c r="A232" s="1"/>
      <c r="B232" s="140"/>
      <c r="E232" s="497"/>
      <c r="F232" s="497"/>
    </row>
    <row r="233" spans="1:7" s="497" customFormat="1" ht="15.75" thickBot="1">
      <c r="A233" s="1"/>
      <c r="B233" s="140"/>
    </row>
    <row r="234" spans="1:7" s="497" customFormat="1" ht="15.75" thickBot="1">
      <c r="A234" s="17" t="s">
        <v>495</v>
      </c>
      <c r="B234" s="557">
        <v>8531</v>
      </c>
    </row>
    <row r="235" spans="1:7" s="497" customFormat="1">
      <c r="A235" s="1"/>
      <c r="B235" s="140"/>
    </row>
    <row r="236" spans="1:7" s="497" customFormat="1" ht="15.75" thickBot="1">
      <c r="A236" s="1"/>
      <c r="B236" s="140"/>
    </row>
    <row r="237" spans="1:7" ht="15.75" thickBot="1">
      <c r="A237" s="17" t="s">
        <v>59</v>
      </c>
      <c r="B237" s="3">
        <v>29</v>
      </c>
      <c r="F237" s="497"/>
    </row>
    <row r="238" spans="1:7">
      <c r="B238" s="125"/>
    </row>
    <row r="239" spans="1:7" s="497" customFormat="1">
      <c r="B239" s="125"/>
    </row>
    <row r="240" spans="1:7" s="497" customFormat="1" ht="15.75">
      <c r="A240" s="10" t="s">
        <v>60</v>
      </c>
      <c r="B240" s="140"/>
    </row>
    <row r="241" spans="1:2" s="497" customFormat="1" ht="15.75" thickBot="1">
      <c r="B241" s="125"/>
    </row>
    <row r="242" spans="1:2">
      <c r="A242" s="393" t="s">
        <v>61</v>
      </c>
      <c r="B242" s="389">
        <v>159</v>
      </c>
    </row>
    <row r="243" spans="1:2" ht="38.25" thickBot="1">
      <c r="A243" s="397" t="s">
        <v>62</v>
      </c>
      <c r="B243" s="392">
        <v>57</v>
      </c>
    </row>
    <row r="244" spans="1:2" ht="15.75" thickBot="1"/>
    <row r="245" spans="1:2" ht="15.75" thickBot="1">
      <c r="A245" s="9" t="s">
        <v>2</v>
      </c>
      <c r="B245" s="3">
        <f>SUM(B242:B244)</f>
        <v>216</v>
      </c>
    </row>
    <row r="246" spans="1:2">
      <c r="B246" s="125"/>
    </row>
    <row r="247" spans="1:2" ht="15.75" thickBot="1">
      <c r="A247" s="1"/>
      <c r="B247" s="140"/>
    </row>
    <row r="248" spans="1:2" ht="15.75" thickBot="1">
      <c r="A248" s="141" t="s">
        <v>63</v>
      </c>
      <c r="B248" s="3">
        <v>90</v>
      </c>
    </row>
    <row r="249" spans="1:2">
      <c r="B249" s="125"/>
    </row>
    <row r="250" spans="1:2" ht="15.75" thickBot="1">
      <c r="A250" s="1"/>
      <c r="B250" s="140"/>
    </row>
    <row r="251" spans="1:2" ht="15.75" thickBot="1">
      <c r="A251" s="9" t="s">
        <v>2</v>
      </c>
      <c r="B251" s="3">
        <f>SUM(B245:B250)</f>
        <v>306</v>
      </c>
    </row>
    <row r="252" spans="1:2">
      <c r="B252" s="125"/>
    </row>
    <row r="253" spans="1:2">
      <c r="B253" s="125"/>
    </row>
    <row r="254" spans="1:2">
      <c r="B254" s="125"/>
    </row>
    <row r="255" spans="1:2">
      <c r="B255" s="125"/>
    </row>
    <row r="256" spans="1:2">
      <c r="B256" s="125"/>
    </row>
    <row r="257" spans="1:6">
      <c r="B257" s="125"/>
    </row>
    <row r="258" spans="1:6">
      <c r="B258" s="125"/>
    </row>
    <row r="259" spans="1:6">
      <c r="B259" s="125"/>
      <c r="E259" s="122"/>
      <c r="F259" s="122"/>
    </row>
    <row r="260" spans="1:6" s="122" customFormat="1" ht="15.75" thickBot="1">
      <c r="A260" s="497"/>
      <c r="B260" s="125"/>
      <c r="C260" s="497"/>
    </row>
    <row r="261" spans="1:6" s="122" customFormat="1" ht="16.5" thickBot="1">
      <c r="A261" s="133" t="s">
        <v>64</v>
      </c>
      <c r="B261" s="3" t="s">
        <v>233</v>
      </c>
      <c r="C261" s="497"/>
    </row>
    <row r="262" spans="1:6" s="122" customFormat="1">
      <c r="A262" s="132" t="s">
        <v>104</v>
      </c>
      <c r="B262" s="147">
        <v>14</v>
      </c>
      <c r="C262" s="497"/>
      <c r="E262"/>
      <c r="F262"/>
    </row>
    <row r="263" spans="1:6">
      <c r="A263" s="25" t="s">
        <v>85</v>
      </c>
      <c r="B263" s="147">
        <v>3</v>
      </c>
    </row>
    <row r="264" spans="1:6">
      <c r="A264" s="25" t="s">
        <v>86</v>
      </c>
      <c r="B264" s="147">
        <v>4</v>
      </c>
      <c r="E264" s="122"/>
      <c r="F264" s="122"/>
    </row>
    <row r="265" spans="1:6">
      <c r="A265" s="16" t="s">
        <v>87</v>
      </c>
      <c r="B265" s="147">
        <v>4</v>
      </c>
    </row>
    <row r="266" spans="1:6">
      <c r="A266" s="148" t="s">
        <v>464</v>
      </c>
      <c r="B266" s="147">
        <v>11</v>
      </c>
    </row>
    <row r="267" spans="1:6">
      <c r="A267" s="25" t="s">
        <v>97</v>
      </c>
      <c r="B267" s="147">
        <v>2</v>
      </c>
      <c r="F267" s="122"/>
    </row>
    <row r="268" spans="1:6">
      <c r="A268" s="25" t="s">
        <v>92</v>
      </c>
      <c r="B268" s="147">
        <v>2</v>
      </c>
    </row>
    <row r="269" spans="1:6">
      <c r="A269" s="148" t="s">
        <v>465</v>
      </c>
      <c r="B269" s="147">
        <v>6</v>
      </c>
    </row>
    <row r="270" spans="1:6">
      <c r="A270" s="148" t="s">
        <v>466</v>
      </c>
      <c r="B270" s="147">
        <v>1</v>
      </c>
    </row>
    <row r="271" spans="1:6">
      <c r="A271" s="148" t="s">
        <v>462</v>
      </c>
      <c r="B271" s="147">
        <v>2</v>
      </c>
      <c r="E271" s="497"/>
      <c r="F271" s="497"/>
    </row>
    <row r="272" spans="1:6">
      <c r="A272" s="148" t="s">
        <v>470</v>
      </c>
      <c r="B272" s="147">
        <v>28</v>
      </c>
      <c r="E272" s="497"/>
      <c r="F272" s="497"/>
    </row>
    <row r="273" spans="1:6">
      <c r="A273" s="25" t="s">
        <v>88</v>
      </c>
      <c r="B273" s="147">
        <v>1</v>
      </c>
      <c r="E273" s="497"/>
      <c r="F273" s="497"/>
    </row>
    <row r="274" spans="1:6">
      <c r="A274" s="25" t="s">
        <v>65</v>
      </c>
      <c r="B274" s="147">
        <v>1</v>
      </c>
      <c r="E274" s="497"/>
      <c r="F274" s="497"/>
    </row>
    <row r="275" spans="1:6">
      <c r="A275" s="148" t="s">
        <v>380</v>
      </c>
      <c r="B275" s="147">
        <v>0</v>
      </c>
      <c r="E275" s="497"/>
      <c r="F275" s="497"/>
    </row>
    <row r="276" spans="1:6">
      <c r="A276" s="25" t="s">
        <v>67</v>
      </c>
      <c r="B276" s="147">
        <v>2</v>
      </c>
      <c r="E276" s="497"/>
      <c r="F276" s="497"/>
    </row>
    <row r="277" spans="1:6">
      <c r="A277" s="25" t="s">
        <v>68</v>
      </c>
      <c r="B277" s="147">
        <v>0</v>
      </c>
      <c r="E277" s="497"/>
      <c r="F277" s="497"/>
    </row>
    <row r="278" spans="1:6">
      <c r="A278" s="25" t="s">
        <v>69</v>
      </c>
      <c r="B278" s="147">
        <v>0</v>
      </c>
      <c r="E278" s="497"/>
      <c r="F278" s="497"/>
    </row>
    <row r="279" spans="1:6">
      <c r="A279" s="25" t="s">
        <v>257</v>
      </c>
      <c r="B279" s="147">
        <v>0</v>
      </c>
      <c r="E279" s="497"/>
      <c r="F279" s="497"/>
    </row>
    <row r="280" spans="1:6">
      <c r="A280" s="25" t="s">
        <v>269</v>
      </c>
      <c r="B280" s="147">
        <v>0</v>
      </c>
      <c r="E280" s="497"/>
      <c r="F280" s="497"/>
    </row>
    <row r="281" spans="1:6">
      <c r="A281" s="25" t="s">
        <v>93</v>
      </c>
      <c r="B281" s="147">
        <v>3</v>
      </c>
      <c r="E281" s="497"/>
      <c r="F281" s="497"/>
    </row>
    <row r="282" spans="1:6">
      <c r="A282" s="25" t="s">
        <v>105</v>
      </c>
      <c r="B282" s="147">
        <v>22</v>
      </c>
      <c r="E282" s="497"/>
      <c r="F282" s="497"/>
    </row>
    <row r="283" spans="1:6">
      <c r="A283" s="148" t="s">
        <v>461</v>
      </c>
      <c r="B283" s="147">
        <v>2</v>
      </c>
      <c r="E283" s="497"/>
      <c r="F283" s="497"/>
    </row>
    <row r="284" spans="1:6">
      <c r="A284" s="16" t="s">
        <v>460</v>
      </c>
      <c r="B284" s="147">
        <v>22</v>
      </c>
      <c r="E284" s="497"/>
      <c r="F284" s="497"/>
    </row>
    <row r="285" spans="1:6" s="497" customFormat="1">
      <c r="A285" s="148" t="s">
        <v>177</v>
      </c>
      <c r="B285" s="147">
        <v>21</v>
      </c>
    </row>
    <row r="286" spans="1:6" s="497" customFormat="1">
      <c r="A286" s="504" t="s">
        <v>180</v>
      </c>
      <c r="B286" s="147">
        <v>80</v>
      </c>
    </row>
    <row r="287" spans="1:6" s="497" customFormat="1">
      <c r="A287" s="148" t="s">
        <v>173</v>
      </c>
      <c r="B287" s="147">
        <v>10</v>
      </c>
    </row>
    <row r="288" spans="1:6" s="497" customFormat="1">
      <c r="A288" s="25" t="s">
        <v>99</v>
      </c>
      <c r="B288" s="147">
        <v>3</v>
      </c>
    </row>
    <row r="289" spans="1:6" s="497" customFormat="1">
      <c r="A289" s="25" t="s">
        <v>72</v>
      </c>
      <c r="B289" s="147">
        <v>5</v>
      </c>
    </row>
    <row r="290" spans="1:6" s="497" customFormat="1">
      <c r="A290" s="25" t="s">
        <v>100</v>
      </c>
      <c r="B290" s="147">
        <v>1</v>
      </c>
    </row>
    <row r="291" spans="1:6" s="497" customFormat="1">
      <c r="A291" s="25" t="s">
        <v>73</v>
      </c>
      <c r="B291" s="147">
        <v>2</v>
      </c>
    </row>
    <row r="292" spans="1:6">
      <c r="A292" s="25" t="s">
        <v>74</v>
      </c>
      <c r="B292" s="147">
        <v>0</v>
      </c>
      <c r="D292" s="122"/>
      <c r="E292" s="497"/>
      <c r="F292" s="497"/>
    </row>
    <row r="293" spans="1:6" ht="12.75" customHeight="1">
      <c r="A293" s="25" t="s">
        <v>75</v>
      </c>
      <c r="B293" s="147">
        <v>0</v>
      </c>
      <c r="D293" s="122"/>
      <c r="E293" s="497"/>
      <c r="F293" s="497"/>
    </row>
    <row r="294" spans="1:6" s="122" customFormat="1" ht="12.75" customHeight="1">
      <c r="A294" s="25" t="s">
        <v>90</v>
      </c>
      <c r="B294" s="147">
        <v>4</v>
      </c>
      <c r="C294" s="497"/>
      <c r="E294" s="497"/>
      <c r="F294" s="497"/>
    </row>
    <row r="295" spans="1:6" s="122" customFormat="1" ht="12.75" customHeight="1">
      <c r="A295" s="25" t="s">
        <v>76</v>
      </c>
      <c r="B295" s="147">
        <v>0</v>
      </c>
      <c r="C295" s="497"/>
      <c r="E295" s="497"/>
      <c r="F295" s="497"/>
    </row>
    <row r="296" spans="1:6" s="122" customFormat="1" ht="12.75" customHeight="1">
      <c r="A296" s="25" t="s">
        <v>112</v>
      </c>
      <c r="B296" s="147">
        <v>3</v>
      </c>
      <c r="C296" s="497"/>
      <c r="E296" s="497"/>
      <c r="F296" s="497"/>
    </row>
    <row r="297" spans="1:6" s="122" customFormat="1" ht="12.75" customHeight="1">
      <c r="A297" s="25" t="s">
        <v>101</v>
      </c>
      <c r="B297" s="147">
        <v>3</v>
      </c>
      <c r="C297" s="497"/>
      <c r="E297" s="497"/>
      <c r="F297" s="497"/>
    </row>
    <row r="298" spans="1:6" s="122" customFormat="1" ht="12.75" customHeight="1">
      <c r="A298" s="148" t="s">
        <v>118</v>
      </c>
      <c r="B298" s="147">
        <v>58</v>
      </c>
      <c r="C298" s="497"/>
      <c r="E298" s="497"/>
      <c r="F298" s="497"/>
    </row>
    <row r="299" spans="1:6" s="122" customFormat="1" ht="12.75" customHeight="1">
      <c r="A299" s="148" t="s">
        <v>469</v>
      </c>
      <c r="B299" s="147">
        <v>44</v>
      </c>
      <c r="C299" s="497"/>
      <c r="E299" s="497"/>
      <c r="F299" s="497"/>
    </row>
    <row r="300" spans="1:6" s="122" customFormat="1" ht="12.75" customHeight="1">
      <c r="A300" s="148" t="s">
        <v>463</v>
      </c>
      <c r="B300" s="147">
        <v>3</v>
      </c>
      <c r="C300" s="497"/>
      <c r="E300" s="497"/>
      <c r="F300" s="497"/>
    </row>
    <row r="301" spans="1:6" s="122" customFormat="1" ht="12.75" customHeight="1">
      <c r="A301" s="25" t="s">
        <v>91</v>
      </c>
      <c r="B301" s="147">
        <v>7</v>
      </c>
      <c r="C301" s="497"/>
      <c r="E301" s="497"/>
      <c r="F301" s="497"/>
    </row>
    <row r="302" spans="1:6" s="122" customFormat="1" ht="12.75" customHeight="1">
      <c r="A302" s="25" t="s">
        <v>110</v>
      </c>
      <c r="B302" s="147">
        <v>14</v>
      </c>
      <c r="C302" s="497"/>
      <c r="E302" s="497"/>
      <c r="F302" s="497"/>
    </row>
    <row r="303" spans="1:6" s="122" customFormat="1" ht="12.75" customHeight="1">
      <c r="A303" s="16" t="s">
        <v>467</v>
      </c>
      <c r="B303" s="147">
        <v>0</v>
      </c>
      <c r="C303" s="497"/>
      <c r="E303" s="497"/>
      <c r="F303" s="497"/>
    </row>
    <row r="304" spans="1:6" s="122" customFormat="1" ht="12.75" customHeight="1">
      <c r="A304" s="16" t="s">
        <v>103</v>
      </c>
      <c r="B304" s="147">
        <v>9</v>
      </c>
      <c r="C304" s="497"/>
      <c r="E304" s="497"/>
      <c r="F304" s="497"/>
    </row>
    <row r="305" spans="1:6" s="122" customFormat="1" ht="12.75" customHeight="1">
      <c r="A305" s="2" t="s">
        <v>95</v>
      </c>
      <c r="B305" s="147">
        <v>0</v>
      </c>
      <c r="C305" s="497"/>
      <c r="E305" s="497"/>
      <c r="F305" s="497"/>
    </row>
    <row r="306" spans="1:6" s="122" customFormat="1" ht="12.75" customHeight="1">
      <c r="A306" s="25" t="s">
        <v>78</v>
      </c>
      <c r="B306" s="147">
        <v>1</v>
      </c>
      <c r="C306" s="497"/>
      <c r="E306" s="497"/>
      <c r="F306" s="497"/>
    </row>
    <row r="307" spans="1:6" s="122" customFormat="1" ht="12.75" customHeight="1">
      <c r="A307" s="25" t="s">
        <v>80</v>
      </c>
      <c r="B307" s="147">
        <v>0</v>
      </c>
      <c r="C307" s="497"/>
      <c r="E307" s="497"/>
      <c r="F307" s="497"/>
    </row>
    <row r="308" spans="1:6" s="122" customFormat="1" ht="12.75" customHeight="1">
      <c r="A308" s="25" t="s">
        <v>81</v>
      </c>
      <c r="B308" s="147">
        <v>0</v>
      </c>
      <c r="C308" s="497"/>
      <c r="E308" s="497"/>
      <c r="F308" s="497"/>
    </row>
    <row r="309" spans="1:6" s="122" customFormat="1" ht="12.75" customHeight="1">
      <c r="A309" s="16" t="s">
        <v>82</v>
      </c>
      <c r="B309" s="147">
        <v>0</v>
      </c>
      <c r="C309" s="497"/>
      <c r="E309" s="497"/>
      <c r="F309" s="497"/>
    </row>
    <row r="310" spans="1:6" s="122" customFormat="1" ht="12.75" customHeight="1">
      <c r="A310" s="2" t="s">
        <v>83</v>
      </c>
      <c r="B310" s="147">
        <v>0</v>
      </c>
      <c r="C310" s="497"/>
      <c r="E310" s="497"/>
      <c r="F310" s="497"/>
    </row>
    <row r="311" spans="1:6" s="122" customFormat="1" ht="12.75" customHeight="1">
      <c r="A311" s="25" t="s">
        <v>84</v>
      </c>
      <c r="B311" s="147">
        <v>0</v>
      </c>
      <c r="C311" s="497"/>
      <c r="E311" s="497"/>
      <c r="F311" s="497"/>
    </row>
    <row r="312" spans="1:6" s="122" customFormat="1" ht="12.75" customHeight="1">
      <c r="A312" s="25" t="s">
        <v>96</v>
      </c>
      <c r="B312" s="147">
        <v>0</v>
      </c>
      <c r="C312" s="497"/>
      <c r="E312" s="497"/>
      <c r="F312" s="497"/>
    </row>
    <row r="313" spans="1:6" s="122" customFormat="1" ht="12.75" customHeight="1">
      <c r="A313" s="25" t="s">
        <v>107</v>
      </c>
      <c r="B313" s="147">
        <v>3</v>
      </c>
      <c r="C313" s="497"/>
      <c r="E313" s="497"/>
      <c r="F313" s="497"/>
    </row>
    <row r="314" spans="1:6" s="122" customFormat="1" ht="12.75" customHeight="1">
      <c r="A314" s="148" t="s">
        <v>113</v>
      </c>
      <c r="B314" s="147">
        <v>17</v>
      </c>
      <c r="C314" s="497"/>
      <c r="E314" s="497"/>
      <c r="F314" s="497"/>
    </row>
    <row r="315" spans="1:6" s="122" customFormat="1" ht="12.75" customHeight="1">
      <c r="A315" s="148" t="s">
        <v>117</v>
      </c>
      <c r="B315" s="147">
        <v>51</v>
      </c>
      <c r="C315" s="497"/>
      <c r="E315" s="497"/>
      <c r="F315" s="497"/>
    </row>
    <row r="316" spans="1:6" s="497" customFormat="1" ht="12.75" customHeight="1">
      <c r="A316" s="148" t="s">
        <v>468</v>
      </c>
      <c r="B316" s="6">
        <v>3</v>
      </c>
    </row>
    <row r="317" spans="1:6" s="122" customFormat="1" ht="15" customHeight="1" thickBot="1">
      <c r="A317" s="149" t="s">
        <v>148</v>
      </c>
      <c r="B317" s="147">
        <v>0</v>
      </c>
      <c r="C317" s="497"/>
      <c r="E317" s="497"/>
      <c r="F317" s="497"/>
    </row>
    <row r="318" spans="1:6" s="122" customFormat="1" ht="15" customHeight="1" thickBot="1">
      <c r="A318" s="97" t="s">
        <v>2</v>
      </c>
      <c r="B318" s="131">
        <f>SUM(B262:B317)</f>
        <v>472</v>
      </c>
      <c r="C318" s="497"/>
      <c r="E318" s="497"/>
      <c r="F318" s="497"/>
    </row>
    <row r="319" spans="1:6" s="497" customFormat="1" ht="12.75" customHeight="1">
      <c r="A319" s="11"/>
      <c r="B319" s="534"/>
    </row>
    <row r="320" spans="1:6" s="122" customFormat="1"/>
    <row r="321" spans="1:12" ht="16.5" thickBot="1">
      <c r="A321" s="10" t="s">
        <v>57</v>
      </c>
      <c r="B321" s="125"/>
    </row>
    <row r="322" spans="1:12" ht="12.75" customHeight="1" thickBot="1">
      <c r="A322" s="108" t="s">
        <v>64</v>
      </c>
      <c r="B322" s="59" t="s">
        <v>213</v>
      </c>
      <c r="C322" s="59" t="s">
        <v>50</v>
      </c>
      <c r="D322" s="59" t="s">
        <v>214</v>
      </c>
      <c r="E322" s="59" t="s">
        <v>215</v>
      </c>
      <c r="F322" s="59" t="s">
        <v>216</v>
      </c>
      <c r="G322" s="59" t="s">
        <v>217</v>
      </c>
      <c r="H322" s="59" t="s">
        <v>218</v>
      </c>
      <c r="I322" s="59" t="s">
        <v>496</v>
      </c>
      <c r="J322" s="59" t="s">
        <v>233</v>
      </c>
      <c r="K322" s="59" t="s">
        <v>417</v>
      </c>
      <c r="L322" s="122"/>
    </row>
    <row r="323" spans="1:12" s="122" customFormat="1" ht="12.75" customHeight="1" thickBot="1">
      <c r="A323" s="135" t="str">
        <f>+A262</f>
        <v>Actas y Acuerdos</v>
      </c>
      <c r="B323" s="136">
        <v>2</v>
      </c>
      <c r="C323" s="136">
        <v>2</v>
      </c>
      <c r="D323" s="136">
        <v>0</v>
      </c>
      <c r="E323" s="136">
        <v>2</v>
      </c>
      <c r="F323" s="136">
        <v>4</v>
      </c>
      <c r="G323" s="136">
        <v>3</v>
      </c>
      <c r="H323" s="136">
        <v>1</v>
      </c>
      <c r="I323" s="136">
        <v>0</v>
      </c>
      <c r="J323" s="492">
        <f>SUM(B323:I323)</f>
        <v>14</v>
      </c>
      <c r="K323" s="493">
        <f>+B262</f>
        <v>14</v>
      </c>
    </row>
    <row r="324" spans="1:12" s="122" customFormat="1" ht="12.75" customHeight="1" thickBot="1">
      <c r="A324" s="135" t="str">
        <f t="shared" ref="A324:A378" si="0">+A263</f>
        <v>Agua y Alcantarillado</v>
      </c>
      <c r="B324" s="136">
        <v>0</v>
      </c>
      <c r="C324" s="136">
        <v>2</v>
      </c>
      <c r="D324" s="136">
        <v>1</v>
      </c>
      <c r="E324" s="136">
        <v>0</v>
      </c>
      <c r="F324" s="136">
        <v>0</v>
      </c>
      <c r="G324" s="136">
        <v>0</v>
      </c>
      <c r="H324" s="136">
        <v>0</v>
      </c>
      <c r="I324" s="136">
        <v>0</v>
      </c>
      <c r="J324" s="492">
        <f t="shared" ref="J324:J377" si="1">SUM(B324:I324)</f>
        <v>3</v>
      </c>
      <c r="K324" s="493">
        <f t="shared" ref="K324:K377" si="2">+B263</f>
        <v>3</v>
      </c>
    </row>
    <row r="325" spans="1:12" s="122" customFormat="1" ht="12.75" customHeight="1" thickBot="1">
      <c r="A325" s="135" t="str">
        <f t="shared" si="0"/>
        <v>Alumbrado Público</v>
      </c>
      <c r="B325" s="136">
        <v>0</v>
      </c>
      <c r="C325" s="136">
        <v>3</v>
      </c>
      <c r="D325" s="136">
        <v>0</v>
      </c>
      <c r="E325" s="136">
        <v>1</v>
      </c>
      <c r="F325" s="136">
        <v>0</v>
      </c>
      <c r="G325" s="136">
        <v>0</v>
      </c>
      <c r="H325" s="136">
        <v>0</v>
      </c>
      <c r="I325" s="136">
        <v>0</v>
      </c>
      <c r="J325" s="492">
        <f t="shared" si="1"/>
        <v>4</v>
      </c>
      <c r="K325" s="493">
        <f t="shared" si="2"/>
        <v>4</v>
      </c>
    </row>
    <row r="326" spans="1:12" s="122" customFormat="1" ht="12.75" customHeight="1" thickBot="1">
      <c r="A326" s="135" t="str">
        <f t="shared" si="0"/>
        <v>Archivo Municipal</v>
      </c>
      <c r="B326" s="136">
        <v>0</v>
      </c>
      <c r="C326" s="136">
        <v>0</v>
      </c>
      <c r="D326" s="136">
        <v>2</v>
      </c>
      <c r="E326" s="136">
        <v>0</v>
      </c>
      <c r="F326" s="136">
        <v>0</v>
      </c>
      <c r="G326" s="136">
        <v>1</v>
      </c>
      <c r="H326" s="136">
        <v>1</v>
      </c>
      <c r="I326" s="136">
        <v>0</v>
      </c>
      <c r="J326" s="492">
        <f t="shared" si="1"/>
        <v>4</v>
      </c>
      <c r="K326" s="493">
        <f t="shared" si="2"/>
        <v>4</v>
      </c>
    </row>
    <row r="327" spans="1:12" s="122" customFormat="1" ht="12.75" customHeight="1" thickBot="1">
      <c r="A327" s="135" t="str">
        <f t="shared" si="0"/>
        <v>Aseo Público</v>
      </c>
      <c r="B327" s="136">
        <v>0</v>
      </c>
      <c r="C327" s="136">
        <v>1</v>
      </c>
      <c r="D327" s="136">
        <v>4</v>
      </c>
      <c r="E327" s="136">
        <v>1</v>
      </c>
      <c r="F327" s="136">
        <v>4</v>
      </c>
      <c r="G327" s="136">
        <v>0</v>
      </c>
      <c r="H327" s="136">
        <v>1</v>
      </c>
      <c r="I327" s="136">
        <v>0</v>
      </c>
      <c r="J327" s="492">
        <f t="shared" si="1"/>
        <v>11</v>
      </c>
      <c r="K327" s="493">
        <f t="shared" si="2"/>
        <v>11</v>
      </c>
    </row>
    <row r="328" spans="1:12" s="122" customFormat="1" ht="12.75" customHeight="1" thickBot="1">
      <c r="A328" s="135" t="str">
        <f t="shared" si="0"/>
        <v>Asuntos Internos</v>
      </c>
      <c r="B328" s="136">
        <v>1</v>
      </c>
      <c r="C328" s="136">
        <v>1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492">
        <f t="shared" si="1"/>
        <v>2</v>
      </c>
      <c r="K328" s="493">
        <f t="shared" si="2"/>
        <v>2</v>
      </c>
    </row>
    <row r="329" spans="1:12" s="122" customFormat="1" ht="12.75" customHeight="1" thickBot="1">
      <c r="A329" s="135" t="str">
        <f t="shared" si="0"/>
        <v>Atención Ciudadana</v>
      </c>
      <c r="B329" s="136">
        <v>0</v>
      </c>
      <c r="C329" s="136">
        <v>0</v>
      </c>
      <c r="D329" s="136">
        <v>1</v>
      </c>
      <c r="E329" s="136">
        <v>1</v>
      </c>
      <c r="F329" s="136">
        <v>0</v>
      </c>
      <c r="G329" s="136">
        <v>0</v>
      </c>
      <c r="H329" s="136">
        <v>0</v>
      </c>
      <c r="I329" s="136">
        <v>0</v>
      </c>
      <c r="J329" s="492">
        <f t="shared" si="1"/>
        <v>2</v>
      </c>
      <c r="K329" s="493">
        <f t="shared" si="2"/>
        <v>2</v>
      </c>
    </row>
    <row r="330" spans="1:12" s="122" customFormat="1" ht="12.75" customHeight="1" thickBot="1">
      <c r="A330" s="135" t="str">
        <f t="shared" si="0"/>
        <v>Catastro</v>
      </c>
      <c r="B330" s="136">
        <v>0</v>
      </c>
      <c r="C330" s="136">
        <v>0</v>
      </c>
      <c r="D330" s="136">
        <v>0</v>
      </c>
      <c r="E330" s="136">
        <v>2</v>
      </c>
      <c r="F330" s="136">
        <v>0</v>
      </c>
      <c r="G330" s="136">
        <v>0</v>
      </c>
      <c r="H330" s="136">
        <v>4</v>
      </c>
      <c r="I330" s="136">
        <v>0</v>
      </c>
      <c r="J330" s="492">
        <f t="shared" si="1"/>
        <v>6</v>
      </c>
      <c r="K330" s="493">
        <f t="shared" si="2"/>
        <v>6</v>
      </c>
    </row>
    <row r="331" spans="1:12" s="122" customFormat="1" ht="12.75" customHeight="1" thickBot="1">
      <c r="A331" s="135" t="str">
        <f t="shared" si="0"/>
        <v>Cementerios</v>
      </c>
      <c r="B331" s="136">
        <v>0</v>
      </c>
      <c r="C331" s="136">
        <v>0</v>
      </c>
      <c r="D331" s="136">
        <v>1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492">
        <f t="shared" si="1"/>
        <v>1</v>
      </c>
      <c r="K331" s="493">
        <f t="shared" si="2"/>
        <v>1</v>
      </c>
    </row>
    <row r="332" spans="1:12" s="122" customFormat="1" ht="12.75" customHeight="1" thickBot="1">
      <c r="A332" s="135" t="str">
        <f t="shared" si="0"/>
        <v>Centro de  Promoción Económica y Turismo</v>
      </c>
      <c r="B332" s="136">
        <v>0</v>
      </c>
      <c r="C332" s="136">
        <v>0</v>
      </c>
      <c r="D332" s="136">
        <v>1</v>
      </c>
      <c r="E332" s="136">
        <v>1</v>
      </c>
      <c r="F332" s="136">
        <v>0</v>
      </c>
      <c r="G332" s="136">
        <v>0</v>
      </c>
      <c r="H332" s="136">
        <v>0</v>
      </c>
      <c r="I332" s="136">
        <v>0</v>
      </c>
      <c r="J332" s="492">
        <f t="shared" si="1"/>
        <v>2</v>
      </c>
      <c r="K332" s="493">
        <f t="shared" si="2"/>
        <v>2</v>
      </c>
    </row>
    <row r="333" spans="1:12" s="122" customFormat="1" ht="12.75" customHeight="1" thickBot="1">
      <c r="A333" s="135" t="str">
        <f t="shared" si="0"/>
        <v>Comisaría General de Seguridad Pública</v>
      </c>
      <c r="B333" s="136">
        <v>0</v>
      </c>
      <c r="C333" s="136">
        <v>6</v>
      </c>
      <c r="D333" s="136">
        <v>4</v>
      </c>
      <c r="E333" s="136">
        <v>3</v>
      </c>
      <c r="F333" s="136">
        <v>5</v>
      </c>
      <c r="G333" s="136">
        <v>5</v>
      </c>
      <c r="H333" s="136">
        <v>4</v>
      </c>
      <c r="I333" s="136">
        <v>1</v>
      </c>
      <c r="J333" s="492">
        <f t="shared" si="1"/>
        <v>28</v>
      </c>
      <c r="K333" s="493">
        <f t="shared" si="2"/>
        <v>28</v>
      </c>
    </row>
    <row r="334" spans="1:12" s="122" customFormat="1" ht="12.75" customHeight="1" thickBot="1">
      <c r="A334" s="135" t="str">
        <f t="shared" si="0"/>
        <v>Comunicación Social</v>
      </c>
      <c r="B334" s="136">
        <v>1</v>
      </c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492">
        <f t="shared" si="1"/>
        <v>1</v>
      </c>
      <c r="K334" s="493">
        <f t="shared" si="2"/>
        <v>1</v>
      </c>
    </row>
    <row r="335" spans="1:12" s="122" customFormat="1" ht="12.75" customHeight="1" thickBot="1">
      <c r="A335" s="135" t="str">
        <f t="shared" si="0"/>
        <v>Comunidad Digna</v>
      </c>
      <c r="B335" s="136">
        <v>0</v>
      </c>
      <c r="C335" s="136">
        <v>0</v>
      </c>
      <c r="D335" s="136">
        <v>0</v>
      </c>
      <c r="E335" s="136">
        <v>0</v>
      </c>
      <c r="F335" s="136">
        <v>0</v>
      </c>
      <c r="G335" s="136">
        <v>0</v>
      </c>
      <c r="H335" s="136">
        <v>1</v>
      </c>
      <c r="I335" s="136">
        <v>0</v>
      </c>
      <c r="J335" s="492">
        <f t="shared" si="1"/>
        <v>1</v>
      </c>
      <c r="K335" s="493">
        <f t="shared" si="2"/>
        <v>1</v>
      </c>
    </row>
    <row r="336" spans="1:12" s="122" customFormat="1" ht="12.75" customHeight="1" thickBot="1">
      <c r="A336" s="135" t="str">
        <f t="shared" si="0"/>
        <v>Consejería Juridica</v>
      </c>
      <c r="B336" s="136">
        <v>0</v>
      </c>
      <c r="C336" s="136">
        <v>0</v>
      </c>
      <c r="D336" s="136">
        <v>0</v>
      </c>
      <c r="E336" s="136">
        <v>0</v>
      </c>
      <c r="F336" s="136">
        <v>0</v>
      </c>
      <c r="G336" s="136">
        <v>0</v>
      </c>
      <c r="H336" s="136">
        <v>0</v>
      </c>
      <c r="I336" s="136">
        <v>0</v>
      </c>
      <c r="J336" s="492">
        <f t="shared" si="1"/>
        <v>0</v>
      </c>
      <c r="K336" s="493">
        <f t="shared" si="2"/>
        <v>0</v>
      </c>
    </row>
    <row r="337" spans="1:11" s="122" customFormat="1" ht="12.75" customHeight="1" thickBot="1">
      <c r="A337" s="135" t="str">
        <f t="shared" si="0"/>
        <v>Contraloría</v>
      </c>
      <c r="B337" s="136">
        <v>0</v>
      </c>
      <c r="C337" s="136">
        <v>0</v>
      </c>
      <c r="D337" s="136">
        <v>0</v>
      </c>
      <c r="E337" s="136">
        <v>0</v>
      </c>
      <c r="F337" s="136">
        <v>1</v>
      </c>
      <c r="G337" s="136">
        <v>1</v>
      </c>
      <c r="H337" s="136">
        <v>0</v>
      </c>
      <c r="I337" s="136">
        <v>0</v>
      </c>
      <c r="J337" s="492">
        <f t="shared" si="1"/>
        <v>2</v>
      </c>
      <c r="K337" s="493">
        <f t="shared" si="2"/>
        <v>2</v>
      </c>
    </row>
    <row r="338" spans="1:11" s="122" customFormat="1" ht="12.75" customHeight="1" thickBot="1">
      <c r="A338" s="135" t="str">
        <f t="shared" si="0"/>
        <v>Coordinación de Delegaciones</v>
      </c>
      <c r="B338" s="136">
        <v>0</v>
      </c>
      <c r="C338" s="136">
        <v>0</v>
      </c>
      <c r="D338" s="136">
        <v>0</v>
      </c>
      <c r="E338" s="136">
        <v>0</v>
      </c>
      <c r="F338" s="136">
        <v>0</v>
      </c>
      <c r="G338" s="136">
        <v>0</v>
      </c>
      <c r="H338" s="136">
        <v>0</v>
      </c>
      <c r="I338" s="136">
        <v>0</v>
      </c>
      <c r="J338" s="492">
        <f t="shared" si="1"/>
        <v>0</v>
      </c>
      <c r="K338" s="493">
        <f t="shared" si="2"/>
        <v>0</v>
      </c>
    </row>
    <row r="339" spans="1:11" s="122" customFormat="1" ht="12.75" customHeight="1" thickBot="1">
      <c r="A339" s="135" t="str">
        <f t="shared" si="0"/>
        <v>Coordinación de Gabinete</v>
      </c>
      <c r="B339" s="136">
        <v>0</v>
      </c>
      <c r="C339" s="136">
        <v>0</v>
      </c>
      <c r="D339" s="136">
        <v>0</v>
      </c>
      <c r="E339" s="136">
        <v>0</v>
      </c>
      <c r="F339" s="136">
        <v>0</v>
      </c>
      <c r="G339" s="136">
        <v>0</v>
      </c>
      <c r="H339" s="136">
        <v>0</v>
      </c>
      <c r="I339" s="136">
        <v>0</v>
      </c>
      <c r="J339" s="492">
        <f t="shared" si="1"/>
        <v>0</v>
      </c>
      <c r="K339" s="493">
        <f t="shared" si="2"/>
        <v>0</v>
      </c>
    </row>
    <row r="340" spans="1:11" s="122" customFormat="1" ht="12.75" customHeight="1" thickBot="1">
      <c r="A340" s="135" t="str">
        <f t="shared" si="0"/>
        <v xml:space="preserve">Coordinación de la Oficina de Presidencia </v>
      </c>
      <c r="B340" s="136">
        <v>0</v>
      </c>
      <c r="C340" s="136">
        <v>0</v>
      </c>
      <c r="D340" s="136">
        <v>0</v>
      </c>
      <c r="E340" s="136">
        <v>0</v>
      </c>
      <c r="F340" s="136">
        <v>0</v>
      </c>
      <c r="G340" s="136">
        <v>0</v>
      </c>
      <c r="H340" s="136">
        <v>0</v>
      </c>
      <c r="I340" s="136">
        <v>0</v>
      </c>
      <c r="J340" s="492">
        <f t="shared" si="1"/>
        <v>0</v>
      </c>
      <c r="K340" s="493">
        <f t="shared" si="2"/>
        <v>0</v>
      </c>
    </row>
    <row r="341" spans="1:11" s="122" customFormat="1" ht="12.75" customHeight="1" thickBot="1">
      <c r="A341" s="135" t="str">
        <f t="shared" si="0"/>
        <v>Coordinación General  Oficina Central de Gobierno, Estrategía y opinión Pública</v>
      </c>
      <c r="B341" s="136">
        <v>0</v>
      </c>
      <c r="C341" s="136">
        <v>0</v>
      </c>
      <c r="D341" s="136">
        <v>0</v>
      </c>
      <c r="E341" s="136">
        <v>0</v>
      </c>
      <c r="F341" s="136">
        <v>0</v>
      </c>
      <c r="G341" s="136">
        <v>0</v>
      </c>
      <c r="H341" s="136">
        <v>0</v>
      </c>
      <c r="I341" s="136">
        <v>0</v>
      </c>
      <c r="J341" s="492">
        <f t="shared" si="1"/>
        <v>0</v>
      </c>
      <c r="K341" s="493">
        <f t="shared" si="2"/>
        <v>0</v>
      </c>
    </row>
    <row r="342" spans="1:11" s="122" customFormat="1" ht="12.75" customHeight="1" thickBot="1">
      <c r="A342" s="135" t="str">
        <f t="shared" si="0"/>
        <v>Coplademun</v>
      </c>
      <c r="B342" s="136">
        <v>0</v>
      </c>
      <c r="C342" s="136">
        <v>0</v>
      </c>
      <c r="D342" s="136">
        <v>1</v>
      </c>
      <c r="E342" s="136">
        <v>1</v>
      </c>
      <c r="F342" s="136">
        <v>0</v>
      </c>
      <c r="G342" s="136">
        <v>0</v>
      </c>
      <c r="H342" s="136">
        <v>1</v>
      </c>
      <c r="I342" s="136">
        <v>0</v>
      </c>
      <c r="J342" s="492">
        <f t="shared" si="1"/>
        <v>3</v>
      </c>
      <c r="K342" s="493">
        <f t="shared" si="2"/>
        <v>3</v>
      </c>
    </row>
    <row r="343" spans="1:11" s="122" customFormat="1" ht="12.75" customHeight="1" thickBot="1">
      <c r="A343" s="135" t="str">
        <f t="shared" si="0"/>
        <v>Desarrollo Social Humano</v>
      </c>
      <c r="B343" s="136">
        <v>0</v>
      </c>
      <c r="C343" s="136">
        <v>0</v>
      </c>
      <c r="D343" s="136">
        <v>1</v>
      </c>
      <c r="E343" s="136">
        <v>7</v>
      </c>
      <c r="F343" s="136">
        <v>10</v>
      </c>
      <c r="G343" s="136">
        <v>3</v>
      </c>
      <c r="H343" s="136">
        <v>1</v>
      </c>
      <c r="I343" s="136">
        <v>0</v>
      </c>
      <c r="J343" s="492">
        <f t="shared" si="1"/>
        <v>22</v>
      </c>
      <c r="K343" s="493">
        <f t="shared" si="2"/>
        <v>22</v>
      </c>
    </row>
    <row r="344" spans="1:11" s="122" customFormat="1" ht="12.75" customHeight="1" thickBot="1">
      <c r="A344" s="135" t="str">
        <f t="shared" si="0"/>
        <v>Dirección General de  Innovación y Tecnología</v>
      </c>
      <c r="B344" s="136">
        <v>0</v>
      </c>
      <c r="C344" s="136">
        <v>0</v>
      </c>
      <c r="D344" s="136">
        <v>1</v>
      </c>
      <c r="E344" s="136">
        <v>0</v>
      </c>
      <c r="F344" s="136">
        <v>0</v>
      </c>
      <c r="G344" s="136">
        <v>1</v>
      </c>
      <c r="H344" s="136">
        <v>0</v>
      </c>
      <c r="I344" s="136">
        <v>0</v>
      </c>
      <c r="J344" s="492">
        <f t="shared" si="1"/>
        <v>2</v>
      </c>
      <c r="K344" s="493">
        <f t="shared" si="2"/>
        <v>2</v>
      </c>
    </row>
    <row r="345" spans="1:11" s="122" customFormat="1" ht="12.75" customHeight="1" thickBot="1">
      <c r="A345" s="135" t="str">
        <f t="shared" si="0"/>
        <v>Dirección General de Ecología</v>
      </c>
      <c r="B345" s="136">
        <v>0</v>
      </c>
      <c r="C345" s="136">
        <v>5</v>
      </c>
      <c r="D345" s="136">
        <v>6</v>
      </c>
      <c r="E345" s="136">
        <v>5</v>
      </c>
      <c r="F345" s="136">
        <v>4</v>
      </c>
      <c r="G345" s="136">
        <v>2</v>
      </c>
      <c r="H345" s="136">
        <v>0</v>
      </c>
      <c r="I345" s="136">
        <v>0</v>
      </c>
      <c r="J345" s="492">
        <f t="shared" si="1"/>
        <v>22</v>
      </c>
      <c r="K345" s="493">
        <f t="shared" si="2"/>
        <v>22</v>
      </c>
    </row>
    <row r="346" spans="1:11" s="122" customFormat="1" ht="12.75" customHeight="1" thickBot="1">
      <c r="A346" s="135" t="str">
        <f t="shared" si="0"/>
        <v>Dirección General de Inspección de Reglamentos</v>
      </c>
      <c r="B346" s="136">
        <v>0</v>
      </c>
      <c r="C346" s="136">
        <v>3</v>
      </c>
      <c r="D346" s="136">
        <v>4</v>
      </c>
      <c r="E346" s="136">
        <v>4</v>
      </c>
      <c r="F346" s="136">
        <v>7</v>
      </c>
      <c r="G346" s="136">
        <v>3</v>
      </c>
      <c r="H346" s="136">
        <v>0</v>
      </c>
      <c r="I346" s="136">
        <v>0</v>
      </c>
      <c r="J346" s="492">
        <f t="shared" si="1"/>
        <v>21</v>
      </c>
      <c r="K346" s="493">
        <f t="shared" si="2"/>
        <v>21</v>
      </c>
    </row>
    <row r="347" spans="1:11" s="122" customFormat="1" ht="12.75" customHeight="1" thickBot="1">
      <c r="A347" s="135" t="str">
        <f t="shared" si="0"/>
        <v>Dirección General de Obras Públicas</v>
      </c>
      <c r="B347" s="136">
        <v>0</v>
      </c>
      <c r="C347" s="136">
        <v>2</v>
      </c>
      <c r="D347" s="136">
        <v>23</v>
      </c>
      <c r="E347" s="136">
        <v>29</v>
      </c>
      <c r="F347" s="136">
        <v>3</v>
      </c>
      <c r="G347" s="136">
        <v>10</v>
      </c>
      <c r="H347" s="136">
        <v>13</v>
      </c>
      <c r="I347" s="136">
        <v>0</v>
      </c>
      <c r="J347" s="492">
        <f t="shared" si="1"/>
        <v>80</v>
      </c>
      <c r="K347" s="493">
        <f t="shared" si="2"/>
        <v>80</v>
      </c>
    </row>
    <row r="348" spans="1:11" s="122" customFormat="1" ht="12.75" customHeight="1" thickBot="1">
      <c r="A348" s="135" t="str">
        <f t="shared" si="0"/>
        <v>Dirección General de Servicios Públicos</v>
      </c>
      <c r="B348" s="136">
        <v>0</v>
      </c>
      <c r="C348" s="136">
        <v>1</v>
      </c>
      <c r="D348" s="136">
        <v>1</v>
      </c>
      <c r="E348" s="136">
        <v>2</v>
      </c>
      <c r="F348" s="136">
        <v>1</v>
      </c>
      <c r="G348" s="136">
        <v>0</v>
      </c>
      <c r="H348" s="136">
        <v>5</v>
      </c>
      <c r="I348" s="136">
        <v>0</v>
      </c>
      <c r="J348" s="492">
        <f t="shared" si="1"/>
        <v>10</v>
      </c>
      <c r="K348" s="493">
        <f t="shared" si="2"/>
        <v>10</v>
      </c>
    </row>
    <row r="349" spans="1:11" s="122" customFormat="1" ht="12.75" customHeight="1" thickBot="1">
      <c r="A349" s="135" t="str">
        <f t="shared" si="0"/>
        <v>Educación Municipal</v>
      </c>
      <c r="B349" s="136">
        <v>0</v>
      </c>
      <c r="C349" s="136">
        <v>2</v>
      </c>
      <c r="D349" s="136">
        <v>0</v>
      </c>
      <c r="E349" s="136">
        <v>0</v>
      </c>
      <c r="F349" s="136">
        <v>0</v>
      </c>
      <c r="G349" s="136">
        <v>0</v>
      </c>
      <c r="H349" s="136">
        <v>1</v>
      </c>
      <c r="I349" s="136">
        <v>0</v>
      </c>
      <c r="J349" s="492">
        <f t="shared" si="1"/>
        <v>3</v>
      </c>
      <c r="K349" s="493">
        <f t="shared" si="2"/>
        <v>3</v>
      </c>
    </row>
    <row r="350" spans="1:11" s="122" customFormat="1" ht="12.75" customHeight="1" thickBot="1">
      <c r="A350" s="135" t="str">
        <f t="shared" si="0"/>
        <v>Estacionómetros y Estacionamientos</v>
      </c>
      <c r="B350" s="136">
        <v>0</v>
      </c>
      <c r="C350" s="136">
        <v>0</v>
      </c>
      <c r="D350" s="136">
        <v>2</v>
      </c>
      <c r="E350" s="136">
        <v>2</v>
      </c>
      <c r="F350" s="136">
        <v>0</v>
      </c>
      <c r="G350" s="136">
        <v>1</v>
      </c>
      <c r="H350" s="136">
        <v>0</v>
      </c>
      <c r="I350" s="136">
        <v>0</v>
      </c>
      <c r="J350" s="492">
        <f t="shared" si="1"/>
        <v>5</v>
      </c>
      <c r="K350" s="493">
        <f t="shared" si="2"/>
        <v>5</v>
      </c>
    </row>
    <row r="351" spans="1:11" s="122" customFormat="1" ht="12.75" customHeight="1" thickBot="1">
      <c r="A351" s="135" t="str">
        <f t="shared" si="0"/>
        <v>Instituto de Capacitación y Oferta Educativa</v>
      </c>
      <c r="B351" s="136">
        <v>0</v>
      </c>
      <c r="C351" s="136">
        <v>1</v>
      </c>
      <c r="D351" s="136">
        <v>0</v>
      </c>
      <c r="E351" s="136">
        <v>0</v>
      </c>
      <c r="F351" s="136">
        <v>0</v>
      </c>
      <c r="G351" s="136">
        <v>0</v>
      </c>
      <c r="H351" s="136">
        <v>0</v>
      </c>
      <c r="I351" s="136">
        <v>0</v>
      </c>
      <c r="J351" s="492">
        <f t="shared" si="1"/>
        <v>1</v>
      </c>
      <c r="K351" s="493">
        <f t="shared" si="2"/>
        <v>1</v>
      </c>
    </row>
    <row r="352" spans="1:11" s="122" customFormat="1" ht="12.75" customHeight="1" thickBot="1">
      <c r="A352" s="135" t="str">
        <f t="shared" si="0"/>
        <v>Instituto de Cultura</v>
      </c>
      <c r="B352" s="136">
        <v>0</v>
      </c>
      <c r="C352" s="136">
        <v>1</v>
      </c>
      <c r="D352" s="136">
        <v>0</v>
      </c>
      <c r="E352" s="136">
        <v>0</v>
      </c>
      <c r="F352" s="136">
        <v>0</v>
      </c>
      <c r="G352" s="136">
        <v>0</v>
      </c>
      <c r="H352" s="136">
        <v>1</v>
      </c>
      <c r="I352" s="136">
        <v>0</v>
      </c>
      <c r="J352" s="492">
        <f t="shared" si="1"/>
        <v>2</v>
      </c>
      <c r="K352" s="493">
        <f t="shared" si="2"/>
        <v>2</v>
      </c>
    </row>
    <row r="353" spans="1:12" s="122" customFormat="1" ht="12.75" customHeight="1" thickBot="1">
      <c r="A353" s="135" t="str">
        <f t="shared" si="0"/>
        <v>Instituto Municipal de la Juventud</v>
      </c>
      <c r="B353" s="136">
        <v>0</v>
      </c>
      <c r="C353" s="136">
        <v>0</v>
      </c>
      <c r="D353" s="136">
        <v>0</v>
      </c>
      <c r="E353" s="136">
        <v>0</v>
      </c>
      <c r="F353" s="136">
        <v>0</v>
      </c>
      <c r="G353" s="136">
        <v>0</v>
      </c>
      <c r="H353" s="136">
        <v>0</v>
      </c>
      <c r="I353" s="136">
        <v>0</v>
      </c>
      <c r="J353" s="492">
        <f t="shared" si="1"/>
        <v>0</v>
      </c>
      <c r="K353" s="493">
        <f t="shared" si="2"/>
        <v>0</v>
      </c>
    </row>
    <row r="354" spans="1:12" s="122" customFormat="1" ht="12.75" customHeight="1" thickBot="1">
      <c r="A354" s="135" t="str">
        <f t="shared" si="0"/>
        <v>Instituto Municipal de la Mujer</v>
      </c>
      <c r="B354" s="136">
        <v>0</v>
      </c>
      <c r="C354" s="136">
        <v>0</v>
      </c>
      <c r="D354" s="136">
        <v>0</v>
      </c>
      <c r="E354" s="136">
        <v>0</v>
      </c>
      <c r="F354" s="136">
        <v>0</v>
      </c>
      <c r="G354" s="136">
        <v>0</v>
      </c>
      <c r="H354" s="136">
        <v>0</v>
      </c>
      <c r="I354" s="136">
        <v>0</v>
      </c>
      <c r="J354" s="492">
        <f t="shared" si="1"/>
        <v>0</v>
      </c>
      <c r="K354" s="493">
        <f t="shared" si="2"/>
        <v>0</v>
      </c>
    </row>
    <row r="355" spans="1:12" s="122" customFormat="1" ht="12.75" customHeight="1" thickBot="1">
      <c r="A355" s="135" t="str">
        <f t="shared" si="0"/>
        <v>Integración y Dictaminación</v>
      </c>
      <c r="B355" s="136">
        <v>0</v>
      </c>
      <c r="C355" s="136">
        <v>0</v>
      </c>
      <c r="D355" s="136">
        <v>2</v>
      </c>
      <c r="E355" s="136">
        <v>1</v>
      </c>
      <c r="F355" s="136">
        <v>0</v>
      </c>
      <c r="G355" s="136">
        <v>1</v>
      </c>
      <c r="H355" s="136">
        <v>0</v>
      </c>
      <c r="I355" s="136">
        <v>0</v>
      </c>
      <c r="J355" s="492">
        <f t="shared" si="1"/>
        <v>4</v>
      </c>
      <c r="K355" s="493">
        <f t="shared" si="2"/>
        <v>4</v>
      </c>
    </row>
    <row r="356" spans="1:12" s="122" customFormat="1" ht="12.75" customHeight="1" thickBot="1">
      <c r="A356" s="135" t="str">
        <f t="shared" si="0"/>
        <v>Junta Municipal de Reclutamiento</v>
      </c>
      <c r="B356" s="136">
        <v>0</v>
      </c>
      <c r="C356" s="136">
        <v>0</v>
      </c>
      <c r="D356" s="136">
        <v>0</v>
      </c>
      <c r="E356" s="136">
        <v>0</v>
      </c>
      <c r="F356" s="136">
        <v>0</v>
      </c>
      <c r="G356" s="136">
        <v>0</v>
      </c>
      <c r="H356" s="136">
        <v>0</v>
      </c>
      <c r="I356" s="136">
        <v>0</v>
      </c>
      <c r="J356" s="492">
        <f t="shared" si="1"/>
        <v>0</v>
      </c>
      <c r="K356" s="493">
        <f t="shared" si="2"/>
        <v>0</v>
      </c>
    </row>
    <row r="357" spans="1:12" s="122" customFormat="1" ht="12.75" customHeight="1" thickBot="1">
      <c r="A357" s="135" t="str">
        <f t="shared" si="0"/>
        <v>Mantenimiento de Pavimentos</v>
      </c>
      <c r="B357" s="136">
        <v>0</v>
      </c>
      <c r="C357" s="136">
        <v>3</v>
      </c>
      <c r="D357" s="136">
        <v>0</v>
      </c>
      <c r="E357" s="136">
        <v>0</v>
      </c>
      <c r="F357" s="136">
        <v>0</v>
      </c>
      <c r="G357" s="136">
        <v>0</v>
      </c>
      <c r="H357" s="136">
        <v>0</v>
      </c>
      <c r="I357" s="136">
        <v>0</v>
      </c>
      <c r="J357" s="492">
        <f t="shared" si="1"/>
        <v>3</v>
      </c>
      <c r="K357" s="493">
        <f t="shared" si="2"/>
        <v>3</v>
      </c>
    </row>
    <row r="358" spans="1:12" s="122" customFormat="1" ht="12.75" customHeight="1" thickBot="1">
      <c r="A358" s="135" t="str">
        <f t="shared" si="0"/>
        <v>Mantenimiento Urbano</v>
      </c>
      <c r="B358" s="136">
        <v>0</v>
      </c>
      <c r="C358" s="136">
        <v>2</v>
      </c>
      <c r="D358" s="136">
        <v>1</v>
      </c>
      <c r="E358" s="136">
        <v>0</v>
      </c>
      <c r="F358" s="136">
        <v>0</v>
      </c>
      <c r="G358" s="136">
        <v>0</v>
      </c>
      <c r="H358" s="136">
        <v>0</v>
      </c>
      <c r="I358" s="136">
        <v>0</v>
      </c>
      <c r="J358" s="492">
        <f t="shared" si="1"/>
        <v>3</v>
      </c>
      <c r="K358" s="493">
        <f t="shared" si="2"/>
        <v>3</v>
      </c>
    </row>
    <row r="359" spans="1:12" s="122" customFormat="1" ht="12.75" customHeight="1" thickBot="1">
      <c r="A359" s="135" t="str">
        <f t="shared" si="0"/>
        <v>Oficialía Mayor Administrativa</v>
      </c>
      <c r="B359" s="136">
        <v>0</v>
      </c>
      <c r="C359" s="136">
        <v>1</v>
      </c>
      <c r="D359" s="136">
        <v>4</v>
      </c>
      <c r="E359" s="136">
        <v>5</v>
      </c>
      <c r="F359" s="136">
        <v>13</v>
      </c>
      <c r="G359" s="136">
        <v>24</v>
      </c>
      <c r="H359" s="136">
        <v>11</v>
      </c>
      <c r="I359" s="136">
        <v>0</v>
      </c>
      <c r="J359" s="492">
        <f t="shared" si="1"/>
        <v>58</v>
      </c>
      <c r="K359" s="493">
        <f t="shared" si="2"/>
        <v>58</v>
      </c>
    </row>
    <row r="360" spans="1:12" s="122" customFormat="1" ht="12.75" customHeight="1" thickBot="1">
      <c r="A360" s="135" t="str">
        <f t="shared" si="0"/>
        <v>Oficialía Mayor de Padrón y Licencias</v>
      </c>
      <c r="B360" s="136">
        <v>1</v>
      </c>
      <c r="C360" s="136">
        <v>2</v>
      </c>
      <c r="D360" s="136">
        <v>0</v>
      </c>
      <c r="E360" s="136">
        <v>5</v>
      </c>
      <c r="F360" s="136">
        <v>14</v>
      </c>
      <c r="G360" s="136">
        <v>22</v>
      </c>
      <c r="H360" s="136">
        <v>0</v>
      </c>
      <c r="I360" s="136">
        <v>0</v>
      </c>
      <c r="J360" s="492">
        <f t="shared" si="1"/>
        <v>44</v>
      </c>
      <c r="K360" s="493">
        <f t="shared" si="2"/>
        <v>44</v>
      </c>
    </row>
    <row r="361" spans="1:12" s="122" customFormat="1" ht="12.75" customHeight="1" thickBot="1">
      <c r="A361" s="135" t="str">
        <f t="shared" si="0"/>
        <v>Parques y Jardines</v>
      </c>
      <c r="B361" s="136">
        <v>0</v>
      </c>
      <c r="C361" s="136">
        <v>1</v>
      </c>
      <c r="D361" s="136">
        <v>0</v>
      </c>
      <c r="E361" s="136">
        <v>1</v>
      </c>
      <c r="F361" s="136">
        <v>0</v>
      </c>
      <c r="G361" s="136">
        <v>1</v>
      </c>
      <c r="H361" s="136">
        <v>0</v>
      </c>
      <c r="I361" s="136">
        <v>0</v>
      </c>
      <c r="J361" s="492">
        <f t="shared" si="1"/>
        <v>3</v>
      </c>
      <c r="K361" s="493">
        <f t="shared" si="2"/>
        <v>3</v>
      </c>
    </row>
    <row r="362" spans="1:12" s="122" customFormat="1" ht="12.75" customHeight="1" thickBot="1">
      <c r="A362" s="135" t="str">
        <f t="shared" si="0"/>
        <v>Participación Ciudadana</v>
      </c>
      <c r="B362" s="136">
        <v>1</v>
      </c>
      <c r="C362" s="136">
        <v>3</v>
      </c>
      <c r="D362" s="136">
        <v>2</v>
      </c>
      <c r="E362" s="136">
        <v>0</v>
      </c>
      <c r="F362" s="136">
        <v>0</v>
      </c>
      <c r="G362" s="136">
        <v>1</v>
      </c>
      <c r="H362" s="136">
        <v>0</v>
      </c>
      <c r="I362" s="136">
        <v>0</v>
      </c>
      <c r="J362" s="492">
        <f t="shared" si="1"/>
        <v>7</v>
      </c>
      <c r="K362" s="493">
        <f t="shared" si="2"/>
        <v>7</v>
      </c>
    </row>
    <row r="363" spans="1:12" s="122" customFormat="1" ht="12.75" customHeight="1" thickBot="1">
      <c r="A363" s="135" t="str">
        <f t="shared" si="0"/>
        <v>Patrimonio Municipal</v>
      </c>
      <c r="B363" s="136">
        <v>0</v>
      </c>
      <c r="C363" s="136">
        <v>0</v>
      </c>
      <c r="D363" s="136">
        <v>0</v>
      </c>
      <c r="E363" s="136">
        <v>0</v>
      </c>
      <c r="F363" s="136">
        <v>2</v>
      </c>
      <c r="G363" s="136">
        <v>6</v>
      </c>
      <c r="H363" s="136">
        <v>6</v>
      </c>
      <c r="I363" s="136">
        <v>0</v>
      </c>
      <c r="J363" s="492">
        <f t="shared" si="1"/>
        <v>14</v>
      </c>
      <c r="K363" s="493">
        <f t="shared" si="2"/>
        <v>14</v>
      </c>
    </row>
    <row r="364" spans="1:12" s="122" customFormat="1" ht="12.75" customHeight="1" thickBot="1">
      <c r="A364" s="135" t="str">
        <f t="shared" si="0"/>
        <v>Protección al Medio Ambiente</v>
      </c>
      <c r="B364" s="136">
        <v>0</v>
      </c>
      <c r="C364" s="136">
        <v>0</v>
      </c>
      <c r="D364" s="136">
        <v>0</v>
      </c>
      <c r="E364" s="136">
        <v>0</v>
      </c>
      <c r="F364" s="136">
        <v>0</v>
      </c>
      <c r="G364" s="136">
        <v>0</v>
      </c>
      <c r="H364" s="136">
        <v>0</v>
      </c>
      <c r="I364" s="136">
        <v>0</v>
      </c>
      <c r="J364" s="492">
        <f t="shared" si="1"/>
        <v>0</v>
      </c>
      <c r="K364" s="493">
        <f t="shared" si="2"/>
        <v>0</v>
      </c>
    </row>
    <row r="365" spans="1:12" s="122" customFormat="1" ht="12.75" customHeight="1" thickBot="1">
      <c r="A365" s="135" t="str">
        <f t="shared" si="0"/>
        <v>Protección Civil y Bomberos</v>
      </c>
      <c r="B365" s="136">
        <v>0</v>
      </c>
      <c r="C365" s="136">
        <v>0</v>
      </c>
      <c r="D365" s="136">
        <v>0</v>
      </c>
      <c r="E365" s="136">
        <v>2</v>
      </c>
      <c r="F365" s="136">
        <v>2</v>
      </c>
      <c r="G365" s="136">
        <v>3</v>
      </c>
      <c r="H365" s="136">
        <v>2</v>
      </c>
      <c r="I365" s="136">
        <v>0</v>
      </c>
      <c r="J365" s="492">
        <f t="shared" si="1"/>
        <v>9</v>
      </c>
      <c r="K365" s="493">
        <f t="shared" si="2"/>
        <v>9</v>
      </c>
    </row>
    <row r="366" spans="1:12" ht="15.75" thickBot="1">
      <c r="A366" s="135" t="str">
        <f t="shared" si="0"/>
        <v>Proyectos Estratégicos</v>
      </c>
      <c r="B366" s="136">
        <v>0</v>
      </c>
      <c r="C366" s="136">
        <v>0</v>
      </c>
      <c r="D366" s="136">
        <v>0</v>
      </c>
      <c r="E366" s="136">
        <v>0</v>
      </c>
      <c r="F366" s="136">
        <v>0</v>
      </c>
      <c r="G366" s="136">
        <v>0</v>
      </c>
      <c r="H366" s="136">
        <v>0</v>
      </c>
      <c r="I366" s="136">
        <v>0</v>
      </c>
      <c r="J366" s="492">
        <f t="shared" si="1"/>
        <v>0</v>
      </c>
      <c r="K366" s="493">
        <f t="shared" si="2"/>
        <v>0</v>
      </c>
      <c r="L366" s="122"/>
    </row>
    <row r="367" spans="1:12" ht="15.75" thickBot="1">
      <c r="A367" s="135" t="str">
        <f t="shared" si="0"/>
        <v>Rastros Municipales</v>
      </c>
      <c r="B367" s="136">
        <v>0</v>
      </c>
      <c r="C367" s="136">
        <v>1</v>
      </c>
      <c r="D367" s="136">
        <v>0</v>
      </c>
      <c r="E367" s="136">
        <v>0</v>
      </c>
      <c r="F367" s="136">
        <v>0</v>
      </c>
      <c r="G367" s="136">
        <v>0</v>
      </c>
      <c r="H367" s="136">
        <v>0</v>
      </c>
      <c r="I367" s="136">
        <v>0</v>
      </c>
      <c r="J367" s="492">
        <f t="shared" si="1"/>
        <v>1</v>
      </c>
      <c r="K367" s="493">
        <f t="shared" si="2"/>
        <v>1</v>
      </c>
      <c r="L367" s="122"/>
    </row>
    <row r="368" spans="1:12" ht="15.75" thickBot="1">
      <c r="A368" s="135" t="str">
        <f t="shared" si="0"/>
        <v>Regidores</v>
      </c>
      <c r="B368" s="136">
        <v>0</v>
      </c>
      <c r="C368" s="136">
        <v>0</v>
      </c>
      <c r="D368" s="136">
        <v>0</v>
      </c>
      <c r="E368" s="136">
        <v>0</v>
      </c>
      <c r="F368" s="136">
        <v>0</v>
      </c>
      <c r="G368" s="136">
        <v>0</v>
      </c>
      <c r="H368" s="136">
        <v>0</v>
      </c>
      <c r="I368" s="136">
        <v>0</v>
      </c>
      <c r="J368" s="492">
        <f t="shared" si="1"/>
        <v>0</v>
      </c>
      <c r="K368" s="493">
        <f t="shared" si="2"/>
        <v>0</v>
      </c>
      <c r="L368" s="122"/>
    </row>
    <row r="369" spans="1:12" ht="15.75" thickBot="1">
      <c r="A369" s="135" t="str">
        <f t="shared" si="0"/>
        <v>Registro Civil</v>
      </c>
      <c r="B369" s="136">
        <v>0</v>
      </c>
      <c r="C369" s="136">
        <v>0</v>
      </c>
      <c r="D369" s="136">
        <v>0</v>
      </c>
      <c r="E369" s="136">
        <v>0</v>
      </c>
      <c r="F369" s="136">
        <v>0</v>
      </c>
      <c r="G369" s="136">
        <v>0</v>
      </c>
      <c r="H369" s="136">
        <v>0</v>
      </c>
      <c r="I369" s="136">
        <v>0</v>
      </c>
      <c r="J369" s="492">
        <f t="shared" si="1"/>
        <v>0</v>
      </c>
      <c r="K369" s="493">
        <f t="shared" si="2"/>
        <v>0</v>
      </c>
      <c r="L369" s="122"/>
    </row>
    <row r="370" spans="1:12" ht="15.75" thickBot="1">
      <c r="A370" s="135" t="str">
        <f t="shared" si="0"/>
        <v>Relaciones Exteriores</v>
      </c>
      <c r="B370" s="136">
        <v>0</v>
      </c>
      <c r="C370" s="136">
        <v>0</v>
      </c>
      <c r="D370" s="136">
        <v>0</v>
      </c>
      <c r="E370" s="136">
        <v>0</v>
      </c>
      <c r="F370" s="136">
        <v>0</v>
      </c>
      <c r="G370" s="136">
        <v>0</v>
      </c>
      <c r="H370" s="136">
        <v>0</v>
      </c>
      <c r="I370" s="136">
        <v>0</v>
      </c>
      <c r="J370" s="492">
        <f t="shared" si="1"/>
        <v>0</v>
      </c>
      <c r="K370" s="493">
        <f t="shared" si="2"/>
        <v>0</v>
      </c>
    </row>
    <row r="371" spans="1:12" ht="15.75" thickBot="1">
      <c r="A371" s="135" t="str">
        <f t="shared" si="0"/>
        <v>Relaciones Públicas</v>
      </c>
      <c r="B371" s="136">
        <v>0</v>
      </c>
      <c r="C371" s="136">
        <v>0</v>
      </c>
      <c r="D371" s="136">
        <v>0</v>
      </c>
      <c r="E371" s="136">
        <v>0</v>
      </c>
      <c r="F371" s="136">
        <v>0</v>
      </c>
      <c r="G371" s="136">
        <v>0</v>
      </c>
      <c r="H371" s="136">
        <v>0</v>
      </c>
      <c r="I371" s="136">
        <v>0</v>
      </c>
      <c r="J371" s="492">
        <f t="shared" si="1"/>
        <v>0</v>
      </c>
      <c r="K371" s="493">
        <f t="shared" si="2"/>
        <v>0</v>
      </c>
    </row>
    <row r="372" spans="1:12" ht="15.75" thickBot="1">
      <c r="A372" s="135" t="str">
        <f t="shared" si="0"/>
        <v>Sanidad Animal</v>
      </c>
      <c r="B372" s="136">
        <v>0</v>
      </c>
      <c r="C372" s="136">
        <v>0</v>
      </c>
      <c r="D372" s="136">
        <v>0</v>
      </c>
      <c r="E372" s="136">
        <v>0</v>
      </c>
      <c r="F372" s="136">
        <v>0</v>
      </c>
      <c r="G372" s="136">
        <v>0</v>
      </c>
      <c r="H372" s="136">
        <v>0</v>
      </c>
      <c r="I372" s="136">
        <v>0</v>
      </c>
      <c r="J372" s="492">
        <f t="shared" si="1"/>
        <v>0</v>
      </c>
      <c r="K372" s="493">
        <f t="shared" si="2"/>
        <v>0</v>
      </c>
    </row>
    <row r="373" spans="1:12" ht="15.75" thickBot="1">
      <c r="A373" s="135" t="str">
        <f t="shared" si="0"/>
        <v>Secretaria del Ayuntamiento</v>
      </c>
      <c r="B373" s="136">
        <v>0</v>
      </c>
      <c r="C373" s="136">
        <v>0</v>
      </c>
      <c r="D373" s="136">
        <v>0</v>
      </c>
      <c r="E373" s="136">
        <v>0</v>
      </c>
      <c r="F373" s="136">
        <v>0</v>
      </c>
      <c r="G373" s="136">
        <v>0</v>
      </c>
      <c r="H373" s="136">
        <v>0</v>
      </c>
      <c r="I373" s="136">
        <v>0</v>
      </c>
      <c r="J373" s="492">
        <f t="shared" si="1"/>
        <v>0</v>
      </c>
      <c r="K373" s="493">
        <f t="shared" si="2"/>
        <v>0</v>
      </c>
    </row>
    <row r="374" spans="1:12" ht="15.75" thickBot="1">
      <c r="A374" s="135" t="str">
        <f t="shared" si="0"/>
        <v>Secretaría Particular</v>
      </c>
      <c r="B374" s="136">
        <v>1</v>
      </c>
      <c r="C374" s="136">
        <v>0</v>
      </c>
      <c r="D374" s="136">
        <v>2</v>
      </c>
      <c r="E374" s="136">
        <v>0</v>
      </c>
      <c r="F374" s="136">
        <v>0</v>
      </c>
      <c r="G374" s="136">
        <v>0</v>
      </c>
      <c r="H374" s="136">
        <v>0</v>
      </c>
      <c r="I374" s="136">
        <v>0</v>
      </c>
      <c r="J374" s="492">
        <f t="shared" si="1"/>
        <v>3</v>
      </c>
      <c r="K374" s="493">
        <f t="shared" si="2"/>
        <v>3</v>
      </c>
    </row>
    <row r="375" spans="1:12" ht="15.75" thickBot="1">
      <c r="A375" s="135" t="str">
        <f t="shared" si="0"/>
        <v>Síndico Municipal</v>
      </c>
      <c r="B375" s="136">
        <v>0</v>
      </c>
      <c r="C375" s="136">
        <v>1</v>
      </c>
      <c r="D375" s="136">
        <v>7</v>
      </c>
      <c r="E375" s="136">
        <v>3</v>
      </c>
      <c r="F375" s="136">
        <v>3</v>
      </c>
      <c r="G375" s="136">
        <v>3</v>
      </c>
      <c r="H375" s="136">
        <v>0</v>
      </c>
      <c r="I375" s="136">
        <v>0</v>
      </c>
      <c r="J375" s="492">
        <f t="shared" si="1"/>
        <v>17</v>
      </c>
      <c r="K375" s="493">
        <f t="shared" si="2"/>
        <v>17</v>
      </c>
    </row>
    <row r="376" spans="1:12" ht="15.75" thickBot="1">
      <c r="A376" s="135" t="str">
        <f t="shared" si="0"/>
        <v>Tesorero Municipal</v>
      </c>
      <c r="B376" s="136">
        <v>0</v>
      </c>
      <c r="C376" s="136">
        <v>5</v>
      </c>
      <c r="D376" s="136">
        <v>5</v>
      </c>
      <c r="E376" s="136">
        <v>4</v>
      </c>
      <c r="F376" s="136">
        <v>5</v>
      </c>
      <c r="G376" s="136">
        <v>12</v>
      </c>
      <c r="H376" s="136">
        <v>19</v>
      </c>
      <c r="I376" s="136">
        <v>1</v>
      </c>
      <c r="J376" s="492">
        <f t="shared" si="1"/>
        <v>51</v>
      </c>
      <c r="K376" s="493">
        <f t="shared" si="2"/>
        <v>51</v>
      </c>
    </row>
    <row r="377" spans="1:12" ht="15.75" thickBot="1">
      <c r="A377" s="135" t="str">
        <f t="shared" si="0"/>
        <v>Transparencia y Acceso a la Información</v>
      </c>
      <c r="B377" s="136">
        <v>0</v>
      </c>
      <c r="C377" s="136">
        <v>1</v>
      </c>
      <c r="D377" s="136">
        <v>0</v>
      </c>
      <c r="E377" s="136">
        <v>0</v>
      </c>
      <c r="F377" s="136">
        <v>0</v>
      </c>
      <c r="G377" s="136">
        <v>2</v>
      </c>
      <c r="H377" s="136">
        <v>0</v>
      </c>
      <c r="I377" s="136">
        <v>0</v>
      </c>
      <c r="J377" s="492">
        <f t="shared" si="1"/>
        <v>3</v>
      </c>
      <c r="K377" s="493">
        <f t="shared" si="2"/>
        <v>3</v>
      </c>
    </row>
    <row r="378" spans="1:12" s="497" customFormat="1" ht="15.75" thickBot="1">
      <c r="A378" s="135" t="str">
        <f t="shared" si="0"/>
        <v>Vinculación Asuntos Religiosos</v>
      </c>
      <c r="B378" s="136">
        <v>0</v>
      </c>
      <c r="C378" s="136">
        <v>0</v>
      </c>
      <c r="D378" s="136">
        <v>0</v>
      </c>
      <c r="E378" s="136">
        <v>0</v>
      </c>
      <c r="F378" s="136">
        <v>0</v>
      </c>
      <c r="G378" s="136">
        <v>0</v>
      </c>
      <c r="H378" s="136">
        <v>0</v>
      </c>
      <c r="I378" s="136">
        <v>0</v>
      </c>
      <c r="J378" s="492">
        <f t="shared" ref="J378" si="3">SUM(B378:I378)</f>
        <v>0</v>
      </c>
      <c r="K378" s="493">
        <v>0</v>
      </c>
    </row>
    <row r="379" spans="1:12" ht="15.75" thickBot="1"/>
    <row r="380" spans="1:12" ht="19.5" thickBot="1">
      <c r="A380" s="532" t="s">
        <v>2</v>
      </c>
      <c r="B380" s="487">
        <f t="shared" ref="B380:I380" si="4">SUM(B323:B379)</f>
        <v>7</v>
      </c>
      <c r="C380" s="487">
        <f t="shared" si="4"/>
        <v>50</v>
      </c>
      <c r="D380" s="487">
        <f t="shared" si="4"/>
        <v>76</v>
      </c>
      <c r="E380" s="487">
        <f t="shared" si="4"/>
        <v>82</v>
      </c>
      <c r="F380" s="487">
        <f t="shared" si="4"/>
        <v>78</v>
      </c>
      <c r="G380" s="487">
        <f t="shared" si="4"/>
        <v>105</v>
      </c>
      <c r="H380" s="487">
        <f t="shared" si="4"/>
        <v>72</v>
      </c>
      <c r="I380" s="487">
        <f t="shared" si="4"/>
        <v>2</v>
      </c>
      <c r="J380" s="497"/>
      <c r="K380" s="488">
        <f t="shared" ref="K380" si="5">SUM(K323:K379)</f>
        <v>472</v>
      </c>
    </row>
    <row r="381" spans="1:12" ht="15.75" thickBot="1">
      <c r="D381" s="497"/>
      <c r="E381" s="497"/>
      <c r="F381" s="497"/>
      <c r="G381" s="497"/>
      <c r="H381" s="497"/>
      <c r="I381" s="497"/>
      <c r="J381" s="497"/>
    </row>
    <row r="382" spans="1:12" ht="19.5" thickBot="1">
      <c r="B382" s="487">
        <f>+B202</f>
        <v>7</v>
      </c>
      <c r="C382" s="487">
        <f>+B203</f>
        <v>50</v>
      </c>
      <c r="D382" s="487">
        <f>+B204</f>
        <v>76</v>
      </c>
      <c r="E382" s="487">
        <f>+B205</f>
        <v>82</v>
      </c>
      <c r="F382" s="487">
        <f>+B206</f>
        <v>78</v>
      </c>
      <c r="G382" s="487">
        <f>+B207</f>
        <v>105</v>
      </c>
      <c r="H382" s="487">
        <f>+B208</f>
        <v>72</v>
      </c>
      <c r="I382" s="487">
        <v>2</v>
      </c>
      <c r="J382" s="497"/>
      <c r="K382" s="488">
        <f>SUM(B382:J382)</f>
        <v>472</v>
      </c>
    </row>
  </sheetData>
  <pageMargins left="0.23622047244094491" right="0.19685039370078741" top="0.23622047244094491" bottom="0.23622047244094491" header="0.31496062992125984" footer="0.31496062992125984"/>
  <pageSetup scale="9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2:K381"/>
  <sheetViews>
    <sheetView topLeftCell="A85" workbookViewId="0">
      <selection activeCell="E47" sqref="E47:G47"/>
    </sheetView>
  </sheetViews>
  <sheetFormatPr baseColWidth="10" defaultRowHeight="15"/>
  <cols>
    <col min="1" max="1" width="67.42578125" style="122" customWidth="1"/>
    <col min="2" max="2" width="16.85546875" style="125" customWidth="1"/>
    <col min="3" max="3" width="13.5703125" style="122" customWidth="1"/>
    <col min="4" max="4" width="16.28515625" style="122" customWidth="1"/>
    <col min="5" max="6" width="11.42578125" style="122"/>
    <col min="7" max="7" width="12.7109375" style="122" customWidth="1"/>
    <col min="8" max="10" width="11.42578125" style="122"/>
    <col min="11" max="11" width="12.85546875" style="122" customWidth="1"/>
    <col min="12" max="16384" width="11.42578125" style="122"/>
  </cols>
  <sheetData>
    <row r="2" spans="1:2" ht="21" thickBot="1">
      <c r="A2" s="4" t="s">
        <v>503</v>
      </c>
      <c r="B2" s="140"/>
    </row>
    <row r="3" spans="1:2" ht="27.75" thickBot="1">
      <c r="A3" s="15" t="s">
        <v>485</v>
      </c>
      <c r="B3" s="116">
        <v>295</v>
      </c>
    </row>
    <row r="4" spans="1:2" ht="15.75">
      <c r="A4" s="10" t="s">
        <v>0</v>
      </c>
      <c r="B4" s="140"/>
    </row>
    <row r="6" spans="1:2">
      <c r="A6" s="7" t="s">
        <v>37</v>
      </c>
      <c r="B6" s="5">
        <v>157</v>
      </c>
    </row>
    <row r="7" spans="1:2" ht="15.75" thickBot="1">
      <c r="A7" s="8" t="s">
        <v>1</v>
      </c>
      <c r="B7" s="5">
        <v>138</v>
      </c>
    </row>
    <row r="8" spans="1:2" ht="15.75" thickBot="1">
      <c r="A8" s="9" t="s">
        <v>2</v>
      </c>
      <c r="B8" s="19">
        <f t="shared" ref="B8" si="0">SUM(B5:B7)</f>
        <v>295</v>
      </c>
    </row>
    <row r="9" spans="1:2">
      <c r="A9" s="11"/>
      <c r="B9" s="12"/>
    </row>
    <row r="10" spans="1:2" ht="15.75">
      <c r="A10" s="10" t="s">
        <v>3</v>
      </c>
      <c r="B10" s="12"/>
    </row>
    <row r="12" spans="1:2">
      <c r="A12" s="141" t="s">
        <v>4</v>
      </c>
      <c r="B12" s="5">
        <v>68</v>
      </c>
    </row>
    <row r="13" spans="1:2">
      <c r="A13" s="142" t="s">
        <v>5</v>
      </c>
      <c r="B13" s="5">
        <v>224</v>
      </c>
    </row>
    <row r="14" spans="1:2">
      <c r="A14" s="142" t="s">
        <v>6</v>
      </c>
      <c r="B14" s="5">
        <v>3</v>
      </c>
    </row>
    <row r="15" spans="1:2" ht="15.75" thickBot="1">
      <c r="A15" s="142" t="s">
        <v>7</v>
      </c>
      <c r="B15" s="26">
        <v>0</v>
      </c>
    </row>
    <row r="16" spans="1:2" ht="15.75" thickBot="1">
      <c r="A16" s="9" t="s">
        <v>2</v>
      </c>
      <c r="B16" s="3">
        <f>+B12+B13+B14+B15</f>
        <v>295</v>
      </c>
    </row>
    <row r="17" spans="1:2">
      <c r="A17" s="11"/>
      <c r="B17" s="12"/>
    </row>
    <row r="18" spans="1:2" s="497" customFormat="1">
      <c r="A18" s="11"/>
      <c r="B18" s="12"/>
    </row>
    <row r="19" spans="1:2" s="497" customFormat="1">
      <c r="A19" s="142" t="s">
        <v>330</v>
      </c>
      <c r="B19" s="5">
        <v>3</v>
      </c>
    </row>
    <row r="20" spans="1:2" s="497" customFormat="1">
      <c r="A20" s="142" t="s">
        <v>331</v>
      </c>
      <c r="B20" s="5">
        <v>108</v>
      </c>
    </row>
    <row r="21" spans="1:2" s="497" customFormat="1">
      <c r="A21" s="142" t="s">
        <v>332</v>
      </c>
      <c r="B21" s="5">
        <v>27</v>
      </c>
    </row>
    <row r="22" spans="1:2" s="497" customFormat="1">
      <c r="A22" s="142" t="s">
        <v>333</v>
      </c>
      <c r="B22" s="5">
        <v>0</v>
      </c>
    </row>
    <row r="23" spans="1:2" s="497" customFormat="1" ht="15.75" thickBot="1">
      <c r="A23" s="11"/>
      <c r="B23" s="12"/>
    </row>
    <row r="24" spans="1:2" s="497" customFormat="1" ht="15.75" thickBot="1">
      <c r="A24" s="9" t="s">
        <v>2</v>
      </c>
      <c r="B24" s="3">
        <f>SUM(B19:B23)</f>
        <v>138</v>
      </c>
    </row>
    <row r="25" spans="1:2" s="497" customFormat="1">
      <c r="A25" s="11"/>
      <c r="B25" s="18"/>
    </row>
    <row r="26" spans="1:2" s="497" customFormat="1">
      <c r="A26" s="11"/>
      <c r="B26" s="12"/>
    </row>
    <row r="27" spans="1:2" s="497" customFormat="1">
      <c r="A27" s="142" t="s">
        <v>377</v>
      </c>
      <c r="B27" s="5">
        <v>0</v>
      </c>
    </row>
    <row r="28" spans="1:2" s="497" customFormat="1">
      <c r="A28" s="142" t="s">
        <v>376</v>
      </c>
      <c r="B28" s="5">
        <v>116</v>
      </c>
    </row>
    <row r="29" spans="1:2" s="497" customFormat="1">
      <c r="A29" s="142" t="s">
        <v>375</v>
      </c>
      <c r="B29" s="5">
        <v>41</v>
      </c>
    </row>
    <row r="30" spans="1:2" s="497" customFormat="1">
      <c r="A30" s="142" t="s">
        <v>378</v>
      </c>
      <c r="B30" s="5"/>
    </row>
    <row r="31" spans="1:2" s="497" customFormat="1" ht="15.75" thickBot="1">
      <c r="A31" s="11"/>
      <c r="B31" s="12"/>
    </row>
    <row r="32" spans="1:2" s="497" customFormat="1" ht="15.75" thickBot="1">
      <c r="A32" s="9"/>
      <c r="B32" s="3">
        <f>SUM(B28:B31)</f>
        <v>157</v>
      </c>
    </row>
    <row r="33" spans="1:2" s="497" customFormat="1">
      <c r="A33" s="11"/>
      <c r="B33" s="12"/>
    </row>
    <row r="34" spans="1:2" s="497" customFormat="1" ht="15.75" thickBot="1">
      <c r="A34" s="11"/>
      <c r="B34" s="12"/>
    </row>
    <row r="35" spans="1:2" s="497" customFormat="1" ht="15.75" thickBot="1">
      <c r="A35" s="9" t="s">
        <v>441</v>
      </c>
      <c r="B35" s="3">
        <f>+B24+B32</f>
        <v>295</v>
      </c>
    </row>
    <row r="36" spans="1:2" s="497" customFormat="1">
      <c r="A36" s="11"/>
      <c r="B36" s="12"/>
    </row>
    <row r="37" spans="1:2" ht="15.75">
      <c r="A37" s="10" t="s">
        <v>8</v>
      </c>
      <c r="B37" s="12"/>
    </row>
    <row r="39" spans="1:2" ht="15.75" thickBot="1">
      <c r="A39" s="141" t="s">
        <v>9</v>
      </c>
      <c r="B39" s="6">
        <v>566</v>
      </c>
    </row>
    <row r="40" spans="1:2" ht="15.75" thickBot="1">
      <c r="A40" s="9" t="s">
        <v>2</v>
      </c>
      <c r="B40" s="3">
        <f>SUM(B39)</f>
        <v>566</v>
      </c>
    </row>
    <row r="42" spans="1:2" ht="15.75">
      <c r="A42" s="10" t="s">
        <v>10</v>
      </c>
      <c r="B42" s="140"/>
    </row>
    <row r="44" spans="1:2">
      <c r="A44" s="7" t="s">
        <v>459</v>
      </c>
      <c r="B44" s="5">
        <v>25</v>
      </c>
    </row>
    <row r="45" spans="1:2">
      <c r="A45" s="7" t="s">
        <v>458</v>
      </c>
      <c r="B45" s="5">
        <v>2</v>
      </c>
    </row>
    <row r="46" spans="1:2">
      <c r="A46" s="7" t="s">
        <v>442</v>
      </c>
      <c r="B46" s="5">
        <v>1</v>
      </c>
    </row>
    <row r="47" spans="1:2">
      <c r="A47" s="7" t="s">
        <v>473</v>
      </c>
      <c r="B47" s="5">
        <v>49</v>
      </c>
    </row>
    <row r="48" spans="1:2">
      <c r="A48" s="7" t="s">
        <v>475</v>
      </c>
      <c r="B48" s="5">
        <v>0</v>
      </c>
    </row>
    <row r="49" spans="1:2">
      <c r="A49" s="7" t="s">
        <v>14</v>
      </c>
      <c r="B49" s="5">
        <v>61</v>
      </c>
    </row>
    <row r="50" spans="1:2">
      <c r="A50" s="7" t="s">
        <v>143</v>
      </c>
      <c r="B50" s="5">
        <v>91</v>
      </c>
    </row>
    <row r="51" spans="1:2">
      <c r="A51" s="7" t="s">
        <v>476</v>
      </c>
      <c r="B51" s="5">
        <v>1</v>
      </c>
    </row>
    <row r="52" spans="1:2">
      <c r="A52" s="7" t="s">
        <v>444</v>
      </c>
      <c r="B52" s="5">
        <v>20</v>
      </c>
    </row>
    <row r="53" spans="1:2">
      <c r="A53" s="7" t="s">
        <v>445</v>
      </c>
      <c r="B53" s="5">
        <v>1</v>
      </c>
    </row>
    <row r="54" spans="1:2">
      <c r="A54" s="141" t="s">
        <v>16</v>
      </c>
      <c r="B54" s="5">
        <v>27</v>
      </c>
    </row>
    <row r="55" spans="1:2">
      <c r="A55" s="7" t="s">
        <v>17</v>
      </c>
      <c r="B55" s="5">
        <v>5</v>
      </c>
    </row>
    <row r="56" spans="1:2">
      <c r="A56" s="7" t="s">
        <v>446</v>
      </c>
      <c r="B56" s="5">
        <v>0</v>
      </c>
    </row>
    <row r="57" spans="1:2">
      <c r="A57" s="7" t="s">
        <v>447</v>
      </c>
      <c r="B57" s="5">
        <v>0</v>
      </c>
    </row>
    <row r="58" spans="1:2">
      <c r="A58" s="7" t="s">
        <v>474</v>
      </c>
      <c r="B58" s="5">
        <v>11</v>
      </c>
    </row>
    <row r="59" spans="1:2">
      <c r="A59" s="7" t="s">
        <v>490</v>
      </c>
      <c r="B59" s="5">
        <v>1</v>
      </c>
    </row>
    <row r="60" spans="1:2" ht="15.75" thickBot="1"/>
    <row r="61" spans="1:2" ht="15.75" thickBot="1">
      <c r="B61" s="100">
        <f>SUM(B44:B60)</f>
        <v>295</v>
      </c>
    </row>
    <row r="62" spans="1:2" s="497" customFormat="1">
      <c r="B62" s="106"/>
    </row>
    <row r="63" spans="1:2" s="497" customFormat="1">
      <c r="B63" s="106"/>
    </row>
    <row r="64" spans="1:2" s="497" customFormat="1">
      <c r="B64" s="106"/>
    </row>
    <row r="65" spans="1:5" s="497" customFormat="1">
      <c r="B65" s="106"/>
    </row>
    <row r="66" spans="1:5" s="497" customFormat="1">
      <c r="B66" s="106"/>
    </row>
    <row r="67" spans="1:5" ht="15.75">
      <c r="A67" s="10" t="s">
        <v>19</v>
      </c>
      <c r="B67" s="140"/>
    </row>
    <row r="69" spans="1:5">
      <c r="A69" s="7" t="s">
        <v>24</v>
      </c>
      <c r="B69" s="5">
        <v>137</v>
      </c>
      <c r="C69" s="497"/>
    </row>
    <row r="70" spans="1:5">
      <c r="A70" s="7" t="s">
        <v>21</v>
      </c>
      <c r="B70" s="5">
        <v>99</v>
      </c>
      <c r="C70" s="497"/>
      <c r="D70" s="497"/>
      <c r="E70" s="497"/>
    </row>
    <row r="71" spans="1:5">
      <c r="A71" s="7" t="s">
        <v>22</v>
      </c>
      <c r="B71" s="5">
        <v>51</v>
      </c>
      <c r="C71" s="497"/>
      <c r="D71" s="497"/>
      <c r="E71" s="497"/>
    </row>
    <row r="72" spans="1:5">
      <c r="A72" s="7" t="s">
        <v>381</v>
      </c>
      <c r="B72" s="5">
        <v>5</v>
      </c>
      <c r="C72" s="497"/>
      <c r="D72" s="497"/>
      <c r="E72" s="497"/>
    </row>
    <row r="73" spans="1:5">
      <c r="A73" s="7" t="s">
        <v>20</v>
      </c>
      <c r="B73" s="5">
        <v>2</v>
      </c>
      <c r="C73" s="497"/>
      <c r="D73" s="497"/>
      <c r="E73" s="497"/>
    </row>
    <row r="74" spans="1:5">
      <c r="A74" s="7" t="s">
        <v>270</v>
      </c>
      <c r="B74" s="5">
        <v>1</v>
      </c>
      <c r="C74" s="497"/>
      <c r="D74" s="497"/>
      <c r="E74" s="497"/>
    </row>
    <row r="75" spans="1:5">
      <c r="A75" s="7" t="s">
        <v>196</v>
      </c>
      <c r="B75" s="5">
        <v>0</v>
      </c>
      <c r="C75" s="497"/>
      <c r="D75" s="497"/>
      <c r="E75" s="497"/>
    </row>
    <row r="76" spans="1:5" ht="15.75" thickBot="1">
      <c r="A76" s="1"/>
      <c r="B76" s="140"/>
    </row>
    <row r="77" spans="1:5" ht="15.75" thickBot="1">
      <c r="A77" s="9" t="s">
        <v>2</v>
      </c>
      <c r="B77" s="3">
        <f>SUM(B69:B76)</f>
        <v>295</v>
      </c>
    </row>
    <row r="80" spans="1:5" ht="15.75">
      <c r="A80" s="10" t="s">
        <v>25</v>
      </c>
      <c r="B80" s="140"/>
    </row>
    <row r="82" spans="1:7" ht="15.75" thickBot="1">
      <c r="A82" s="1"/>
      <c r="B82" s="140"/>
      <c r="E82" s="497"/>
      <c r="F82" s="497"/>
    </row>
    <row r="83" spans="1:7" ht="15.75" thickBot="1">
      <c r="A83" s="16" t="s">
        <v>25</v>
      </c>
      <c r="B83" s="3">
        <v>379</v>
      </c>
      <c r="E83" s="497"/>
      <c r="F83" s="497"/>
      <c r="G83" s="1"/>
    </row>
    <row r="84" spans="1:7">
      <c r="E84" s="497"/>
      <c r="F84" s="497"/>
      <c r="G84" s="1"/>
    </row>
    <row r="85" spans="1:7" ht="15.75">
      <c r="A85" s="10" t="s">
        <v>26</v>
      </c>
      <c r="B85" s="140"/>
      <c r="E85" s="497"/>
      <c r="F85" s="497"/>
      <c r="G85" s="1"/>
    </row>
    <row r="86" spans="1:7" ht="15.75" thickBot="1">
      <c r="A86" s="1"/>
      <c r="B86" s="140"/>
      <c r="E86" s="497"/>
      <c r="F86" s="497"/>
      <c r="G86" s="1"/>
    </row>
    <row r="87" spans="1:7" ht="15.75" thickBot="1">
      <c r="A87" s="16" t="s">
        <v>424</v>
      </c>
      <c r="B87" s="3">
        <v>5</v>
      </c>
      <c r="E87" s="497"/>
      <c r="F87" s="497"/>
    </row>
    <row r="88" spans="1:7">
      <c r="A88" s="191"/>
      <c r="B88" s="18"/>
      <c r="E88" s="191"/>
      <c r="F88" s="18"/>
    </row>
    <row r="89" spans="1:7" s="497" customFormat="1" ht="15.75" thickBot="1">
      <c r="A89" s="191"/>
      <c r="B89" s="18"/>
      <c r="E89" s="191"/>
      <c r="F89" s="18"/>
    </row>
    <row r="90" spans="1:7" s="497" customFormat="1" ht="15.75" thickBot="1">
      <c r="A90" s="16" t="s">
        <v>421</v>
      </c>
      <c r="B90" s="3" t="s">
        <v>501</v>
      </c>
      <c r="E90" s="191"/>
      <c r="F90" s="18"/>
    </row>
    <row r="91" spans="1:7" s="497" customFormat="1">
      <c r="A91" s="191"/>
      <c r="B91" s="18"/>
      <c r="E91" s="191"/>
      <c r="F91" s="18"/>
    </row>
    <row r="92" spans="1:7" s="497" customFormat="1" ht="15.75" thickBot="1">
      <c r="A92" s="191"/>
      <c r="B92" s="18"/>
      <c r="E92" s="191"/>
      <c r="F92" s="18"/>
    </row>
    <row r="93" spans="1:7" s="497" customFormat="1" ht="15.75" thickBot="1">
      <c r="A93" s="16" t="s">
        <v>452</v>
      </c>
      <c r="B93" s="3">
        <v>5</v>
      </c>
      <c r="E93" s="191"/>
      <c r="F93" s="18"/>
    </row>
    <row r="94" spans="1:7">
      <c r="A94" s="191"/>
      <c r="B94" s="18"/>
    </row>
    <row r="95" spans="1:7">
      <c r="A95" s="191"/>
      <c r="B95" s="18"/>
    </row>
    <row r="96" spans="1:7" ht="15.75">
      <c r="A96" s="10" t="s">
        <v>296</v>
      </c>
      <c r="B96" s="18"/>
    </row>
    <row r="97" spans="1:2" ht="15.75" thickBot="1">
      <c r="B97" s="18"/>
    </row>
    <row r="98" spans="1:2" ht="15.75" thickBot="1">
      <c r="A98" s="16" t="s">
        <v>296</v>
      </c>
      <c r="B98" s="3">
        <v>0</v>
      </c>
    </row>
    <row r="99" spans="1:2">
      <c r="A99" s="191"/>
      <c r="B99" s="18"/>
    </row>
    <row r="100" spans="1:2">
      <c r="A100" s="191"/>
      <c r="B100" s="18"/>
    </row>
    <row r="101" spans="1:2" ht="15.75">
      <c r="A101" s="10" t="s">
        <v>317</v>
      </c>
    </row>
    <row r="102" spans="1:2" ht="15.75" thickBot="1"/>
    <row r="103" spans="1:2" ht="15.75" thickBot="1">
      <c r="A103" s="16" t="s">
        <v>318</v>
      </c>
      <c r="B103" s="3">
        <v>1</v>
      </c>
    </row>
    <row r="104" spans="1:2" ht="15.75" thickBot="1">
      <c r="A104" s="16" t="s">
        <v>268</v>
      </c>
      <c r="B104" s="3">
        <v>12</v>
      </c>
    </row>
    <row r="105" spans="1:2" ht="15.75" thickBot="1">
      <c r="A105" s="16" t="s">
        <v>319</v>
      </c>
      <c r="B105" s="3">
        <v>2</v>
      </c>
    </row>
    <row r="106" spans="1:2" ht="15.75" thickBot="1">
      <c r="A106" s="16" t="s">
        <v>292</v>
      </c>
      <c r="B106" s="3">
        <v>3</v>
      </c>
    </row>
    <row r="107" spans="1:2" s="497" customFormat="1" ht="15.75" thickBot="1"/>
    <row r="108" spans="1:2" ht="15.75" thickBot="1">
      <c r="A108" s="9" t="s">
        <v>2</v>
      </c>
      <c r="B108" s="3">
        <f>SUM(B103:B106)</f>
        <v>18</v>
      </c>
    </row>
    <row r="111" spans="1:2" ht="16.5" thickBot="1">
      <c r="A111" s="10" t="s">
        <v>435</v>
      </c>
    </row>
    <row r="112" spans="1:2" ht="15.75" thickBot="1">
      <c r="A112" s="16" t="s">
        <v>435</v>
      </c>
      <c r="B112" s="3">
        <v>49</v>
      </c>
    </row>
    <row r="114" spans="1:5" ht="15.75">
      <c r="A114" s="10" t="s">
        <v>188</v>
      </c>
      <c r="B114" s="140"/>
    </row>
    <row r="116" spans="1:5">
      <c r="A116" s="7" t="s">
        <v>28</v>
      </c>
      <c r="B116" s="5">
        <v>241</v>
      </c>
      <c r="D116" s="497"/>
      <c r="E116" s="497"/>
    </row>
    <row r="117" spans="1:5">
      <c r="A117" s="7" t="s">
        <v>29</v>
      </c>
      <c r="B117" s="5">
        <v>43</v>
      </c>
      <c r="D117" s="497"/>
      <c r="E117" s="497"/>
    </row>
    <row r="118" spans="1:5">
      <c r="A118" s="7" t="s">
        <v>30</v>
      </c>
      <c r="B118" s="125">
        <v>0</v>
      </c>
      <c r="E118" s="18"/>
    </row>
    <row r="119" spans="1:5" ht="15.75" thickBot="1">
      <c r="A119" s="7" t="s">
        <v>18</v>
      </c>
      <c r="B119" s="5">
        <v>11</v>
      </c>
    </row>
    <row r="120" spans="1:5" ht="15.75" thickBot="1">
      <c r="A120" s="9" t="s">
        <v>2</v>
      </c>
      <c r="B120" s="3">
        <f>SUM(B116:B119)</f>
        <v>295</v>
      </c>
    </row>
    <row r="124" spans="1:5" ht="15.75">
      <c r="A124" s="10" t="s">
        <v>247</v>
      </c>
      <c r="B124" s="140"/>
    </row>
    <row r="125" spans="1:5">
      <c r="D125" s="497"/>
      <c r="E125" s="497"/>
    </row>
    <row r="126" spans="1:5">
      <c r="A126" s="7" t="s">
        <v>210</v>
      </c>
      <c r="B126" s="5">
        <v>166</v>
      </c>
      <c r="D126" s="497"/>
      <c r="E126" s="497"/>
    </row>
    <row r="127" spans="1:5">
      <c r="A127" s="7" t="s">
        <v>33</v>
      </c>
      <c r="B127" s="5">
        <v>3</v>
      </c>
      <c r="D127" s="497"/>
      <c r="E127" s="497"/>
    </row>
    <row r="128" spans="1:5">
      <c r="A128" s="141" t="s">
        <v>34</v>
      </c>
      <c r="B128" s="5">
        <v>6</v>
      </c>
      <c r="D128" s="497"/>
      <c r="E128" s="497"/>
    </row>
    <row r="129" spans="1:6">
      <c r="A129" s="7" t="s">
        <v>35</v>
      </c>
      <c r="B129" s="5">
        <v>120</v>
      </c>
      <c r="D129" s="497"/>
      <c r="E129" s="497"/>
    </row>
    <row r="130" spans="1:6" ht="15.75" thickBot="1">
      <c r="A130" s="1"/>
      <c r="B130" s="140"/>
      <c r="D130" s="497"/>
      <c r="E130" s="497"/>
    </row>
    <row r="131" spans="1:6" ht="15.75" thickBot="1">
      <c r="A131" s="9" t="s">
        <v>2</v>
      </c>
      <c r="B131" s="3">
        <f>+B126+B127+B128+B129</f>
        <v>295</v>
      </c>
      <c r="D131" s="497"/>
      <c r="E131" s="497"/>
    </row>
    <row r="135" spans="1:6" ht="15.75">
      <c r="A135" s="10" t="s">
        <v>36</v>
      </c>
      <c r="B135" s="140"/>
    </row>
    <row r="137" spans="1:6">
      <c r="A137" s="7" t="s">
        <v>226</v>
      </c>
      <c r="B137" s="5">
        <v>95</v>
      </c>
      <c r="D137" s="497"/>
      <c r="E137" s="497"/>
      <c r="F137" s="497"/>
    </row>
    <row r="138" spans="1:6">
      <c r="A138" s="7" t="s">
        <v>37</v>
      </c>
      <c r="B138" s="5">
        <v>157</v>
      </c>
      <c r="D138" s="497"/>
      <c r="E138" s="497"/>
      <c r="F138" s="497"/>
    </row>
    <row r="139" spans="1:6">
      <c r="A139" s="7" t="s">
        <v>38</v>
      </c>
      <c r="B139" s="5">
        <v>13</v>
      </c>
      <c r="D139" s="497"/>
      <c r="E139" s="497"/>
      <c r="F139" s="497"/>
    </row>
    <row r="140" spans="1:6">
      <c r="A140" s="7" t="s">
        <v>193</v>
      </c>
      <c r="B140" s="5">
        <v>30</v>
      </c>
      <c r="D140" s="497"/>
      <c r="E140" s="497"/>
      <c r="F140" s="497"/>
    </row>
    <row r="142" spans="1:6" ht="15.75" thickBot="1">
      <c r="A142" s="1"/>
      <c r="B142" s="140"/>
    </row>
    <row r="143" spans="1:6" ht="15.75" thickBot="1">
      <c r="A143" s="9" t="s">
        <v>2</v>
      </c>
      <c r="B143" s="3">
        <f>+B137+B138+B139+B140</f>
        <v>295</v>
      </c>
    </row>
    <row r="148" spans="1:2">
      <c r="A148" s="1"/>
      <c r="B148" s="140"/>
    </row>
    <row r="149" spans="1:2">
      <c r="A149" s="164" t="s">
        <v>39</v>
      </c>
    </row>
    <row r="150" spans="1:2" ht="15.75" thickBot="1"/>
    <row r="151" spans="1:2" ht="15.75" thickBot="1">
      <c r="B151" s="3" t="s">
        <v>40</v>
      </c>
    </row>
    <row r="152" spans="1:2" ht="15.75" thickBot="1">
      <c r="A152" s="107" t="s">
        <v>41</v>
      </c>
      <c r="B152" s="143">
        <v>7</v>
      </c>
    </row>
    <row r="153" spans="1:2" ht="15.75" thickBot="1">
      <c r="A153" s="107" t="s">
        <v>335</v>
      </c>
      <c r="B153" s="143">
        <v>1</v>
      </c>
    </row>
    <row r="154" spans="1:2" ht="15.75" thickBot="1">
      <c r="A154" s="107" t="s">
        <v>262</v>
      </c>
      <c r="B154" s="143">
        <v>1</v>
      </c>
    </row>
    <row r="155" spans="1:2" ht="15.75" thickBot="1">
      <c r="A155" s="107" t="s">
        <v>42</v>
      </c>
      <c r="B155" s="143">
        <v>7</v>
      </c>
    </row>
    <row r="156" spans="1:2" ht="15.75" thickBot="1">
      <c r="A156" s="107" t="s">
        <v>238</v>
      </c>
      <c r="B156" s="143">
        <v>2</v>
      </c>
    </row>
    <row r="157" spans="1:2" s="497" customFormat="1" ht="15.75" thickBot="1">
      <c r="A157" s="107" t="s">
        <v>255</v>
      </c>
      <c r="B157" s="143">
        <v>5</v>
      </c>
    </row>
    <row r="158" spans="1:2" s="497" customFormat="1" ht="15.75" thickBot="1">
      <c r="A158" s="107" t="s">
        <v>239</v>
      </c>
      <c r="B158" s="143">
        <v>3</v>
      </c>
    </row>
    <row r="159" spans="1:2" s="497" customFormat="1" ht="15.75" thickBot="1">
      <c r="A159" s="107" t="s">
        <v>240</v>
      </c>
      <c r="B159" s="143">
        <v>1</v>
      </c>
    </row>
    <row r="160" spans="1:2" s="497" customFormat="1" ht="15.75" thickBot="1">
      <c r="A160" s="107" t="s">
        <v>498</v>
      </c>
      <c r="B160" s="143">
        <v>2</v>
      </c>
    </row>
    <row r="161" spans="1:3" s="497" customFormat="1" ht="15.75" thickBot="1">
      <c r="A161" s="107" t="s">
        <v>499</v>
      </c>
      <c r="B161" s="143">
        <v>2</v>
      </c>
    </row>
    <row r="162" spans="1:3" s="497" customFormat="1" ht="15.75" thickBot="1">
      <c r="A162" s="107" t="s">
        <v>500</v>
      </c>
      <c r="B162" s="143">
        <v>1</v>
      </c>
    </row>
    <row r="163" spans="1:3" s="497" customFormat="1" ht="15.75" thickBot="1">
      <c r="A163" s="107" t="s">
        <v>266</v>
      </c>
      <c r="B163" s="143">
        <v>28</v>
      </c>
    </row>
    <row r="164" spans="1:3" ht="15.75" thickBot="1">
      <c r="A164" s="107" t="s">
        <v>242</v>
      </c>
      <c r="B164" s="143">
        <v>38</v>
      </c>
    </row>
    <row r="165" spans="1:3" ht="15.75" thickBot="1">
      <c r="A165" s="107" t="s">
        <v>492</v>
      </c>
      <c r="B165" s="143">
        <v>30</v>
      </c>
    </row>
    <row r="166" spans="1:3" ht="15.75" thickBot="1">
      <c r="A166" s="107" t="s">
        <v>304</v>
      </c>
      <c r="B166" s="143">
        <v>2</v>
      </c>
    </row>
    <row r="167" spans="1:3" ht="15.75" thickBot="1">
      <c r="A167" s="107" t="s">
        <v>256</v>
      </c>
      <c r="B167" s="143">
        <v>1</v>
      </c>
    </row>
    <row r="168" spans="1:3" ht="15.75" thickBot="1">
      <c r="A168" s="107" t="s">
        <v>244</v>
      </c>
      <c r="B168" s="143">
        <v>2</v>
      </c>
      <c r="C168" s="1"/>
    </row>
    <row r="169" spans="1:3" ht="15.75" thickBot="1">
      <c r="A169" s="107" t="s">
        <v>245</v>
      </c>
      <c r="B169" s="143">
        <v>2</v>
      </c>
      <c r="C169" s="1"/>
    </row>
    <row r="170" spans="1:3" ht="15.75" thickBot="1">
      <c r="A170" s="107" t="s">
        <v>318</v>
      </c>
      <c r="B170" s="143">
        <v>1</v>
      </c>
      <c r="C170" s="1"/>
    </row>
    <row r="171" spans="1:3" ht="15.75" thickBot="1">
      <c r="A171" s="107" t="s">
        <v>342</v>
      </c>
      <c r="B171" s="143">
        <v>11</v>
      </c>
      <c r="C171" s="1"/>
    </row>
    <row r="172" spans="1:3" ht="15.75" thickBot="1">
      <c r="A172" s="107" t="s">
        <v>190</v>
      </c>
      <c r="B172" s="143">
        <v>7</v>
      </c>
      <c r="C172" s="1"/>
    </row>
    <row r="173" spans="1:3" ht="15.75" thickBot="1">
      <c r="A173" s="107" t="s">
        <v>48</v>
      </c>
      <c r="B173" s="143">
        <v>6</v>
      </c>
      <c r="C173" s="1"/>
    </row>
    <row r="174" spans="1:3" ht="15.75" thickBot="1">
      <c r="A174" s="107" t="s">
        <v>246</v>
      </c>
      <c r="B174" s="143">
        <v>28</v>
      </c>
      <c r="C174" s="1"/>
    </row>
    <row r="175" spans="1:3" ht="15.75" thickBot="1">
      <c r="A175" s="1"/>
      <c r="B175" s="18"/>
      <c r="C175" s="1"/>
    </row>
    <row r="176" spans="1:3" ht="15.75" thickBot="1">
      <c r="A176" s="1"/>
      <c r="B176" s="3">
        <f>SUM(B152:B175)</f>
        <v>188</v>
      </c>
      <c r="C176" s="1"/>
    </row>
    <row r="177" spans="1:4">
      <c r="A177" s="1"/>
      <c r="B177" s="18"/>
      <c r="C177" s="1"/>
    </row>
    <row r="178" spans="1:4">
      <c r="A178" s="1"/>
      <c r="B178" s="18"/>
      <c r="C178" s="1"/>
    </row>
    <row r="179" spans="1:4" s="497" customFormat="1">
      <c r="A179" s="1"/>
      <c r="B179" s="18"/>
      <c r="C179" s="1"/>
    </row>
    <row r="180" spans="1:4" s="497" customFormat="1">
      <c r="A180" s="1"/>
      <c r="B180" s="18"/>
      <c r="C180" s="1"/>
    </row>
    <row r="181" spans="1:4" s="497" customFormat="1">
      <c r="A181" s="1"/>
      <c r="B181" s="18"/>
      <c r="C181" s="1"/>
    </row>
    <row r="182" spans="1:4" s="497" customFormat="1">
      <c r="A182" s="1"/>
      <c r="B182" s="18"/>
      <c r="C182" s="1"/>
    </row>
    <row r="183" spans="1:4" s="497" customFormat="1">
      <c r="A183" s="1"/>
      <c r="B183" s="18"/>
      <c r="C183" s="1"/>
    </row>
    <row r="184" spans="1:4" s="497" customFormat="1">
      <c r="A184" s="1"/>
      <c r="B184" s="18"/>
      <c r="C184" s="1"/>
    </row>
    <row r="185" spans="1:4" s="497" customFormat="1">
      <c r="A185" s="1"/>
      <c r="B185" s="18"/>
      <c r="C185" s="1"/>
    </row>
    <row r="186" spans="1:4" ht="32.25" thickBot="1">
      <c r="A186" s="403" t="s">
        <v>294</v>
      </c>
      <c r="B186" s="140"/>
    </row>
    <row r="187" spans="1:4">
      <c r="A187" s="1"/>
      <c r="B187" s="144" t="s">
        <v>40</v>
      </c>
      <c r="C187" s="497"/>
      <c r="D187" s="497"/>
    </row>
    <row r="188" spans="1:4">
      <c r="A188" s="7" t="s">
        <v>49</v>
      </c>
      <c r="B188" s="5">
        <v>12</v>
      </c>
      <c r="C188" s="497"/>
      <c r="D188" s="497"/>
    </row>
    <row r="189" spans="1:4">
      <c r="A189" s="7" t="s">
        <v>50</v>
      </c>
      <c r="B189" s="5">
        <v>41</v>
      </c>
      <c r="C189" s="497"/>
      <c r="D189" s="497"/>
    </row>
    <row r="190" spans="1:4">
      <c r="A190" s="7" t="s">
        <v>51</v>
      </c>
      <c r="B190" s="5">
        <v>69</v>
      </c>
      <c r="C190" s="497"/>
      <c r="D190" s="497"/>
    </row>
    <row r="191" spans="1:4">
      <c r="A191" s="7" t="s">
        <v>52</v>
      </c>
      <c r="B191" s="5">
        <v>71</v>
      </c>
      <c r="C191" s="497"/>
      <c r="D191" s="497"/>
    </row>
    <row r="192" spans="1:4">
      <c r="A192" s="7" t="s">
        <v>53</v>
      </c>
      <c r="B192" s="5">
        <v>72</v>
      </c>
      <c r="C192" s="497"/>
      <c r="D192" s="497"/>
    </row>
    <row r="193" spans="1:6">
      <c r="A193" s="7" t="s">
        <v>54</v>
      </c>
      <c r="B193" s="5">
        <v>93</v>
      </c>
      <c r="C193" s="497"/>
      <c r="D193" s="497"/>
    </row>
    <row r="194" spans="1:6">
      <c r="A194" s="7" t="s">
        <v>55</v>
      </c>
      <c r="B194" s="5">
        <v>94</v>
      </c>
      <c r="C194" s="497"/>
      <c r="D194" s="497"/>
    </row>
    <row r="195" spans="1:6">
      <c r="A195" s="141" t="s">
        <v>56</v>
      </c>
      <c r="B195" s="5">
        <v>1</v>
      </c>
      <c r="C195" s="497"/>
      <c r="D195" s="497"/>
    </row>
    <row r="196" spans="1:6" ht="15.75" thickBot="1">
      <c r="A196" s="1"/>
      <c r="B196" s="140"/>
    </row>
    <row r="197" spans="1:6" ht="15.75" thickBot="1">
      <c r="A197" s="9" t="s">
        <v>2</v>
      </c>
      <c r="B197" s="3">
        <f>SUM(B188:B196)</f>
        <v>453</v>
      </c>
    </row>
    <row r="202" spans="1:6" ht="47.25">
      <c r="A202" s="403" t="s">
        <v>295</v>
      </c>
      <c r="B202" s="140"/>
    </row>
    <row r="203" spans="1:6" ht="15.75" thickBot="1">
      <c r="A203" s="1"/>
      <c r="B203" s="140"/>
      <c r="E203" s="497"/>
      <c r="F203" s="497"/>
    </row>
    <row r="204" spans="1:6">
      <c r="A204" s="1"/>
      <c r="B204" s="144" t="s">
        <v>58</v>
      </c>
      <c r="E204" s="497"/>
      <c r="F204" s="497"/>
    </row>
    <row r="205" spans="1:6">
      <c r="A205" s="7" t="s">
        <v>49</v>
      </c>
      <c r="B205" s="5">
        <v>80</v>
      </c>
      <c r="D205" s="497"/>
      <c r="E205" s="497"/>
      <c r="F205" s="497"/>
    </row>
    <row r="206" spans="1:6">
      <c r="A206" s="7" t="s">
        <v>50</v>
      </c>
      <c r="B206" s="5">
        <v>65</v>
      </c>
      <c r="D206" s="497"/>
      <c r="E206" s="497"/>
      <c r="F206" s="497"/>
    </row>
    <row r="207" spans="1:6">
      <c r="A207" s="7" t="s">
        <v>51</v>
      </c>
      <c r="B207" s="5">
        <v>52</v>
      </c>
      <c r="D207" s="497"/>
      <c r="E207" s="497"/>
      <c r="F207" s="497"/>
    </row>
    <row r="208" spans="1:6">
      <c r="A208" s="7" t="s">
        <v>52</v>
      </c>
      <c r="B208" s="5">
        <v>33</v>
      </c>
      <c r="D208" s="497"/>
      <c r="E208" s="497"/>
      <c r="F208" s="497"/>
    </row>
    <row r="209" spans="1:6">
      <c r="A209" s="7" t="s">
        <v>53</v>
      </c>
      <c r="B209" s="5">
        <v>21</v>
      </c>
      <c r="D209" s="497"/>
      <c r="E209" s="497"/>
      <c r="F209" s="497"/>
    </row>
    <row r="210" spans="1:6">
      <c r="A210" s="7" t="s">
        <v>54</v>
      </c>
      <c r="B210" s="5">
        <v>35</v>
      </c>
      <c r="D210" s="497"/>
      <c r="E210" s="497"/>
      <c r="F210" s="497"/>
    </row>
    <row r="211" spans="1:6">
      <c r="A211" s="7" t="s">
        <v>55</v>
      </c>
      <c r="B211" s="5">
        <v>8</v>
      </c>
      <c r="D211" s="497"/>
      <c r="E211" s="497"/>
      <c r="F211" s="497"/>
    </row>
    <row r="212" spans="1:6">
      <c r="A212" s="7" t="s">
        <v>56</v>
      </c>
      <c r="B212" s="5">
        <v>1</v>
      </c>
      <c r="D212" s="497"/>
      <c r="E212" s="497"/>
      <c r="F212" s="497"/>
    </row>
    <row r="213" spans="1:6">
      <c r="A213" s="141" t="s">
        <v>237</v>
      </c>
      <c r="B213" s="5">
        <v>0</v>
      </c>
      <c r="D213" s="497"/>
      <c r="E213" s="497"/>
      <c r="F213" s="497"/>
    </row>
    <row r="214" spans="1:6" ht="15.75" thickBot="1">
      <c r="A214" s="1"/>
      <c r="B214" s="140"/>
      <c r="D214" s="497"/>
      <c r="E214" s="497"/>
      <c r="F214" s="497"/>
    </row>
    <row r="215" spans="1:6" ht="15.75" thickBot="1">
      <c r="A215" s="9" t="s">
        <v>2</v>
      </c>
      <c r="B215" s="3">
        <f>SUM(B205:B214)</f>
        <v>295</v>
      </c>
      <c r="E215" s="497"/>
      <c r="F215" s="497"/>
    </row>
    <row r="216" spans="1:6">
      <c r="E216" s="497"/>
      <c r="F216" s="497"/>
    </row>
    <row r="217" spans="1:6">
      <c r="E217" s="497"/>
      <c r="F217" s="497"/>
    </row>
    <row r="218" spans="1:6">
      <c r="E218" s="497"/>
      <c r="F218" s="497"/>
    </row>
    <row r="219" spans="1:6" ht="15.75" thickBot="1">
      <c r="A219" s="1"/>
      <c r="B219" s="140"/>
      <c r="E219" s="497"/>
      <c r="F219" s="497"/>
    </row>
    <row r="220" spans="1:6" ht="15.75" thickBot="1">
      <c r="A220" s="17" t="s">
        <v>419</v>
      </c>
      <c r="B220" s="3">
        <v>53</v>
      </c>
      <c r="E220" s="497"/>
      <c r="F220" s="497"/>
    </row>
    <row r="221" spans="1:6">
      <c r="A221" s="485"/>
      <c r="B221" s="18"/>
      <c r="E221" s="497"/>
      <c r="F221" s="497"/>
    </row>
    <row r="222" spans="1:6" ht="15.75" thickBot="1">
      <c r="A222" s="485"/>
      <c r="B222" s="18"/>
      <c r="E222" s="497"/>
      <c r="F222" s="497"/>
    </row>
    <row r="223" spans="1:6" ht="15.75" thickBot="1">
      <c r="A223" s="17" t="s">
        <v>420</v>
      </c>
      <c r="B223" s="543">
        <v>10932.5</v>
      </c>
      <c r="E223" s="497"/>
      <c r="F223" s="497"/>
    </row>
    <row r="224" spans="1:6">
      <c r="A224" s="485"/>
      <c r="B224" s="18"/>
      <c r="E224" s="497"/>
      <c r="F224" s="497"/>
    </row>
    <row r="225" spans="1:6" ht="15.75" thickBot="1">
      <c r="A225" s="1"/>
      <c r="B225" s="140"/>
      <c r="E225" s="497"/>
      <c r="F225" s="497"/>
    </row>
    <row r="226" spans="1:6" ht="15.75" thickBot="1">
      <c r="A226" s="17" t="s">
        <v>248</v>
      </c>
      <c r="B226" s="3">
        <v>24</v>
      </c>
      <c r="E226" s="497"/>
      <c r="F226" s="497"/>
    </row>
    <row r="227" spans="1:6">
      <c r="E227" s="497"/>
      <c r="F227" s="497"/>
    </row>
    <row r="228" spans="1:6">
      <c r="E228" s="497"/>
      <c r="F228" s="497"/>
    </row>
    <row r="229" spans="1:6">
      <c r="E229" s="497"/>
      <c r="F229" s="497"/>
    </row>
    <row r="230" spans="1:6">
      <c r="E230" s="497"/>
      <c r="F230" s="497"/>
    </row>
    <row r="231" spans="1:6" ht="15.75">
      <c r="A231" s="10" t="s">
        <v>249</v>
      </c>
      <c r="B231" s="140"/>
      <c r="E231" s="497"/>
      <c r="F231" s="497"/>
    </row>
    <row r="232" spans="1:6">
      <c r="E232" s="497"/>
      <c r="F232" s="497"/>
    </row>
    <row r="233" spans="1:6">
      <c r="A233" s="7" t="s">
        <v>250</v>
      </c>
      <c r="B233" s="5">
        <v>123</v>
      </c>
      <c r="E233" s="497"/>
      <c r="F233" s="497"/>
    </row>
    <row r="234" spans="1:6" ht="37.5">
      <c r="A234" s="145" t="s">
        <v>62</v>
      </c>
      <c r="B234" s="5">
        <v>53</v>
      </c>
      <c r="E234" s="497"/>
      <c r="F234" s="497"/>
    </row>
    <row r="235" spans="1:6" ht="15.75" thickBot="1">
      <c r="A235" s="7"/>
      <c r="B235" s="5"/>
      <c r="E235" s="497"/>
      <c r="F235" s="497"/>
    </row>
    <row r="236" spans="1:6" ht="15.75" thickBot="1">
      <c r="A236" s="9" t="s">
        <v>2</v>
      </c>
      <c r="B236" s="3">
        <f>+B233+B234</f>
        <v>176</v>
      </c>
      <c r="E236" s="497"/>
      <c r="F236" s="497"/>
    </row>
    <row r="237" spans="1:6">
      <c r="E237" s="497"/>
      <c r="F237" s="497"/>
    </row>
    <row r="238" spans="1:6" ht="15.75" thickBot="1">
      <c r="A238" s="1"/>
      <c r="B238" s="140"/>
      <c r="E238" s="497"/>
      <c r="F238" s="497"/>
    </row>
    <row r="239" spans="1:6" ht="15.75" thickBot="1">
      <c r="A239" s="141" t="s">
        <v>251</v>
      </c>
      <c r="B239" s="3">
        <v>119</v>
      </c>
      <c r="E239" s="497"/>
      <c r="F239" s="497"/>
    </row>
    <row r="240" spans="1:6">
      <c r="E240" s="497"/>
      <c r="F240" s="497"/>
    </row>
    <row r="241" spans="1:8" ht="15.75" thickBot="1">
      <c r="A241" s="1"/>
      <c r="B241" s="140"/>
      <c r="E241" s="497"/>
      <c r="F241" s="497"/>
      <c r="H241" s="105"/>
    </row>
    <row r="242" spans="1:8" ht="15.75" thickBot="1">
      <c r="A242" s="9" t="s">
        <v>2</v>
      </c>
      <c r="B242" s="3">
        <f>+B239+B234+B233</f>
        <v>295</v>
      </c>
      <c r="E242" s="497"/>
      <c r="F242" s="497"/>
      <c r="H242" s="105"/>
    </row>
    <row r="243" spans="1:8">
      <c r="E243" s="497"/>
      <c r="F243" s="497"/>
      <c r="H243" s="105"/>
    </row>
    <row r="244" spans="1:8" ht="15.75" thickBot="1">
      <c r="E244" s="497"/>
      <c r="F244" s="497"/>
      <c r="H244" s="105"/>
    </row>
    <row r="245" spans="1:8" ht="16.5" thickBot="1">
      <c r="A245" s="133" t="s">
        <v>64</v>
      </c>
      <c r="B245" s="3" t="s">
        <v>233</v>
      </c>
      <c r="E245" s="497"/>
      <c r="F245" s="497"/>
      <c r="H245" s="105"/>
    </row>
    <row r="246" spans="1:8">
      <c r="A246" s="146" t="s">
        <v>104</v>
      </c>
      <c r="B246" s="147">
        <v>16</v>
      </c>
      <c r="E246" s="497"/>
      <c r="F246" s="497"/>
      <c r="H246" s="105"/>
    </row>
    <row r="247" spans="1:8">
      <c r="A247" s="148" t="s">
        <v>85</v>
      </c>
      <c r="B247" s="147">
        <v>7</v>
      </c>
      <c r="E247" s="497"/>
      <c r="F247" s="497"/>
      <c r="H247" s="105"/>
    </row>
    <row r="248" spans="1:8">
      <c r="A248" s="148" t="s">
        <v>86</v>
      </c>
      <c r="B248" s="147">
        <v>6</v>
      </c>
      <c r="E248" s="497"/>
      <c r="F248" s="497"/>
      <c r="H248" s="105"/>
    </row>
    <row r="249" spans="1:8">
      <c r="A249" s="148" t="s">
        <v>87</v>
      </c>
      <c r="B249" s="147">
        <v>8</v>
      </c>
      <c r="E249" s="497"/>
      <c r="F249" s="497"/>
      <c r="H249" s="105"/>
    </row>
    <row r="250" spans="1:8">
      <c r="A250" s="148" t="s">
        <v>464</v>
      </c>
      <c r="B250" s="147">
        <v>3</v>
      </c>
      <c r="E250" s="497"/>
      <c r="F250" s="497"/>
      <c r="H250" s="105"/>
    </row>
    <row r="251" spans="1:8">
      <c r="A251" s="148" t="s">
        <v>97</v>
      </c>
      <c r="B251" s="147">
        <v>4</v>
      </c>
      <c r="E251" s="497"/>
      <c r="F251" s="497"/>
      <c r="H251" s="105"/>
    </row>
    <row r="252" spans="1:8">
      <c r="A252" s="148" t="s">
        <v>92</v>
      </c>
      <c r="B252" s="147">
        <v>5</v>
      </c>
      <c r="E252" s="497"/>
      <c r="F252" s="497"/>
      <c r="H252" s="105"/>
    </row>
    <row r="253" spans="1:8">
      <c r="A253" s="148" t="s">
        <v>465</v>
      </c>
      <c r="B253" s="147">
        <v>9</v>
      </c>
      <c r="E253" s="497"/>
      <c r="F253" s="497"/>
      <c r="H253" s="105"/>
    </row>
    <row r="254" spans="1:8">
      <c r="A254" s="148" t="s">
        <v>466</v>
      </c>
      <c r="B254" s="147">
        <v>1</v>
      </c>
      <c r="E254" s="497"/>
      <c r="F254" s="497"/>
      <c r="H254" s="105"/>
    </row>
    <row r="255" spans="1:8">
      <c r="A255" s="148" t="s">
        <v>462</v>
      </c>
      <c r="B255" s="147">
        <v>1</v>
      </c>
      <c r="E255" s="497"/>
      <c r="F255" s="497"/>
      <c r="H255" s="105"/>
    </row>
    <row r="256" spans="1:8">
      <c r="A256" s="148" t="s">
        <v>470</v>
      </c>
      <c r="B256" s="147">
        <v>36</v>
      </c>
      <c r="E256" s="497"/>
      <c r="F256" s="497"/>
      <c r="H256" s="465"/>
    </row>
    <row r="257" spans="1:8">
      <c r="A257" s="148" t="s">
        <v>88</v>
      </c>
      <c r="B257" s="147">
        <v>1</v>
      </c>
      <c r="E257" s="497"/>
      <c r="F257" s="497"/>
      <c r="H257" s="105"/>
    </row>
    <row r="258" spans="1:8">
      <c r="A258" s="148" t="s">
        <v>65</v>
      </c>
      <c r="B258" s="147">
        <v>2</v>
      </c>
      <c r="E258" s="497"/>
      <c r="F258" s="497"/>
      <c r="H258" s="465"/>
    </row>
    <row r="259" spans="1:8">
      <c r="A259" s="148" t="s">
        <v>380</v>
      </c>
      <c r="B259" s="147">
        <v>0</v>
      </c>
      <c r="E259" s="497"/>
      <c r="F259" s="497"/>
      <c r="H259" s="105"/>
    </row>
    <row r="260" spans="1:8">
      <c r="A260" s="148" t="s">
        <v>67</v>
      </c>
      <c r="B260" s="147">
        <v>2</v>
      </c>
      <c r="E260" s="497"/>
      <c r="F260" s="497"/>
      <c r="H260" s="465"/>
    </row>
    <row r="261" spans="1:8">
      <c r="A261" s="148" t="s">
        <v>68</v>
      </c>
      <c r="B261" s="147">
        <v>0</v>
      </c>
      <c r="E261" s="497"/>
      <c r="F261" s="497"/>
      <c r="H261" s="105"/>
    </row>
    <row r="262" spans="1:8">
      <c r="A262" s="148" t="s">
        <v>69</v>
      </c>
      <c r="B262" s="147">
        <v>1</v>
      </c>
      <c r="E262" s="497"/>
      <c r="F262" s="497"/>
      <c r="H262" s="105"/>
    </row>
    <row r="263" spans="1:8">
      <c r="A263" s="148" t="s">
        <v>257</v>
      </c>
      <c r="B263" s="147">
        <v>0</v>
      </c>
      <c r="E263" s="497"/>
      <c r="F263" s="497"/>
      <c r="H263" s="105"/>
    </row>
    <row r="264" spans="1:8">
      <c r="A264" s="148" t="s">
        <v>269</v>
      </c>
      <c r="B264" s="147">
        <v>0</v>
      </c>
      <c r="E264" s="497"/>
      <c r="F264" s="497"/>
      <c r="H264" s="105"/>
    </row>
    <row r="265" spans="1:8">
      <c r="A265" s="148" t="s">
        <v>93</v>
      </c>
      <c r="B265" s="147">
        <v>2</v>
      </c>
      <c r="E265" s="497"/>
      <c r="F265" s="497"/>
      <c r="H265" s="105"/>
    </row>
    <row r="266" spans="1:8">
      <c r="A266" s="148" t="s">
        <v>105</v>
      </c>
      <c r="B266" s="147">
        <v>9</v>
      </c>
      <c r="H266" s="105"/>
    </row>
    <row r="267" spans="1:8">
      <c r="A267" s="148" t="s">
        <v>461</v>
      </c>
      <c r="B267" s="147">
        <v>8</v>
      </c>
      <c r="H267" s="105"/>
    </row>
    <row r="268" spans="1:8">
      <c r="A268" s="148" t="s">
        <v>460</v>
      </c>
      <c r="B268" s="147">
        <v>9</v>
      </c>
      <c r="H268" s="105"/>
    </row>
    <row r="269" spans="1:8">
      <c r="A269" s="148" t="s">
        <v>177</v>
      </c>
      <c r="B269" s="147">
        <v>22</v>
      </c>
      <c r="H269" s="105"/>
    </row>
    <row r="270" spans="1:8">
      <c r="A270" s="148" t="s">
        <v>180</v>
      </c>
      <c r="B270" s="147">
        <v>80</v>
      </c>
      <c r="H270" s="105"/>
    </row>
    <row r="271" spans="1:8">
      <c r="A271" s="148" t="s">
        <v>173</v>
      </c>
      <c r="B271" s="147">
        <v>13</v>
      </c>
      <c r="H271" s="105"/>
    </row>
    <row r="272" spans="1:8">
      <c r="A272" s="148" t="s">
        <v>99</v>
      </c>
      <c r="B272" s="147">
        <v>0</v>
      </c>
      <c r="H272" s="105"/>
    </row>
    <row r="273" spans="1:8">
      <c r="A273" s="148" t="s">
        <v>72</v>
      </c>
      <c r="B273" s="147">
        <v>1</v>
      </c>
      <c r="H273" s="105"/>
    </row>
    <row r="274" spans="1:8">
      <c r="A274" s="148" t="s">
        <v>100</v>
      </c>
      <c r="B274" s="147">
        <v>2</v>
      </c>
      <c r="H274" s="105"/>
    </row>
    <row r="275" spans="1:8">
      <c r="A275" s="148" t="s">
        <v>73</v>
      </c>
      <c r="B275" s="147">
        <v>0</v>
      </c>
      <c r="H275" s="105"/>
    </row>
    <row r="276" spans="1:8">
      <c r="A276" s="148" t="s">
        <v>74</v>
      </c>
      <c r="B276" s="147">
        <v>0</v>
      </c>
      <c r="H276" s="105"/>
    </row>
    <row r="277" spans="1:8">
      <c r="A277" s="148" t="s">
        <v>75</v>
      </c>
      <c r="B277" s="147">
        <v>0</v>
      </c>
      <c r="H277" s="105"/>
    </row>
    <row r="278" spans="1:8">
      <c r="A278" s="148" t="s">
        <v>90</v>
      </c>
      <c r="B278" s="147">
        <v>5</v>
      </c>
      <c r="H278" s="105"/>
    </row>
    <row r="279" spans="1:8">
      <c r="A279" s="148" t="s">
        <v>76</v>
      </c>
      <c r="B279" s="147">
        <v>0</v>
      </c>
      <c r="H279" s="105"/>
    </row>
    <row r="280" spans="1:8">
      <c r="A280" s="148" t="s">
        <v>112</v>
      </c>
      <c r="B280" s="147">
        <v>0</v>
      </c>
      <c r="H280" s="105"/>
    </row>
    <row r="281" spans="1:8">
      <c r="A281" s="148" t="s">
        <v>101</v>
      </c>
      <c r="B281" s="147">
        <v>0</v>
      </c>
      <c r="H281" s="105"/>
    </row>
    <row r="282" spans="1:8">
      <c r="A282" s="148" t="s">
        <v>118</v>
      </c>
      <c r="B282" s="147">
        <v>60</v>
      </c>
      <c r="H282" s="105"/>
    </row>
    <row r="283" spans="1:8">
      <c r="A283" s="148" t="s">
        <v>469</v>
      </c>
      <c r="B283" s="147">
        <v>37</v>
      </c>
      <c r="H283" s="105"/>
    </row>
    <row r="284" spans="1:8">
      <c r="A284" s="148" t="s">
        <v>463</v>
      </c>
      <c r="B284" s="147">
        <v>4</v>
      </c>
      <c r="H284" s="105"/>
    </row>
    <row r="285" spans="1:8">
      <c r="A285" s="148" t="s">
        <v>91</v>
      </c>
      <c r="B285" s="147">
        <v>4</v>
      </c>
      <c r="H285" s="105"/>
    </row>
    <row r="286" spans="1:8">
      <c r="A286" s="148" t="s">
        <v>110</v>
      </c>
      <c r="B286" s="147">
        <v>11</v>
      </c>
      <c r="H286" s="105"/>
    </row>
    <row r="287" spans="1:8">
      <c r="A287" s="148" t="s">
        <v>467</v>
      </c>
      <c r="B287" s="147">
        <v>2</v>
      </c>
      <c r="H287" s="105"/>
    </row>
    <row r="288" spans="1:8">
      <c r="A288" s="148" t="s">
        <v>103</v>
      </c>
      <c r="B288" s="147">
        <v>7</v>
      </c>
      <c r="H288" s="105"/>
    </row>
    <row r="289" spans="1:8">
      <c r="A289" s="148" t="s">
        <v>95</v>
      </c>
      <c r="B289" s="147">
        <v>5</v>
      </c>
      <c r="H289" s="105"/>
    </row>
    <row r="290" spans="1:8">
      <c r="A290" s="148" t="s">
        <v>78</v>
      </c>
      <c r="B290" s="147">
        <v>0</v>
      </c>
      <c r="H290" s="105"/>
    </row>
    <row r="291" spans="1:8">
      <c r="A291" s="148" t="s">
        <v>80</v>
      </c>
      <c r="B291" s="147">
        <v>1</v>
      </c>
      <c r="H291" s="105"/>
    </row>
    <row r="292" spans="1:8">
      <c r="A292" s="148" t="s">
        <v>81</v>
      </c>
      <c r="B292" s="147">
        <v>1</v>
      </c>
      <c r="H292" s="105"/>
    </row>
    <row r="293" spans="1:8">
      <c r="A293" s="148" t="s">
        <v>82</v>
      </c>
      <c r="B293" s="147">
        <v>0</v>
      </c>
      <c r="H293" s="105"/>
    </row>
    <row r="294" spans="1:8">
      <c r="A294" s="148" t="s">
        <v>83</v>
      </c>
      <c r="B294" s="147">
        <v>0</v>
      </c>
      <c r="H294" s="105"/>
    </row>
    <row r="295" spans="1:8">
      <c r="A295" s="148" t="s">
        <v>84</v>
      </c>
      <c r="B295" s="147">
        <v>0</v>
      </c>
      <c r="H295" s="105"/>
    </row>
    <row r="296" spans="1:8">
      <c r="A296" s="148" t="s">
        <v>96</v>
      </c>
      <c r="B296" s="147">
        <v>1</v>
      </c>
      <c r="H296" s="105"/>
    </row>
    <row r="297" spans="1:8">
      <c r="A297" s="148" t="s">
        <v>107</v>
      </c>
      <c r="B297" s="147">
        <v>1</v>
      </c>
      <c r="H297" s="105"/>
    </row>
    <row r="298" spans="1:8">
      <c r="A298" s="148" t="s">
        <v>113</v>
      </c>
      <c r="B298" s="147">
        <v>22</v>
      </c>
      <c r="H298" s="105"/>
    </row>
    <row r="299" spans="1:8">
      <c r="A299" s="148" t="s">
        <v>117</v>
      </c>
      <c r="B299" s="147">
        <v>40</v>
      </c>
      <c r="H299" s="105"/>
    </row>
    <row r="300" spans="1:8">
      <c r="A300" s="148" t="s">
        <v>468</v>
      </c>
      <c r="B300" s="147">
        <v>4</v>
      </c>
      <c r="H300" s="105"/>
    </row>
    <row r="301" spans="1:8" ht="15.75" thickBot="1">
      <c r="A301" s="149" t="s">
        <v>148</v>
      </c>
      <c r="B301" s="147">
        <v>0</v>
      </c>
      <c r="H301" s="105"/>
    </row>
    <row r="302" spans="1:8" ht="16.5" thickBot="1">
      <c r="A302" s="97" t="s">
        <v>2</v>
      </c>
      <c r="B302" s="131">
        <f>SUM(B246:B301)</f>
        <v>453</v>
      </c>
      <c r="H302" s="105"/>
    </row>
    <row r="303" spans="1:8">
      <c r="H303" s="105"/>
    </row>
    <row r="304" spans="1:8">
      <c r="G304" s="41"/>
    </row>
    <row r="306" spans="1:11" s="497" customFormat="1">
      <c r="B306" s="125"/>
    </row>
    <row r="307" spans="1:11" s="497" customFormat="1">
      <c r="B307" s="125"/>
    </row>
    <row r="308" spans="1:11" ht="15.75">
      <c r="A308" s="10" t="s">
        <v>57</v>
      </c>
    </row>
    <row r="309" spans="1:11" ht="21.75" thickBot="1">
      <c r="A309" s="232" t="s">
        <v>422</v>
      </c>
    </row>
    <row r="310" spans="1:11" ht="15.75" thickBot="1">
      <c r="A310" s="108" t="s">
        <v>64</v>
      </c>
      <c r="B310" s="59" t="s">
        <v>213</v>
      </c>
      <c r="C310" s="59" t="s">
        <v>50</v>
      </c>
      <c r="D310" s="59" t="s">
        <v>214</v>
      </c>
      <c r="E310" s="59" t="s">
        <v>215</v>
      </c>
      <c r="F310" s="59" t="s">
        <v>216</v>
      </c>
      <c r="G310" s="59" t="s">
        <v>217</v>
      </c>
      <c r="H310" s="59" t="s">
        <v>218</v>
      </c>
      <c r="I310" s="59" t="s">
        <v>219</v>
      </c>
      <c r="J310" s="59" t="s">
        <v>233</v>
      </c>
      <c r="K310" s="59" t="s">
        <v>421</v>
      </c>
    </row>
    <row r="311" spans="1:11" ht="12.75" customHeight="1" thickBot="1">
      <c r="A311" s="135" t="str">
        <f>+A246</f>
        <v>Actas y Acuerdos</v>
      </c>
      <c r="B311" s="136">
        <v>0</v>
      </c>
      <c r="C311" s="136">
        <v>1</v>
      </c>
      <c r="D311" s="136">
        <v>2</v>
      </c>
      <c r="E311" s="136">
        <v>0</v>
      </c>
      <c r="F311" s="136">
        <v>6</v>
      </c>
      <c r="G311" s="136">
        <v>6</v>
      </c>
      <c r="H311" s="136">
        <v>1</v>
      </c>
      <c r="I311" s="136">
        <v>0</v>
      </c>
      <c r="J311" s="138">
        <f t="shared" ref="J311:J342" si="1">SUM(B311:I311)</f>
        <v>16</v>
      </c>
      <c r="K311" s="59">
        <f>+B246</f>
        <v>16</v>
      </c>
    </row>
    <row r="312" spans="1:11" s="497" customFormat="1" ht="12.75" customHeight="1" thickBot="1">
      <c r="A312" s="135" t="str">
        <f t="shared" ref="A312:A366" si="2">+A247</f>
        <v>Agua y Alcantarillado</v>
      </c>
      <c r="B312" s="136">
        <v>2</v>
      </c>
      <c r="C312" s="136">
        <v>2</v>
      </c>
      <c r="D312" s="136">
        <v>1</v>
      </c>
      <c r="E312" s="136">
        <v>1</v>
      </c>
      <c r="F312" s="136">
        <v>0</v>
      </c>
      <c r="G312" s="136">
        <v>0</v>
      </c>
      <c r="H312" s="136">
        <v>1</v>
      </c>
      <c r="I312" s="136">
        <v>0</v>
      </c>
      <c r="J312" s="138">
        <f t="shared" si="1"/>
        <v>7</v>
      </c>
      <c r="K312" s="59">
        <f t="shared" ref="K312:K366" si="3">+B247</f>
        <v>7</v>
      </c>
    </row>
    <row r="313" spans="1:11" s="497" customFormat="1" ht="12.75" customHeight="1" thickBot="1">
      <c r="A313" s="135" t="str">
        <f t="shared" si="2"/>
        <v>Alumbrado Público</v>
      </c>
      <c r="B313" s="136">
        <v>0</v>
      </c>
      <c r="C313" s="136">
        <v>4</v>
      </c>
      <c r="D313" s="136">
        <v>0</v>
      </c>
      <c r="E313" s="136">
        <v>0</v>
      </c>
      <c r="F313" s="136">
        <v>2</v>
      </c>
      <c r="G313" s="136">
        <v>0</v>
      </c>
      <c r="H313" s="136">
        <v>0</v>
      </c>
      <c r="I313" s="136">
        <v>0</v>
      </c>
      <c r="J313" s="138">
        <f t="shared" si="1"/>
        <v>6</v>
      </c>
      <c r="K313" s="59">
        <f t="shared" si="3"/>
        <v>6</v>
      </c>
    </row>
    <row r="314" spans="1:11" s="497" customFormat="1" ht="12.75" customHeight="1" thickBot="1">
      <c r="A314" s="135" t="str">
        <f t="shared" si="2"/>
        <v>Archivo Municipal</v>
      </c>
      <c r="B314" s="136">
        <v>0</v>
      </c>
      <c r="C314" s="136">
        <v>1</v>
      </c>
      <c r="D314" s="136">
        <v>1</v>
      </c>
      <c r="E314" s="136">
        <v>5</v>
      </c>
      <c r="F314" s="136">
        <v>1</v>
      </c>
      <c r="G314" s="136">
        <v>0</v>
      </c>
      <c r="H314" s="136">
        <v>0</v>
      </c>
      <c r="I314" s="136">
        <v>0</v>
      </c>
      <c r="J314" s="138">
        <f t="shared" si="1"/>
        <v>8</v>
      </c>
      <c r="K314" s="59">
        <f t="shared" si="3"/>
        <v>8</v>
      </c>
    </row>
    <row r="315" spans="1:11" s="497" customFormat="1" ht="12.75" customHeight="1" thickBot="1">
      <c r="A315" s="135" t="str">
        <f t="shared" si="2"/>
        <v>Aseo Público</v>
      </c>
      <c r="B315" s="136">
        <v>0</v>
      </c>
      <c r="C315" s="136">
        <v>0</v>
      </c>
      <c r="D315" s="136">
        <v>1</v>
      </c>
      <c r="E315" s="136">
        <v>2</v>
      </c>
      <c r="F315" s="136">
        <v>0</v>
      </c>
      <c r="G315" s="136">
        <v>0</v>
      </c>
      <c r="H315" s="136">
        <v>0</v>
      </c>
      <c r="I315" s="136">
        <v>0</v>
      </c>
      <c r="J315" s="138">
        <f t="shared" si="1"/>
        <v>3</v>
      </c>
      <c r="K315" s="59">
        <f t="shared" si="3"/>
        <v>3</v>
      </c>
    </row>
    <row r="316" spans="1:11" s="497" customFormat="1" ht="12.75" customHeight="1" thickBot="1">
      <c r="A316" s="135" t="str">
        <f t="shared" si="2"/>
        <v>Asuntos Internos</v>
      </c>
      <c r="B316" s="136">
        <v>1</v>
      </c>
      <c r="C316" s="136">
        <v>0</v>
      </c>
      <c r="D316" s="136">
        <v>3</v>
      </c>
      <c r="E316" s="136">
        <v>0</v>
      </c>
      <c r="F316" s="136">
        <v>0</v>
      </c>
      <c r="G316" s="136">
        <v>0</v>
      </c>
      <c r="H316" s="136">
        <v>0</v>
      </c>
      <c r="I316" s="136">
        <v>0</v>
      </c>
      <c r="J316" s="138">
        <f t="shared" si="1"/>
        <v>4</v>
      </c>
      <c r="K316" s="59">
        <f t="shared" si="3"/>
        <v>4</v>
      </c>
    </row>
    <row r="317" spans="1:11" s="497" customFormat="1" ht="12.75" customHeight="1" thickBot="1">
      <c r="A317" s="135" t="str">
        <f t="shared" si="2"/>
        <v>Atención Ciudadana</v>
      </c>
      <c r="B317" s="136">
        <v>1</v>
      </c>
      <c r="C317" s="136">
        <v>1</v>
      </c>
      <c r="D317" s="136">
        <v>2</v>
      </c>
      <c r="E317" s="136">
        <v>0</v>
      </c>
      <c r="F317" s="136">
        <v>1</v>
      </c>
      <c r="G317" s="136">
        <v>0</v>
      </c>
      <c r="H317" s="136">
        <v>0</v>
      </c>
      <c r="I317" s="136">
        <v>0</v>
      </c>
      <c r="J317" s="138">
        <f t="shared" si="1"/>
        <v>5</v>
      </c>
      <c r="K317" s="59">
        <f t="shared" si="3"/>
        <v>5</v>
      </c>
    </row>
    <row r="318" spans="1:11" s="497" customFormat="1" ht="12.75" customHeight="1" thickBot="1">
      <c r="A318" s="135" t="str">
        <f t="shared" si="2"/>
        <v>Catastro</v>
      </c>
      <c r="B318" s="136">
        <v>1</v>
      </c>
      <c r="C318" s="136">
        <v>1</v>
      </c>
      <c r="D318" s="136">
        <v>4</v>
      </c>
      <c r="E318" s="136">
        <v>3</v>
      </c>
      <c r="F318" s="136">
        <v>0</v>
      </c>
      <c r="G318" s="136">
        <v>0</v>
      </c>
      <c r="H318" s="136">
        <v>0</v>
      </c>
      <c r="I318" s="136">
        <v>0</v>
      </c>
      <c r="J318" s="138">
        <f t="shared" si="1"/>
        <v>9</v>
      </c>
      <c r="K318" s="59">
        <f t="shared" si="3"/>
        <v>9</v>
      </c>
    </row>
    <row r="319" spans="1:11" s="497" customFormat="1" ht="12.75" customHeight="1" thickBot="1">
      <c r="A319" s="135" t="str">
        <f t="shared" si="2"/>
        <v>Cementerios</v>
      </c>
      <c r="B319" s="136">
        <v>0</v>
      </c>
      <c r="C319" s="136">
        <v>0</v>
      </c>
      <c r="D319" s="136">
        <v>1</v>
      </c>
      <c r="E319" s="136">
        <v>0</v>
      </c>
      <c r="F319" s="136">
        <v>0</v>
      </c>
      <c r="G319" s="136">
        <v>0</v>
      </c>
      <c r="H319" s="136">
        <v>0</v>
      </c>
      <c r="I319" s="136">
        <v>0</v>
      </c>
      <c r="J319" s="138">
        <f t="shared" si="1"/>
        <v>1</v>
      </c>
      <c r="K319" s="59">
        <f t="shared" si="3"/>
        <v>1</v>
      </c>
    </row>
    <row r="320" spans="1:11" s="497" customFormat="1" ht="12.75" customHeight="1" thickBot="1">
      <c r="A320" s="135" t="str">
        <f t="shared" si="2"/>
        <v>Centro de  Promoción Económica y Turismo</v>
      </c>
      <c r="B320" s="136">
        <v>0</v>
      </c>
      <c r="C320" s="136">
        <v>0</v>
      </c>
      <c r="D320" s="136">
        <v>1</v>
      </c>
      <c r="E320" s="136">
        <v>0</v>
      </c>
      <c r="F320" s="136">
        <v>0</v>
      </c>
      <c r="G320" s="136">
        <v>0</v>
      </c>
      <c r="H320" s="136">
        <v>0</v>
      </c>
      <c r="I320" s="136">
        <v>0</v>
      </c>
      <c r="J320" s="138">
        <f t="shared" si="1"/>
        <v>1</v>
      </c>
      <c r="K320" s="59">
        <f t="shared" si="3"/>
        <v>1</v>
      </c>
    </row>
    <row r="321" spans="1:11" s="497" customFormat="1" ht="12.75" customHeight="1" thickBot="1">
      <c r="A321" s="135" t="str">
        <f t="shared" si="2"/>
        <v>Comisaría General de Seguridad Pública</v>
      </c>
      <c r="B321" s="136">
        <v>1</v>
      </c>
      <c r="C321" s="136">
        <v>6</v>
      </c>
      <c r="D321" s="136">
        <v>5</v>
      </c>
      <c r="E321" s="136">
        <v>13</v>
      </c>
      <c r="F321" s="136">
        <v>3</v>
      </c>
      <c r="G321" s="136">
        <v>8</v>
      </c>
      <c r="H321" s="136">
        <v>0</v>
      </c>
      <c r="I321" s="136">
        <v>0</v>
      </c>
      <c r="J321" s="138">
        <f t="shared" si="1"/>
        <v>36</v>
      </c>
      <c r="K321" s="59">
        <f t="shared" si="3"/>
        <v>36</v>
      </c>
    </row>
    <row r="322" spans="1:11" s="497" customFormat="1" ht="12.75" customHeight="1" thickBot="1">
      <c r="A322" s="135" t="str">
        <f t="shared" si="2"/>
        <v>Comunicación Social</v>
      </c>
      <c r="B322" s="136">
        <v>0</v>
      </c>
      <c r="C322" s="136">
        <v>0</v>
      </c>
      <c r="D322" s="136">
        <v>1</v>
      </c>
      <c r="E322" s="136">
        <v>0</v>
      </c>
      <c r="F322" s="136">
        <v>0</v>
      </c>
      <c r="G322" s="136">
        <v>0</v>
      </c>
      <c r="H322" s="136">
        <v>0</v>
      </c>
      <c r="I322" s="136">
        <v>0</v>
      </c>
      <c r="J322" s="138">
        <f t="shared" si="1"/>
        <v>1</v>
      </c>
      <c r="K322" s="59">
        <f t="shared" si="3"/>
        <v>1</v>
      </c>
    </row>
    <row r="323" spans="1:11" s="497" customFormat="1" ht="12.75" customHeight="1" thickBot="1">
      <c r="A323" s="135" t="str">
        <f t="shared" si="2"/>
        <v>Comunidad Digna</v>
      </c>
      <c r="B323" s="136">
        <v>0</v>
      </c>
      <c r="C323" s="136">
        <v>0</v>
      </c>
      <c r="D323" s="136">
        <v>0</v>
      </c>
      <c r="E323" s="136">
        <v>2</v>
      </c>
      <c r="F323" s="136">
        <v>0</v>
      </c>
      <c r="G323" s="136">
        <v>0</v>
      </c>
      <c r="H323" s="136">
        <v>0</v>
      </c>
      <c r="I323" s="136">
        <v>0</v>
      </c>
      <c r="J323" s="138">
        <f t="shared" si="1"/>
        <v>2</v>
      </c>
      <c r="K323" s="59">
        <f t="shared" si="3"/>
        <v>2</v>
      </c>
    </row>
    <row r="324" spans="1:11" s="497" customFormat="1" ht="12.75" customHeight="1" thickBot="1">
      <c r="A324" s="135" t="str">
        <f t="shared" si="2"/>
        <v>Consejería Juridica</v>
      </c>
      <c r="B324" s="136">
        <v>0</v>
      </c>
      <c r="C324" s="136">
        <v>0</v>
      </c>
      <c r="D324" s="136">
        <v>0</v>
      </c>
      <c r="E324" s="136">
        <v>0</v>
      </c>
      <c r="F324" s="136">
        <v>0</v>
      </c>
      <c r="G324" s="136">
        <v>0</v>
      </c>
      <c r="H324" s="136">
        <v>0</v>
      </c>
      <c r="I324" s="136">
        <v>0</v>
      </c>
      <c r="J324" s="138">
        <f t="shared" si="1"/>
        <v>0</v>
      </c>
      <c r="K324" s="59">
        <f t="shared" si="3"/>
        <v>0</v>
      </c>
    </row>
    <row r="325" spans="1:11" s="497" customFormat="1" ht="12.75" customHeight="1" thickBot="1">
      <c r="A325" s="135" t="str">
        <f t="shared" si="2"/>
        <v>Contraloría</v>
      </c>
      <c r="B325" s="136">
        <v>0</v>
      </c>
      <c r="C325" s="136">
        <v>0</v>
      </c>
      <c r="D325" s="136">
        <v>0</v>
      </c>
      <c r="E325" s="136">
        <v>0</v>
      </c>
      <c r="F325" s="136">
        <v>0</v>
      </c>
      <c r="G325" s="136">
        <v>2</v>
      </c>
      <c r="H325" s="136">
        <v>0</v>
      </c>
      <c r="I325" s="136">
        <v>0</v>
      </c>
      <c r="J325" s="138">
        <f t="shared" si="1"/>
        <v>2</v>
      </c>
      <c r="K325" s="59">
        <f t="shared" si="3"/>
        <v>2</v>
      </c>
    </row>
    <row r="326" spans="1:11" s="497" customFormat="1" ht="12.75" customHeight="1" thickBot="1">
      <c r="A326" s="135" t="str">
        <f t="shared" si="2"/>
        <v>Coordinación de Delegaciones</v>
      </c>
      <c r="B326" s="136">
        <v>0</v>
      </c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138">
        <f t="shared" si="1"/>
        <v>0</v>
      </c>
      <c r="K326" s="59">
        <f t="shared" si="3"/>
        <v>0</v>
      </c>
    </row>
    <row r="327" spans="1:11" s="497" customFormat="1" ht="12.75" customHeight="1" thickBot="1">
      <c r="A327" s="135" t="str">
        <f t="shared" si="2"/>
        <v>Coordinación de Gabinete</v>
      </c>
      <c r="B327" s="136">
        <v>0</v>
      </c>
      <c r="C327" s="136">
        <v>1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138">
        <f t="shared" si="1"/>
        <v>1</v>
      </c>
      <c r="K327" s="59">
        <f t="shared" si="3"/>
        <v>1</v>
      </c>
    </row>
    <row r="328" spans="1:11" s="497" customFormat="1" ht="12.75" customHeight="1" thickBot="1">
      <c r="A328" s="135" t="str">
        <f t="shared" si="2"/>
        <v xml:space="preserve">Coordinación de la Oficina de Presidencia </v>
      </c>
      <c r="B328" s="136">
        <v>0</v>
      </c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138">
        <f t="shared" si="1"/>
        <v>0</v>
      </c>
      <c r="K328" s="59">
        <f t="shared" si="3"/>
        <v>0</v>
      </c>
    </row>
    <row r="329" spans="1:11" s="497" customFormat="1" ht="12.75" customHeight="1" thickBot="1">
      <c r="A329" s="135" t="str">
        <f t="shared" si="2"/>
        <v>Coordinación General  Oficina Central de Gobierno, Estrategía y opinión Pública</v>
      </c>
      <c r="B329" s="136">
        <v>0</v>
      </c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138">
        <f t="shared" si="1"/>
        <v>0</v>
      </c>
      <c r="K329" s="59">
        <f t="shared" si="3"/>
        <v>0</v>
      </c>
    </row>
    <row r="330" spans="1:11" s="497" customFormat="1" ht="12.75" customHeight="1" thickBot="1">
      <c r="A330" s="135" t="str">
        <f t="shared" si="2"/>
        <v>Coplademun</v>
      </c>
      <c r="B330" s="136">
        <v>0</v>
      </c>
      <c r="C330" s="136">
        <v>1</v>
      </c>
      <c r="D330" s="136">
        <v>1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138">
        <f t="shared" si="1"/>
        <v>2</v>
      </c>
      <c r="K330" s="59">
        <f t="shared" si="3"/>
        <v>2</v>
      </c>
    </row>
    <row r="331" spans="1:11" s="497" customFormat="1" ht="12.75" customHeight="1" thickBot="1">
      <c r="A331" s="135" t="str">
        <f t="shared" si="2"/>
        <v>Desarrollo Social Humano</v>
      </c>
      <c r="B331" s="136">
        <v>0</v>
      </c>
      <c r="C331" s="136">
        <v>0</v>
      </c>
      <c r="D331" s="136">
        <v>1</v>
      </c>
      <c r="E331" s="136">
        <v>1</v>
      </c>
      <c r="F331" s="136">
        <v>2</v>
      </c>
      <c r="G331" s="136">
        <v>2</v>
      </c>
      <c r="H331" s="136">
        <v>3</v>
      </c>
      <c r="I331" s="136">
        <v>0</v>
      </c>
      <c r="J331" s="138">
        <f t="shared" si="1"/>
        <v>9</v>
      </c>
      <c r="K331" s="59">
        <f t="shared" si="3"/>
        <v>9</v>
      </c>
    </row>
    <row r="332" spans="1:11" s="497" customFormat="1" ht="12.75" customHeight="1" thickBot="1">
      <c r="A332" s="135" t="str">
        <f t="shared" si="2"/>
        <v>Dirección General de  Innovación y Tecnología</v>
      </c>
      <c r="B332" s="136">
        <v>1</v>
      </c>
      <c r="C332" s="136">
        <v>1</v>
      </c>
      <c r="D332" s="136">
        <v>1</v>
      </c>
      <c r="E332" s="136">
        <v>3</v>
      </c>
      <c r="F332" s="136">
        <v>0</v>
      </c>
      <c r="G332" s="136">
        <v>2</v>
      </c>
      <c r="H332" s="136">
        <v>0</v>
      </c>
      <c r="I332" s="136">
        <v>0</v>
      </c>
      <c r="J332" s="138">
        <f t="shared" si="1"/>
        <v>8</v>
      </c>
      <c r="K332" s="59">
        <f t="shared" si="3"/>
        <v>8</v>
      </c>
    </row>
    <row r="333" spans="1:11" s="497" customFormat="1" ht="12.75" customHeight="1" thickBot="1">
      <c r="A333" s="135" t="str">
        <f t="shared" si="2"/>
        <v>Dirección General de Ecología</v>
      </c>
      <c r="B333" s="136">
        <v>0</v>
      </c>
      <c r="C333" s="136">
        <v>1</v>
      </c>
      <c r="D333" s="136">
        <v>0</v>
      </c>
      <c r="E333" s="136">
        <v>2</v>
      </c>
      <c r="F333" s="136">
        <v>1</v>
      </c>
      <c r="G333" s="136">
        <v>5</v>
      </c>
      <c r="H333" s="136">
        <v>0</v>
      </c>
      <c r="I333" s="136">
        <v>0</v>
      </c>
      <c r="J333" s="138">
        <f t="shared" si="1"/>
        <v>9</v>
      </c>
      <c r="K333" s="59">
        <f t="shared" si="3"/>
        <v>9</v>
      </c>
    </row>
    <row r="334" spans="1:11" s="497" customFormat="1" ht="12.75" customHeight="1" thickBot="1">
      <c r="A334" s="135" t="str">
        <f t="shared" si="2"/>
        <v>Dirección General de Inspección de Reglamentos</v>
      </c>
      <c r="B334" s="136">
        <v>0</v>
      </c>
      <c r="C334" s="136">
        <v>5</v>
      </c>
      <c r="D334" s="136">
        <v>8</v>
      </c>
      <c r="E334" s="136">
        <v>0</v>
      </c>
      <c r="F334" s="136">
        <v>9</v>
      </c>
      <c r="G334" s="136">
        <v>0</v>
      </c>
      <c r="H334" s="136">
        <v>0</v>
      </c>
      <c r="I334" s="136">
        <v>0</v>
      </c>
      <c r="J334" s="138">
        <f t="shared" si="1"/>
        <v>22</v>
      </c>
      <c r="K334" s="59">
        <f t="shared" si="3"/>
        <v>22</v>
      </c>
    </row>
    <row r="335" spans="1:11" s="497" customFormat="1" ht="12.75" customHeight="1" thickBot="1">
      <c r="A335" s="135" t="str">
        <f t="shared" si="2"/>
        <v>Dirección General de Obras Públicas</v>
      </c>
      <c r="B335" s="136">
        <v>1</v>
      </c>
      <c r="C335" s="136">
        <v>1</v>
      </c>
      <c r="D335" s="136">
        <v>16</v>
      </c>
      <c r="E335" s="136">
        <v>12</v>
      </c>
      <c r="F335" s="136">
        <v>13</v>
      </c>
      <c r="G335" s="136">
        <v>13</v>
      </c>
      <c r="H335" s="136">
        <v>23</v>
      </c>
      <c r="I335" s="136">
        <v>1</v>
      </c>
      <c r="J335" s="138">
        <f t="shared" si="1"/>
        <v>80</v>
      </c>
      <c r="K335" s="59">
        <f t="shared" si="3"/>
        <v>80</v>
      </c>
    </row>
    <row r="336" spans="1:11" s="497" customFormat="1" ht="12.75" customHeight="1" thickBot="1">
      <c r="A336" s="135" t="str">
        <f t="shared" si="2"/>
        <v>Dirección General de Servicios Públicos</v>
      </c>
      <c r="B336" s="136">
        <v>0</v>
      </c>
      <c r="C336" s="136">
        <v>1</v>
      </c>
      <c r="D336" s="136">
        <v>1</v>
      </c>
      <c r="E336" s="136">
        <v>2</v>
      </c>
      <c r="F336" s="136">
        <v>0</v>
      </c>
      <c r="G336" s="136">
        <v>2</v>
      </c>
      <c r="H336" s="136">
        <v>7</v>
      </c>
      <c r="I336" s="136">
        <v>0</v>
      </c>
      <c r="J336" s="138">
        <f t="shared" si="1"/>
        <v>13</v>
      </c>
      <c r="K336" s="59">
        <f t="shared" si="3"/>
        <v>13</v>
      </c>
    </row>
    <row r="337" spans="1:11" s="497" customFormat="1" ht="12.75" customHeight="1" thickBot="1">
      <c r="A337" s="135" t="str">
        <f t="shared" si="2"/>
        <v>Educación Municipal</v>
      </c>
      <c r="B337" s="136">
        <v>0</v>
      </c>
      <c r="C337" s="136">
        <v>0</v>
      </c>
      <c r="D337" s="136">
        <v>0</v>
      </c>
      <c r="E337" s="136">
        <v>0</v>
      </c>
      <c r="F337" s="136">
        <v>0</v>
      </c>
      <c r="G337" s="136">
        <v>0</v>
      </c>
      <c r="H337" s="136">
        <v>0</v>
      </c>
      <c r="I337" s="136">
        <v>0</v>
      </c>
      <c r="J337" s="138">
        <f t="shared" si="1"/>
        <v>0</v>
      </c>
      <c r="K337" s="59">
        <f t="shared" si="3"/>
        <v>0</v>
      </c>
    </row>
    <row r="338" spans="1:11" s="497" customFormat="1" ht="12.75" customHeight="1" thickBot="1">
      <c r="A338" s="135" t="str">
        <f t="shared" si="2"/>
        <v>Estacionómetros y Estacionamientos</v>
      </c>
      <c r="B338" s="136">
        <v>0</v>
      </c>
      <c r="C338" s="136">
        <v>1</v>
      </c>
      <c r="D338" s="136">
        <v>0</v>
      </c>
      <c r="E338" s="136">
        <v>0</v>
      </c>
      <c r="F338" s="136">
        <v>0</v>
      </c>
      <c r="G338" s="136">
        <v>0</v>
      </c>
      <c r="H338" s="136">
        <v>0</v>
      </c>
      <c r="I338" s="136">
        <v>0</v>
      </c>
      <c r="J338" s="138">
        <f t="shared" si="1"/>
        <v>1</v>
      </c>
      <c r="K338" s="59">
        <f t="shared" si="3"/>
        <v>1</v>
      </c>
    </row>
    <row r="339" spans="1:11" s="497" customFormat="1" ht="12.75" customHeight="1" thickBot="1">
      <c r="A339" s="135" t="str">
        <f t="shared" si="2"/>
        <v>Instituto de Capacitación y Oferta Educativa</v>
      </c>
      <c r="B339" s="136">
        <v>2</v>
      </c>
      <c r="C339" s="136">
        <v>0</v>
      </c>
      <c r="D339" s="136">
        <v>0</v>
      </c>
      <c r="E339" s="136">
        <v>0</v>
      </c>
      <c r="F339" s="136">
        <v>0</v>
      </c>
      <c r="G339" s="136">
        <v>0</v>
      </c>
      <c r="H339" s="136">
        <v>0</v>
      </c>
      <c r="I339" s="136">
        <v>0</v>
      </c>
      <c r="J339" s="138">
        <f t="shared" si="1"/>
        <v>2</v>
      </c>
      <c r="K339" s="59">
        <f t="shared" si="3"/>
        <v>2</v>
      </c>
    </row>
    <row r="340" spans="1:11" s="497" customFormat="1" ht="12.75" customHeight="1" thickBot="1">
      <c r="A340" s="135" t="str">
        <f t="shared" si="2"/>
        <v>Instituto de Cultura</v>
      </c>
      <c r="B340" s="136">
        <v>0</v>
      </c>
      <c r="C340" s="136">
        <v>0</v>
      </c>
      <c r="D340" s="136">
        <v>0</v>
      </c>
      <c r="E340" s="136">
        <v>0</v>
      </c>
      <c r="F340" s="136">
        <v>0</v>
      </c>
      <c r="G340" s="136">
        <v>0</v>
      </c>
      <c r="H340" s="136">
        <v>0</v>
      </c>
      <c r="I340" s="136">
        <v>0</v>
      </c>
      <c r="J340" s="138">
        <f t="shared" si="1"/>
        <v>0</v>
      </c>
      <c r="K340" s="59">
        <f t="shared" si="3"/>
        <v>0</v>
      </c>
    </row>
    <row r="341" spans="1:11" s="497" customFormat="1" ht="12.75" customHeight="1" thickBot="1">
      <c r="A341" s="135" t="str">
        <f t="shared" si="2"/>
        <v>Instituto Municipal de la Juventud</v>
      </c>
      <c r="B341" s="136">
        <v>0</v>
      </c>
      <c r="C341" s="136">
        <v>0</v>
      </c>
      <c r="D341" s="136">
        <v>0</v>
      </c>
      <c r="E341" s="136">
        <v>0</v>
      </c>
      <c r="F341" s="136">
        <v>0</v>
      </c>
      <c r="G341" s="136">
        <v>0</v>
      </c>
      <c r="H341" s="136">
        <v>0</v>
      </c>
      <c r="I341" s="136">
        <v>0</v>
      </c>
      <c r="J341" s="138">
        <f t="shared" si="1"/>
        <v>0</v>
      </c>
      <c r="K341" s="59">
        <f t="shared" si="3"/>
        <v>0</v>
      </c>
    </row>
    <row r="342" spans="1:11" s="497" customFormat="1" ht="12.75" customHeight="1" thickBot="1">
      <c r="A342" s="135" t="str">
        <f t="shared" si="2"/>
        <v>Instituto Municipal de la Mujer</v>
      </c>
      <c r="B342" s="136">
        <v>0</v>
      </c>
      <c r="C342" s="136">
        <v>0</v>
      </c>
      <c r="D342" s="136">
        <v>0</v>
      </c>
      <c r="E342" s="136">
        <v>0</v>
      </c>
      <c r="F342" s="136">
        <v>0</v>
      </c>
      <c r="G342" s="136">
        <v>0</v>
      </c>
      <c r="H342" s="136">
        <v>0</v>
      </c>
      <c r="I342" s="136">
        <v>0</v>
      </c>
      <c r="J342" s="138">
        <f t="shared" si="1"/>
        <v>0</v>
      </c>
      <c r="K342" s="59">
        <f t="shared" si="3"/>
        <v>0</v>
      </c>
    </row>
    <row r="343" spans="1:11" s="497" customFormat="1" ht="12.75" customHeight="1" thickBot="1">
      <c r="A343" s="135" t="str">
        <f t="shared" si="2"/>
        <v>Integración y Dictaminación</v>
      </c>
      <c r="B343" s="136">
        <v>0</v>
      </c>
      <c r="C343" s="136">
        <v>0</v>
      </c>
      <c r="D343" s="136">
        <v>2</v>
      </c>
      <c r="E343" s="136">
        <v>1</v>
      </c>
      <c r="F343" s="136">
        <v>1</v>
      </c>
      <c r="G343" s="136">
        <v>0</v>
      </c>
      <c r="H343" s="136">
        <v>1</v>
      </c>
      <c r="I343" s="136">
        <v>0</v>
      </c>
      <c r="J343" s="138">
        <f t="shared" ref="J343:J366" si="4">SUM(B343:I343)</f>
        <v>5</v>
      </c>
      <c r="K343" s="59">
        <f t="shared" si="3"/>
        <v>5</v>
      </c>
    </row>
    <row r="344" spans="1:11" s="497" customFormat="1" ht="12.75" customHeight="1" thickBot="1">
      <c r="A344" s="135" t="str">
        <f t="shared" si="2"/>
        <v>Junta Municipal de Reclutamiento</v>
      </c>
      <c r="B344" s="136">
        <v>0</v>
      </c>
      <c r="C344" s="136">
        <v>0</v>
      </c>
      <c r="D344" s="136">
        <v>0</v>
      </c>
      <c r="E344" s="136">
        <v>0</v>
      </c>
      <c r="F344" s="136">
        <v>0</v>
      </c>
      <c r="G344" s="136">
        <v>0</v>
      </c>
      <c r="H344" s="136">
        <v>0</v>
      </c>
      <c r="I344" s="136">
        <v>0</v>
      </c>
      <c r="J344" s="138">
        <f t="shared" si="4"/>
        <v>0</v>
      </c>
      <c r="K344" s="59">
        <f t="shared" si="3"/>
        <v>0</v>
      </c>
    </row>
    <row r="345" spans="1:11" s="497" customFormat="1" ht="12.75" customHeight="1" thickBot="1">
      <c r="A345" s="135" t="str">
        <f t="shared" si="2"/>
        <v>Mantenimiento de Pavimentos</v>
      </c>
      <c r="B345" s="136">
        <v>0</v>
      </c>
      <c r="C345" s="136">
        <v>0</v>
      </c>
      <c r="D345" s="136">
        <v>0</v>
      </c>
      <c r="E345" s="136">
        <v>0</v>
      </c>
      <c r="F345" s="136">
        <v>0</v>
      </c>
      <c r="G345" s="136">
        <v>0</v>
      </c>
      <c r="H345" s="136">
        <v>0</v>
      </c>
      <c r="I345" s="136">
        <v>0</v>
      </c>
      <c r="J345" s="138">
        <f t="shared" si="4"/>
        <v>0</v>
      </c>
      <c r="K345" s="59">
        <f t="shared" si="3"/>
        <v>0</v>
      </c>
    </row>
    <row r="346" spans="1:11" s="497" customFormat="1" ht="12.75" customHeight="1" thickBot="1">
      <c r="A346" s="135" t="str">
        <f t="shared" si="2"/>
        <v>Mantenimiento Urbano</v>
      </c>
      <c r="B346" s="136">
        <v>0</v>
      </c>
      <c r="C346" s="136">
        <v>0</v>
      </c>
      <c r="D346" s="136">
        <v>0</v>
      </c>
      <c r="E346" s="136">
        <v>0</v>
      </c>
      <c r="F346" s="136">
        <v>0</v>
      </c>
      <c r="G346" s="136">
        <v>0</v>
      </c>
      <c r="H346" s="136">
        <v>0</v>
      </c>
      <c r="I346" s="136">
        <v>0</v>
      </c>
      <c r="J346" s="138">
        <f t="shared" si="4"/>
        <v>0</v>
      </c>
      <c r="K346" s="59">
        <f t="shared" si="3"/>
        <v>0</v>
      </c>
    </row>
    <row r="347" spans="1:11" s="497" customFormat="1" ht="12.75" customHeight="1" thickBot="1">
      <c r="A347" s="135" t="str">
        <f t="shared" si="2"/>
        <v>Oficialía Mayor Administrativa</v>
      </c>
      <c r="B347" s="136">
        <v>0</v>
      </c>
      <c r="C347" s="136">
        <v>2</v>
      </c>
      <c r="D347" s="136">
        <v>7</v>
      </c>
      <c r="E347" s="136">
        <v>10</v>
      </c>
      <c r="F347" s="136">
        <v>13</v>
      </c>
      <c r="G347" s="136">
        <v>18</v>
      </c>
      <c r="H347" s="136">
        <v>10</v>
      </c>
      <c r="I347" s="136">
        <v>0</v>
      </c>
      <c r="J347" s="138">
        <f t="shared" si="4"/>
        <v>60</v>
      </c>
      <c r="K347" s="59">
        <f t="shared" si="3"/>
        <v>60</v>
      </c>
    </row>
    <row r="348" spans="1:11" s="497" customFormat="1" ht="12.75" customHeight="1" thickBot="1">
      <c r="A348" s="135" t="str">
        <f t="shared" si="2"/>
        <v>Oficialía Mayor de Padrón y Licencias</v>
      </c>
      <c r="B348" s="136">
        <v>0</v>
      </c>
      <c r="C348" s="136">
        <v>1</v>
      </c>
      <c r="D348" s="136">
        <v>0</v>
      </c>
      <c r="E348" s="136">
        <v>3</v>
      </c>
      <c r="F348" s="136">
        <v>3</v>
      </c>
      <c r="G348" s="136">
        <v>12</v>
      </c>
      <c r="H348" s="136">
        <v>18</v>
      </c>
      <c r="I348" s="136">
        <v>0</v>
      </c>
      <c r="J348" s="138">
        <f t="shared" si="4"/>
        <v>37</v>
      </c>
      <c r="K348" s="59">
        <f t="shared" si="3"/>
        <v>37</v>
      </c>
    </row>
    <row r="349" spans="1:11" s="497" customFormat="1" ht="12.75" customHeight="1" thickBot="1">
      <c r="A349" s="135" t="str">
        <f t="shared" si="2"/>
        <v>Parques y Jardines</v>
      </c>
      <c r="B349" s="136">
        <v>0</v>
      </c>
      <c r="C349" s="136">
        <v>0</v>
      </c>
      <c r="D349" s="136">
        <v>2</v>
      </c>
      <c r="E349" s="136">
        <v>0</v>
      </c>
      <c r="F349" s="136">
        <v>0</v>
      </c>
      <c r="G349" s="136">
        <v>2</v>
      </c>
      <c r="H349" s="136">
        <v>0</v>
      </c>
      <c r="I349" s="136">
        <v>0</v>
      </c>
      <c r="J349" s="138">
        <f t="shared" si="4"/>
        <v>4</v>
      </c>
      <c r="K349" s="59">
        <f t="shared" si="3"/>
        <v>4</v>
      </c>
    </row>
    <row r="350" spans="1:11" s="497" customFormat="1" ht="12.75" customHeight="1" thickBot="1">
      <c r="A350" s="135" t="str">
        <f t="shared" si="2"/>
        <v>Participación Ciudadana</v>
      </c>
      <c r="B350" s="136">
        <v>0</v>
      </c>
      <c r="C350" s="136">
        <v>1</v>
      </c>
      <c r="D350" s="136">
        <v>2</v>
      </c>
      <c r="E350" s="136">
        <v>0</v>
      </c>
      <c r="F350" s="136">
        <v>1</v>
      </c>
      <c r="G350" s="136">
        <v>0</v>
      </c>
      <c r="H350" s="136">
        <v>0</v>
      </c>
      <c r="I350" s="136">
        <v>0</v>
      </c>
      <c r="J350" s="138">
        <f t="shared" si="4"/>
        <v>4</v>
      </c>
      <c r="K350" s="59">
        <f t="shared" si="3"/>
        <v>4</v>
      </c>
    </row>
    <row r="351" spans="1:11" s="497" customFormat="1" ht="12.75" customHeight="1" thickBot="1">
      <c r="A351" s="135" t="str">
        <f t="shared" si="2"/>
        <v>Patrimonio Municipal</v>
      </c>
      <c r="B351" s="136">
        <v>0</v>
      </c>
      <c r="C351" s="136">
        <v>4</v>
      </c>
      <c r="D351" s="136">
        <v>1</v>
      </c>
      <c r="E351" s="136">
        <v>0</v>
      </c>
      <c r="F351" s="136">
        <v>2</v>
      </c>
      <c r="G351" s="136">
        <v>3</v>
      </c>
      <c r="H351" s="136">
        <v>1</v>
      </c>
      <c r="I351" s="136">
        <v>0</v>
      </c>
      <c r="J351" s="138">
        <f t="shared" si="4"/>
        <v>11</v>
      </c>
      <c r="K351" s="59">
        <f t="shared" si="3"/>
        <v>11</v>
      </c>
    </row>
    <row r="352" spans="1:11" s="497" customFormat="1" ht="12.75" customHeight="1" thickBot="1">
      <c r="A352" s="135" t="str">
        <f t="shared" si="2"/>
        <v>Protección al Medio Ambiente</v>
      </c>
      <c r="B352" s="136">
        <v>0</v>
      </c>
      <c r="C352" s="136">
        <v>0</v>
      </c>
      <c r="D352" s="136">
        <v>0</v>
      </c>
      <c r="E352" s="136">
        <v>1</v>
      </c>
      <c r="F352" s="136">
        <v>0</v>
      </c>
      <c r="G352" s="136">
        <v>0</v>
      </c>
      <c r="H352" s="136">
        <v>1</v>
      </c>
      <c r="I352" s="136">
        <v>0</v>
      </c>
      <c r="J352" s="138">
        <f t="shared" si="4"/>
        <v>2</v>
      </c>
      <c r="K352" s="59">
        <f t="shared" si="3"/>
        <v>2</v>
      </c>
    </row>
    <row r="353" spans="1:11" s="497" customFormat="1" ht="12.75" customHeight="1" thickBot="1">
      <c r="A353" s="135" t="str">
        <f t="shared" si="2"/>
        <v>Protección Civil y Bomberos</v>
      </c>
      <c r="B353" s="136">
        <v>0</v>
      </c>
      <c r="C353" s="136">
        <v>0</v>
      </c>
      <c r="D353" s="136">
        <v>0</v>
      </c>
      <c r="E353" s="136">
        <v>0</v>
      </c>
      <c r="F353" s="136">
        <v>0</v>
      </c>
      <c r="G353" s="136">
        <v>2</v>
      </c>
      <c r="H353" s="136">
        <v>5</v>
      </c>
      <c r="I353" s="136">
        <v>0</v>
      </c>
      <c r="J353" s="138">
        <f t="shared" si="4"/>
        <v>7</v>
      </c>
      <c r="K353" s="59">
        <f t="shared" si="3"/>
        <v>7</v>
      </c>
    </row>
    <row r="354" spans="1:11" s="497" customFormat="1" ht="12.75" customHeight="1" thickBot="1">
      <c r="A354" s="135" t="str">
        <f t="shared" si="2"/>
        <v>Proyectos Estratégicos</v>
      </c>
      <c r="B354" s="136">
        <v>2</v>
      </c>
      <c r="C354" s="136">
        <v>1</v>
      </c>
      <c r="D354" s="136">
        <v>0</v>
      </c>
      <c r="E354" s="136">
        <v>2</v>
      </c>
      <c r="F354" s="136">
        <v>0</v>
      </c>
      <c r="G354" s="136">
        <v>0</v>
      </c>
      <c r="H354" s="136">
        <v>0</v>
      </c>
      <c r="I354" s="136">
        <v>0</v>
      </c>
      <c r="J354" s="138">
        <f t="shared" si="4"/>
        <v>5</v>
      </c>
      <c r="K354" s="59">
        <f t="shared" si="3"/>
        <v>5</v>
      </c>
    </row>
    <row r="355" spans="1:11" s="497" customFormat="1" ht="12.75" customHeight="1" thickBot="1">
      <c r="A355" s="135" t="str">
        <f t="shared" si="2"/>
        <v>Rastros Municipales</v>
      </c>
      <c r="B355" s="136">
        <v>0</v>
      </c>
      <c r="C355" s="136">
        <v>0</v>
      </c>
      <c r="D355" s="136">
        <v>0</v>
      </c>
      <c r="E355" s="136">
        <v>0</v>
      </c>
      <c r="F355" s="136">
        <v>0</v>
      </c>
      <c r="G355" s="136">
        <v>0</v>
      </c>
      <c r="H355" s="136">
        <v>0</v>
      </c>
      <c r="I355" s="136">
        <v>0</v>
      </c>
      <c r="J355" s="138">
        <f t="shared" si="4"/>
        <v>0</v>
      </c>
      <c r="K355" s="59">
        <f t="shared" si="3"/>
        <v>0</v>
      </c>
    </row>
    <row r="356" spans="1:11" s="497" customFormat="1" ht="12.75" customHeight="1" thickBot="1">
      <c r="A356" s="135" t="str">
        <f t="shared" si="2"/>
        <v>Regidores</v>
      </c>
      <c r="B356" s="136">
        <v>0</v>
      </c>
      <c r="C356" s="136">
        <v>0</v>
      </c>
      <c r="D356" s="136">
        <v>1</v>
      </c>
      <c r="E356" s="136">
        <v>0</v>
      </c>
      <c r="F356" s="136">
        <v>0</v>
      </c>
      <c r="G356" s="136">
        <v>0</v>
      </c>
      <c r="H356" s="136">
        <v>0</v>
      </c>
      <c r="I356" s="136">
        <v>0</v>
      </c>
      <c r="J356" s="138">
        <f t="shared" si="4"/>
        <v>1</v>
      </c>
      <c r="K356" s="59">
        <f t="shared" si="3"/>
        <v>1</v>
      </c>
    </row>
    <row r="357" spans="1:11" s="497" customFormat="1" ht="12.75" customHeight="1" thickBot="1">
      <c r="A357" s="135" t="str">
        <f t="shared" si="2"/>
        <v>Registro Civil</v>
      </c>
      <c r="B357" s="136">
        <v>0</v>
      </c>
      <c r="C357" s="136">
        <v>0</v>
      </c>
      <c r="D357" s="136">
        <v>0</v>
      </c>
      <c r="E357" s="136">
        <v>0</v>
      </c>
      <c r="F357" s="136">
        <v>0</v>
      </c>
      <c r="G357" s="136">
        <v>1</v>
      </c>
      <c r="H357" s="136">
        <v>0</v>
      </c>
      <c r="I357" s="136">
        <v>0</v>
      </c>
      <c r="J357" s="138">
        <f t="shared" si="4"/>
        <v>1</v>
      </c>
      <c r="K357" s="59">
        <f t="shared" si="3"/>
        <v>1</v>
      </c>
    </row>
    <row r="358" spans="1:11" s="497" customFormat="1" ht="12.75" customHeight="1" thickBot="1">
      <c r="A358" s="135" t="str">
        <f t="shared" si="2"/>
        <v>Relaciones Exteriores</v>
      </c>
      <c r="B358" s="136">
        <v>0</v>
      </c>
      <c r="C358" s="136">
        <v>0</v>
      </c>
      <c r="D358" s="136">
        <v>0</v>
      </c>
      <c r="E358" s="136">
        <v>0</v>
      </c>
      <c r="F358" s="136">
        <v>0</v>
      </c>
      <c r="G358" s="136">
        <v>0</v>
      </c>
      <c r="H358" s="136">
        <v>0</v>
      </c>
      <c r="I358" s="136">
        <v>0</v>
      </c>
      <c r="J358" s="138">
        <f t="shared" si="4"/>
        <v>0</v>
      </c>
      <c r="K358" s="59">
        <f t="shared" si="3"/>
        <v>0</v>
      </c>
    </row>
    <row r="359" spans="1:11" s="497" customFormat="1" ht="12.75" customHeight="1" thickBot="1">
      <c r="A359" s="135" t="str">
        <f t="shared" si="2"/>
        <v>Relaciones Públicas</v>
      </c>
      <c r="B359" s="136">
        <v>0</v>
      </c>
      <c r="C359" s="136">
        <v>0</v>
      </c>
      <c r="D359" s="136">
        <v>0</v>
      </c>
      <c r="E359" s="136">
        <v>0</v>
      </c>
      <c r="F359" s="136">
        <v>0</v>
      </c>
      <c r="G359" s="136">
        <v>0</v>
      </c>
      <c r="H359" s="136">
        <v>0</v>
      </c>
      <c r="I359" s="136">
        <v>0</v>
      </c>
      <c r="J359" s="138">
        <f t="shared" si="4"/>
        <v>0</v>
      </c>
      <c r="K359" s="59">
        <f t="shared" si="3"/>
        <v>0</v>
      </c>
    </row>
    <row r="360" spans="1:11" s="497" customFormat="1" ht="12.75" customHeight="1" thickBot="1">
      <c r="A360" s="135" t="str">
        <f t="shared" si="2"/>
        <v>Sanidad Animal</v>
      </c>
      <c r="B360" s="136">
        <v>0</v>
      </c>
      <c r="C360" s="136">
        <v>0</v>
      </c>
      <c r="D360" s="136">
        <v>0</v>
      </c>
      <c r="E360" s="136">
        <v>0</v>
      </c>
      <c r="F360" s="136">
        <v>0</v>
      </c>
      <c r="G360" s="136">
        <v>0</v>
      </c>
      <c r="H360" s="136">
        <v>0</v>
      </c>
      <c r="I360" s="136">
        <v>0</v>
      </c>
      <c r="J360" s="138">
        <f t="shared" si="4"/>
        <v>0</v>
      </c>
      <c r="K360" s="59">
        <f t="shared" si="3"/>
        <v>0</v>
      </c>
    </row>
    <row r="361" spans="1:11" s="497" customFormat="1" ht="12.75" customHeight="1" thickBot="1">
      <c r="A361" s="135" t="str">
        <f t="shared" si="2"/>
        <v>Secretaria del Ayuntamiento</v>
      </c>
      <c r="B361" s="136">
        <v>0</v>
      </c>
      <c r="C361" s="136">
        <v>0</v>
      </c>
      <c r="D361" s="136">
        <v>0</v>
      </c>
      <c r="E361" s="136">
        <v>0</v>
      </c>
      <c r="F361" s="136">
        <v>0</v>
      </c>
      <c r="G361" s="136">
        <v>0</v>
      </c>
      <c r="H361" s="136">
        <v>1</v>
      </c>
      <c r="I361" s="136">
        <v>0</v>
      </c>
      <c r="J361" s="138">
        <f t="shared" si="4"/>
        <v>1</v>
      </c>
      <c r="K361" s="59">
        <f t="shared" si="3"/>
        <v>1</v>
      </c>
    </row>
    <row r="362" spans="1:11" s="497" customFormat="1" ht="12.75" customHeight="1" thickBot="1">
      <c r="A362" s="135" t="str">
        <f t="shared" si="2"/>
        <v>Secretaría Particular</v>
      </c>
      <c r="B362" s="136">
        <v>0</v>
      </c>
      <c r="C362" s="136">
        <v>0</v>
      </c>
      <c r="D362" s="136">
        <v>0</v>
      </c>
      <c r="E362" s="136">
        <v>1</v>
      </c>
      <c r="F362" s="136">
        <v>0</v>
      </c>
      <c r="G362" s="136">
        <v>0</v>
      </c>
      <c r="H362" s="136">
        <v>0</v>
      </c>
      <c r="I362" s="136">
        <v>0</v>
      </c>
      <c r="J362" s="138">
        <f t="shared" si="4"/>
        <v>1</v>
      </c>
      <c r="K362" s="59">
        <f t="shared" si="3"/>
        <v>1</v>
      </c>
    </row>
    <row r="363" spans="1:11" s="497" customFormat="1" ht="12.75" customHeight="1" thickBot="1">
      <c r="A363" s="135" t="str">
        <f t="shared" si="2"/>
        <v>Síndico Municipal</v>
      </c>
      <c r="B363" s="136">
        <v>0</v>
      </c>
      <c r="C363" s="136">
        <v>1</v>
      </c>
      <c r="D363" s="136">
        <v>2</v>
      </c>
      <c r="E363" s="136">
        <v>3</v>
      </c>
      <c r="F363" s="136">
        <v>10</v>
      </c>
      <c r="G363" s="136">
        <v>0</v>
      </c>
      <c r="H363" s="136">
        <v>6</v>
      </c>
      <c r="I363" s="136">
        <v>0</v>
      </c>
      <c r="J363" s="138">
        <f t="shared" si="4"/>
        <v>22</v>
      </c>
      <c r="K363" s="59">
        <f t="shared" si="3"/>
        <v>22</v>
      </c>
    </row>
    <row r="364" spans="1:11" s="497" customFormat="1" ht="12.75" customHeight="1" thickBot="1">
      <c r="A364" s="135" t="str">
        <f t="shared" si="2"/>
        <v>Tesorero Municipal</v>
      </c>
      <c r="B364" s="136">
        <v>0</v>
      </c>
      <c r="C364" s="136">
        <v>3</v>
      </c>
      <c r="D364" s="136">
        <v>2</v>
      </c>
      <c r="E364" s="136">
        <v>4</v>
      </c>
      <c r="F364" s="136">
        <v>3</v>
      </c>
      <c r="G364" s="136">
        <v>13</v>
      </c>
      <c r="H364" s="136">
        <v>15</v>
      </c>
      <c r="I364" s="136">
        <v>0</v>
      </c>
      <c r="J364" s="138">
        <f t="shared" si="4"/>
        <v>40</v>
      </c>
      <c r="K364" s="59">
        <f t="shared" si="3"/>
        <v>40</v>
      </c>
    </row>
    <row r="365" spans="1:11" s="497" customFormat="1" ht="12.75" customHeight="1" thickBot="1">
      <c r="A365" s="135" t="str">
        <f t="shared" si="2"/>
        <v>Transparencia y Acceso a la Información</v>
      </c>
      <c r="B365" s="136">
        <v>0</v>
      </c>
      <c r="C365" s="136">
        <v>0</v>
      </c>
      <c r="D365" s="136">
        <v>0</v>
      </c>
      <c r="E365" s="136">
        <v>0</v>
      </c>
      <c r="F365" s="136">
        <v>1</v>
      </c>
      <c r="G365" s="136">
        <v>2</v>
      </c>
      <c r="H365" s="136">
        <v>1</v>
      </c>
      <c r="I365" s="136">
        <v>0</v>
      </c>
      <c r="J365" s="138">
        <f t="shared" si="4"/>
        <v>4</v>
      </c>
      <c r="K365" s="59">
        <f t="shared" si="3"/>
        <v>4</v>
      </c>
    </row>
    <row r="366" spans="1:11" s="497" customFormat="1" ht="12.75" customHeight="1" thickBot="1">
      <c r="A366" s="135" t="str">
        <f t="shared" si="2"/>
        <v>Vinculación Asuntos Religiosos</v>
      </c>
      <c r="B366" s="136">
        <v>0</v>
      </c>
      <c r="C366" s="136">
        <v>0</v>
      </c>
      <c r="D366" s="136">
        <v>0</v>
      </c>
      <c r="E366" s="136">
        <v>0</v>
      </c>
      <c r="F366" s="136">
        <v>0</v>
      </c>
      <c r="G366" s="136">
        <v>0</v>
      </c>
      <c r="H366" s="136">
        <v>0</v>
      </c>
      <c r="I366" s="136">
        <v>0</v>
      </c>
      <c r="J366" s="138">
        <f t="shared" si="4"/>
        <v>0</v>
      </c>
      <c r="K366" s="59">
        <f t="shared" si="3"/>
        <v>0</v>
      </c>
    </row>
    <row r="367" spans="1:11" ht="15.75" thickBot="1"/>
    <row r="368" spans="1:11" ht="19.5" thickBot="1">
      <c r="A368" s="489" t="s">
        <v>2</v>
      </c>
      <c r="B368" s="486">
        <f t="shared" ref="B368:I368" si="5">SUM(B311:B367)</f>
        <v>12</v>
      </c>
      <c r="C368" s="487">
        <f t="shared" si="5"/>
        <v>41</v>
      </c>
      <c r="D368" s="487">
        <f t="shared" si="5"/>
        <v>69</v>
      </c>
      <c r="E368" s="487">
        <f t="shared" si="5"/>
        <v>71</v>
      </c>
      <c r="F368" s="487">
        <f t="shared" si="5"/>
        <v>72</v>
      </c>
      <c r="G368" s="487">
        <f t="shared" si="5"/>
        <v>93</v>
      </c>
      <c r="H368" s="487">
        <f t="shared" si="5"/>
        <v>94</v>
      </c>
      <c r="I368" s="487">
        <f t="shared" si="5"/>
        <v>1</v>
      </c>
      <c r="J368" s="491">
        <f>SUM(B368:I368)</f>
        <v>453</v>
      </c>
      <c r="K368" s="491">
        <f>SUM(K311:K367)</f>
        <v>453</v>
      </c>
    </row>
    <row r="373" spans="3:3">
      <c r="C373" s="497"/>
    </row>
    <row r="374" spans="3:3">
      <c r="C374" s="497"/>
    </row>
    <row r="375" spans="3:3">
      <c r="C375" s="497"/>
    </row>
    <row r="376" spans="3:3">
      <c r="C376" s="497"/>
    </row>
    <row r="377" spans="3:3">
      <c r="C377" s="497"/>
    </row>
    <row r="378" spans="3:3">
      <c r="C378" s="497"/>
    </row>
    <row r="379" spans="3:3">
      <c r="C379" s="497"/>
    </row>
    <row r="380" spans="3:3">
      <c r="C380" s="497"/>
    </row>
    <row r="381" spans="3:3">
      <c r="C381" s="497"/>
    </row>
  </sheetData>
  <pageMargins left="0.62992125984251968" right="0.23622047244094491" top="0.23622047244094491" bottom="0.23622047244094491" header="1.4566929133858268" footer="0.31496062992125984"/>
  <pageSetup paperSize="1002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2:K438"/>
  <sheetViews>
    <sheetView topLeftCell="A49" workbookViewId="0">
      <selection activeCell="E47" sqref="E47:G47"/>
    </sheetView>
  </sheetViews>
  <sheetFormatPr baseColWidth="10" defaultRowHeight="15"/>
  <cols>
    <col min="1" max="1" width="71" style="497" customWidth="1"/>
    <col min="2" max="2" width="16.85546875" style="125" customWidth="1"/>
    <col min="3" max="3" width="13" style="497" customWidth="1"/>
    <col min="4" max="4" width="16.28515625" style="497" customWidth="1"/>
    <col min="5" max="6" width="11.42578125" style="497"/>
    <col min="7" max="7" width="12.7109375" style="497" customWidth="1"/>
    <col min="8" max="10" width="11.42578125" style="497"/>
    <col min="11" max="11" width="12.85546875" style="497" customWidth="1"/>
    <col min="12" max="16384" width="11.42578125" style="497"/>
  </cols>
  <sheetData>
    <row r="2" spans="1:2" ht="21" thickBot="1">
      <c r="A2" s="4" t="s">
        <v>423</v>
      </c>
      <c r="B2" s="140"/>
    </row>
    <row r="3" spans="1:2" ht="27.75" thickBot="1">
      <c r="A3" s="15" t="s">
        <v>504</v>
      </c>
      <c r="B3" s="116">
        <v>260</v>
      </c>
    </row>
    <row r="4" spans="1:2" ht="15.75">
      <c r="A4" s="10" t="s">
        <v>0</v>
      </c>
      <c r="B4" s="140"/>
    </row>
    <row r="6" spans="1:2">
      <c r="A6" s="7" t="s">
        <v>37</v>
      </c>
      <c r="B6" s="5">
        <v>132</v>
      </c>
    </row>
    <row r="7" spans="1:2" ht="15.75" thickBot="1">
      <c r="A7" s="8" t="s">
        <v>1</v>
      </c>
      <c r="B7" s="5">
        <v>128</v>
      </c>
    </row>
    <row r="8" spans="1:2" ht="15.75" thickBot="1">
      <c r="A8" s="9" t="s">
        <v>2</v>
      </c>
      <c r="B8" s="19">
        <f t="shared" ref="B8" si="0">SUM(B5:B7)</f>
        <v>260</v>
      </c>
    </row>
    <row r="9" spans="1:2">
      <c r="A9" s="11"/>
      <c r="B9" s="12"/>
    </row>
    <row r="10" spans="1:2" ht="15.75">
      <c r="A10" s="10" t="s">
        <v>3</v>
      </c>
      <c r="B10" s="12"/>
    </row>
    <row r="12" spans="1:2">
      <c r="A12" s="141" t="s">
        <v>4</v>
      </c>
      <c r="B12" s="5">
        <v>58</v>
      </c>
    </row>
    <row r="13" spans="1:2">
      <c r="A13" s="142" t="s">
        <v>5</v>
      </c>
      <c r="B13" s="5">
        <v>195</v>
      </c>
    </row>
    <row r="14" spans="1:2">
      <c r="A14" s="142" t="s">
        <v>6</v>
      </c>
      <c r="B14" s="5">
        <v>5</v>
      </c>
    </row>
    <row r="15" spans="1:2" ht="15.75" thickBot="1">
      <c r="A15" s="142" t="s">
        <v>7</v>
      </c>
      <c r="B15" s="26">
        <v>2</v>
      </c>
    </row>
    <row r="16" spans="1:2" ht="15.75" thickBot="1">
      <c r="A16" s="9" t="s">
        <v>2</v>
      </c>
      <c r="B16" s="3">
        <f>+B12+B13+B14+B15</f>
        <v>260</v>
      </c>
    </row>
    <row r="17" spans="1:2">
      <c r="A17" s="11"/>
      <c r="B17" s="12"/>
    </row>
    <row r="18" spans="1:2">
      <c r="A18" s="11"/>
      <c r="B18" s="12"/>
    </row>
    <row r="19" spans="1:2">
      <c r="A19" s="142" t="s">
        <v>330</v>
      </c>
      <c r="B19" s="5">
        <v>5</v>
      </c>
    </row>
    <row r="20" spans="1:2">
      <c r="A20" s="142" t="s">
        <v>331</v>
      </c>
      <c r="B20" s="5">
        <v>90</v>
      </c>
    </row>
    <row r="21" spans="1:2">
      <c r="A21" s="142" t="s">
        <v>332</v>
      </c>
      <c r="B21" s="5">
        <v>35</v>
      </c>
    </row>
    <row r="22" spans="1:2">
      <c r="A22" s="142" t="s">
        <v>333</v>
      </c>
      <c r="B22" s="5">
        <v>2</v>
      </c>
    </row>
    <row r="23" spans="1:2" ht="15.75" thickBot="1">
      <c r="A23" s="11"/>
      <c r="B23" s="12"/>
    </row>
    <row r="24" spans="1:2" ht="15.75" thickBot="1">
      <c r="A24" s="9" t="s">
        <v>2</v>
      </c>
      <c r="B24" s="3">
        <f>SUM(B19:B23)</f>
        <v>132</v>
      </c>
    </row>
    <row r="25" spans="1:2">
      <c r="A25" s="11"/>
      <c r="B25" s="18"/>
    </row>
    <row r="26" spans="1:2">
      <c r="A26" s="11"/>
      <c r="B26" s="12"/>
    </row>
    <row r="27" spans="1:2">
      <c r="A27" s="142" t="s">
        <v>377</v>
      </c>
      <c r="B27" s="5">
        <v>0</v>
      </c>
    </row>
    <row r="28" spans="1:2">
      <c r="A28" s="142" t="s">
        <v>376</v>
      </c>
      <c r="B28" s="5">
        <v>105</v>
      </c>
    </row>
    <row r="29" spans="1:2">
      <c r="A29" s="142" t="s">
        <v>375</v>
      </c>
      <c r="B29" s="5">
        <v>23</v>
      </c>
    </row>
    <row r="30" spans="1:2">
      <c r="A30" s="142" t="s">
        <v>378</v>
      </c>
      <c r="B30" s="5">
        <v>0</v>
      </c>
    </row>
    <row r="31" spans="1:2" ht="15.75" thickBot="1">
      <c r="A31" s="11"/>
      <c r="B31" s="12"/>
    </row>
    <row r="32" spans="1:2" ht="15.75" thickBot="1">
      <c r="A32" s="9"/>
      <c r="B32" s="3">
        <f>SUM(B28:B31)</f>
        <v>128</v>
      </c>
    </row>
    <row r="33" spans="1:2">
      <c r="A33" s="11"/>
      <c r="B33" s="12"/>
    </row>
    <row r="34" spans="1:2" ht="15.75" thickBot="1">
      <c r="A34" s="11"/>
      <c r="B34" s="12"/>
    </row>
    <row r="35" spans="1:2" ht="15.75" thickBot="1">
      <c r="A35" s="9" t="s">
        <v>441</v>
      </c>
      <c r="B35" s="3">
        <f>+B24+B32</f>
        <v>260</v>
      </c>
    </row>
    <row r="36" spans="1:2">
      <c r="A36" s="11"/>
      <c r="B36" s="12"/>
    </row>
    <row r="37" spans="1:2" ht="15.75">
      <c r="A37" s="10" t="s">
        <v>8</v>
      </c>
      <c r="B37" s="12"/>
    </row>
    <row r="39" spans="1:2" ht="15.75" thickBot="1">
      <c r="A39" s="141" t="s">
        <v>9</v>
      </c>
      <c r="B39" s="6">
        <v>582</v>
      </c>
    </row>
    <row r="40" spans="1:2" ht="15.75" thickBot="1">
      <c r="A40" s="9" t="s">
        <v>2</v>
      </c>
      <c r="B40" s="3">
        <f>SUM(B39)</f>
        <v>582</v>
      </c>
    </row>
    <row r="47" spans="1:2" ht="15.75">
      <c r="A47" s="10" t="s">
        <v>10</v>
      </c>
      <c r="B47" s="140"/>
    </row>
    <row r="49" spans="1:2">
      <c r="A49" s="7" t="s">
        <v>459</v>
      </c>
      <c r="B49" s="5">
        <v>18</v>
      </c>
    </row>
    <row r="50" spans="1:2">
      <c r="A50" s="7" t="s">
        <v>458</v>
      </c>
      <c r="B50" s="5">
        <v>0</v>
      </c>
    </row>
    <row r="51" spans="1:2">
      <c r="A51" s="7" t="s">
        <v>442</v>
      </c>
      <c r="B51" s="5">
        <v>2</v>
      </c>
    </row>
    <row r="52" spans="1:2">
      <c r="A52" s="7" t="s">
        <v>473</v>
      </c>
      <c r="B52" s="5">
        <v>39</v>
      </c>
    </row>
    <row r="53" spans="1:2">
      <c r="A53" s="7" t="s">
        <v>475</v>
      </c>
      <c r="B53" s="5">
        <v>2</v>
      </c>
    </row>
    <row r="54" spans="1:2">
      <c r="A54" s="7" t="s">
        <v>14</v>
      </c>
      <c r="B54" s="5">
        <v>37</v>
      </c>
    </row>
    <row r="55" spans="1:2">
      <c r="A55" s="7" t="s">
        <v>143</v>
      </c>
      <c r="B55" s="5">
        <v>110</v>
      </c>
    </row>
    <row r="56" spans="1:2">
      <c r="A56" s="7" t="s">
        <v>476</v>
      </c>
      <c r="B56" s="5">
        <v>0</v>
      </c>
    </row>
    <row r="57" spans="1:2">
      <c r="A57" s="7" t="s">
        <v>444</v>
      </c>
      <c r="B57" s="5">
        <v>18</v>
      </c>
    </row>
    <row r="58" spans="1:2">
      <c r="A58" s="7" t="s">
        <v>445</v>
      </c>
      <c r="B58" s="5">
        <v>2</v>
      </c>
    </row>
    <row r="59" spans="1:2">
      <c r="A59" s="141" t="s">
        <v>16</v>
      </c>
      <c r="B59" s="5">
        <v>17</v>
      </c>
    </row>
    <row r="60" spans="1:2">
      <c r="A60" s="7" t="s">
        <v>17</v>
      </c>
      <c r="B60" s="5">
        <v>0</v>
      </c>
    </row>
    <row r="61" spans="1:2">
      <c r="A61" s="7" t="s">
        <v>446</v>
      </c>
      <c r="B61" s="5">
        <v>4</v>
      </c>
    </row>
    <row r="62" spans="1:2">
      <c r="A62" s="7" t="s">
        <v>447</v>
      </c>
      <c r="B62" s="5">
        <v>0</v>
      </c>
    </row>
    <row r="63" spans="1:2">
      <c r="A63" s="7" t="s">
        <v>474</v>
      </c>
      <c r="B63" s="5">
        <v>10</v>
      </c>
    </row>
    <row r="64" spans="1:2">
      <c r="A64" s="7" t="s">
        <v>490</v>
      </c>
      <c r="B64" s="5">
        <v>1</v>
      </c>
    </row>
    <row r="65" spans="1:2" ht="15.75" thickBot="1"/>
    <row r="66" spans="1:2" ht="15.75" thickBot="1">
      <c r="B66" s="100">
        <f>SUM(B49:B65)</f>
        <v>260</v>
      </c>
    </row>
    <row r="67" spans="1:2">
      <c r="B67" s="106"/>
    </row>
    <row r="68" spans="1:2">
      <c r="B68" s="106"/>
    </row>
    <row r="69" spans="1:2">
      <c r="B69" s="106"/>
    </row>
    <row r="70" spans="1:2">
      <c r="B70" s="106"/>
    </row>
    <row r="71" spans="1:2">
      <c r="B71" s="106"/>
    </row>
    <row r="72" spans="1:2" ht="15.75">
      <c r="A72" s="10" t="s">
        <v>19</v>
      </c>
      <c r="B72" s="140"/>
    </row>
    <row r="74" spans="1:2">
      <c r="A74" s="7" t="s">
        <v>24</v>
      </c>
      <c r="B74" s="5">
        <v>132</v>
      </c>
    </row>
    <row r="75" spans="1:2">
      <c r="A75" s="7" t="s">
        <v>21</v>
      </c>
      <c r="B75" s="5">
        <v>82</v>
      </c>
    </row>
    <row r="76" spans="1:2">
      <c r="A76" s="7" t="s">
        <v>22</v>
      </c>
      <c r="B76" s="5">
        <v>44</v>
      </c>
    </row>
    <row r="77" spans="1:2">
      <c r="A77" s="7" t="s">
        <v>381</v>
      </c>
      <c r="B77" s="5">
        <v>1</v>
      </c>
    </row>
    <row r="78" spans="1:2">
      <c r="A78" s="7" t="s">
        <v>20</v>
      </c>
      <c r="B78" s="5">
        <v>1</v>
      </c>
    </row>
    <row r="79" spans="1:2">
      <c r="A79" s="7" t="s">
        <v>270</v>
      </c>
      <c r="B79" s="5">
        <v>0</v>
      </c>
    </row>
    <row r="80" spans="1:2">
      <c r="A80" s="7" t="s">
        <v>196</v>
      </c>
      <c r="B80" s="5">
        <v>0</v>
      </c>
    </row>
    <row r="81" spans="1:7" ht="15.75" thickBot="1">
      <c r="A81" s="1"/>
      <c r="B81" s="140"/>
    </row>
    <row r="82" spans="1:7" ht="15.75" thickBot="1">
      <c r="A82" s="9" t="s">
        <v>2</v>
      </c>
      <c r="B82" s="3">
        <f>SUM(B74:B81)</f>
        <v>260</v>
      </c>
    </row>
    <row r="85" spans="1:7" ht="15.75">
      <c r="A85" s="10" t="s">
        <v>25</v>
      </c>
      <c r="B85" s="140"/>
    </row>
    <row r="87" spans="1:7" ht="15.75" thickBot="1">
      <c r="A87" s="1"/>
      <c r="B87" s="140"/>
    </row>
    <row r="88" spans="1:7" ht="15.75" thickBot="1">
      <c r="A88" s="16" t="s">
        <v>25</v>
      </c>
      <c r="B88" s="3">
        <v>856</v>
      </c>
      <c r="G88" s="1"/>
    </row>
    <row r="89" spans="1:7">
      <c r="G89" s="1"/>
    </row>
    <row r="90" spans="1:7">
      <c r="G90" s="1"/>
    </row>
    <row r="91" spans="1:7">
      <c r="G91" s="1"/>
    </row>
    <row r="92" spans="1:7">
      <c r="G92" s="1"/>
    </row>
    <row r="93" spans="1:7">
      <c r="G93" s="1"/>
    </row>
    <row r="94" spans="1:7" ht="15.75">
      <c r="A94" s="10" t="s">
        <v>26</v>
      </c>
      <c r="B94" s="140"/>
      <c r="G94" s="1"/>
    </row>
    <row r="95" spans="1:7" ht="15.75" thickBot="1">
      <c r="A95" s="1"/>
      <c r="B95" s="140"/>
      <c r="G95" s="1"/>
    </row>
    <row r="96" spans="1:7" ht="15.75" thickBot="1">
      <c r="A96" s="16" t="s">
        <v>424</v>
      </c>
      <c r="B96" s="3">
        <v>1</v>
      </c>
    </row>
    <row r="97" spans="1:6">
      <c r="A97" s="191"/>
      <c r="B97" s="18"/>
      <c r="E97" s="191"/>
      <c r="F97" s="18"/>
    </row>
    <row r="98" spans="1:6" ht="15.75" thickBot="1">
      <c r="A98" s="191"/>
      <c r="B98" s="18"/>
      <c r="E98" s="191"/>
      <c r="F98" s="18"/>
    </row>
    <row r="99" spans="1:6" ht="15.75" thickBot="1">
      <c r="A99" s="16" t="s">
        <v>421</v>
      </c>
      <c r="B99" s="3">
        <v>0</v>
      </c>
      <c r="E99" s="191"/>
      <c r="F99" s="18"/>
    </row>
    <row r="100" spans="1:6">
      <c r="A100" s="191"/>
      <c r="B100" s="18"/>
      <c r="E100" s="191"/>
      <c r="F100" s="18"/>
    </row>
    <row r="101" spans="1:6" ht="15.75" thickBot="1">
      <c r="A101" s="191"/>
      <c r="B101" s="18"/>
      <c r="E101" s="191"/>
      <c r="F101" s="18"/>
    </row>
    <row r="102" spans="1:6" ht="15.75" thickBot="1">
      <c r="A102" s="16" t="s">
        <v>452</v>
      </c>
      <c r="B102" s="3">
        <v>3</v>
      </c>
      <c r="E102" s="191"/>
      <c r="F102" s="18"/>
    </row>
    <row r="103" spans="1:6">
      <c r="A103" s="191"/>
      <c r="B103" s="18"/>
    </row>
    <row r="104" spans="1:6">
      <c r="A104" s="191"/>
      <c r="B104" s="18"/>
    </row>
    <row r="105" spans="1:6" ht="15.75">
      <c r="A105" s="10" t="s">
        <v>296</v>
      </c>
      <c r="B105" s="18"/>
    </row>
    <row r="106" spans="1:6" ht="15.75" thickBot="1">
      <c r="B106" s="18"/>
    </row>
    <row r="107" spans="1:6" ht="15.75" thickBot="1">
      <c r="A107" s="16" t="s">
        <v>296</v>
      </c>
      <c r="B107" s="3">
        <v>4</v>
      </c>
    </row>
    <row r="108" spans="1:6">
      <c r="A108" s="191"/>
      <c r="B108" s="18"/>
    </row>
    <row r="109" spans="1:6">
      <c r="A109" s="191"/>
      <c r="B109" s="18"/>
    </row>
    <row r="110" spans="1:6" ht="15.75">
      <c r="A110" s="10" t="s">
        <v>317</v>
      </c>
    </row>
    <row r="111" spans="1:6" ht="15.75" thickBot="1"/>
    <row r="112" spans="1:6" ht="15.75" thickBot="1">
      <c r="A112" s="16" t="s">
        <v>318</v>
      </c>
      <c r="B112" s="3">
        <v>8</v>
      </c>
    </row>
    <row r="113" spans="1:2" ht="15.75" thickBot="1">
      <c r="A113" s="16" t="s">
        <v>268</v>
      </c>
      <c r="B113" s="3">
        <v>4</v>
      </c>
    </row>
    <row r="114" spans="1:2" ht="15.75" thickBot="1">
      <c r="A114" s="16" t="s">
        <v>319</v>
      </c>
      <c r="B114" s="3">
        <v>1</v>
      </c>
    </row>
    <row r="115" spans="1:2" ht="15.75" thickBot="1">
      <c r="A115" s="16" t="s">
        <v>506</v>
      </c>
      <c r="B115" s="3">
        <v>1</v>
      </c>
    </row>
    <row r="116" spans="1:2" ht="15.75" thickBot="1">
      <c r="A116" s="16" t="s">
        <v>266</v>
      </c>
      <c r="B116" s="3">
        <v>7</v>
      </c>
    </row>
    <row r="117" spans="1:2" ht="15.75" thickBot="1">
      <c r="A117" s="16" t="s">
        <v>267</v>
      </c>
      <c r="B117" s="3">
        <v>1</v>
      </c>
    </row>
    <row r="118" spans="1:2" ht="15.75" thickBot="1">
      <c r="B118" s="497"/>
    </row>
    <row r="119" spans="1:2" ht="15.75" thickBot="1">
      <c r="A119" s="9" t="s">
        <v>2</v>
      </c>
      <c r="B119" s="3">
        <f>SUM(B112:B117)</f>
        <v>22</v>
      </c>
    </row>
    <row r="122" spans="1:2" ht="16.5" thickBot="1">
      <c r="A122" s="10" t="s">
        <v>435</v>
      </c>
    </row>
    <row r="123" spans="1:2" ht="15.75" thickBot="1">
      <c r="A123" s="16" t="s">
        <v>435</v>
      </c>
      <c r="B123" s="3">
        <v>52</v>
      </c>
    </row>
    <row r="125" spans="1:2" ht="15.75">
      <c r="A125" s="10" t="s">
        <v>188</v>
      </c>
      <c r="B125" s="140"/>
    </row>
    <row r="127" spans="1:2">
      <c r="A127" s="7" t="s">
        <v>28</v>
      </c>
      <c r="B127" s="5">
        <v>191</v>
      </c>
    </row>
    <row r="128" spans="1:2">
      <c r="A128" s="7" t="s">
        <v>29</v>
      </c>
      <c r="B128" s="5">
        <v>59</v>
      </c>
    </row>
    <row r="129" spans="1:2">
      <c r="A129" s="7" t="s">
        <v>30</v>
      </c>
      <c r="B129" s="125">
        <v>0</v>
      </c>
    </row>
    <row r="130" spans="1:2" ht="15.75" thickBot="1">
      <c r="A130" s="7" t="s">
        <v>18</v>
      </c>
      <c r="B130" s="5">
        <v>10</v>
      </c>
    </row>
    <row r="131" spans="1:2" ht="15.75" thickBot="1">
      <c r="A131" s="9" t="s">
        <v>2</v>
      </c>
      <c r="B131" s="3">
        <f>SUM(B127:B130)</f>
        <v>260</v>
      </c>
    </row>
    <row r="146" spans="1:2" ht="15.75">
      <c r="A146" s="10" t="s">
        <v>247</v>
      </c>
      <c r="B146" s="140"/>
    </row>
    <row r="148" spans="1:2">
      <c r="A148" s="7" t="s">
        <v>210</v>
      </c>
      <c r="B148" s="5">
        <v>176</v>
      </c>
    </row>
    <row r="149" spans="1:2">
      <c r="A149" s="7" t="s">
        <v>33</v>
      </c>
      <c r="B149" s="5">
        <v>3</v>
      </c>
    </row>
    <row r="150" spans="1:2">
      <c r="A150" s="141" t="s">
        <v>34</v>
      </c>
      <c r="B150" s="5">
        <v>4</v>
      </c>
    </row>
    <row r="151" spans="1:2">
      <c r="A151" s="7" t="s">
        <v>35</v>
      </c>
      <c r="B151" s="5">
        <v>77</v>
      </c>
    </row>
    <row r="152" spans="1:2" ht="15.75" thickBot="1">
      <c r="A152" s="1"/>
      <c r="B152" s="140"/>
    </row>
    <row r="153" spans="1:2" ht="15.75" thickBot="1">
      <c r="A153" s="9" t="s">
        <v>2</v>
      </c>
      <c r="B153" s="3">
        <f>SUM(B148:B152)</f>
        <v>260</v>
      </c>
    </row>
    <row r="157" spans="1:2" ht="15.75">
      <c r="A157" s="10" t="s">
        <v>36</v>
      </c>
      <c r="B157" s="140"/>
    </row>
    <row r="159" spans="1:2">
      <c r="A159" s="7" t="s">
        <v>226</v>
      </c>
      <c r="B159" s="5">
        <v>96</v>
      </c>
    </row>
    <row r="160" spans="1:2">
      <c r="A160" s="7" t="s">
        <v>37</v>
      </c>
      <c r="B160" s="5">
        <v>132</v>
      </c>
    </row>
    <row r="161" spans="1:2">
      <c r="A161" s="7" t="s">
        <v>38</v>
      </c>
      <c r="B161" s="5">
        <v>7</v>
      </c>
    </row>
    <row r="162" spans="1:2">
      <c r="A162" s="7" t="s">
        <v>193</v>
      </c>
      <c r="B162" s="5">
        <v>25</v>
      </c>
    </row>
    <row r="164" spans="1:2" ht="15.75" thickBot="1">
      <c r="A164" s="1"/>
      <c r="B164" s="140"/>
    </row>
    <row r="165" spans="1:2" ht="15.75" thickBot="1">
      <c r="A165" s="9" t="s">
        <v>2</v>
      </c>
      <c r="B165" s="3">
        <f>+B159+B160+B161+B162</f>
        <v>260</v>
      </c>
    </row>
    <row r="184" spans="1:2">
      <c r="A184" s="1"/>
      <c r="B184" s="140"/>
    </row>
    <row r="185" spans="1:2">
      <c r="A185" s="164" t="s">
        <v>39</v>
      </c>
    </row>
    <row r="186" spans="1:2" ht="15.75" thickBot="1"/>
    <row r="187" spans="1:2" ht="15.75" thickBot="1">
      <c r="B187" s="3" t="s">
        <v>40</v>
      </c>
    </row>
    <row r="188" spans="1:2" ht="15.75" thickBot="1">
      <c r="A188" s="107" t="s">
        <v>335</v>
      </c>
      <c r="B188" s="143">
        <v>3</v>
      </c>
    </row>
    <row r="189" spans="1:2" ht="15.75" thickBot="1">
      <c r="A189" s="107" t="s">
        <v>324</v>
      </c>
      <c r="B189" s="143">
        <v>3</v>
      </c>
    </row>
    <row r="190" spans="1:2" ht="15.75" thickBot="1">
      <c r="A190" s="107" t="s">
        <v>300</v>
      </c>
      <c r="B190" s="143">
        <v>4</v>
      </c>
    </row>
    <row r="191" spans="1:2" ht="15.75" thickBot="1">
      <c r="A191" s="107" t="s">
        <v>280</v>
      </c>
      <c r="B191" s="143">
        <v>1</v>
      </c>
    </row>
    <row r="192" spans="1:2" ht="15.75" thickBot="1">
      <c r="A192" s="107" t="s">
        <v>318</v>
      </c>
      <c r="B192" s="143">
        <v>3</v>
      </c>
    </row>
    <row r="193" spans="1:2" ht="15.75" thickBot="1">
      <c r="A193" s="107" t="s">
        <v>246</v>
      </c>
      <c r="B193" s="143">
        <v>54</v>
      </c>
    </row>
    <row r="194" spans="1:2" ht="15.75" thickBot="1">
      <c r="A194" s="107" t="s">
        <v>262</v>
      </c>
      <c r="B194" s="143">
        <v>3</v>
      </c>
    </row>
    <row r="195" spans="1:2" ht="15.75" thickBot="1">
      <c r="A195" s="107" t="s">
        <v>43</v>
      </c>
      <c r="B195" s="143">
        <v>7</v>
      </c>
    </row>
    <row r="196" spans="1:2" ht="15.75" thickBot="1">
      <c r="A196" s="107" t="s">
        <v>238</v>
      </c>
      <c r="B196" s="143">
        <v>3</v>
      </c>
    </row>
    <row r="197" spans="1:2" ht="15.75" thickBot="1">
      <c r="A197" s="107" t="s">
        <v>338</v>
      </c>
      <c r="B197" s="143">
        <v>2</v>
      </c>
    </row>
    <row r="198" spans="1:2" ht="15.75" thickBot="1">
      <c r="A198" s="107" t="s">
        <v>498</v>
      </c>
      <c r="B198" s="143">
        <v>9</v>
      </c>
    </row>
    <row r="199" spans="1:2" ht="15.75" thickBot="1">
      <c r="A199" s="107" t="s">
        <v>266</v>
      </c>
      <c r="B199" s="143">
        <v>54</v>
      </c>
    </row>
    <row r="200" spans="1:2" ht="15.75" thickBot="1">
      <c r="A200" s="107" t="s">
        <v>242</v>
      </c>
      <c r="B200" s="143">
        <v>46</v>
      </c>
    </row>
    <row r="201" spans="1:2" ht="15.75" thickBot="1">
      <c r="A201" s="107" t="s">
        <v>256</v>
      </c>
      <c r="B201" s="143">
        <v>1</v>
      </c>
    </row>
    <row r="202" spans="1:2" ht="15.75" thickBot="1">
      <c r="A202" s="107" t="s">
        <v>245</v>
      </c>
      <c r="B202" s="143">
        <v>18</v>
      </c>
    </row>
    <row r="203" spans="1:2" ht="15.75" thickBot="1">
      <c r="A203" s="107" t="s">
        <v>267</v>
      </c>
      <c r="B203" s="143">
        <v>2</v>
      </c>
    </row>
    <row r="204" spans="1:2" ht="15.75" thickBot="1">
      <c r="A204" s="107" t="s">
        <v>48</v>
      </c>
      <c r="B204" s="143">
        <v>19</v>
      </c>
    </row>
    <row r="205" spans="1:2" ht="15.75" thickBot="1">
      <c r="A205" s="107" t="s">
        <v>361</v>
      </c>
      <c r="B205" s="143">
        <v>2</v>
      </c>
    </row>
    <row r="206" spans="1:2" ht="15.75" thickBot="1">
      <c r="A206" s="107" t="s">
        <v>275</v>
      </c>
      <c r="B206" s="143">
        <v>3</v>
      </c>
    </row>
    <row r="207" spans="1:2" ht="15.75" thickBot="1">
      <c r="A207" s="107" t="s">
        <v>255</v>
      </c>
      <c r="B207" s="143">
        <v>7</v>
      </c>
    </row>
    <row r="208" spans="1:2" ht="15.75" thickBot="1">
      <c r="A208" s="107" t="s">
        <v>507</v>
      </c>
      <c r="B208" s="143">
        <v>2</v>
      </c>
    </row>
    <row r="209" spans="1:3" ht="15.75" thickBot="1">
      <c r="A209" s="107" t="s">
        <v>508</v>
      </c>
      <c r="B209" s="143">
        <v>1</v>
      </c>
    </row>
    <row r="210" spans="1:3" ht="15.75" thickBot="1">
      <c r="A210" s="107" t="s">
        <v>342</v>
      </c>
      <c r="B210" s="143">
        <v>29</v>
      </c>
    </row>
    <row r="211" spans="1:3" ht="15.75" thickBot="1">
      <c r="A211" s="107" t="s">
        <v>190</v>
      </c>
      <c r="B211" s="143">
        <v>10</v>
      </c>
    </row>
    <row r="212" spans="1:3" ht="15.75" thickBot="1">
      <c r="A212" s="107" t="s">
        <v>509</v>
      </c>
      <c r="B212" s="143">
        <v>1</v>
      </c>
    </row>
    <row r="213" spans="1:3" ht="15.75" thickBot="1">
      <c r="A213" s="107" t="s">
        <v>41</v>
      </c>
      <c r="B213" s="143">
        <v>36</v>
      </c>
    </row>
    <row r="214" spans="1:3" ht="15.75" thickBot="1">
      <c r="A214" s="107" t="s">
        <v>510</v>
      </c>
      <c r="B214" s="143">
        <v>2</v>
      </c>
    </row>
    <row r="215" spans="1:3" ht="15.75" thickBot="1">
      <c r="A215" s="107" t="s">
        <v>240</v>
      </c>
      <c r="B215" s="143">
        <v>16</v>
      </c>
    </row>
    <row r="216" spans="1:3" ht="15.75" thickBot="1">
      <c r="A216" s="107" t="s">
        <v>341</v>
      </c>
      <c r="B216" s="143">
        <v>1</v>
      </c>
    </row>
    <row r="217" spans="1:3" ht="15.75" thickBot="1">
      <c r="A217" s="107" t="s">
        <v>42</v>
      </c>
      <c r="B217" s="143">
        <v>11</v>
      </c>
      <c r="C217" s="1"/>
    </row>
    <row r="218" spans="1:3" ht="15.75" thickBot="1">
      <c r="A218" s="107" t="s">
        <v>239</v>
      </c>
      <c r="B218" s="143">
        <v>29</v>
      </c>
      <c r="C218" s="1"/>
    </row>
    <row r="219" spans="1:3" ht="15.75" thickBot="1">
      <c r="A219" s="1"/>
      <c r="B219" s="18"/>
      <c r="C219" s="1"/>
    </row>
    <row r="220" spans="1:3" ht="15.75" thickBot="1">
      <c r="A220" s="1"/>
      <c r="B220" s="3">
        <f>SUM(B188:B219)</f>
        <v>382</v>
      </c>
      <c r="C220" s="1"/>
    </row>
    <row r="221" spans="1:3">
      <c r="A221" s="1"/>
      <c r="B221" s="18"/>
      <c r="C221" s="1"/>
    </row>
    <row r="222" spans="1:3">
      <c r="A222" s="1"/>
      <c r="B222" s="18"/>
      <c r="C222" s="1"/>
    </row>
    <row r="223" spans="1:3">
      <c r="A223" s="1"/>
      <c r="B223" s="18"/>
      <c r="C223" s="1"/>
    </row>
    <row r="224" spans="1:3">
      <c r="A224" s="1"/>
      <c r="B224" s="18"/>
      <c r="C224" s="1"/>
    </row>
    <row r="225" spans="1:3">
      <c r="A225" s="1"/>
      <c r="B225" s="18"/>
      <c r="C225" s="1"/>
    </row>
    <row r="226" spans="1:3">
      <c r="A226" s="1"/>
      <c r="B226" s="18"/>
      <c r="C226" s="1"/>
    </row>
    <row r="227" spans="1:3">
      <c r="A227" s="1"/>
      <c r="B227" s="18"/>
      <c r="C227" s="1"/>
    </row>
    <row r="228" spans="1:3">
      <c r="A228" s="1"/>
      <c r="B228" s="18"/>
      <c r="C228" s="1"/>
    </row>
    <row r="229" spans="1:3">
      <c r="A229" s="1"/>
      <c r="B229" s="18"/>
      <c r="C229" s="1"/>
    </row>
    <row r="230" spans="1:3">
      <c r="A230" s="1"/>
      <c r="B230" s="18"/>
      <c r="C230" s="1"/>
    </row>
    <row r="231" spans="1:3">
      <c r="A231" s="1"/>
      <c r="B231" s="18"/>
      <c r="C231" s="1"/>
    </row>
    <row r="232" spans="1:3">
      <c r="A232" s="1"/>
      <c r="B232" s="18"/>
      <c r="C232" s="1"/>
    </row>
    <row r="233" spans="1:3">
      <c r="A233" s="1"/>
      <c r="B233" s="18"/>
      <c r="C233" s="1"/>
    </row>
    <row r="234" spans="1:3" ht="32.25" thickBot="1">
      <c r="A234" s="403" t="s">
        <v>294</v>
      </c>
      <c r="B234" s="140"/>
    </row>
    <row r="235" spans="1:3">
      <c r="A235" s="1"/>
      <c r="B235" s="144" t="s">
        <v>40</v>
      </c>
    </row>
    <row r="236" spans="1:3">
      <c r="A236" s="7" t="s">
        <v>49</v>
      </c>
      <c r="B236" s="5">
        <v>6</v>
      </c>
    </row>
    <row r="237" spans="1:3">
      <c r="A237" s="7" t="s">
        <v>50</v>
      </c>
      <c r="B237" s="5">
        <v>30</v>
      </c>
    </row>
    <row r="238" spans="1:3">
      <c r="A238" s="7" t="s">
        <v>51</v>
      </c>
      <c r="B238" s="5">
        <v>55</v>
      </c>
    </row>
    <row r="239" spans="1:3">
      <c r="A239" s="7" t="s">
        <v>52</v>
      </c>
      <c r="B239" s="5">
        <v>32</v>
      </c>
    </row>
    <row r="240" spans="1:3">
      <c r="A240" s="7" t="s">
        <v>53</v>
      </c>
      <c r="B240" s="5">
        <v>91</v>
      </c>
    </row>
    <row r="241" spans="1:2">
      <c r="A241" s="7" t="s">
        <v>54</v>
      </c>
      <c r="B241" s="5">
        <v>110</v>
      </c>
    </row>
    <row r="242" spans="1:2">
      <c r="A242" s="7" t="s">
        <v>55</v>
      </c>
      <c r="B242" s="5">
        <v>94</v>
      </c>
    </row>
    <row r="243" spans="1:2">
      <c r="A243" s="141" t="s">
        <v>56</v>
      </c>
      <c r="B243" s="5">
        <v>26</v>
      </c>
    </row>
    <row r="244" spans="1:2" ht="15.75" thickBot="1">
      <c r="A244" s="1"/>
      <c r="B244" s="140"/>
    </row>
    <row r="245" spans="1:2" ht="15.75" thickBot="1">
      <c r="A245" s="9" t="s">
        <v>2</v>
      </c>
      <c r="B245" s="3">
        <f>SUM(B236:B244)</f>
        <v>444</v>
      </c>
    </row>
    <row r="250" spans="1:2" ht="47.25">
      <c r="A250" s="403" t="s">
        <v>295</v>
      </c>
      <c r="B250" s="140"/>
    </row>
    <row r="251" spans="1:2" ht="15.75" thickBot="1">
      <c r="A251" s="1"/>
      <c r="B251" s="140"/>
    </row>
    <row r="252" spans="1:2">
      <c r="A252" s="1"/>
      <c r="B252" s="144" t="s">
        <v>58</v>
      </c>
    </row>
    <row r="253" spans="1:2">
      <c r="A253" s="7" t="s">
        <v>49</v>
      </c>
      <c r="B253" s="5">
        <v>0</v>
      </c>
    </row>
    <row r="254" spans="1:2">
      <c r="A254" s="7" t="s">
        <v>50</v>
      </c>
      <c r="B254" s="5">
        <v>26</v>
      </c>
    </row>
    <row r="255" spans="1:2">
      <c r="A255" s="7" t="s">
        <v>51</v>
      </c>
      <c r="B255" s="5">
        <v>82</v>
      </c>
    </row>
    <row r="256" spans="1:2">
      <c r="A256" s="7" t="s">
        <v>52</v>
      </c>
      <c r="B256" s="5">
        <v>106</v>
      </c>
    </row>
    <row r="257" spans="1:2">
      <c r="A257" s="7" t="s">
        <v>53</v>
      </c>
      <c r="B257" s="5">
        <v>25</v>
      </c>
    </row>
    <row r="258" spans="1:2">
      <c r="A258" s="7" t="s">
        <v>54</v>
      </c>
      <c r="B258" s="5">
        <v>8</v>
      </c>
    </row>
    <row r="259" spans="1:2">
      <c r="A259" s="7" t="s">
        <v>55</v>
      </c>
      <c r="B259" s="5">
        <v>9</v>
      </c>
    </row>
    <row r="260" spans="1:2">
      <c r="A260" s="7" t="s">
        <v>56</v>
      </c>
      <c r="B260" s="5">
        <v>4</v>
      </c>
    </row>
    <row r="261" spans="1:2">
      <c r="A261" s="141" t="s">
        <v>237</v>
      </c>
      <c r="B261" s="5">
        <v>0</v>
      </c>
    </row>
    <row r="262" spans="1:2" ht="15.75" thickBot="1">
      <c r="A262" s="1"/>
      <c r="B262" s="140"/>
    </row>
    <row r="263" spans="1:2" ht="15.75" thickBot="1">
      <c r="A263" s="9" t="s">
        <v>2</v>
      </c>
      <c r="B263" s="3">
        <f>SUM(B253:B262)</f>
        <v>260</v>
      </c>
    </row>
    <row r="282" spans="1:2" ht="15.75" thickBot="1">
      <c r="A282" s="1"/>
      <c r="B282" s="140"/>
    </row>
    <row r="283" spans="1:2" ht="15.75" thickBot="1">
      <c r="A283" s="17" t="s">
        <v>513</v>
      </c>
      <c r="B283" s="3">
        <v>38</v>
      </c>
    </row>
    <row r="284" spans="1:2">
      <c r="A284" s="485"/>
      <c r="B284" s="18"/>
    </row>
    <row r="285" spans="1:2" ht="15.75" thickBot="1">
      <c r="A285" s="485"/>
      <c r="B285" s="18"/>
    </row>
    <row r="286" spans="1:2" ht="15.75" thickBot="1">
      <c r="A286" s="17" t="s">
        <v>420</v>
      </c>
      <c r="B286" s="543">
        <v>4747</v>
      </c>
    </row>
    <row r="287" spans="1:2">
      <c r="A287" s="485"/>
      <c r="B287" s="18"/>
    </row>
    <row r="288" spans="1:2" ht="15.75" thickBot="1">
      <c r="A288" s="1"/>
      <c r="B288" s="140"/>
    </row>
    <row r="289" spans="1:8" ht="15.75" thickBot="1">
      <c r="A289" s="17" t="s">
        <v>248</v>
      </c>
      <c r="B289" s="3">
        <v>18</v>
      </c>
    </row>
    <row r="294" spans="1:8" ht="15.75">
      <c r="A294" s="10" t="s">
        <v>249</v>
      </c>
      <c r="B294" s="140"/>
    </row>
    <row r="296" spans="1:8">
      <c r="A296" s="7" t="s">
        <v>250</v>
      </c>
      <c r="B296" s="5">
        <v>99</v>
      </c>
    </row>
    <row r="297" spans="1:8" ht="37.5">
      <c r="A297" s="145" t="s">
        <v>62</v>
      </c>
      <c r="B297" s="5">
        <v>38</v>
      </c>
    </row>
    <row r="298" spans="1:8" ht="15.75" thickBot="1">
      <c r="A298" s="7"/>
      <c r="B298" s="5"/>
    </row>
    <row r="299" spans="1:8" ht="15.75" thickBot="1">
      <c r="A299" s="9" t="s">
        <v>2</v>
      </c>
      <c r="B299" s="3">
        <f>+B296+B297</f>
        <v>137</v>
      </c>
    </row>
    <row r="301" spans="1:8" ht="15.75" thickBot="1">
      <c r="A301" s="1"/>
      <c r="B301" s="140"/>
    </row>
    <row r="302" spans="1:8" ht="15.75" thickBot="1">
      <c r="A302" s="141" t="s">
        <v>251</v>
      </c>
      <c r="B302" s="3">
        <v>123</v>
      </c>
    </row>
    <row r="304" spans="1:8" ht="15.75" thickBot="1">
      <c r="A304" s="1"/>
      <c r="B304" s="140"/>
      <c r="H304" s="545"/>
    </row>
    <row r="305" spans="1:8" ht="15.75" thickBot="1">
      <c r="A305" s="9" t="s">
        <v>2</v>
      </c>
      <c r="B305" s="3">
        <f>+B302+B297+B296</f>
        <v>260</v>
      </c>
      <c r="H305" s="545"/>
    </row>
    <row r="306" spans="1:8">
      <c r="H306" s="545"/>
    </row>
    <row r="307" spans="1:8">
      <c r="H307" s="545"/>
    </row>
    <row r="308" spans="1:8">
      <c r="H308" s="551"/>
    </row>
    <row r="309" spans="1:8">
      <c r="H309" s="551"/>
    </row>
    <row r="310" spans="1:8">
      <c r="H310" s="551"/>
    </row>
    <row r="311" spans="1:8">
      <c r="H311" s="551"/>
    </row>
    <row r="312" spans="1:8">
      <c r="H312" s="551"/>
    </row>
    <row r="313" spans="1:8">
      <c r="H313" s="551"/>
    </row>
    <row r="314" spans="1:8" ht="15.75" thickBot="1">
      <c r="H314" s="551"/>
    </row>
    <row r="315" spans="1:8" ht="16.5" thickBot="1">
      <c r="A315" s="133" t="s">
        <v>64</v>
      </c>
      <c r="B315" s="3" t="s">
        <v>233</v>
      </c>
      <c r="H315" s="545"/>
    </row>
    <row r="316" spans="1:8">
      <c r="A316" s="146" t="s">
        <v>104</v>
      </c>
      <c r="B316" s="147">
        <v>36</v>
      </c>
      <c r="H316" s="545"/>
    </row>
    <row r="317" spans="1:8">
      <c r="A317" s="148" t="s">
        <v>85</v>
      </c>
      <c r="B317" s="147">
        <v>3</v>
      </c>
      <c r="H317" s="545"/>
    </row>
    <row r="318" spans="1:8">
      <c r="A318" s="148" t="s">
        <v>86</v>
      </c>
      <c r="B318" s="147">
        <v>2</v>
      </c>
      <c r="H318" s="545"/>
    </row>
    <row r="319" spans="1:8">
      <c r="A319" s="148" t="s">
        <v>87</v>
      </c>
      <c r="B319" s="147">
        <v>3</v>
      </c>
      <c r="H319" s="545"/>
    </row>
    <row r="320" spans="1:8">
      <c r="A320" s="148" t="s">
        <v>464</v>
      </c>
      <c r="B320" s="147">
        <v>3</v>
      </c>
      <c r="H320" s="545"/>
    </row>
    <row r="321" spans="1:8">
      <c r="A321" s="148" t="s">
        <v>97</v>
      </c>
      <c r="B321" s="147">
        <v>3</v>
      </c>
      <c r="H321" s="545"/>
    </row>
    <row r="322" spans="1:8">
      <c r="A322" s="148" t="s">
        <v>92</v>
      </c>
      <c r="B322" s="147">
        <v>2</v>
      </c>
      <c r="H322" s="545"/>
    </row>
    <row r="323" spans="1:8">
      <c r="A323" s="148" t="s">
        <v>465</v>
      </c>
      <c r="B323" s="147">
        <v>7</v>
      </c>
      <c r="H323" s="545"/>
    </row>
    <row r="324" spans="1:8">
      <c r="A324" s="148" t="s">
        <v>466</v>
      </c>
      <c r="B324" s="147">
        <v>0</v>
      </c>
      <c r="H324" s="545"/>
    </row>
    <row r="325" spans="1:8">
      <c r="A325" s="148" t="s">
        <v>462</v>
      </c>
      <c r="B325" s="147">
        <v>6</v>
      </c>
      <c r="H325" s="545"/>
    </row>
    <row r="326" spans="1:8">
      <c r="A326" s="148" t="s">
        <v>470</v>
      </c>
      <c r="B326" s="147">
        <v>29</v>
      </c>
      <c r="H326" s="545"/>
    </row>
    <row r="327" spans="1:8">
      <c r="A327" s="148" t="s">
        <v>88</v>
      </c>
      <c r="B327" s="147">
        <v>4</v>
      </c>
      <c r="H327" s="545"/>
    </row>
    <row r="328" spans="1:8">
      <c r="A328" s="148" t="s">
        <v>65</v>
      </c>
      <c r="B328" s="147">
        <v>0</v>
      </c>
      <c r="H328" s="545"/>
    </row>
    <row r="329" spans="1:8">
      <c r="A329" s="148" t="s">
        <v>380</v>
      </c>
      <c r="B329" s="147">
        <v>0</v>
      </c>
      <c r="H329" s="545"/>
    </row>
    <row r="330" spans="1:8">
      <c r="A330" s="148" t="s">
        <v>67</v>
      </c>
      <c r="B330" s="147">
        <v>3</v>
      </c>
      <c r="H330" s="545"/>
    </row>
    <row r="331" spans="1:8">
      <c r="A331" s="148" t="s">
        <v>68</v>
      </c>
      <c r="B331" s="147">
        <v>0</v>
      </c>
      <c r="H331" s="545"/>
    </row>
    <row r="332" spans="1:8">
      <c r="A332" s="148" t="s">
        <v>69</v>
      </c>
      <c r="B332" s="147">
        <v>2</v>
      </c>
      <c r="H332" s="545"/>
    </row>
    <row r="333" spans="1:8">
      <c r="A333" s="148" t="s">
        <v>257</v>
      </c>
      <c r="B333" s="147">
        <v>0</v>
      </c>
      <c r="H333" s="545"/>
    </row>
    <row r="334" spans="1:8">
      <c r="A334" s="148" t="s">
        <v>269</v>
      </c>
      <c r="B334" s="147">
        <v>0</v>
      </c>
      <c r="H334" s="545"/>
    </row>
    <row r="335" spans="1:8">
      <c r="A335" s="148" t="s">
        <v>93</v>
      </c>
      <c r="B335" s="147">
        <v>1</v>
      </c>
      <c r="H335" s="545"/>
    </row>
    <row r="336" spans="1:8">
      <c r="A336" s="148" t="s">
        <v>105</v>
      </c>
      <c r="B336" s="147">
        <v>7</v>
      </c>
      <c r="H336" s="545"/>
    </row>
    <row r="337" spans="1:8">
      <c r="A337" s="148" t="s">
        <v>461</v>
      </c>
      <c r="B337" s="147">
        <v>10</v>
      </c>
      <c r="H337" s="545"/>
    </row>
    <row r="338" spans="1:8">
      <c r="A338" s="148" t="s">
        <v>460</v>
      </c>
      <c r="B338" s="147">
        <v>16</v>
      </c>
      <c r="H338" s="545"/>
    </row>
    <row r="339" spans="1:8">
      <c r="A339" s="148" t="s">
        <v>177</v>
      </c>
      <c r="B339" s="147">
        <v>18</v>
      </c>
      <c r="H339" s="545"/>
    </row>
    <row r="340" spans="1:8">
      <c r="A340" s="148" t="s">
        <v>180</v>
      </c>
      <c r="B340" s="147">
        <v>46</v>
      </c>
      <c r="H340" s="545"/>
    </row>
    <row r="341" spans="1:8">
      <c r="A341" s="148" t="s">
        <v>173</v>
      </c>
      <c r="B341" s="147">
        <v>10</v>
      </c>
      <c r="H341" s="545"/>
    </row>
    <row r="342" spans="1:8">
      <c r="A342" s="148" t="s">
        <v>99</v>
      </c>
      <c r="B342" s="147">
        <v>2</v>
      </c>
      <c r="H342" s="545"/>
    </row>
    <row r="343" spans="1:8">
      <c r="A343" s="148" t="s">
        <v>72</v>
      </c>
      <c r="B343" s="147">
        <v>6</v>
      </c>
      <c r="H343" s="545"/>
    </row>
    <row r="344" spans="1:8">
      <c r="A344" s="148" t="s">
        <v>100</v>
      </c>
      <c r="B344" s="147">
        <v>1</v>
      </c>
      <c r="H344" s="545"/>
    </row>
    <row r="345" spans="1:8">
      <c r="A345" s="148" t="s">
        <v>73</v>
      </c>
      <c r="B345" s="147">
        <v>3</v>
      </c>
      <c r="H345" s="545"/>
    </row>
    <row r="346" spans="1:8">
      <c r="A346" s="148" t="s">
        <v>74</v>
      </c>
      <c r="B346" s="147">
        <v>0</v>
      </c>
      <c r="H346" s="545"/>
    </row>
    <row r="347" spans="1:8">
      <c r="A347" s="148" t="s">
        <v>75</v>
      </c>
      <c r="B347" s="147">
        <v>0</v>
      </c>
      <c r="H347" s="545"/>
    </row>
    <row r="348" spans="1:8">
      <c r="A348" s="148" t="s">
        <v>90</v>
      </c>
      <c r="B348" s="147">
        <v>1</v>
      </c>
      <c r="H348" s="545"/>
    </row>
    <row r="349" spans="1:8">
      <c r="A349" s="148" t="s">
        <v>76</v>
      </c>
      <c r="B349" s="147">
        <v>0</v>
      </c>
      <c r="H349" s="545"/>
    </row>
    <row r="350" spans="1:8">
      <c r="A350" s="148" t="s">
        <v>112</v>
      </c>
      <c r="B350" s="147">
        <v>1</v>
      </c>
      <c r="H350" s="545"/>
    </row>
    <row r="351" spans="1:8">
      <c r="A351" s="148" t="s">
        <v>101</v>
      </c>
      <c r="B351" s="147">
        <v>0</v>
      </c>
      <c r="H351" s="545"/>
    </row>
    <row r="352" spans="1:8">
      <c r="A352" s="148" t="s">
        <v>118</v>
      </c>
      <c r="B352" s="147">
        <v>54</v>
      </c>
      <c r="H352" s="545"/>
    </row>
    <row r="353" spans="1:8">
      <c r="A353" s="148" t="s">
        <v>469</v>
      </c>
      <c r="B353" s="147">
        <v>30</v>
      </c>
      <c r="H353" s="545"/>
    </row>
    <row r="354" spans="1:8">
      <c r="A354" s="148" t="s">
        <v>463</v>
      </c>
      <c r="B354" s="147">
        <v>4</v>
      </c>
      <c r="H354" s="545"/>
    </row>
    <row r="355" spans="1:8">
      <c r="A355" s="148" t="s">
        <v>91</v>
      </c>
      <c r="B355" s="147">
        <v>1</v>
      </c>
      <c r="H355" s="545"/>
    </row>
    <row r="356" spans="1:8">
      <c r="A356" s="148" t="s">
        <v>110</v>
      </c>
      <c r="B356" s="147">
        <v>9</v>
      </c>
      <c r="H356" s="545"/>
    </row>
    <row r="357" spans="1:8">
      <c r="A357" s="148" t="s">
        <v>467</v>
      </c>
      <c r="B357" s="147">
        <v>0</v>
      </c>
      <c r="H357" s="545"/>
    </row>
    <row r="358" spans="1:8">
      <c r="A358" s="148" t="s">
        <v>103</v>
      </c>
      <c r="B358" s="147">
        <v>11</v>
      </c>
      <c r="H358" s="545"/>
    </row>
    <row r="359" spans="1:8">
      <c r="A359" s="148" t="s">
        <v>95</v>
      </c>
      <c r="B359" s="147">
        <v>0</v>
      </c>
      <c r="H359" s="545"/>
    </row>
    <row r="360" spans="1:8">
      <c r="A360" s="148" t="s">
        <v>78</v>
      </c>
      <c r="B360" s="147">
        <v>0</v>
      </c>
      <c r="H360" s="545"/>
    </row>
    <row r="361" spans="1:8">
      <c r="A361" s="148" t="s">
        <v>80</v>
      </c>
      <c r="B361" s="147">
        <v>1</v>
      </c>
      <c r="H361" s="545"/>
    </row>
    <row r="362" spans="1:8">
      <c r="A362" s="148" t="s">
        <v>81</v>
      </c>
      <c r="B362" s="147">
        <v>1</v>
      </c>
      <c r="H362" s="545"/>
    </row>
    <row r="363" spans="1:8">
      <c r="A363" s="148" t="s">
        <v>82</v>
      </c>
      <c r="B363" s="147">
        <v>0</v>
      </c>
      <c r="H363" s="545"/>
    </row>
    <row r="364" spans="1:8">
      <c r="A364" s="148" t="s">
        <v>83</v>
      </c>
      <c r="B364" s="147">
        <v>1</v>
      </c>
      <c r="H364" s="545"/>
    </row>
    <row r="365" spans="1:8">
      <c r="A365" s="148" t="s">
        <v>84</v>
      </c>
      <c r="B365" s="147">
        <v>0</v>
      </c>
      <c r="H365" s="545"/>
    </row>
    <row r="366" spans="1:8">
      <c r="A366" s="148" t="s">
        <v>96</v>
      </c>
      <c r="B366" s="147">
        <v>3</v>
      </c>
      <c r="H366" s="545"/>
    </row>
    <row r="367" spans="1:8">
      <c r="A367" s="148" t="s">
        <v>107</v>
      </c>
      <c r="B367" s="147">
        <v>2</v>
      </c>
      <c r="H367" s="545"/>
    </row>
    <row r="368" spans="1:8">
      <c r="A368" s="148" t="s">
        <v>113</v>
      </c>
      <c r="B368" s="147">
        <v>19</v>
      </c>
      <c r="H368" s="545"/>
    </row>
    <row r="369" spans="1:11">
      <c r="A369" s="148" t="s">
        <v>117</v>
      </c>
      <c r="B369" s="147">
        <v>54</v>
      </c>
      <c r="H369" s="545"/>
    </row>
    <row r="370" spans="1:11">
      <c r="A370" s="148" t="s">
        <v>468</v>
      </c>
      <c r="B370" s="147">
        <v>29</v>
      </c>
      <c r="H370" s="545"/>
    </row>
    <row r="371" spans="1:11" ht="15.75" thickBot="1">
      <c r="A371" s="149" t="s">
        <v>148</v>
      </c>
      <c r="B371" s="147">
        <v>0</v>
      </c>
      <c r="H371" s="545"/>
    </row>
    <row r="372" spans="1:11" ht="16.5" thickBot="1">
      <c r="A372" s="97" t="s">
        <v>2</v>
      </c>
      <c r="B372" s="131">
        <f>SUM(B316:B371)</f>
        <v>444</v>
      </c>
      <c r="H372" s="545"/>
    </row>
    <row r="373" spans="1:11">
      <c r="H373" s="545"/>
    </row>
    <row r="374" spans="1:11">
      <c r="G374" s="41"/>
    </row>
    <row r="378" spans="1:11" ht="15.75">
      <c r="A378" s="10" t="s">
        <v>57</v>
      </c>
    </row>
    <row r="379" spans="1:11" ht="21.75" thickBot="1">
      <c r="A379" s="232" t="s">
        <v>422</v>
      </c>
    </row>
    <row r="380" spans="1:11" ht="15.75" thickBot="1">
      <c r="A380" s="108" t="s">
        <v>64</v>
      </c>
      <c r="B380" s="59" t="s">
        <v>213</v>
      </c>
      <c r="C380" s="59" t="s">
        <v>50</v>
      </c>
      <c r="D380" s="59" t="s">
        <v>214</v>
      </c>
      <c r="E380" s="59" t="s">
        <v>215</v>
      </c>
      <c r="F380" s="59" t="s">
        <v>216</v>
      </c>
      <c r="G380" s="59" t="s">
        <v>217</v>
      </c>
      <c r="H380" s="59" t="s">
        <v>218</v>
      </c>
      <c r="I380" s="59" t="s">
        <v>219</v>
      </c>
      <c r="J380" s="59" t="s">
        <v>233</v>
      </c>
      <c r="K380" s="59" t="s">
        <v>421</v>
      </c>
    </row>
    <row r="381" spans="1:11" ht="12.75" customHeight="1" thickBot="1">
      <c r="A381" s="135" t="str">
        <f>+A316</f>
        <v>Actas y Acuerdos</v>
      </c>
      <c r="B381" s="136">
        <v>0</v>
      </c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138">
        <f t="shared" ref="J381:J412" si="1">SUM(B381:I381)</f>
        <v>0</v>
      </c>
      <c r="K381" s="59">
        <f>+B316</f>
        <v>36</v>
      </c>
    </row>
    <row r="382" spans="1:11" ht="12.75" customHeight="1" thickBot="1">
      <c r="A382" s="135" t="str">
        <f t="shared" ref="A382:A436" si="2">+A317</f>
        <v>Agua y Alcantarillado</v>
      </c>
      <c r="B382" s="136">
        <v>0</v>
      </c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138">
        <f t="shared" si="1"/>
        <v>0</v>
      </c>
      <c r="K382" s="59">
        <f t="shared" ref="K382:K436" si="3">+B317</f>
        <v>3</v>
      </c>
    </row>
    <row r="383" spans="1:11" ht="12.75" customHeight="1" thickBot="1">
      <c r="A383" s="135" t="str">
        <f t="shared" si="2"/>
        <v>Alumbrado Público</v>
      </c>
      <c r="B383" s="136">
        <v>0</v>
      </c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138">
        <f t="shared" si="1"/>
        <v>0</v>
      </c>
      <c r="K383" s="59">
        <f t="shared" si="3"/>
        <v>2</v>
      </c>
    </row>
    <row r="384" spans="1:11" ht="12.75" customHeight="1" thickBot="1">
      <c r="A384" s="135" t="str">
        <f t="shared" si="2"/>
        <v>Archivo Municipal</v>
      </c>
      <c r="B384" s="136">
        <v>0</v>
      </c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138">
        <f t="shared" si="1"/>
        <v>0</v>
      </c>
      <c r="K384" s="59">
        <f t="shared" si="3"/>
        <v>3</v>
      </c>
    </row>
    <row r="385" spans="1:11" ht="12.75" customHeight="1" thickBot="1">
      <c r="A385" s="135" t="str">
        <f t="shared" si="2"/>
        <v>Aseo Público</v>
      </c>
      <c r="B385" s="136">
        <v>0</v>
      </c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138">
        <f t="shared" si="1"/>
        <v>0</v>
      </c>
      <c r="K385" s="59">
        <f t="shared" si="3"/>
        <v>3</v>
      </c>
    </row>
    <row r="386" spans="1:11" ht="12.75" customHeight="1" thickBot="1">
      <c r="A386" s="135" t="str">
        <f t="shared" si="2"/>
        <v>Asuntos Internos</v>
      </c>
      <c r="B386" s="136">
        <v>0</v>
      </c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138">
        <f t="shared" si="1"/>
        <v>0</v>
      </c>
      <c r="K386" s="59">
        <f t="shared" si="3"/>
        <v>3</v>
      </c>
    </row>
    <row r="387" spans="1:11" ht="12.75" customHeight="1" thickBot="1">
      <c r="A387" s="135" t="str">
        <f t="shared" si="2"/>
        <v>Atención Ciudadana</v>
      </c>
      <c r="B387" s="136">
        <v>0</v>
      </c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138">
        <f t="shared" si="1"/>
        <v>0</v>
      </c>
      <c r="K387" s="59">
        <f t="shared" si="3"/>
        <v>2</v>
      </c>
    </row>
    <row r="388" spans="1:11" ht="12.75" customHeight="1" thickBot="1">
      <c r="A388" s="135" t="str">
        <f t="shared" si="2"/>
        <v>Catastro</v>
      </c>
      <c r="B388" s="136">
        <v>0</v>
      </c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138">
        <f t="shared" si="1"/>
        <v>0</v>
      </c>
      <c r="K388" s="59">
        <f t="shared" si="3"/>
        <v>7</v>
      </c>
    </row>
    <row r="389" spans="1:11" ht="12.75" customHeight="1" thickBot="1">
      <c r="A389" s="135" t="str">
        <f t="shared" si="2"/>
        <v>Cementerios</v>
      </c>
      <c r="B389" s="136">
        <v>0</v>
      </c>
      <c r="C389" s="136">
        <v>0</v>
      </c>
      <c r="D389" s="136">
        <v>0</v>
      </c>
      <c r="E389" s="136">
        <v>0</v>
      </c>
      <c r="F389" s="136">
        <v>0</v>
      </c>
      <c r="G389" s="136">
        <v>0</v>
      </c>
      <c r="H389" s="136">
        <v>0</v>
      </c>
      <c r="I389" s="136">
        <v>0</v>
      </c>
      <c r="J389" s="138">
        <f t="shared" si="1"/>
        <v>0</v>
      </c>
      <c r="K389" s="59">
        <f t="shared" si="3"/>
        <v>0</v>
      </c>
    </row>
    <row r="390" spans="1:11" ht="12.75" customHeight="1" thickBot="1">
      <c r="A390" s="135" t="str">
        <f t="shared" si="2"/>
        <v>Centro de  Promoción Económica y Turismo</v>
      </c>
      <c r="B390" s="136">
        <v>0</v>
      </c>
      <c r="C390" s="136">
        <v>0</v>
      </c>
      <c r="D390" s="136">
        <v>0</v>
      </c>
      <c r="E390" s="136">
        <v>0</v>
      </c>
      <c r="F390" s="136">
        <v>0</v>
      </c>
      <c r="G390" s="136">
        <v>0</v>
      </c>
      <c r="H390" s="136">
        <v>0</v>
      </c>
      <c r="I390" s="136">
        <v>0</v>
      </c>
      <c r="J390" s="138">
        <f t="shared" si="1"/>
        <v>0</v>
      </c>
      <c r="K390" s="59">
        <f t="shared" si="3"/>
        <v>6</v>
      </c>
    </row>
    <row r="391" spans="1:11" ht="12.75" customHeight="1" thickBot="1">
      <c r="A391" s="135" t="str">
        <f t="shared" si="2"/>
        <v>Comisaría General de Seguridad Pública</v>
      </c>
      <c r="B391" s="136">
        <v>0</v>
      </c>
      <c r="C391" s="136">
        <v>0</v>
      </c>
      <c r="D391" s="136">
        <v>0</v>
      </c>
      <c r="E391" s="136">
        <v>0</v>
      </c>
      <c r="F391" s="136">
        <v>0</v>
      </c>
      <c r="G391" s="136">
        <v>0</v>
      </c>
      <c r="H391" s="136">
        <v>0</v>
      </c>
      <c r="I391" s="136">
        <v>0</v>
      </c>
      <c r="J391" s="138">
        <f t="shared" si="1"/>
        <v>0</v>
      </c>
      <c r="K391" s="59">
        <f t="shared" si="3"/>
        <v>29</v>
      </c>
    </row>
    <row r="392" spans="1:11" ht="12.75" customHeight="1" thickBot="1">
      <c r="A392" s="135" t="str">
        <f t="shared" si="2"/>
        <v>Comunicación Social</v>
      </c>
      <c r="B392" s="136">
        <v>0</v>
      </c>
      <c r="C392" s="136">
        <v>0</v>
      </c>
      <c r="D392" s="136">
        <v>0</v>
      </c>
      <c r="E392" s="136">
        <v>0</v>
      </c>
      <c r="F392" s="136">
        <v>0</v>
      </c>
      <c r="G392" s="136">
        <v>0</v>
      </c>
      <c r="H392" s="136">
        <v>0</v>
      </c>
      <c r="I392" s="136">
        <v>0</v>
      </c>
      <c r="J392" s="138">
        <f t="shared" si="1"/>
        <v>0</v>
      </c>
      <c r="K392" s="59">
        <f t="shared" si="3"/>
        <v>4</v>
      </c>
    </row>
    <row r="393" spans="1:11" ht="12.75" customHeight="1" thickBot="1">
      <c r="A393" s="135" t="str">
        <f t="shared" si="2"/>
        <v>Comunidad Digna</v>
      </c>
      <c r="B393" s="136">
        <v>0</v>
      </c>
      <c r="C393" s="136">
        <v>0</v>
      </c>
      <c r="D393" s="136">
        <v>0</v>
      </c>
      <c r="E393" s="136">
        <v>0</v>
      </c>
      <c r="F393" s="136">
        <v>0</v>
      </c>
      <c r="G393" s="136">
        <v>0</v>
      </c>
      <c r="H393" s="136">
        <v>0</v>
      </c>
      <c r="I393" s="136">
        <v>0</v>
      </c>
      <c r="J393" s="138">
        <f t="shared" si="1"/>
        <v>0</v>
      </c>
      <c r="K393" s="59">
        <f t="shared" si="3"/>
        <v>0</v>
      </c>
    </row>
    <row r="394" spans="1:11" ht="12.75" customHeight="1" thickBot="1">
      <c r="A394" s="135" t="str">
        <f t="shared" si="2"/>
        <v>Consejería Juridica</v>
      </c>
      <c r="B394" s="136">
        <v>0</v>
      </c>
      <c r="C394" s="136">
        <v>0</v>
      </c>
      <c r="D394" s="136">
        <v>0</v>
      </c>
      <c r="E394" s="136">
        <v>0</v>
      </c>
      <c r="F394" s="136">
        <v>0</v>
      </c>
      <c r="G394" s="136">
        <v>0</v>
      </c>
      <c r="H394" s="136">
        <v>0</v>
      </c>
      <c r="I394" s="136">
        <v>0</v>
      </c>
      <c r="J394" s="138">
        <f t="shared" si="1"/>
        <v>0</v>
      </c>
      <c r="K394" s="59">
        <f t="shared" si="3"/>
        <v>0</v>
      </c>
    </row>
    <row r="395" spans="1:11" ht="12.75" customHeight="1" thickBot="1">
      <c r="A395" s="135" t="str">
        <f t="shared" si="2"/>
        <v>Contraloría</v>
      </c>
      <c r="B395" s="136">
        <v>0</v>
      </c>
      <c r="C395" s="136">
        <v>0</v>
      </c>
      <c r="D395" s="136">
        <v>0</v>
      </c>
      <c r="E395" s="136">
        <v>0</v>
      </c>
      <c r="F395" s="136">
        <v>0</v>
      </c>
      <c r="G395" s="136">
        <v>0</v>
      </c>
      <c r="H395" s="136">
        <v>0</v>
      </c>
      <c r="I395" s="136">
        <v>0</v>
      </c>
      <c r="J395" s="138">
        <f t="shared" si="1"/>
        <v>0</v>
      </c>
      <c r="K395" s="59">
        <f t="shared" si="3"/>
        <v>3</v>
      </c>
    </row>
    <row r="396" spans="1:11" ht="12.75" customHeight="1" thickBot="1">
      <c r="A396" s="135" t="str">
        <f t="shared" si="2"/>
        <v>Coordinación de Delegaciones</v>
      </c>
      <c r="B396" s="136">
        <v>0</v>
      </c>
      <c r="C396" s="136">
        <v>0</v>
      </c>
      <c r="D396" s="136">
        <v>0</v>
      </c>
      <c r="E396" s="136">
        <v>0</v>
      </c>
      <c r="F396" s="136">
        <v>0</v>
      </c>
      <c r="G396" s="136">
        <v>0</v>
      </c>
      <c r="H396" s="136">
        <v>0</v>
      </c>
      <c r="I396" s="136">
        <v>0</v>
      </c>
      <c r="J396" s="138">
        <f t="shared" si="1"/>
        <v>0</v>
      </c>
      <c r="K396" s="59">
        <f t="shared" si="3"/>
        <v>0</v>
      </c>
    </row>
    <row r="397" spans="1:11" ht="12.75" customHeight="1" thickBot="1">
      <c r="A397" s="135" t="str">
        <f t="shared" si="2"/>
        <v>Coordinación de Gabinete</v>
      </c>
      <c r="B397" s="136">
        <v>0</v>
      </c>
      <c r="C397" s="136">
        <v>0</v>
      </c>
      <c r="D397" s="136">
        <v>0</v>
      </c>
      <c r="E397" s="136">
        <v>0</v>
      </c>
      <c r="F397" s="136">
        <v>0</v>
      </c>
      <c r="G397" s="136">
        <v>0</v>
      </c>
      <c r="H397" s="136">
        <v>0</v>
      </c>
      <c r="I397" s="136">
        <v>0</v>
      </c>
      <c r="J397" s="138">
        <f t="shared" si="1"/>
        <v>0</v>
      </c>
      <c r="K397" s="59">
        <f t="shared" si="3"/>
        <v>2</v>
      </c>
    </row>
    <row r="398" spans="1:11" ht="12.75" customHeight="1" thickBot="1">
      <c r="A398" s="135" t="str">
        <f t="shared" si="2"/>
        <v xml:space="preserve">Coordinación de la Oficina de Presidencia </v>
      </c>
      <c r="B398" s="136">
        <v>0</v>
      </c>
      <c r="C398" s="136">
        <v>0</v>
      </c>
      <c r="D398" s="136">
        <v>0</v>
      </c>
      <c r="E398" s="136">
        <v>0</v>
      </c>
      <c r="F398" s="136">
        <v>0</v>
      </c>
      <c r="G398" s="136">
        <v>0</v>
      </c>
      <c r="H398" s="136">
        <v>0</v>
      </c>
      <c r="I398" s="136">
        <v>0</v>
      </c>
      <c r="J398" s="138">
        <f t="shared" si="1"/>
        <v>0</v>
      </c>
      <c r="K398" s="59">
        <f t="shared" si="3"/>
        <v>0</v>
      </c>
    </row>
    <row r="399" spans="1:11" ht="12.75" customHeight="1" thickBot="1">
      <c r="A399" s="135" t="str">
        <f t="shared" si="2"/>
        <v>Coordinación General  Oficina Central de Gobierno, Estrategía y opinión Pública</v>
      </c>
      <c r="B399" s="136">
        <v>0</v>
      </c>
      <c r="C399" s="136">
        <v>0</v>
      </c>
      <c r="D399" s="136">
        <v>0</v>
      </c>
      <c r="E399" s="136">
        <v>0</v>
      </c>
      <c r="F399" s="136">
        <v>0</v>
      </c>
      <c r="G399" s="136">
        <v>0</v>
      </c>
      <c r="H399" s="136">
        <v>0</v>
      </c>
      <c r="I399" s="136">
        <v>0</v>
      </c>
      <c r="J399" s="138">
        <f t="shared" si="1"/>
        <v>0</v>
      </c>
      <c r="K399" s="59">
        <f t="shared" si="3"/>
        <v>0</v>
      </c>
    </row>
    <row r="400" spans="1:11" ht="12.75" customHeight="1" thickBot="1">
      <c r="A400" s="135" t="str">
        <f t="shared" si="2"/>
        <v>Coplademun</v>
      </c>
      <c r="B400" s="136">
        <v>0</v>
      </c>
      <c r="C400" s="136">
        <v>0</v>
      </c>
      <c r="D400" s="136">
        <v>0</v>
      </c>
      <c r="E400" s="136">
        <v>0</v>
      </c>
      <c r="F400" s="136">
        <v>0</v>
      </c>
      <c r="G400" s="136">
        <v>0</v>
      </c>
      <c r="H400" s="136">
        <v>0</v>
      </c>
      <c r="I400" s="136">
        <v>0</v>
      </c>
      <c r="J400" s="138">
        <f t="shared" si="1"/>
        <v>0</v>
      </c>
      <c r="K400" s="59">
        <f t="shared" si="3"/>
        <v>1</v>
      </c>
    </row>
    <row r="401" spans="1:11" ht="12.75" customHeight="1" thickBot="1">
      <c r="A401" s="135" t="str">
        <f t="shared" si="2"/>
        <v>Desarrollo Social Humano</v>
      </c>
      <c r="B401" s="136">
        <v>0</v>
      </c>
      <c r="C401" s="136">
        <v>0</v>
      </c>
      <c r="D401" s="136">
        <v>0</v>
      </c>
      <c r="E401" s="136">
        <v>0</v>
      </c>
      <c r="F401" s="136">
        <v>0</v>
      </c>
      <c r="G401" s="136">
        <v>0</v>
      </c>
      <c r="H401" s="136">
        <v>0</v>
      </c>
      <c r="I401" s="136">
        <v>0</v>
      </c>
      <c r="J401" s="138">
        <f t="shared" si="1"/>
        <v>0</v>
      </c>
      <c r="K401" s="59">
        <f t="shared" si="3"/>
        <v>7</v>
      </c>
    </row>
    <row r="402" spans="1:11" ht="12.75" customHeight="1" thickBot="1">
      <c r="A402" s="135" t="str">
        <f t="shared" si="2"/>
        <v>Dirección General de  Innovación y Tecnología</v>
      </c>
      <c r="B402" s="136">
        <v>0</v>
      </c>
      <c r="C402" s="136">
        <v>0</v>
      </c>
      <c r="D402" s="136">
        <v>0</v>
      </c>
      <c r="E402" s="136">
        <v>0</v>
      </c>
      <c r="F402" s="136">
        <v>0</v>
      </c>
      <c r="G402" s="136">
        <v>0</v>
      </c>
      <c r="H402" s="136">
        <v>0</v>
      </c>
      <c r="I402" s="136">
        <v>0</v>
      </c>
      <c r="J402" s="138">
        <f t="shared" si="1"/>
        <v>0</v>
      </c>
      <c r="K402" s="59">
        <f t="shared" si="3"/>
        <v>10</v>
      </c>
    </row>
    <row r="403" spans="1:11" ht="12.75" customHeight="1" thickBot="1">
      <c r="A403" s="135" t="str">
        <f t="shared" si="2"/>
        <v>Dirección General de Ecología</v>
      </c>
      <c r="B403" s="136">
        <v>0</v>
      </c>
      <c r="C403" s="136">
        <v>0</v>
      </c>
      <c r="D403" s="136">
        <v>0</v>
      </c>
      <c r="E403" s="136">
        <v>0</v>
      </c>
      <c r="F403" s="136">
        <v>0</v>
      </c>
      <c r="G403" s="136">
        <v>0</v>
      </c>
      <c r="H403" s="136">
        <v>0</v>
      </c>
      <c r="I403" s="136">
        <v>0</v>
      </c>
      <c r="J403" s="138">
        <f t="shared" si="1"/>
        <v>0</v>
      </c>
      <c r="K403" s="59">
        <f t="shared" si="3"/>
        <v>16</v>
      </c>
    </row>
    <row r="404" spans="1:11" ht="12.75" customHeight="1" thickBot="1">
      <c r="A404" s="135" t="str">
        <f t="shared" si="2"/>
        <v>Dirección General de Inspección de Reglamentos</v>
      </c>
      <c r="B404" s="136">
        <v>0</v>
      </c>
      <c r="C404" s="136">
        <v>0</v>
      </c>
      <c r="D404" s="136">
        <v>0</v>
      </c>
      <c r="E404" s="136">
        <v>0</v>
      </c>
      <c r="F404" s="136">
        <v>0</v>
      </c>
      <c r="G404" s="136">
        <v>0</v>
      </c>
      <c r="H404" s="136">
        <v>0</v>
      </c>
      <c r="I404" s="136">
        <v>0</v>
      </c>
      <c r="J404" s="138">
        <f t="shared" si="1"/>
        <v>0</v>
      </c>
      <c r="K404" s="59">
        <f t="shared" si="3"/>
        <v>18</v>
      </c>
    </row>
    <row r="405" spans="1:11" ht="12.75" customHeight="1" thickBot="1">
      <c r="A405" s="135" t="str">
        <f t="shared" si="2"/>
        <v>Dirección General de Obras Públicas</v>
      </c>
      <c r="B405" s="136">
        <v>0</v>
      </c>
      <c r="C405" s="136">
        <v>0</v>
      </c>
      <c r="D405" s="136">
        <v>0</v>
      </c>
      <c r="E405" s="136">
        <v>0</v>
      </c>
      <c r="F405" s="136">
        <v>0</v>
      </c>
      <c r="G405" s="136">
        <v>0</v>
      </c>
      <c r="H405" s="136">
        <v>0</v>
      </c>
      <c r="I405" s="136">
        <v>0</v>
      </c>
      <c r="J405" s="138">
        <f t="shared" si="1"/>
        <v>0</v>
      </c>
      <c r="K405" s="59">
        <f t="shared" si="3"/>
        <v>46</v>
      </c>
    </row>
    <row r="406" spans="1:11" ht="12.75" customHeight="1" thickBot="1">
      <c r="A406" s="135" t="str">
        <f t="shared" si="2"/>
        <v>Dirección General de Servicios Públicos</v>
      </c>
      <c r="B406" s="136">
        <v>0</v>
      </c>
      <c r="C406" s="136">
        <v>0</v>
      </c>
      <c r="D406" s="136">
        <v>0</v>
      </c>
      <c r="E406" s="136">
        <v>0</v>
      </c>
      <c r="F406" s="136">
        <v>0</v>
      </c>
      <c r="G406" s="136">
        <v>0</v>
      </c>
      <c r="H406" s="136">
        <v>0</v>
      </c>
      <c r="I406" s="136">
        <v>0</v>
      </c>
      <c r="J406" s="138">
        <f t="shared" si="1"/>
        <v>0</v>
      </c>
      <c r="K406" s="59">
        <f t="shared" si="3"/>
        <v>10</v>
      </c>
    </row>
    <row r="407" spans="1:11" ht="12.75" customHeight="1" thickBot="1">
      <c r="A407" s="135" t="str">
        <f t="shared" si="2"/>
        <v>Educación Municipal</v>
      </c>
      <c r="B407" s="136">
        <v>0</v>
      </c>
      <c r="C407" s="136">
        <v>0</v>
      </c>
      <c r="D407" s="136">
        <v>0</v>
      </c>
      <c r="E407" s="136">
        <v>0</v>
      </c>
      <c r="F407" s="136">
        <v>0</v>
      </c>
      <c r="G407" s="136">
        <v>0</v>
      </c>
      <c r="H407" s="136">
        <v>0</v>
      </c>
      <c r="I407" s="136">
        <v>0</v>
      </c>
      <c r="J407" s="138">
        <f t="shared" si="1"/>
        <v>0</v>
      </c>
      <c r="K407" s="59">
        <f t="shared" si="3"/>
        <v>2</v>
      </c>
    </row>
    <row r="408" spans="1:11" ht="12.75" customHeight="1" thickBot="1">
      <c r="A408" s="135" t="str">
        <f t="shared" si="2"/>
        <v>Estacionómetros y Estacionamientos</v>
      </c>
      <c r="B408" s="136">
        <v>0</v>
      </c>
      <c r="C408" s="136">
        <v>0</v>
      </c>
      <c r="D408" s="136">
        <v>0</v>
      </c>
      <c r="E408" s="136">
        <v>0</v>
      </c>
      <c r="F408" s="136">
        <v>0</v>
      </c>
      <c r="G408" s="136">
        <v>0</v>
      </c>
      <c r="H408" s="136">
        <v>0</v>
      </c>
      <c r="I408" s="136">
        <v>0</v>
      </c>
      <c r="J408" s="138">
        <f t="shared" si="1"/>
        <v>0</v>
      </c>
      <c r="K408" s="59">
        <f t="shared" si="3"/>
        <v>6</v>
      </c>
    </row>
    <row r="409" spans="1:11" ht="12.75" customHeight="1" thickBot="1">
      <c r="A409" s="135" t="str">
        <f t="shared" si="2"/>
        <v>Instituto de Capacitación y Oferta Educativa</v>
      </c>
      <c r="B409" s="136">
        <v>0</v>
      </c>
      <c r="C409" s="136">
        <v>0</v>
      </c>
      <c r="D409" s="136">
        <v>0</v>
      </c>
      <c r="E409" s="136">
        <v>0</v>
      </c>
      <c r="F409" s="136">
        <v>0</v>
      </c>
      <c r="G409" s="136">
        <v>0</v>
      </c>
      <c r="H409" s="136">
        <v>0</v>
      </c>
      <c r="I409" s="136">
        <v>0</v>
      </c>
      <c r="J409" s="138">
        <f t="shared" si="1"/>
        <v>0</v>
      </c>
      <c r="K409" s="59">
        <f t="shared" si="3"/>
        <v>1</v>
      </c>
    </row>
    <row r="410" spans="1:11" ht="12.75" customHeight="1" thickBot="1">
      <c r="A410" s="135" t="str">
        <f t="shared" si="2"/>
        <v>Instituto de Cultura</v>
      </c>
      <c r="B410" s="136">
        <v>0</v>
      </c>
      <c r="C410" s="136">
        <v>0</v>
      </c>
      <c r="D410" s="136">
        <v>0</v>
      </c>
      <c r="E410" s="136">
        <v>0</v>
      </c>
      <c r="F410" s="136">
        <v>0</v>
      </c>
      <c r="G410" s="136">
        <v>0</v>
      </c>
      <c r="H410" s="136">
        <v>0</v>
      </c>
      <c r="I410" s="136">
        <v>0</v>
      </c>
      <c r="J410" s="138">
        <f t="shared" si="1"/>
        <v>0</v>
      </c>
      <c r="K410" s="59">
        <f t="shared" si="3"/>
        <v>3</v>
      </c>
    </row>
    <row r="411" spans="1:11" ht="12.75" customHeight="1" thickBot="1">
      <c r="A411" s="135" t="str">
        <f t="shared" si="2"/>
        <v>Instituto Municipal de la Juventud</v>
      </c>
      <c r="B411" s="136">
        <v>0</v>
      </c>
      <c r="C411" s="136">
        <v>0</v>
      </c>
      <c r="D411" s="136">
        <v>0</v>
      </c>
      <c r="E411" s="136">
        <v>0</v>
      </c>
      <c r="F411" s="136">
        <v>0</v>
      </c>
      <c r="G411" s="136">
        <v>0</v>
      </c>
      <c r="H411" s="136">
        <v>0</v>
      </c>
      <c r="I411" s="136">
        <v>0</v>
      </c>
      <c r="J411" s="138">
        <f t="shared" si="1"/>
        <v>0</v>
      </c>
      <c r="K411" s="59">
        <f t="shared" si="3"/>
        <v>0</v>
      </c>
    </row>
    <row r="412" spans="1:11" ht="12.75" customHeight="1" thickBot="1">
      <c r="A412" s="135" t="str">
        <f t="shared" si="2"/>
        <v>Instituto Municipal de la Mujer</v>
      </c>
      <c r="B412" s="136">
        <v>0</v>
      </c>
      <c r="C412" s="136">
        <v>0</v>
      </c>
      <c r="D412" s="136">
        <v>0</v>
      </c>
      <c r="E412" s="136">
        <v>0</v>
      </c>
      <c r="F412" s="136">
        <v>0</v>
      </c>
      <c r="G412" s="136">
        <v>0</v>
      </c>
      <c r="H412" s="136">
        <v>0</v>
      </c>
      <c r="I412" s="136">
        <v>0</v>
      </c>
      <c r="J412" s="138">
        <f t="shared" si="1"/>
        <v>0</v>
      </c>
      <c r="K412" s="59">
        <f t="shared" si="3"/>
        <v>0</v>
      </c>
    </row>
    <row r="413" spans="1:11" ht="12.75" customHeight="1" thickBot="1">
      <c r="A413" s="135" t="str">
        <f t="shared" si="2"/>
        <v>Integración y Dictaminación</v>
      </c>
      <c r="B413" s="136">
        <v>0</v>
      </c>
      <c r="C413" s="136">
        <v>0</v>
      </c>
      <c r="D413" s="136">
        <v>0</v>
      </c>
      <c r="E413" s="136">
        <v>0</v>
      </c>
      <c r="F413" s="136">
        <v>0</v>
      </c>
      <c r="G413" s="136">
        <v>0</v>
      </c>
      <c r="H413" s="136">
        <v>0</v>
      </c>
      <c r="I413" s="136">
        <v>0</v>
      </c>
      <c r="J413" s="138">
        <f t="shared" ref="J413:J436" si="4">SUM(B413:I413)</f>
        <v>0</v>
      </c>
      <c r="K413" s="59">
        <f t="shared" si="3"/>
        <v>1</v>
      </c>
    </row>
    <row r="414" spans="1:11" ht="12.75" customHeight="1" thickBot="1">
      <c r="A414" s="135" t="str">
        <f t="shared" si="2"/>
        <v>Junta Municipal de Reclutamiento</v>
      </c>
      <c r="B414" s="136">
        <v>0</v>
      </c>
      <c r="C414" s="136">
        <v>0</v>
      </c>
      <c r="D414" s="136">
        <v>0</v>
      </c>
      <c r="E414" s="136">
        <v>0</v>
      </c>
      <c r="F414" s="136">
        <v>0</v>
      </c>
      <c r="G414" s="136">
        <v>0</v>
      </c>
      <c r="H414" s="136">
        <v>0</v>
      </c>
      <c r="I414" s="136">
        <v>0</v>
      </c>
      <c r="J414" s="138">
        <f t="shared" si="4"/>
        <v>0</v>
      </c>
      <c r="K414" s="59">
        <f t="shared" si="3"/>
        <v>0</v>
      </c>
    </row>
    <row r="415" spans="1:11" ht="12.75" customHeight="1" thickBot="1">
      <c r="A415" s="135" t="str">
        <f t="shared" si="2"/>
        <v>Mantenimiento de Pavimentos</v>
      </c>
      <c r="B415" s="136">
        <v>0</v>
      </c>
      <c r="C415" s="136">
        <v>0</v>
      </c>
      <c r="D415" s="136">
        <v>0</v>
      </c>
      <c r="E415" s="136">
        <v>0</v>
      </c>
      <c r="F415" s="136">
        <v>0</v>
      </c>
      <c r="G415" s="136">
        <v>0</v>
      </c>
      <c r="H415" s="136">
        <v>0</v>
      </c>
      <c r="I415" s="136">
        <v>0</v>
      </c>
      <c r="J415" s="138">
        <f t="shared" si="4"/>
        <v>0</v>
      </c>
      <c r="K415" s="59">
        <f t="shared" si="3"/>
        <v>1</v>
      </c>
    </row>
    <row r="416" spans="1:11" ht="12.75" customHeight="1" thickBot="1">
      <c r="A416" s="135" t="str">
        <f t="shared" si="2"/>
        <v>Mantenimiento Urbano</v>
      </c>
      <c r="B416" s="136">
        <v>0</v>
      </c>
      <c r="C416" s="136">
        <v>0</v>
      </c>
      <c r="D416" s="136">
        <v>0</v>
      </c>
      <c r="E416" s="136">
        <v>0</v>
      </c>
      <c r="F416" s="136">
        <v>0</v>
      </c>
      <c r="G416" s="136">
        <v>0</v>
      </c>
      <c r="H416" s="136">
        <v>0</v>
      </c>
      <c r="I416" s="136">
        <v>0</v>
      </c>
      <c r="J416" s="138">
        <f t="shared" si="4"/>
        <v>0</v>
      </c>
      <c r="K416" s="59">
        <f t="shared" si="3"/>
        <v>0</v>
      </c>
    </row>
    <row r="417" spans="1:11" ht="12.75" customHeight="1" thickBot="1">
      <c r="A417" s="135" t="str">
        <f t="shared" si="2"/>
        <v>Oficialía Mayor Administrativa</v>
      </c>
      <c r="B417" s="136">
        <v>0</v>
      </c>
      <c r="C417" s="136">
        <v>0</v>
      </c>
      <c r="D417" s="136">
        <v>0</v>
      </c>
      <c r="E417" s="136">
        <v>0</v>
      </c>
      <c r="F417" s="136">
        <v>0</v>
      </c>
      <c r="G417" s="136">
        <v>0</v>
      </c>
      <c r="H417" s="136">
        <v>0</v>
      </c>
      <c r="I417" s="136">
        <v>0</v>
      </c>
      <c r="J417" s="138">
        <f t="shared" si="4"/>
        <v>0</v>
      </c>
      <c r="K417" s="59">
        <f t="shared" si="3"/>
        <v>54</v>
      </c>
    </row>
    <row r="418" spans="1:11" ht="12.75" customHeight="1" thickBot="1">
      <c r="A418" s="135" t="str">
        <f t="shared" si="2"/>
        <v>Oficialía Mayor de Padrón y Licencias</v>
      </c>
      <c r="B418" s="136">
        <v>0</v>
      </c>
      <c r="C418" s="136">
        <v>0</v>
      </c>
      <c r="D418" s="136">
        <v>0</v>
      </c>
      <c r="E418" s="136">
        <v>0</v>
      </c>
      <c r="F418" s="136">
        <v>0</v>
      </c>
      <c r="G418" s="136">
        <v>0</v>
      </c>
      <c r="H418" s="136">
        <v>0</v>
      </c>
      <c r="I418" s="136">
        <v>0</v>
      </c>
      <c r="J418" s="138">
        <f t="shared" si="4"/>
        <v>0</v>
      </c>
      <c r="K418" s="59">
        <f t="shared" si="3"/>
        <v>30</v>
      </c>
    </row>
    <row r="419" spans="1:11" ht="12.75" customHeight="1" thickBot="1">
      <c r="A419" s="135" t="str">
        <f t="shared" si="2"/>
        <v>Parques y Jardines</v>
      </c>
      <c r="B419" s="136">
        <v>0</v>
      </c>
      <c r="C419" s="136">
        <v>0</v>
      </c>
      <c r="D419" s="136">
        <v>0</v>
      </c>
      <c r="E419" s="136">
        <v>0</v>
      </c>
      <c r="F419" s="136">
        <v>0</v>
      </c>
      <c r="G419" s="136">
        <v>0</v>
      </c>
      <c r="H419" s="136">
        <v>0</v>
      </c>
      <c r="I419" s="136">
        <v>0</v>
      </c>
      <c r="J419" s="138">
        <f t="shared" si="4"/>
        <v>0</v>
      </c>
      <c r="K419" s="59">
        <f t="shared" si="3"/>
        <v>4</v>
      </c>
    </row>
    <row r="420" spans="1:11" ht="12.75" customHeight="1" thickBot="1">
      <c r="A420" s="135" t="str">
        <f t="shared" si="2"/>
        <v>Participación Ciudadana</v>
      </c>
      <c r="B420" s="136">
        <v>0</v>
      </c>
      <c r="C420" s="136">
        <v>0</v>
      </c>
      <c r="D420" s="136">
        <v>0</v>
      </c>
      <c r="E420" s="136">
        <v>0</v>
      </c>
      <c r="F420" s="136">
        <v>0</v>
      </c>
      <c r="G420" s="136">
        <v>0</v>
      </c>
      <c r="H420" s="136">
        <v>0</v>
      </c>
      <c r="I420" s="136">
        <v>0</v>
      </c>
      <c r="J420" s="138">
        <f t="shared" si="4"/>
        <v>0</v>
      </c>
      <c r="K420" s="59">
        <f t="shared" si="3"/>
        <v>1</v>
      </c>
    </row>
    <row r="421" spans="1:11" ht="12.75" customHeight="1" thickBot="1">
      <c r="A421" s="135" t="str">
        <f t="shared" si="2"/>
        <v>Patrimonio Municipal</v>
      </c>
      <c r="B421" s="136">
        <v>0</v>
      </c>
      <c r="C421" s="136">
        <v>0</v>
      </c>
      <c r="D421" s="136">
        <v>0</v>
      </c>
      <c r="E421" s="136">
        <v>0</v>
      </c>
      <c r="F421" s="136">
        <v>0</v>
      </c>
      <c r="G421" s="136">
        <v>0</v>
      </c>
      <c r="H421" s="136">
        <v>0</v>
      </c>
      <c r="I421" s="136">
        <v>0</v>
      </c>
      <c r="J421" s="138">
        <f t="shared" si="4"/>
        <v>0</v>
      </c>
      <c r="K421" s="59">
        <f t="shared" si="3"/>
        <v>9</v>
      </c>
    </row>
    <row r="422" spans="1:11" ht="12.75" customHeight="1" thickBot="1">
      <c r="A422" s="135" t="str">
        <f t="shared" si="2"/>
        <v>Protección al Medio Ambiente</v>
      </c>
      <c r="B422" s="136">
        <v>0</v>
      </c>
      <c r="C422" s="136">
        <v>0</v>
      </c>
      <c r="D422" s="136">
        <v>0</v>
      </c>
      <c r="E422" s="136">
        <v>0</v>
      </c>
      <c r="F422" s="136">
        <v>0</v>
      </c>
      <c r="G422" s="136">
        <v>0</v>
      </c>
      <c r="H422" s="136">
        <v>0</v>
      </c>
      <c r="I422" s="136">
        <v>0</v>
      </c>
      <c r="J422" s="138">
        <f t="shared" si="4"/>
        <v>0</v>
      </c>
      <c r="K422" s="59">
        <f t="shared" si="3"/>
        <v>0</v>
      </c>
    </row>
    <row r="423" spans="1:11" ht="12.75" customHeight="1" thickBot="1">
      <c r="A423" s="135" t="str">
        <f t="shared" si="2"/>
        <v>Protección Civil y Bomberos</v>
      </c>
      <c r="B423" s="136">
        <v>0</v>
      </c>
      <c r="C423" s="136">
        <v>0</v>
      </c>
      <c r="D423" s="136">
        <v>0</v>
      </c>
      <c r="E423" s="136">
        <v>0</v>
      </c>
      <c r="F423" s="136">
        <v>0</v>
      </c>
      <c r="G423" s="136">
        <v>0</v>
      </c>
      <c r="H423" s="136">
        <v>0</v>
      </c>
      <c r="I423" s="136">
        <v>0</v>
      </c>
      <c r="J423" s="138">
        <f t="shared" si="4"/>
        <v>0</v>
      </c>
      <c r="K423" s="59">
        <f t="shared" si="3"/>
        <v>11</v>
      </c>
    </row>
    <row r="424" spans="1:11" ht="12.75" customHeight="1" thickBot="1">
      <c r="A424" s="135" t="str">
        <f t="shared" si="2"/>
        <v>Proyectos Estratégicos</v>
      </c>
      <c r="B424" s="136">
        <v>0</v>
      </c>
      <c r="C424" s="136">
        <v>0</v>
      </c>
      <c r="D424" s="136">
        <v>0</v>
      </c>
      <c r="E424" s="136">
        <v>0</v>
      </c>
      <c r="F424" s="136">
        <v>0</v>
      </c>
      <c r="G424" s="136">
        <v>0</v>
      </c>
      <c r="H424" s="136">
        <v>0</v>
      </c>
      <c r="I424" s="136">
        <v>0</v>
      </c>
      <c r="J424" s="138">
        <f t="shared" si="4"/>
        <v>0</v>
      </c>
      <c r="K424" s="59">
        <f t="shared" si="3"/>
        <v>0</v>
      </c>
    </row>
    <row r="425" spans="1:11" ht="12.75" customHeight="1" thickBot="1">
      <c r="A425" s="135" t="str">
        <f t="shared" si="2"/>
        <v>Rastros Municipales</v>
      </c>
      <c r="B425" s="136">
        <v>0</v>
      </c>
      <c r="C425" s="136">
        <v>0</v>
      </c>
      <c r="D425" s="136">
        <v>0</v>
      </c>
      <c r="E425" s="136">
        <v>0</v>
      </c>
      <c r="F425" s="136">
        <v>0</v>
      </c>
      <c r="G425" s="136">
        <v>0</v>
      </c>
      <c r="H425" s="136">
        <v>0</v>
      </c>
      <c r="I425" s="136">
        <v>0</v>
      </c>
      <c r="J425" s="138">
        <f t="shared" si="4"/>
        <v>0</v>
      </c>
      <c r="K425" s="59">
        <f t="shared" si="3"/>
        <v>0</v>
      </c>
    </row>
    <row r="426" spans="1:11" ht="12.75" customHeight="1" thickBot="1">
      <c r="A426" s="135" t="str">
        <f t="shared" si="2"/>
        <v>Regidores</v>
      </c>
      <c r="B426" s="136">
        <v>0</v>
      </c>
      <c r="C426" s="136">
        <v>0</v>
      </c>
      <c r="D426" s="136">
        <v>0</v>
      </c>
      <c r="E426" s="136">
        <v>0</v>
      </c>
      <c r="F426" s="136">
        <v>0</v>
      </c>
      <c r="G426" s="136">
        <v>0</v>
      </c>
      <c r="H426" s="136">
        <v>0</v>
      </c>
      <c r="I426" s="136">
        <v>0</v>
      </c>
      <c r="J426" s="138">
        <f t="shared" si="4"/>
        <v>0</v>
      </c>
      <c r="K426" s="59">
        <f t="shared" si="3"/>
        <v>1</v>
      </c>
    </row>
    <row r="427" spans="1:11" ht="12.75" customHeight="1" thickBot="1">
      <c r="A427" s="135" t="str">
        <f t="shared" si="2"/>
        <v>Registro Civil</v>
      </c>
      <c r="B427" s="136">
        <v>0</v>
      </c>
      <c r="C427" s="136">
        <v>0</v>
      </c>
      <c r="D427" s="136">
        <v>0</v>
      </c>
      <c r="E427" s="136">
        <v>0</v>
      </c>
      <c r="F427" s="136">
        <v>0</v>
      </c>
      <c r="G427" s="136">
        <v>0</v>
      </c>
      <c r="H427" s="136">
        <v>0</v>
      </c>
      <c r="I427" s="136">
        <v>0</v>
      </c>
      <c r="J427" s="138">
        <f t="shared" si="4"/>
        <v>0</v>
      </c>
      <c r="K427" s="59">
        <f t="shared" si="3"/>
        <v>1</v>
      </c>
    </row>
    <row r="428" spans="1:11" ht="12.75" customHeight="1" thickBot="1">
      <c r="A428" s="135" t="str">
        <f t="shared" si="2"/>
        <v>Relaciones Exteriores</v>
      </c>
      <c r="B428" s="136">
        <v>0</v>
      </c>
      <c r="C428" s="136">
        <v>0</v>
      </c>
      <c r="D428" s="136">
        <v>0</v>
      </c>
      <c r="E428" s="136">
        <v>0</v>
      </c>
      <c r="F428" s="136">
        <v>0</v>
      </c>
      <c r="G428" s="136">
        <v>0</v>
      </c>
      <c r="H428" s="136">
        <v>0</v>
      </c>
      <c r="I428" s="136">
        <v>0</v>
      </c>
      <c r="J428" s="138">
        <f t="shared" si="4"/>
        <v>0</v>
      </c>
      <c r="K428" s="59">
        <f t="shared" si="3"/>
        <v>0</v>
      </c>
    </row>
    <row r="429" spans="1:11" ht="12.75" customHeight="1" thickBot="1">
      <c r="A429" s="135" t="str">
        <f t="shared" si="2"/>
        <v>Relaciones Públicas</v>
      </c>
      <c r="B429" s="136">
        <v>0</v>
      </c>
      <c r="C429" s="136">
        <v>0</v>
      </c>
      <c r="D429" s="136">
        <v>0</v>
      </c>
      <c r="E429" s="136">
        <v>0</v>
      </c>
      <c r="F429" s="136">
        <v>0</v>
      </c>
      <c r="G429" s="136">
        <v>0</v>
      </c>
      <c r="H429" s="136">
        <v>0</v>
      </c>
      <c r="I429" s="136">
        <v>0</v>
      </c>
      <c r="J429" s="138">
        <f t="shared" si="4"/>
        <v>0</v>
      </c>
      <c r="K429" s="59">
        <f t="shared" si="3"/>
        <v>1</v>
      </c>
    </row>
    <row r="430" spans="1:11" ht="12.75" customHeight="1" thickBot="1">
      <c r="A430" s="135" t="str">
        <f t="shared" si="2"/>
        <v>Sanidad Animal</v>
      </c>
      <c r="B430" s="136">
        <v>0</v>
      </c>
      <c r="C430" s="136">
        <v>0</v>
      </c>
      <c r="D430" s="136">
        <v>0</v>
      </c>
      <c r="E430" s="136">
        <v>0</v>
      </c>
      <c r="F430" s="136">
        <v>0</v>
      </c>
      <c r="G430" s="136">
        <v>0</v>
      </c>
      <c r="H430" s="136">
        <v>0</v>
      </c>
      <c r="I430" s="136">
        <v>0</v>
      </c>
      <c r="J430" s="138">
        <f t="shared" si="4"/>
        <v>0</v>
      </c>
      <c r="K430" s="59">
        <f t="shared" si="3"/>
        <v>0</v>
      </c>
    </row>
    <row r="431" spans="1:11" ht="12.75" customHeight="1" thickBot="1">
      <c r="A431" s="135" t="str">
        <f t="shared" si="2"/>
        <v>Secretaria del Ayuntamiento</v>
      </c>
      <c r="B431" s="136">
        <v>0</v>
      </c>
      <c r="C431" s="136">
        <v>0</v>
      </c>
      <c r="D431" s="136">
        <v>0</v>
      </c>
      <c r="E431" s="136">
        <v>0</v>
      </c>
      <c r="F431" s="136">
        <v>0</v>
      </c>
      <c r="G431" s="136">
        <v>0</v>
      </c>
      <c r="H431" s="136">
        <v>0</v>
      </c>
      <c r="I431" s="136">
        <v>0</v>
      </c>
      <c r="J431" s="138">
        <f t="shared" si="4"/>
        <v>0</v>
      </c>
      <c r="K431" s="59">
        <f t="shared" si="3"/>
        <v>3</v>
      </c>
    </row>
    <row r="432" spans="1:11" ht="12.75" customHeight="1" thickBot="1">
      <c r="A432" s="135" t="str">
        <f t="shared" si="2"/>
        <v>Secretaría Particular</v>
      </c>
      <c r="B432" s="136">
        <v>0</v>
      </c>
      <c r="C432" s="136">
        <v>0</v>
      </c>
      <c r="D432" s="136">
        <v>0</v>
      </c>
      <c r="E432" s="136">
        <v>0</v>
      </c>
      <c r="F432" s="136">
        <v>0</v>
      </c>
      <c r="G432" s="136">
        <v>0</v>
      </c>
      <c r="H432" s="136">
        <v>0</v>
      </c>
      <c r="I432" s="136">
        <v>0</v>
      </c>
      <c r="J432" s="138">
        <f t="shared" si="4"/>
        <v>0</v>
      </c>
      <c r="K432" s="59">
        <f t="shared" si="3"/>
        <v>2</v>
      </c>
    </row>
    <row r="433" spans="1:11" ht="12.75" customHeight="1" thickBot="1">
      <c r="A433" s="135" t="str">
        <f t="shared" si="2"/>
        <v>Síndico Municipal</v>
      </c>
      <c r="B433" s="136">
        <v>0</v>
      </c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138">
        <f t="shared" si="4"/>
        <v>0</v>
      </c>
      <c r="K433" s="59">
        <f t="shared" si="3"/>
        <v>19</v>
      </c>
    </row>
    <row r="434" spans="1:11" ht="12.75" customHeight="1" thickBot="1">
      <c r="A434" s="135" t="str">
        <f t="shared" si="2"/>
        <v>Tesorero Municipal</v>
      </c>
      <c r="B434" s="136">
        <v>0</v>
      </c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138">
        <f t="shared" si="4"/>
        <v>0</v>
      </c>
      <c r="K434" s="59">
        <f t="shared" si="3"/>
        <v>54</v>
      </c>
    </row>
    <row r="435" spans="1:11" ht="12.75" customHeight="1" thickBot="1">
      <c r="A435" s="135" t="str">
        <f t="shared" si="2"/>
        <v>Transparencia y Acceso a la Información</v>
      </c>
      <c r="B435" s="136">
        <v>0</v>
      </c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138">
        <f t="shared" si="4"/>
        <v>0</v>
      </c>
      <c r="K435" s="59">
        <f t="shared" si="3"/>
        <v>29</v>
      </c>
    </row>
    <row r="436" spans="1:11" ht="12.75" customHeight="1" thickBot="1">
      <c r="A436" s="135" t="str">
        <f t="shared" si="2"/>
        <v>Vinculación Asuntos Religiosos</v>
      </c>
      <c r="B436" s="136">
        <v>0</v>
      </c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138">
        <f t="shared" si="4"/>
        <v>0</v>
      </c>
      <c r="K436" s="59">
        <f t="shared" si="3"/>
        <v>0</v>
      </c>
    </row>
    <row r="437" spans="1:11" ht="15.75" thickBot="1"/>
    <row r="438" spans="1:11" ht="19.5" thickBot="1">
      <c r="A438" s="489" t="s">
        <v>2</v>
      </c>
      <c r="B438" s="486">
        <f t="shared" ref="B438:I438" si="5">SUM(B381:B437)</f>
        <v>0</v>
      </c>
      <c r="C438" s="487">
        <f t="shared" si="5"/>
        <v>0</v>
      </c>
      <c r="D438" s="487">
        <f t="shared" si="5"/>
        <v>0</v>
      </c>
      <c r="E438" s="487">
        <f t="shared" si="5"/>
        <v>0</v>
      </c>
      <c r="F438" s="487">
        <f t="shared" si="5"/>
        <v>0</v>
      </c>
      <c r="G438" s="487">
        <f t="shared" si="5"/>
        <v>0</v>
      </c>
      <c r="H438" s="487">
        <f t="shared" si="5"/>
        <v>0</v>
      </c>
      <c r="I438" s="487">
        <f t="shared" si="5"/>
        <v>0</v>
      </c>
      <c r="J438" s="491">
        <f>SUM(B438:I438)</f>
        <v>0</v>
      </c>
      <c r="K438" s="491">
        <f>SUM(K381:K437)</f>
        <v>444</v>
      </c>
    </row>
  </sheetData>
  <sortState ref="L255:N333">
    <sortCondition ref="L255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387"/>
  <sheetViews>
    <sheetView topLeftCell="A151" workbookViewId="0">
      <selection activeCell="E47" sqref="E47:G47"/>
    </sheetView>
  </sheetViews>
  <sheetFormatPr baseColWidth="10" defaultRowHeight="15"/>
  <cols>
    <col min="1" max="1" width="68.42578125" customWidth="1"/>
    <col min="2" max="2" width="15.28515625" customWidth="1"/>
    <col min="3" max="3" width="12" customWidth="1"/>
    <col min="4" max="4" width="15.140625" customWidth="1"/>
    <col min="11" max="11" width="14.42578125" customWidth="1"/>
  </cols>
  <sheetData>
    <row r="1" spans="1:4" s="122" customFormat="1"/>
    <row r="2" spans="1:4" ht="21" thickBot="1">
      <c r="A2" s="4" t="s">
        <v>425</v>
      </c>
      <c r="C2" s="4"/>
      <c r="D2" s="140"/>
    </row>
    <row r="3" spans="1:4" ht="27.75" thickBot="1">
      <c r="A3" s="15" t="s">
        <v>514</v>
      </c>
      <c r="B3" s="116">
        <v>252</v>
      </c>
    </row>
    <row r="4" spans="1:4" ht="15.75">
      <c r="A4" s="10" t="s">
        <v>0</v>
      </c>
      <c r="B4" s="140"/>
    </row>
    <row r="5" spans="1:4">
      <c r="A5" s="122"/>
      <c r="B5" s="125"/>
    </row>
    <row r="6" spans="1:4">
      <c r="A6" s="7" t="s">
        <v>37</v>
      </c>
      <c r="B6" s="5">
        <v>143</v>
      </c>
    </row>
    <row r="7" spans="1:4" ht="15.75" thickBot="1">
      <c r="A7" s="8" t="s">
        <v>1</v>
      </c>
      <c r="B7" s="5">
        <v>109</v>
      </c>
    </row>
    <row r="8" spans="1:4" ht="15.75" thickBot="1">
      <c r="A8" s="9" t="s">
        <v>2</v>
      </c>
      <c r="B8" s="19">
        <f>SUM(B5:B7)</f>
        <v>252</v>
      </c>
    </row>
    <row r="9" spans="1:4">
      <c r="A9" s="11"/>
      <c r="B9" s="12"/>
    </row>
    <row r="10" spans="1:4" ht="15.75">
      <c r="A10" s="10" t="s">
        <v>3</v>
      </c>
      <c r="B10" s="12"/>
    </row>
    <row r="11" spans="1:4">
      <c r="A11" s="122"/>
      <c r="B11" s="125"/>
    </row>
    <row r="12" spans="1:4">
      <c r="A12" s="141" t="s">
        <v>4</v>
      </c>
      <c r="B12" s="5">
        <v>81</v>
      </c>
    </row>
    <row r="13" spans="1:4">
      <c r="A13" s="142" t="s">
        <v>5</v>
      </c>
      <c r="B13" s="5">
        <v>165</v>
      </c>
    </row>
    <row r="14" spans="1:4">
      <c r="A14" s="142" t="s">
        <v>6</v>
      </c>
      <c r="B14" s="5">
        <v>6</v>
      </c>
    </row>
    <row r="15" spans="1:4" ht="15.75" thickBot="1">
      <c r="A15" s="142" t="s">
        <v>7</v>
      </c>
      <c r="B15" s="26">
        <v>0</v>
      </c>
    </row>
    <row r="16" spans="1:4" ht="15.75" thickBot="1">
      <c r="A16" s="9" t="s">
        <v>2</v>
      </c>
      <c r="B16" s="3">
        <f>+B12+B13+B14+B15</f>
        <v>252</v>
      </c>
    </row>
    <row r="17" spans="1:2" s="497" customFormat="1">
      <c r="A17" s="11"/>
      <c r="B17" s="18"/>
    </row>
    <row r="18" spans="1:2" s="497" customFormat="1">
      <c r="A18" s="11"/>
      <c r="B18" s="18"/>
    </row>
    <row r="19" spans="1:2">
      <c r="A19" s="11"/>
      <c r="B19" s="12"/>
    </row>
    <row r="20" spans="1:2" s="497" customFormat="1">
      <c r="A20" s="142" t="s">
        <v>330</v>
      </c>
      <c r="B20" s="5">
        <v>6</v>
      </c>
    </row>
    <row r="21" spans="1:2" s="497" customFormat="1">
      <c r="A21" s="142" t="s">
        <v>331</v>
      </c>
      <c r="B21" s="5">
        <v>90</v>
      </c>
    </row>
    <row r="22" spans="1:2" s="497" customFormat="1">
      <c r="A22" s="142" t="s">
        <v>332</v>
      </c>
      <c r="B22" s="5">
        <v>47</v>
      </c>
    </row>
    <row r="23" spans="1:2" s="497" customFormat="1">
      <c r="A23" s="142" t="s">
        <v>333</v>
      </c>
      <c r="B23" s="5">
        <v>0</v>
      </c>
    </row>
    <row r="24" spans="1:2" s="497" customFormat="1" ht="15.75" thickBot="1">
      <c r="A24" s="11"/>
      <c r="B24" s="12"/>
    </row>
    <row r="25" spans="1:2" s="497" customFormat="1" ht="15.75" thickBot="1">
      <c r="A25" s="9" t="s">
        <v>2</v>
      </c>
      <c r="B25" s="3">
        <f>SUM(B20:B24)</f>
        <v>143</v>
      </c>
    </row>
    <row r="26" spans="1:2" s="497" customFormat="1">
      <c r="A26" s="11"/>
      <c r="B26" s="18"/>
    </row>
    <row r="27" spans="1:2" s="497" customFormat="1">
      <c r="A27" s="11"/>
      <c r="B27" s="18"/>
    </row>
    <row r="28" spans="1:2" s="497" customFormat="1">
      <c r="A28" s="11"/>
      <c r="B28" s="18"/>
    </row>
    <row r="29" spans="1:2" s="497" customFormat="1">
      <c r="A29" s="11"/>
      <c r="B29" s="12"/>
    </row>
    <row r="30" spans="1:2" s="497" customFormat="1">
      <c r="A30" s="142" t="s">
        <v>377</v>
      </c>
      <c r="B30" s="5">
        <v>0</v>
      </c>
    </row>
    <row r="31" spans="1:2" s="497" customFormat="1">
      <c r="A31" s="142" t="s">
        <v>376</v>
      </c>
      <c r="B31" s="5">
        <v>75</v>
      </c>
    </row>
    <row r="32" spans="1:2" s="497" customFormat="1">
      <c r="A32" s="142" t="s">
        <v>375</v>
      </c>
      <c r="B32" s="5">
        <v>34</v>
      </c>
    </row>
    <row r="33" spans="1:2" s="497" customFormat="1">
      <c r="A33" s="142" t="s">
        <v>378</v>
      </c>
      <c r="B33" s="5">
        <v>0</v>
      </c>
    </row>
    <row r="34" spans="1:2" s="497" customFormat="1" ht="15.75" thickBot="1">
      <c r="A34" s="11"/>
      <c r="B34" s="12"/>
    </row>
    <row r="35" spans="1:2" s="497" customFormat="1" ht="15.75" thickBot="1">
      <c r="A35" s="9"/>
      <c r="B35" s="3">
        <f>SUM(B31:B34)</f>
        <v>109</v>
      </c>
    </row>
    <row r="36" spans="1:2" s="497" customFormat="1">
      <c r="A36" s="11"/>
      <c r="B36" s="12"/>
    </row>
    <row r="37" spans="1:2" s="497" customFormat="1">
      <c r="A37" s="11"/>
      <c r="B37" s="12"/>
    </row>
    <row r="38" spans="1:2" s="497" customFormat="1" ht="15.75" thickBot="1">
      <c r="A38" s="11"/>
      <c r="B38" s="12"/>
    </row>
    <row r="39" spans="1:2" s="497" customFormat="1" ht="15.75" thickBot="1">
      <c r="A39" s="9" t="s">
        <v>441</v>
      </c>
      <c r="B39" s="3">
        <f>+B25+B35</f>
        <v>252</v>
      </c>
    </row>
    <row r="40" spans="1:2" s="497" customFormat="1">
      <c r="A40" s="11"/>
      <c r="B40" s="12"/>
    </row>
    <row r="41" spans="1:2" s="497" customFormat="1">
      <c r="A41" s="11"/>
      <c r="B41" s="12"/>
    </row>
    <row r="42" spans="1:2" ht="15.75">
      <c r="A42" s="10" t="s">
        <v>8</v>
      </c>
      <c r="B42" s="12"/>
    </row>
    <row r="43" spans="1:2">
      <c r="A43" s="122"/>
      <c r="B43" s="125"/>
    </row>
    <row r="44" spans="1:2" ht="15.75" thickBot="1">
      <c r="A44" s="141" t="s">
        <v>9</v>
      </c>
      <c r="B44" s="6">
        <v>595</v>
      </c>
    </row>
    <row r="45" spans="1:2" ht="15.75" thickBot="1">
      <c r="A45" s="9" t="s">
        <v>2</v>
      </c>
      <c r="B45" s="3">
        <f>SUM(B44)</f>
        <v>595</v>
      </c>
    </row>
    <row r="46" spans="1:2">
      <c r="A46" s="122"/>
      <c r="B46" s="125"/>
    </row>
    <row r="47" spans="1:2" ht="15.75">
      <c r="A47" s="10" t="s">
        <v>10</v>
      </c>
      <c r="B47" s="140"/>
    </row>
    <row r="48" spans="1:2">
      <c r="A48" s="122"/>
      <c r="B48" s="125"/>
    </row>
    <row r="49" spans="1:2">
      <c r="A49" s="7" t="s">
        <v>459</v>
      </c>
      <c r="B49" s="5">
        <v>6</v>
      </c>
    </row>
    <row r="50" spans="1:2" s="122" customFormat="1">
      <c r="A50" s="7" t="s">
        <v>458</v>
      </c>
      <c r="B50" s="5">
        <v>2</v>
      </c>
    </row>
    <row r="51" spans="1:2">
      <c r="A51" s="7" t="s">
        <v>442</v>
      </c>
      <c r="B51" s="5">
        <v>4</v>
      </c>
    </row>
    <row r="52" spans="1:2">
      <c r="A52" s="7" t="s">
        <v>473</v>
      </c>
      <c r="B52" s="5">
        <v>50</v>
      </c>
    </row>
    <row r="53" spans="1:2">
      <c r="A53" s="7" t="s">
        <v>475</v>
      </c>
      <c r="B53" s="5">
        <v>0</v>
      </c>
    </row>
    <row r="54" spans="1:2">
      <c r="A54" s="7" t="s">
        <v>14</v>
      </c>
      <c r="B54" s="5">
        <v>49</v>
      </c>
    </row>
    <row r="55" spans="1:2">
      <c r="A55" s="7" t="s">
        <v>143</v>
      </c>
      <c r="B55" s="5">
        <v>68</v>
      </c>
    </row>
    <row r="56" spans="1:2">
      <c r="A56" s="7" t="s">
        <v>476</v>
      </c>
      <c r="B56" s="5">
        <v>0</v>
      </c>
    </row>
    <row r="57" spans="1:2" s="122" customFormat="1">
      <c r="A57" s="7" t="s">
        <v>444</v>
      </c>
      <c r="B57" s="5">
        <v>33</v>
      </c>
    </row>
    <row r="58" spans="1:2" s="122" customFormat="1">
      <c r="A58" s="7" t="s">
        <v>445</v>
      </c>
      <c r="B58" s="5">
        <v>0</v>
      </c>
    </row>
    <row r="59" spans="1:2" s="122" customFormat="1">
      <c r="A59" s="141" t="s">
        <v>16</v>
      </c>
      <c r="B59" s="5">
        <v>22</v>
      </c>
    </row>
    <row r="60" spans="1:2">
      <c r="A60" s="7" t="s">
        <v>17</v>
      </c>
      <c r="B60" s="5">
        <v>5</v>
      </c>
    </row>
    <row r="61" spans="1:2" s="122" customFormat="1">
      <c r="A61" s="7" t="s">
        <v>446</v>
      </c>
      <c r="B61" s="5">
        <v>4</v>
      </c>
    </row>
    <row r="62" spans="1:2">
      <c r="A62" s="7" t="s">
        <v>447</v>
      </c>
      <c r="B62" s="5">
        <v>1</v>
      </c>
    </row>
    <row r="63" spans="1:2">
      <c r="A63" s="7" t="s">
        <v>474</v>
      </c>
      <c r="B63" s="5">
        <v>8</v>
      </c>
    </row>
    <row r="64" spans="1:2">
      <c r="A64" s="7" t="s">
        <v>515</v>
      </c>
      <c r="B64" s="5">
        <v>0</v>
      </c>
    </row>
    <row r="65" spans="1:2" ht="15.75" thickBot="1">
      <c r="A65" s="1"/>
      <c r="B65" s="18"/>
    </row>
    <row r="66" spans="1:2" ht="15.75" thickBot="1">
      <c r="A66" s="1"/>
      <c r="B66" s="3">
        <f>SUM(B49:B64)</f>
        <v>252</v>
      </c>
    </row>
    <row r="67" spans="1:2">
      <c r="A67" s="122"/>
      <c r="B67" s="125"/>
    </row>
    <row r="68" spans="1:2" s="122" customFormat="1">
      <c r="B68" s="125"/>
    </row>
    <row r="69" spans="1:2" s="122" customFormat="1">
      <c r="B69" s="125"/>
    </row>
    <row r="70" spans="1:2" s="122" customFormat="1" ht="15.75">
      <c r="A70" s="10" t="s">
        <v>19</v>
      </c>
      <c r="B70" s="140"/>
    </row>
    <row r="71" spans="1:2" s="122" customFormat="1">
      <c r="B71" s="125"/>
    </row>
    <row r="72" spans="1:2">
      <c r="A72" s="7" t="s">
        <v>197</v>
      </c>
      <c r="B72" s="5">
        <v>0</v>
      </c>
    </row>
    <row r="73" spans="1:2">
      <c r="A73" s="7" t="s">
        <v>21</v>
      </c>
      <c r="B73" s="5">
        <v>56</v>
      </c>
    </row>
    <row r="74" spans="1:2">
      <c r="A74" s="7" t="s">
        <v>22</v>
      </c>
      <c r="B74" s="5">
        <v>49</v>
      </c>
    </row>
    <row r="75" spans="1:2">
      <c r="A75" s="7" t="s">
        <v>20</v>
      </c>
      <c r="B75" s="5">
        <v>3</v>
      </c>
    </row>
    <row r="76" spans="1:2">
      <c r="A76" s="7" t="s">
        <v>23</v>
      </c>
      <c r="B76" s="5">
        <v>1</v>
      </c>
    </row>
    <row r="77" spans="1:2">
      <c r="A77" s="7" t="s">
        <v>24</v>
      </c>
      <c r="B77" s="5">
        <v>143</v>
      </c>
    </row>
    <row r="78" spans="1:2" ht="15.75" thickBot="1">
      <c r="A78" s="1"/>
      <c r="B78" s="140"/>
    </row>
    <row r="79" spans="1:2" ht="15.75" thickBot="1">
      <c r="A79" s="9" t="s">
        <v>2</v>
      </c>
      <c r="B79" s="3">
        <f>SUM(B72:B78)</f>
        <v>252</v>
      </c>
    </row>
    <row r="80" spans="1:2">
      <c r="A80" s="122"/>
      <c r="B80" s="125"/>
    </row>
    <row r="81" spans="1:2">
      <c r="A81" s="122"/>
      <c r="B81" s="125"/>
    </row>
    <row r="82" spans="1:2">
      <c r="A82" s="122"/>
      <c r="B82" s="125"/>
    </row>
    <row r="83" spans="1:2">
      <c r="A83" s="122"/>
      <c r="B83" s="125"/>
    </row>
    <row r="84" spans="1:2">
      <c r="A84" s="122"/>
      <c r="B84" s="125"/>
    </row>
    <row r="85" spans="1:2" s="497" customFormat="1">
      <c r="B85" s="125"/>
    </row>
    <row r="86" spans="1:2" s="497" customFormat="1">
      <c r="B86" s="125"/>
    </row>
    <row r="87" spans="1:2" s="497" customFormat="1">
      <c r="B87" s="125"/>
    </row>
    <row r="88" spans="1:2" s="497" customFormat="1">
      <c r="B88" s="125"/>
    </row>
    <row r="89" spans="1:2" s="497" customFormat="1">
      <c r="B89" s="125"/>
    </row>
    <row r="90" spans="1:2" s="497" customFormat="1">
      <c r="B90" s="125"/>
    </row>
    <row r="91" spans="1:2" s="497" customFormat="1">
      <c r="B91" s="125"/>
    </row>
    <row r="92" spans="1:2" s="497" customFormat="1">
      <c r="B92" s="125"/>
    </row>
    <row r="93" spans="1:2" ht="15.75">
      <c r="A93" s="10" t="s">
        <v>25</v>
      </c>
      <c r="B93" s="140"/>
    </row>
    <row r="94" spans="1:2">
      <c r="A94" s="122"/>
      <c r="B94" s="125"/>
    </row>
    <row r="95" spans="1:2" ht="15.75" thickBot="1">
      <c r="A95" s="1"/>
      <c r="B95" s="140"/>
    </row>
    <row r="96" spans="1:2" ht="15.75" thickBot="1">
      <c r="A96" s="16" t="s">
        <v>25</v>
      </c>
      <c r="B96" s="3">
        <v>406</v>
      </c>
    </row>
    <row r="97" spans="1:2">
      <c r="A97" s="122"/>
      <c r="B97" s="125"/>
    </row>
    <row r="98" spans="1:2" ht="15.75">
      <c r="A98" s="10" t="s">
        <v>26</v>
      </c>
      <c r="B98" s="140"/>
    </row>
    <row r="99" spans="1:2" ht="15.75" thickBot="1">
      <c r="A99" s="1"/>
      <c r="B99" s="140"/>
    </row>
    <row r="100" spans="1:2" ht="15.75" thickBot="1">
      <c r="A100" s="16" t="s">
        <v>424</v>
      </c>
      <c r="B100" s="3">
        <v>3</v>
      </c>
    </row>
    <row r="101" spans="1:2" s="122" customFormat="1">
      <c r="A101" s="191"/>
      <c r="B101" s="18"/>
    </row>
    <row r="102" spans="1:2" s="497" customFormat="1" ht="15.75" thickBot="1">
      <c r="A102" s="191"/>
      <c r="B102" s="18"/>
    </row>
    <row r="103" spans="1:2" s="497" customFormat="1" ht="15.75" thickBot="1">
      <c r="A103" s="16" t="s">
        <v>421</v>
      </c>
      <c r="B103" s="3">
        <v>0</v>
      </c>
    </row>
    <row r="104" spans="1:2" s="497" customFormat="1">
      <c r="A104" s="191"/>
      <c r="B104" s="18"/>
    </row>
    <row r="105" spans="1:2" s="497" customFormat="1" ht="15.75" thickBot="1">
      <c r="A105" s="191"/>
      <c r="B105" s="18"/>
    </row>
    <row r="106" spans="1:2" s="497" customFormat="1" ht="15.75" thickBot="1">
      <c r="A106" s="16" t="s">
        <v>452</v>
      </c>
      <c r="B106" s="3">
        <v>4</v>
      </c>
    </row>
    <row r="107" spans="1:2" s="497" customFormat="1">
      <c r="A107" s="191"/>
      <c r="B107" s="18"/>
    </row>
    <row r="108" spans="1:2" s="497" customFormat="1">
      <c r="A108" s="191"/>
      <c r="B108" s="18"/>
    </row>
    <row r="109" spans="1:2" s="122" customFormat="1">
      <c r="A109" s="191"/>
      <c r="B109" s="18"/>
    </row>
    <row r="110" spans="1:2" s="122" customFormat="1">
      <c r="A110" s="191"/>
      <c r="B110" s="18"/>
    </row>
    <row r="111" spans="1:2" ht="15.75">
      <c r="A111" s="10" t="s">
        <v>296</v>
      </c>
      <c r="B111" s="18"/>
    </row>
    <row r="112" spans="1:2" ht="15.75" thickBot="1">
      <c r="A112" s="122"/>
      <c r="B112" s="18"/>
    </row>
    <row r="113" spans="1:2" ht="15.75" thickBot="1">
      <c r="A113" s="16" t="s">
        <v>296</v>
      </c>
      <c r="B113" s="3">
        <v>2</v>
      </c>
    </row>
    <row r="114" spans="1:2" s="122" customFormat="1">
      <c r="A114" s="191"/>
      <c r="B114" s="18"/>
    </row>
    <row r="115" spans="1:2" s="122" customFormat="1">
      <c r="A115" s="191"/>
      <c r="B115" s="18"/>
    </row>
    <row r="116" spans="1:2" s="122" customFormat="1" ht="15.75">
      <c r="A116" s="10" t="s">
        <v>317</v>
      </c>
      <c r="B116" s="125"/>
    </row>
    <row r="117" spans="1:2" s="122" customFormat="1" ht="15.75" thickBot="1">
      <c r="B117" s="125"/>
    </row>
    <row r="118" spans="1:2" s="122" customFormat="1" ht="15.75" thickBot="1">
      <c r="A118" s="16" t="s">
        <v>318</v>
      </c>
      <c r="B118" s="3">
        <v>1</v>
      </c>
    </row>
    <row r="119" spans="1:2" s="122" customFormat="1" ht="15.75" thickBot="1">
      <c r="A119" s="16" t="s">
        <v>268</v>
      </c>
      <c r="B119" s="3">
        <v>3</v>
      </c>
    </row>
    <row r="120" spans="1:2" s="122" customFormat="1" ht="15.75" thickBot="1">
      <c r="A120" s="16" t="s">
        <v>319</v>
      </c>
      <c r="B120" s="3">
        <v>1</v>
      </c>
    </row>
    <row r="121" spans="1:2" s="497" customFormat="1" ht="15.75" thickBot="1">
      <c r="A121" s="16" t="s">
        <v>448</v>
      </c>
      <c r="B121" s="3">
        <v>1</v>
      </c>
    </row>
    <row r="122" spans="1:2" s="122" customFormat="1" ht="15.75" thickBot="1">
      <c r="A122" s="16" t="s">
        <v>267</v>
      </c>
      <c r="B122" s="3">
        <v>7</v>
      </c>
    </row>
    <row r="123" spans="1:2" s="122" customFormat="1" ht="15.75" thickBot="1">
      <c r="A123" s="16" t="s">
        <v>292</v>
      </c>
      <c r="B123" s="3">
        <v>4</v>
      </c>
    </row>
    <row r="124" spans="1:2" s="122" customFormat="1" ht="15.75" thickBot="1">
      <c r="B124" s="125"/>
    </row>
    <row r="125" spans="1:2" s="122" customFormat="1" ht="15.75" thickBot="1">
      <c r="A125" s="9" t="s">
        <v>2</v>
      </c>
      <c r="B125" s="3">
        <f>SUM(B118:B124)</f>
        <v>17</v>
      </c>
    </row>
    <row r="126" spans="1:2">
      <c r="A126" s="122"/>
      <c r="B126" s="125"/>
    </row>
    <row r="127" spans="1:2" s="122" customFormat="1">
      <c r="B127" s="125"/>
    </row>
    <row r="128" spans="1:2" s="122" customFormat="1" ht="16.5" thickBot="1">
      <c r="A128" s="10" t="s">
        <v>435</v>
      </c>
      <c r="B128" s="125"/>
    </row>
    <row r="129" spans="1:2" s="122" customFormat="1" ht="15.75" thickBot="1">
      <c r="A129" s="16" t="s">
        <v>435</v>
      </c>
      <c r="B129" s="3">
        <v>55</v>
      </c>
    </row>
    <row r="130" spans="1:2" s="122" customFormat="1">
      <c r="B130" s="125"/>
    </row>
    <row r="131" spans="1:2" s="497" customFormat="1">
      <c r="B131" s="125"/>
    </row>
    <row r="132" spans="1:2" s="497" customFormat="1">
      <c r="B132" s="125"/>
    </row>
    <row r="133" spans="1:2" s="497" customFormat="1">
      <c r="B133" s="125"/>
    </row>
    <row r="134" spans="1:2" s="497" customFormat="1">
      <c r="B134" s="125"/>
    </row>
    <row r="135" spans="1:2" s="497" customFormat="1">
      <c r="B135" s="125"/>
    </row>
    <row r="136" spans="1:2" s="497" customFormat="1">
      <c r="B136" s="125"/>
    </row>
    <row r="137" spans="1:2" s="497" customFormat="1">
      <c r="B137" s="125"/>
    </row>
    <row r="138" spans="1:2" s="497" customFormat="1">
      <c r="B138" s="125"/>
    </row>
    <row r="139" spans="1:2" s="497" customFormat="1">
      <c r="B139" s="125"/>
    </row>
    <row r="140" spans="1:2" s="497" customFormat="1">
      <c r="B140" s="125"/>
    </row>
    <row r="141" spans="1:2" s="497" customFormat="1">
      <c r="B141" s="125"/>
    </row>
    <row r="142" spans="1:2" s="497" customFormat="1">
      <c r="B142" s="125"/>
    </row>
    <row r="143" spans="1:2" s="122" customFormat="1">
      <c r="B143" s="125"/>
    </row>
    <row r="144" spans="1:2" ht="15.75">
      <c r="A144" s="10" t="s">
        <v>27</v>
      </c>
      <c r="B144" s="140"/>
    </row>
    <row r="145" spans="1:2">
      <c r="A145" s="122"/>
      <c r="B145" s="125"/>
    </row>
    <row r="146" spans="1:2">
      <c r="A146" s="7" t="s">
        <v>28</v>
      </c>
      <c r="B146" s="5">
        <v>209</v>
      </c>
    </row>
    <row r="147" spans="1:2">
      <c r="A147" s="7" t="s">
        <v>29</v>
      </c>
      <c r="B147" s="5">
        <v>35</v>
      </c>
    </row>
    <row r="148" spans="1:2">
      <c r="A148" s="7" t="s">
        <v>30</v>
      </c>
      <c r="B148" s="5">
        <v>0</v>
      </c>
    </row>
    <row r="149" spans="1:2" ht="15.75" thickBot="1">
      <c r="A149" s="7" t="s">
        <v>18</v>
      </c>
      <c r="B149" s="5">
        <v>8</v>
      </c>
    </row>
    <row r="150" spans="1:2" ht="15.75" thickBot="1">
      <c r="A150" s="9" t="s">
        <v>2</v>
      </c>
      <c r="B150" s="3">
        <f>+B146+B147+B148+B149</f>
        <v>252</v>
      </c>
    </row>
    <row r="151" spans="1:2">
      <c r="A151" s="122"/>
      <c r="B151" s="125"/>
    </row>
    <row r="152" spans="1:2">
      <c r="A152" s="122"/>
      <c r="B152" s="125"/>
    </row>
    <row r="153" spans="1:2" s="122" customFormat="1">
      <c r="B153" s="125"/>
    </row>
    <row r="154" spans="1:2" s="122" customFormat="1" ht="15.75">
      <c r="A154" s="10" t="s">
        <v>31</v>
      </c>
      <c r="B154" s="140"/>
    </row>
    <row r="155" spans="1:2" s="122" customFormat="1">
      <c r="B155" s="125"/>
    </row>
    <row r="156" spans="1:2" s="122" customFormat="1">
      <c r="A156" s="7" t="s">
        <v>32</v>
      </c>
      <c r="B156" s="5">
        <v>125</v>
      </c>
    </row>
    <row r="157" spans="1:2" s="122" customFormat="1">
      <c r="A157" s="7" t="s">
        <v>33</v>
      </c>
      <c r="B157" s="5">
        <v>6</v>
      </c>
    </row>
    <row r="158" spans="1:2" s="122" customFormat="1">
      <c r="A158" s="141" t="s">
        <v>34</v>
      </c>
      <c r="B158" s="5">
        <v>2</v>
      </c>
    </row>
    <row r="159" spans="1:2">
      <c r="A159" s="7" t="s">
        <v>35</v>
      </c>
      <c r="B159" s="5">
        <v>119</v>
      </c>
    </row>
    <row r="160" spans="1:2" ht="15.75" thickBot="1">
      <c r="A160" s="1"/>
      <c r="B160" s="140"/>
    </row>
    <row r="161" spans="1:2" ht="15.75" thickBot="1">
      <c r="A161" s="9" t="s">
        <v>2</v>
      </c>
      <c r="B161" s="3">
        <f>+B156+B157+B158+B159</f>
        <v>252</v>
      </c>
    </row>
    <row r="162" spans="1:2">
      <c r="A162" s="122"/>
      <c r="B162" s="125"/>
    </row>
    <row r="163" spans="1:2">
      <c r="A163" s="122"/>
      <c r="B163" s="125"/>
    </row>
    <row r="164" spans="1:2">
      <c r="A164" s="122"/>
      <c r="B164" s="125"/>
    </row>
    <row r="165" spans="1:2" ht="15.75">
      <c r="A165" s="10" t="s">
        <v>36</v>
      </c>
      <c r="B165" s="140"/>
    </row>
    <row r="166" spans="1:2">
      <c r="A166" s="122"/>
      <c r="B166" s="125"/>
    </row>
    <row r="167" spans="1:2">
      <c r="A167" s="7" t="s">
        <v>222</v>
      </c>
      <c r="B167" s="5">
        <v>67</v>
      </c>
    </row>
    <row r="168" spans="1:2">
      <c r="A168" s="7" t="s">
        <v>37</v>
      </c>
      <c r="B168" s="5">
        <v>143</v>
      </c>
    </row>
    <row r="169" spans="1:2">
      <c r="A169" s="7" t="s">
        <v>38</v>
      </c>
      <c r="B169" s="5">
        <v>14</v>
      </c>
    </row>
    <row r="170" spans="1:2">
      <c r="A170" s="7" t="s">
        <v>193</v>
      </c>
      <c r="B170" s="5">
        <v>28</v>
      </c>
    </row>
    <row r="171" spans="1:2" ht="15.75" thickBot="1">
      <c r="A171" s="1"/>
      <c r="B171" s="140"/>
    </row>
    <row r="172" spans="1:2" ht="15.75" thickBot="1">
      <c r="A172" s="9" t="s">
        <v>2</v>
      </c>
      <c r="B172" s="3">
        <f>SUM(B167:B171)</f>
        <v>252</v>
      </c>
    </row>
    <row r="173" spans="1:2">
      <c r="A173" s="122"/>
      <c r="B173" s="125"/>
    </row>
    <row r="174" spans="1:2">
      <c r="A174" s="122"/>
      <c r="B174" s="125"/>
    </row>
    <row r="175" spans="1:2">
      <c r="A175" s="122"/>
      <c r="B175" s="125"/>
    </row>
    <row r="176" spans="1:2">
      <c r="A176" s="122"/>
      <c r="B176" s="125"/>
    </row>
    <row r="177" spans="1:2">
      <c r="A177" s="122"/>
      <c r="B177" s="125"/>
    </row>
    <row r="178" spans="1:2">
      <c r="A178" s="122"/>
      <c r="B178" s="125"/>
    </row>
    <row r="179" spans="1:2">
      <c r="A179" s="122"/>
      <c r="B179" s="125"/>
    </row>
    <row r="180" spans="1:2">
      <c r="A180" s="122"/>
      <c r="B180" s="125"/>
    </row>
    <row r="181" spans="1:2">
      <c r="A181" s="122"/>
      <c r="B181" s="125"/>
    </row>
    <row r="182" spans="1:2" ht="15.75" thickBot="1">
      <c r="A182" s="122"/>
      <c r="B182" s="125"/>
    </row>
    <row r="183" spans="1:2" ht="15.75" thickBot="1">
      <c r="A183" s="20" t="s">
        <v>39</v>
      </c>
      <c r="B183" s="3" t="s">
        <v>40</v>
      </c>
    </row>
    <row r="184" spans="1:2">
      <c r="A184" s="122"/>
      <c r="B184" s="125"/>
    </row>
    <row r="185" spans="1:2" ht="15.75" thickBot="1">
      <c r="A185" s="122"/>
      <c r="B185" s="125"/>
    </row>
    <row r="186" spans="1:2" ht="15.75" thickBot="1">
      <c r="A186" s="107" t="s">
        <v>41</v>
      </c>
      <c r="B186" s="143">
        <v>4</v>
      </c>
    </row>
    <row r="187" spans="1:2" ht="15.75" thickBot="1">
      <c r="A187" s="107" t="s">
        <v>299</v>
      </c>
      <c r="B187" s="143">
        <v>1</v>
      </c>
    </row>
    <row r="188" spans="1:2" ht="15.75" thickBot="1">
      <c r="A188" s="107" t="s">
        <v>361</v>
      </c>
      <c r="B188" s="143">
        <v>1</v>
      </c>
    </row>
    <row r="189" spans="1:2" ht="15.75" thickBot="1">
      <c r="A189" s="107" t="s">
        <v>42</v>
      </c>
      <c r="B189" s="143">
        <v>10</v>
      </c>
    </row>
    <row r="190" spans="1:2" ht="15.75" thickBot="1">
      <c r="A190" s="107" t="s">
        <v>300</v>
      </c>
      <c r="B190" s="143">
        <v>1</v>
      </c>
    </row>
    <row r="191" spans="1:2" ht="15.75" thickBot="1">
      <c r="A191" s="107" t="s">
        <v>238</v>
      </c>
      <c r="B191" s="143">
        <v>1</v>
      </c>
    </row>
    <row r="192" spans="1:2" ht="15.75" thickBot="1">
      <c r="A192" s="107" t="s">
        <v>275</v>
      </c>
      <c r="B192" s="143">
        <v>1</v>
      </c>
    </row>
    <row r="193" spans="1:2" ht="15.75" thickBot="1">
      <c r="A193" s="107" t="s">
        <v>255</v>
      </c>
      <c r="B193" s="143">
        <v>1</v>
      </c>
    </row>
    <row r="194" spans="1:2" ht="15.75" thickBot="1">
      <c r="A194" s="107" t="s">
        <v>239</v>
      </c>
      <c r="B194" s="143">
        <v>1</v>
      </c>
    </row>
    <row r="195" spans="1:2" ht="15.75" thickBot="1">
      <c r="A195" s="107" t="s">
        <v>240</v>
      </c>
      <c r="B195" s="143">
        <v>3</v>
      </c>
    </row>
    <row r="196" spans="1:2" ht="15.75" thickBot="1">
      <c r="A196" s="107" t="s">
        <v>264</v>
      </c>
      <c r="B196" s="143">
        <v>1</v>
      </c>
    </row>
    <row r="197" spans="1:2" ht="15.75" thickBot="1">
      <c r="A197" s="107" t="s">
        <v>266</v>
      </c>
      <c r="B197" s="143">
        <v>28</v>
      </c>
    </row>
    <row r="198" spans="1:2" ht="15.75" thickBot="1">
      <c r="A198" s="107" t="s">
        <v>242</v>
      </c>
      <c r="B198" s="143">
        <v>22</v>
      </c>
    </row>
    <row r="199" spans="1:2" ht="15.75" thickBot="1">
      <c r="A199" s="107" t="s">
        <v>492</v>
      </c>
      <c r="B199" s="143">
        <v>31</v>
      </c>
    </row>
    <row r="200" spans="1:2" ht="15.75" thickBot="1">
      <c r="A200" s="107" t="s">
        <v>304</v>
      </c>
      <c r="B200" s="143">
        <v>4</v>
      </c>
    </row>
    <row r="201" spans="1:2" ht="15.75" thickBot="1">
      <c r="A201" s="107" t="s">
        <v>244</v>
      </c>
      <c r="B201" s="143">
        <v>10</v>
      </c>
    </row>
    <row r="202" spans="1:2" ht="15.75" thickBot="1">
      <c r="A202" s="107" t="s">
        <v>339</v>
      </c>
      <c r="B202" s="143">
        <v>2</v>
      </c>
    </row>
    <row r="203" spans="1:2" ht="15.75" thickBot="1">
      <c r="A203" s="107" t="s">
        <v>245</v>
      </c>
      <c r="B203" s="143">
        <v>2</v>
      </c>
    </row>
    <row r="204" spans="1:2" ht="15.75" thickBot="1">
      <c r="A204" s="107" t="s">
        <v>267</v>
      </c>
      <c r="B204" s="143">
        <v>1</v>
      </c>
    </row>
    <row r="205" spans="1:2" ht="15.75" thickBot="1">
      <c r="A205" s="107" t="s">
        <v>342</v>
      </c>
      <c r="B205" s="143">
        <v>12</v>
      </c>
    </row>
    <row r="206" spans="1:2" ht="15.75" thickBot="1">
      <c r="A206" s="107" t="s">
        <v>190</v>
      </c>
      <c r="B206" s="143">
        <v>7</v>
      </c>
    </row>
    <row r="207" spans="1:2" ht="15.75" thickBot="1">
      <c r="A207" s="107" t="s">
        <v>48</v>
      </c>
      <c r="B207" s="143">
        <v>3</v>
      </c>
    </row>
    <row r="208" spans="1:2" ht="15.75" thickBot="1">
      <c r="A208" s="107" t="s">
        <v>246</v>
      </c>
      <c r="B208" s="143">
        <v>27</v>
      </c>
    </row>
    <row r="209" spans="1:2" s="497" customFormat="1" ht="15.75" thickBot="1">
      <c r="A209" s="349"/>
      <c r="B209" s="12"/>
    </row>
    <row r="210" spans="1:2" s="497" customFormat="1" ht="15.75" thickBot="1">
      <c r="A210" s="349"/>
      <c r="B210" s="3">
        <f>SUM(B186:B209)</f>
        <v>174</v>
      </c>
    </row>
    <row r="211" spans="1:2">
      <c r="A211" s="1"/>
      <c r="B211" s="18"/>
    </row>
    <row r="212" spans="1:2">
      <c r="A212" s="1"/>
      <c r="B212" s="18"/>
    </row>
    <row r="213" spans="1:2" ht="32.25" thickBot="1">
      <c r="A213" s="403" t="s">
        <v>294</v>
      </c>
      <c r="B213" s="140"/>
    </row>
    <row r="214" spans="1:2">
      <c r="A214" s="1"/>
      <c r="B214" s="144" t="s">
        <v>40</v>
      </c>
    </row>
    <row r="215" spans="1:2">
      <c r="A215" s="7" t="s">
        <v>49</v>
      </c>
      <c r="B215" s="248">
        <v>13</v>
      </c>
    </row>
    <row r="216" spans="1:2">
      <c r="A216" s="7" t="s">
        <v>50</v>
      </c>
      <c r="B216" s="248">
        <v>24</v>
      </c>
    </row>
    <row r="217" spans="1:2">
      <c r="A217" s="7" t="s">
        <v>51</v>
      </c>
      <c r="B217" s="248">
        <v>66</v>
      </c>
    </row>
    <row r="218" spans="1:2">
      <c r="A218" s="7" t="s">
        <v>52</v>
      </c>
      <c r="B218" s="248">
        <v>75</v>
      </c>
    </row>
    <row r="219" spans="1:2">
      <c r="A219" s="7" t="s">
        <v>53</v>
      </c>
      <c r="B219" s="248">
        <v>65</v>
      </c>
    </row>
    <row r="220" spans="1:2">
      <c r="A220" s="7" t="s">
        <v>54</v>
      </c>
      <c r="B220" s="248">
        <v>97</v>
      </c>
    </row>
    <row r="221" spans="1:2">
      <c r="A221" s="7" t="s">
        <v>55</v>
      </c>
      <c r="B221" s="248">
        <v>71</v>
      </c>
    </row>
    <row r="222" spans="1:2">
      <c r="A222" s="141" t="s">
        <v>56</v>
      </c>
      <c r="B222" s="248">
        <v>3</v>
      </c>
    </row>
    <row r="223" spans="1:2">
      <c r="A223" s="141" t="s">
        <v>276</v>
      </c>
      <c r="B223" s="248">
        <v>4</v>
      </c>
    </row>
    <row r="224" spans="1:2" ht="15.75" thickBot="1">
      <c r="A224" s="1"/>
      <c r="B224" s="122"/>
    </row>
    <row r="225" spans="1:2" ht="15.75" thickBot="1">
      <c r="A225" s="9" t="s">
        <v>2</v>
      </c>
      <c r="B225" s="3">
        <f>SUM(B215:B223)</f>
        <v>418</v>
      </c>
    </row>
    <row r="226" spans="1:2">
      <c r="A226" s="122"/>
      <c r="B226" s="125"/>
    </row>
    <row r="227" spans="1:2" ht="47.25">
      <c r="A227" s="403" t="s">
        <v>295</v>
      </c>
      <c r="B227" s="140"/>
    </row>
    <row r="228" spans="1:2" ht="15.75" thickBot="1">
      <c r="A228" s="1"/>
      <c r="B228" s="140"/>
    </row>
    <row r="229" spans="1:2">
      <c r="A229" s="1"/>
      <c r="B229" s="144" t="s">
        <v>58</v>
      </c>
    </row>
    <row r="230" spans="1:2">
      <c r="A230" s="7" t="s">
        <v>49</v>
      </c>
      <c r="B230" s="5">
        <v>145</v>
      </c>
    </row>
    <row r="231" spans="1:2">
      <c r="A231" s="7" t="s">
        <v>50</v>
      </c>
      <c r="B231" s="5">
        <v>152</v>
      </c>
    </row>
    <row r="232" spans="1:2">
      <c r="A232" s="7" t="s">
        <v>51</v>
      </c>
      <c r="B232" s="5">
        <v>41</v>
      </c>
    </row>
    <row r="233" spans="1:2">
      <c r="A233" s="7" t="s">
        <v>52</v>
      </c>
      <c r="B233" s="5">
        <v>43</v>
      </c>
    </row>
    <row r="234" spans="1:2">
      <c r="A234" s="7" t="s">
        <v>53</v>
      </c>
      <c r="B234" s="5">
        <v>38</v>
      </c>
    </row>
    <row r="235" spans="1:2">
      <c r="A235" s="7" t="s">
        <v>54</v>
      </c>
      <c r="B235" s="5">
        <v>25</v>
      </c>
    </row>
    <row r="236" spans="1:2">
      <c r="A236" s="7" t="s">
        <v>55</v>
      </c>
      <c r="B236" s="5">
        <v>8</v>
      </c>
    </row>
    <row r="237" spans="1:2">
      <c r="A237" s="7" t="s">
        <v>56</v>
      </c>
      <c r="B237" s="5">
        <v>0</v>
      </c>
    </row>
    <row r="238" spans="1:2" ht="15.75" thickBot="1">
      <c r="A238" s="1"/>
      <c r="B238" s="140"/>
    </row>
    <row r="239" spans="1:2" ht="15.75" thickBot="1">
      <c r="A239" s="9" t="s">
        <v>2</v>
      </c>
      <c r="B239" s="3">
        <f>SUM(B230:B238)</f>
        <v>452</v>
      </c>
    </row>
    <row r="240" spans="1:2">
      <c r="A240" s="122"/>
      <c r="B240" s="125"/>
    </row>
    <row r="241" spans="1:2">
      <c r="A241" s="122"/>
      <c r="B241" s="125"/>
    </row>
    <row r="242" spans="1:2">
      <c r="A242" s="122"/>
      <c r="B242" s="125"/>
    </row>
    <row r="243" spans="1:2" ht="15.75" thickBot="1">
      <c r="A243" s="1"/>
      <c r="B243" s="140"/>
    </row>
    <row r="244" spans="1:2" ht="15.75" thickBot="1">
      <c r="A244" s="17" t="s">
        <v>426</v>
      </c>
      <c r="B244" s="3">
        <v>45</v>
      </c>
    </row>
    <row r="245" spans="1:2" s="122" customFormat="1">
      <c r="A245" s="485"/>
      <c r="B245" s="18"/>
    </row>
    <row r="246" spans="1:2" s="122" customFormat="1" ht="15.75" thickBot="1">
      <c r="A246" s="485"/>
      <c r="B246" s="18"/>
    </row>
    <row r="247" spans="1:2" s="122" customFormat="1" ht="15.75" thickBot="1">
      <c r="A247" s="17" t="s">
        <v>420</v>
      </c>
      <c r="B247" s="557">
        <v>7332</v>
      </c>
    </row>
    <row r="248" spans="1:2" s="122" customFormat="1">
      <c r="A248" s="485"/>
      <c r="B248" s="18"/>
    </row>
    <row r="249" spans="1:2" ht="15.75" thickBot="1">
      <c r="A249" s="1"/>
      <c r="B249" s="140"/>
    </row>
    <row r="250" spans="1:2" ht="15.75" thickBot="1">
      <c r="A250" s="17" t="s">
        <v>59</v>
      </c>
      <c r="B250" s="3">
        <v>31</v>
      </c>
    </row>
    <row r="251" spans="1:2">
      <c r="A251" s="122"/>
      <c r="B251" s="125"/>
    </row>
    <row r="252" spans="1:2">
      <c r="A252" s="122"/>
      <c r="B252" s="125"/>
    </row>
    <row r="253" spans="1:2">
      <c r="A253" s="122"/>
      <c r="B253" s="125"/>
    </row>
    <row r="254" spans="1:2" ht="15.75">
      <c r="A254" s="10" t="s">
        <v>60</v>
      </c>
      <c r="B254" s="140"/>
    </row>
    <row r="255" spans="1:2">
      <c r="A255" s="122"/>
      <c r="B255" s="125"/>
    </row>
    <row r="256" spans="1:2">
      <c r="A256" s="7" t="s">
        <v>61</v>
      </c>
      <c r="B256" s="5">
        <v>116</v>
      </c>
    </row>
    <row r="257" spans="1:7" ht="48" customHeight="1">
      <c r="A257" s="145" t="s">
        <v>62</v>
      </c>
      <c r="B257" s="5">
        <v>45</v>
      </c>
    </row>
    <row r="258" spans="1:7" ht="15.75" thickBot="1">
      <c r="A258" s="7"/>
      <c r="B258" s="5"/>
      <c r="D258" s="497"/>
    </row>
    <row r="259" spans="1:7" ht="15.75" thickBot="1">
      <c r="A259" s="9" t="s">
        <v>2</v>
      </c>
      <c r="B259" s="3">
        <f>+B256+B257</f>
        <v>161</v>
      </c>
      <c r="D259" s="497"/>
    </row>
    <row r="260" spans="1:7">
      <c r="A260" s="122"/>
      <c r="B260" s="125"/>
      <c r="D260" s="497"/>
    </row>
    <row r="261" spans="1:7">
      <c r="A261" s="122"/>
      <c r="B261" s="125"/>
      <c r="D261" s="497"/>
    </row>
    <row r="262" spans="1:7" ht="15.75" thickBot="1">
      <c r="A262" s="1"/>
      <c r="B262" s="140"/>
      <c r="D262" s="497"/>
    </row>
    <row r="263" spans="1:7" ht="15.75" thickBot="1">
      <c r="A263" s="141" t="s">
        <v>63</v>
      </c>
      <c r="B263" s="3">
        <v>91</v>
      </c>
      <c r="D263" s="497"/>
    </row>
    <row r="264" spans="1:7">
      <c r="A264" s="122"/>
      <c r="B264" s="125"/>
      <c r="D264" s="497"/>
    </row>
    <row r="265" spans="1:7" ht="15.75" thickBot="1">
      <c r="A265" s="1"/>
      <c r="B265" s="140"/>
      <c r="D265" s="497"/>
    </row>
    <row r="266" spans="1:7" ht="15.75" thickBot="1">
      <c r="A266" s="9" t="s">
        <v>2</v>
      </c>
      <c r="B266" s="3">
        <f>+B259+B263</f>
        <v>252</v>
      </c>
      <c r="D266" s="497"/>
    </row>
    <row r="267" spans="1:7" ht="15.75" thickBot="1">
      <c r="A267" s="122"/>
      <c r="B267" s="125"/>
      <c r="D267" s="497"/>
    </row>
    <row r="268" spans="1:7" ht="16.5" thickBot="1">
      <c r="A268" s="133" t="s">
        <v>64</v>
      </c>
      <c r="B268" s="3" t="s">
        <v>233</v>
      </c>
      <c r="D268" s="497"/>
      <c r="E268" s="122"/>
      <c r="F268" s="122"/>
      <c r="G268" s="122"/>
    </row>
    <row r="269" spans="1:7">
      <c r="A269" s="146" t="str">
        <f>+'ACUM-MARZO'!A246</f>
        <v>Actas y Acuerdos</v>
      </c>
      <c r="B269" s="6">
        <v>12</v>
      </c>
      <c r="C269" s="122"/>
      <c r="D269" s="497"/>
      <c r="F269" s="122"/>
      <c r="G269" s="122"/>
    </row>
    <row r="270" spans="1:7">
      <c r="A270" s="146" t="str">
        <f>+'ACUM-MARZO'!A247</f>
        <v>Agua y Alcantarillado</v>
      </c>
      <c r="B270" s="6">
        <v>7</v>
      </c>
      <c r="C270" s="122"/>
      <c r="D270" s="497"/>
      <c r="F270" s="122"/>
      <c r="G270" s="122"/>
    </row>
    <row r="271" spans="1:7">
      <c r="A271" s="146" t="str">
        <f>+'ACUM-MARZO'!A248</f>
        <v>Alumbrado Público</v>
      </c>
      <c r="B271" s="6">
        <v>3</v>
      </c>
      <c r="C271" s="122"/>
      <c r="D271" s="497"/>
      <c r="F271" s="122"/>
      <c r="G271" s="122"/>
    </row>
    <row r="272" spans="1:7">
      <c r="A272" s="146" t="str">
        <f>+'ACUM-MARZO'!A249</f>
        <v>Archivo Municipal</v>
      </c>
      <c r="B272" s="6">
        <v>7</v>
      </c>
      <c r="C272" s="122"/>
      <c r="D272" s="497"/>
      <c r="F272" s="122"/>
      <c r="G272" s="122"/>
    </row>
    <row r="273" spans="1:7">
      <c r="A273" s="146" t="str">
        <f>+'ACUM-MARZO'!A250</f>
        <v>Aseo Público</v>
      </c>
      <c r="B273" s="6">
        <v>1</v>
      </c>
      <c r="C273" s="122"/>
      <c r="D273" s="497"/>
      <c r="F273" s="122"/>
      <c r="G273" s="122"/>
    </row>
    <row r="274" spans="1:7">
      <c r="A274" s="146" t="str">
        <f>+'ACUM-MARZO'!A251</f>
        <v>Asuntos Internos</v>
      </c>
      <c r="B274" s="6">
        <v>0</v>
      </c>
      <c r="C274" s="122"/>
      <c r="D274" s="497"/>
      <c r="F274" s="122"/>
      <c r="G274" s="122"/>
    </row>
    <row r="275" spans="1:7">
      <c r="A275" s="146" t="str">
        <f>+'ACUM-MARZO'!A252</f>
        <v>Atención Ciudadana</v>
      </c>
      <c r="B275" s="6">
        <v>6</v>
      </c>
      <c r="C275" s="122"/>
      <c r="D275" s="497"/>
      <c r="F275" s="122"/>
      <c r="G275" s="122"/>
    </row>
    <row r="276" spans="1:7">
      <c r="A276" s="146" t="str">
        <f>+'ACUM-MARZO'!A253</f>
        <v>Catastro</v>
      </c>
      <c r="B276" s="6">
        <v>3</v>
      </c>
      <c r="C276" s="122"/>
      <c r="D276" s="497"/>
      <c r="F276" s="122"/>
      <c r="G276" s="122"/>
    </row>
    <row r="277" spans="1:7">
      <c r="A277" s="146" t="str">
        <f>+'ACUM-MARZO'!A254</f>
        <v>Cementerios</v>
      </c>
      <c r="B277" s="6">
        <v>3</v>
      </c>
      <c r="C277" s="122"/>
      <c r="D277" s="497"/>
      <c r="F277" s="122"/>
      <c r="G277" s="122"/>
    </row>
    <row r="278" spans="1:7">
      <c r="A278" s="146" t="str">
        <f>+'ACUM-MARZO'!A255</f>
        <v>Centro de  Promoción Económica y Turismo</v>
      </c>
      <c r="B278" s="6">
        <v>3</v>
      </c>
      <c r="C278" s="122"/>
      <c r="D278" s="497"/>
      <c r="F278" s="122"/>
      <c r="G278" s="122"/>
    </row>
    <row r="279" spans="1:7" s="122" customFormat="1">
      <c r="A279" s="146" t="str">
        <f>+'ACUM-MARZO'!A256</f>
        <v>Comisaría General de Seguridad Pública</v>
      </c>
      <c r="B279" s="6">
        <v>25</v>
      </c>
      <c r="D279" s="497"/>
    </row>
    <row r="280" spans="1:7">
      <c r="A280" s="146" t="str">
        <f>+'ACUM-MARZO'!A257</f>
        <v>Comunicación Social</v>
      </c>
      <c r="B280" s="6">
        <v>1</v>
      </c>
      <c r="C280" s="122"/>
      <c r="D280" s="497"/>
      <c r="F280" s="122"/>
      <c r="G280" s="122"/>
    </row>
    <row r="281" spans="1:7">
      <c r="A281" s="146" t="str">
        <f>+'ACUM-MARZO'!A258</f>
        <v>Comunidad Digna</v>
      </c>
      <c r="B281" s="6">
        <v>0</v>
      </c>
      <c r="C281" s="122"/>
      <c r="D281" s="497"/>
      <c r="F281" s="122"/>
      <c r="G281" s="122"/>
    </row>
    <row r="282" spans="1:7">
      <c r="A282" s="146" t="str">
        <f>+'ACUM-MARZO'!A259</f>
        <v>Consejería Juridica</v>
      </c>
      <c r="B282" s="6">
        <v>0</v>
      </c>
      <c r="C282" s="122"/>
      <c r="D282" s="497"/>
      <c r="F282" s="122"/>
      <c r="G282" s="122"/>
    </row>
    <row r="283" spans="1:7">
      <c r="A283" s="146" t="str">
        <f>+'ACUM-MARZO'!A260</f>
        <v>Contraloría</v>
      </c>
      <c r="B283" s="6">
        <v>2</v>
      </c>
      <c r="C283" s="122"/>
      <c r="D283" s="497"/>
      <c r="F283" s="122"/>
      <c r="G283" s="122"/>
    </row>
    <row r="284" spans="1:7">
      <c r="A284" s="146" t="str">
        <f>+'ACUM-MARZO'!A261</f>
        <v>Coordinación de Delegaciones</v>
      </c>
      <c r="B284" s="6">
        <v>0</v>
      </c>
      <c r="C284" s="122"/>
      <c r="D284" s="497"/>
      <c r="F284" s="122"/>
      <c r="G284" s="122"/>
    </row>
    <row r="285" spans="1:7">
      <c r="A285" s="146" t="str">
        <f>+'ACUM-MARZO'!A262</f>
        <v>Coordinación de Gabinete</v>
      </c>
      <c r="B285" s="6">
        <v>0</v>
      </c>
      <c r="C285" s="122"/>
      <c r="D285" s="497"/>
      <c r="F285" s="122"/>
      <c r="G285" s="122"/>
    </row>
    <row r="286" spans="1:7">
      <c r="A286" s="146" t="str">
        <f>+'ACUM-MARZO'!A263</f>
        <v xml:space="preserve">Coordinación de la Oficina de Presidencia </v>
      </c>
      <c r="B286" s="6">
        <v>0</v>
      </c>
      <c r="C286" s="122"/>
      <c r="D286" s="497"/>
      <c r="F286" s="122"/>
      <c r="G286" s="122"/>
    </row>
    <row r="287" spans="1:7">
      <c r="A287" s="146" t="str">
        <f>+'ACUM-MARZO'!A264</f>
        <v>Coordinación General  Oficina Central de Gobierno, Estrategía y opinión Pública</v>
      </c>
      <c r="B287" s="6">
        <v>0</v>
      </c>
      <c r="C287" s="122"/>
      <c r="D287" s="497"/>
      <c r="F287" s="122"/>
      <c r="G287" s="122"/>
    </row>
    <row r="288" spans="1:7">
      <c r="A288" s="146" t="str">
        <f>+'ACUM-MARZO'!A265</f>
        <v>Coplademun</v>
      </c>
      <c r="B288" s="6">
        <v>1</v>
      </c>
      <c r="C288" s="122"/>
      <c r="D288" s="497"/>
      <c r="F288" s="122"/>
      <c r="G288" s="122"/>
    </row>
    <row r="289" spans="1:7">
      <c r="A289" s="146" t="str">
        <f>+'ACUM-MARZO'!A266</f>
        <v>Desarrollo Social Humano</v>
      </c>
      <c r="B289" s="6">
        <v>7</v>
      </c>
      <c r="C289" s="122"/>
      <c r="D289" s="497"/>
      <c r="F289" s="122"/>
      <c r="G289" s="122"/>
    </row>
    <row r="290" spans="1:7">
      <c r="A290" s="146" t="str">
        <f>+'ACUM-MARZO'!A267</f>
        <v>Dirección General de  Innovación y Tecnología</v>
      </c>
      <c r="B290" s="6">
        <v>3</v>
      </c>
      <c r="C290" s="122"/>
      <c r="D290" s="497"/>
      <c r="F290" s="122"/>
      <c r="G290" s="122"/>
    </row>
    <row r="291" spans="1:7">
      <c r="A291" s="146" t="str">
        <f>+'ACUM-MARZO'!A268</f>
        <v>Dirección General de Ecología</v>
      </c>
      <c r="B291" s="6">
        <v>18</v>
      </c>
      <c r="C291" s="122"/>
      <c r="D291" s="497"/>
      <c r="F291" s="122"/>
      <c r="G291" s="122"/>
    </row>
    <row r="292" spans="1:7">
      <c r="A292" s="146" t="str">
        <f>+'ACUM-MARZO'!A269</f>
        <v>Dirección General de Inspección de Reglamentos</v>
      </c>
      <c r="B292" s="6">
        <v>17</v>
      </c>
      <c r="C292" s="122"/>
      <c r="D292" s="497"/>
      <c r="F292" s="122"/>
      <c r="G292" s="122"/>
    </row>
    <row r="293" spans="1:7">
      <c r="A293" s="146" t="str">
        <f>+'ACUM-MARZO'!A270</f>
        <v>Dirección General de Obras Públicas</v>
      </c>
      <c r="B293" s="6">
        <v>71</v>
      </c>
      <c r="C293" s="122"/>
      <c r="D293" s="497"/>
      <c r="F293" s="122"/>
      <c r="G293" s="122"/>
    </row>
    <row r="294" spans="1:7">
      <c r="A294" s="146" t="str">
        <f>+'ACUM-MARZO'!A271</f>
        <v>Dirección General de Servicios Públicos</v>
      </c>
      <c r="B294" s="6">
        <v>18</v>
      </c>
      <c r="C294" s="122"/>
      <c r="D294" s="497"/>
      <c r="F294" s="122"/>
      <c r="G294" s="122"/>
    </row>
    <row r="295" spans="1:7">
      <c r="A295" s="146" t="str">
        <f>+'ACUM-MARZO'!A272</f>
        <v>Educación Municipal</v>
      </c>
      <c r="B295" s="6">
        <v>0</v>
      </c>
      <c r="C295" s="122"/>
      <c r="D295" s="497"/>
      <c r="F295" s="122"/>
      <c r="G295" s="122"/>
    </row>
    <row r="296" spans="1:7">
      <c r="A296" s="146" t="str">
        <f>+'ACUM-MARZO'!A273</f>
        <v>Estacionómetros y Estacionamientos</v>
      </c>
      <c r="B296" s="6">
        <v>6</v>
      </c>
      <c r="C296" s="122"/>
      <c r="D296" s="497"/>
      <c r="F296" s="122"/>
      <c r="G296" s="122"/>
    </row>
    <row r="297" spans="1:7">
      <c r="A297" s="146" t="str">
        <f>+'ACUM-MARZO'!A274</f>
        <v>Instituto de Capacitación y Oferta Educativa</v>
      </c>
      <c r="B297" s="6">
        <v>1</v>
      </c>
      <c r="C297" s="122"/>
      <c r="D297" s="497"/>
      <c r="F297" s="122"/>
      <c r="G297" s="122"/>
    </row>
    <row r="298" spans="1:7">
      <c r="A298" s="146" t="str">
        <f>+'ACUM-MARZO'!A275</f>
        <v>Instituto de Cultura</v>
      </c>
      <c r="B298" s="6">
        <v>3</v>
      </c>
      <c r="C298" s="122"/>
      <c r="D298" s="497"/>
      <c r="F298" s="122"/>
      <c r="G298" s="122"/>
    </row>
    <row r="299" spans="1:7">
      <c r="A299" s="146" t="str">
        <f>+'ACUM-MARZO'!A276</f>
        <v>Instituto Municipal de la Juventud</v>
      </c>
      <c r="B299" s="6">
        <v>0</v>
      </c>
      <c r="C299" s="122"/>
      <c r="D299" s="497"/>
      <c r="F299" s="122"/>
      <c r="G299" s="122"/>
    </row>
    <row r="300" spans="1:7">
      <c r="A300" s="146" t="str">
        <f>+'ACUM-MARZO'!A277</f>
        <v>Instituto Municipal de la Mujer</v>
      </c>
      <c r="B300" s="6">
        <v>0</v>
      </c>
      <c r="C300" s="122"/>
      <c r="D300" s="497"/>
      <c r="F300" s="122"/>
      <c r="G300" s="122"/>
    </row>
    <row r="301" spans="1:7">
      <c r="A301" s="146" t="str">
        <f>+'ACUM-MARZO'!A278</f>
        <v>Integración y Dictaminación</v>
      </c>
      <c r="B301" s="6">
        <v>2</v>
      </c>
      <c r="C301" s="122"/>
      <c r="D301" s="497"/>
      <c r="F301" s="122"/>
      <c r="G301" s="122"/>
    </row>
    <row r="302" spans="1:7">
      <c r="A302" s="146" t="str">
        <f>+'ACUM-MARZO'!A279</f>
        <v>Junta Municipal de Reclutamiento</v>
      </c>
      <c r="B302" s="6">
        <v>0</v>
      </c>
      <c r="C302" s="122"/>
      <c r="D302" s="497"/>
      <c r="F302" s="122"/>
      <c r="G302" s="122"/>
    </row>
    <row r="303" spans="1:7">
      <c r="A303" s="146" t="str">
        <f>+'ACUM-MARZO'!A280</f>
        <v>Mantenimiento de Pavimentos</v>
      </c>
      <c r="B303" s="6">
        <v>3</v>
      </c>
      <c r="C303" s="122"/>
      <c r="D303" s="497"/>
      <c r="F303" s="122"/>
      <c r="G303" s="122"/>
    </row>
    <row r="304" spans="1:7">
      <c r="A304" s="146" t="str">
        <f>+'ACUM-MARZO'!A281</f>
        <v>Mantenimiento Urbano</v>
      </c>
      <c r="B304" s="6">
        <v>2</v>
      </c>
      <c r="C304" s="122"/>
      <c r="D304" s="497"/>
      <c r="F304" s="122"/>
      <c r="G304" s="122"/>
    </row>
    <row r="305" spans="1:7">
      <c r="A305" s="146" t="str">
        <f>+'ACUM-MARZO'!A282</f>
        <v>Oficialía Mayor Administrativa</v>
      </c>
      <c r="B305" s="6">
        <v>60</v>
      </c>
      <c r="C305" s="122"/>
      <c r="D305" s="497"/>
      <c r="F305" s="122"/>
      <c r="G305" s="122"/>
    </row>
    <row r="306" spans="1:7">
      <c r="A306" s="146" t="str">
        <f>+'ACUM-MARZO'!A283</f>
        <v>Oficialía Mayor de Padrón y Licencias</v>
      </c>
      <c r="B306" s="6">
        <v>40</v>
      </c>
      <c r="C306" s="122"/>
      <c r="D306" s="497"/>
      <c r="F306" s="122"/>
      <c r="G306" s="122"/>
    </row>
    <row r="307" spans="1:7">
      <c r="A307" s="146" t="str">
        <f>+'ACUM-MARZO'!A284</f>
        <v>Parques y Jardines</v>
      </c>
      <c r="B307" s="6">
        <v>6</v>
      </c>
      <c r="C307" s="122"/>
      <c r="D307" s="497"/>
      <c r="E307" s="122"/>
      <c r="F307" s="122"/>
      <c r="G307" s="122"/>
    </row>
    <row r="308" spans="1:7">
      <c r="A308" s="146" t="str">
        <f>+'ACUM-MARZO'!A285</f>
        <v>Participación Ciudadana</v>
      </c>
      <c r="B308" s="6">
        <v>4</v>
      </c>
      <c r="C308" s="122"/>
      <c r="D308" s="497"/>
      <c r="E308" s="122"/>
      <c r="F308" s="122"/>
      <c r="G308" s="122"/>
    </row>
    <row r="309" spans="1:7">
      <c r="A309" s="146" t="str">
        <f>+'ACUM-MARZO'!A286</f>
        <v>Patrimonio Municipal</v>
      </c>
      <c r="B309" s="6">
        <v>12</v>
      </c>
      <c r="C309" s="122"/>
      <c r="D309" s="122"/>
      <c r="E309" s="122"/>
      <c r="F309" s="122"/>
      <c r="G309" s="122"/>
    </row>
    <row r="310" spans="1:7">
      <c r="A310" s="146" t="str">
        <f>+'ACUM-MARZO'!A287</f>
        <v>Protección al Medio Ambiente</v>
      </c>
      <c r="B310" s="6">
        <v>0</v>
      </c>
      <c r="C310" s="122"/>
      <c r="D310" s="122"/>
      <c r="E310" s="122"/>
      <c r="F310" s="122"/>
      <c r="G310" s="122"/>
    </row>
    <row r="311" spans="1:7">
      <c r="A311" s="146" t="str">
        <f>+'ACUM-MARZO'!A288</f>
        <v>Protección Civil y Bomberos</v>
      </c>
      <c r="B311" s="6">
        <v>11</v>
      </c>
      <c r="C311" s="122"/>
      <c r="D311" s="122"/>
      <c r="E311" s="122"/>
      <c r="F311" s="122"/>
      <c r="G311" s="122"/>
    </row>
    <row r="312" spans="1:7">
      <c r="A312" s="146" t="str">
        <f>+'ACUM-MARZO'!A289</f>
        <v>Proyectos Estratégicos</v>
      </c>
      <c r="B312" s="6">
        <v>1</v>
      </c>
      <c r="C312" s="122"/>
      <c r="D312" s="122"/>
      <c r="E312" s="122"/>
      <c r="F312" s="122"/>
      <c r="G312" s="122"/>
    </row>
    <row r="313" spans="1:7">
      <c r="A313" s="146" t="str">
        <f>+'ACUM-MARZO'!A290</f>
        <v>Rastros Municipales</v>
      </c>
      <c r="B313" s="6">
        <v>0</v>
      </c>
      <c r="C313" s="122"/>
      <c r="D313" s="122"/>
      <c r="E313" s="122"/>
      <c r="F313" s="122"/>
      <c r="G313" s="122"/>
    </row>
    <row r="314" spans="1:7">
      <c r="A314" s="146" t="str">
        <f>+'ACUM-MARZO'!A291</f>
        <v>Regidores</v>
      </c>
      <c r="B314" s="6">
        <v>1</v>
      </c>
      <c r="C314" s="122"/>
      <c r="D314" s="122"/>
      <c r="E314" s="122"/>
      <c r="F314" s="122"/>
      <c r="G314" s="122"/>
    </row>
    <row r="315" spans="1:7">
      <c r="A315" s="146" t="str">
        <f>+'ACUM-MARZO'!A292</f>
        <v>Registro Civil</v>
      </c>
      <c r="B315" s="6">
        <v>0</v>
      </c>
      <c r="C315" s="122"/>
      <c r="D315" s="122"/>
      <c r="E315" s="122"/>
      <c r="F315" s="122"/>
      <c r="G315" s="122"/>
    </row>
    <row r="316" spans="1:7">
      <c r="A316" s="146" t="str">
        <f>+'ACUM-MARZO'!A293</f>
        <v>Relaciones Exteriores</v>
      </c>
      <c r="B316" s="6">
        <v>0</v>
      </c>
      <c r="C316" s="122"/>
      <c r="D316" s="122"/>
      <c r="E316" s="122"/>
      <c r="F316" s="122"/>
      <c r="G316" s="122"/>
    </row>
    <row r="317" spans="1:7">
      <c r="A317" s="146" t="str">
        <f>+'ACUM-MARZO'!A294</f>
        <v>Relaciones Públicas</v>
      </c>
      <c r="B317" s="6">
        <v>0</v>
      </c>
      <c r="C317" s="122"/>
      <c r="D317" s="122"/>
      <c r="E317" s="122"/>
      <c r="F317" s="122"/>
      <c r="G317" s="122"/>
    </row>
    <row r="318" spans="1:7">
      <c r="A318" s="146" t="str">
        <f>+'ACUM-MARZO'!A295</f>
        <v>Sanidad Animal</v>
      </c>
      <c r="B318" s="6">
        <v>0</v>
      </c>
      <c r="C318" s="122"/>
      <c r="D318" s="122"/>
      <c r="E318" s="122"/>
      <c r="F318" s="122"/>
      <c r="G318" s="122"/>
    </row>
    <row r="319" spans="1:7">
      <c r="A319" s="146" t="str">
        <f>+'ACUM-MARZO'!A296</f>
        <v>Secretaria del Ayuntamiento</v>
      </c>
      <c r="B319" s="6">
        <v>1</v>
      </c>
      <c r="C319" s="122"/>
      <c r="D319" s="122"/>
      <c r="E319" s="122"/>
      <c r="F319" s="122"/>
      <c r="G319" s="122"/>
    </row>
    <row r="320" spans="1:7">
      <c r="A320" s="146" t="str">
        <f>+'ACUM-MARZO'!A297</f>
        <v>Secretaría Particular</v>
      </c>
      <c r="B320" s="6">
        <v>4</v>
      </c>
      <c r="C320" s="122"/>
      <c r="D320" s="122"/>
      <c r="E320" s="122"/>
      <c r="F320" s="122"/>
      <c r="G320" s="122"/>
    </row>
    <row r="321" spans="1:11">
      <c r="A321" s="146" t="str">
        <f>+'ACUM-MARZO'!A298</f>
        <v>Síndico Municipal</v>
      </c>
      <c r="B321" s="6">
        <v>11</v>
      </c>
      <c r="C321" s="122"/>
      <c r="D321" s="122"/>
      <c r="E321" s="122"/>
      <c r="F321" s="122"/>
      <c r="G321" s="122"/>
    </row>
    <row r="322" spans="1:11">
      <c r="A322" s="146" t="str">
        <f>+'ACUM-MARZO'!A299</f>
        <v>Tesorero Municipal</v>
      </c>
      <c r="B322" s="6">
        <v>40</v>
      </c>
      <c r="C322" s="122"/>
      <c r="D322" s="122"/>
      <c r="E322" s="122"/>
      <c r="F322" s="122"/>
      <c r="G322" s="122"/>
    </row>
    <row r="323" spans="1:11">
      <c r="A323" s="146" t="str">
        <f>+'ACUM-MARZO'!A300</f>
        <v>Transparencia y Acceso a la Información</v>
      </c>
      <c r="B323" s="6">
        <v>2</v>
      </c>
      <c r="C323" s="122"/>
      <c r="D323" s="122"/>
      <c r="E323" s="122"/>
      <c r="F323" s="122"/>
      <c r="G323" s="122"/>
    </row>
    <row r="324" spans="1:11" ht="15.75" thickBot="1">
      <c r="A324" s="146" t="str">
        <f>+'ACUM-MARZO'!A301</f>
        <v>Vinculación Asuntos Religiosos</v>
      </c>
      <c r="B324" s="6"/>
      <c r="C324" s="122"/>
      <c r="D324" s="122"/>
      <c r="E324" s="122"/>
      <c r="F324" s="122"/>
    </row>
    <row r="325" spans="1:11" ht="16.5" thickBot="1">
      <c r="A325" s="97" t="s">
        <v>2</v>
      </c>
      <c r="B325" s="131">
        <f>SUM(B269:B324)</f>
        <v>418</v>
      </c>
    </row>
    <row r="327" spans="1:11" ht="15.75">
      <c r="A327" s="10" t="s">
        <v>57</v>
      </c>
      <c r="B327" s="125"/>
      <c r="C327" s="122"/>
      <c r="D327" s="122"/>
      <c r="E327" s="122"/>
      <c r="F327" s="122"/>
      <c r="G327" s="122"/>
    </row>
    <row r="328" spans="1:11" ht="21.75" thickBot="1">
      <c r="A328" s="232" t="s">
        <v>277</v>
      </c>
      <c r="B328" s="125"/>
      <c r="H328" s="122"/>
      <c r="I328" s="122"/>
      <c r="J328" s="122"/>
    </row>
    <row r="329" spans="1:11" ht="15.75" thickBot="1">
      <c r="A329" s="108" t="s">
        <v>64</v>
      </c>
      <c r="B329" s="59" t="s">
        <v>213</v>
      </c>
      <c r="C329" s="59" t="s">
        <v>50</v>
      </c>
      <c r="D329" s="59" t="s">
        <v>214</v>
      </c>
      <c r="E329" s="59" t="s">
        <v>215</v>
      </c>
      <c r="F329" s="59" t="s">
        <v>216</v>
      </c>
      <c r="G329" s="59" t="s">
        <v>217</v>
      </c>
      <c r="H329" s="59" t="s">
        <v>218</v>
      </c>
      <c r="I329" s="59" t="s">
        <v>219</v>
      </c>
      <c r="J329" s="59" t="s">
        <v>233</v>
      </c>
      <c r="K329" s="59" t="s">
        <v>417</v>
      </c>
    </row>
    <row r="330" spans="1:11" ht="15.75" thickBot="1">
      <c r="A330" s="135" t="s">
        <v>104</v>
      </c>
      <c r="B330" s="136">
        <v>0</v>
      </c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138">
        <f t="shared" ref="J330:J361" si="0">SUM(B330:I330)</f>
        <v>0</v>
      </c>
      <c r="K330" s="138" t="e">
        <f>+#REF!</f>
        <v>#REF!</v>
      </c>
    </row>
    <row r="331" spans="1:11" ht="15.75" thickBot="1">
      <c r="A331" s="135" t="s">
        <v>85</v>
      </c>
      <c r="B331" s="136">
        <v>0</v>
      </c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138">
        <f t="shared" si="0"/>
        <v>0</v>
      </c>
      <c r="K331" s="138" t="e">
        <f>+#REF!</f>
        <v>#REF!</v>
      </c>
    </row>
    <row r="332" spans="1:11" ht="15.75" thickBot="1">
      <c r="A332" s="135" t="s">
        <v>86</v>
      </c>
      <c r="B332" s="136">
        <v>0</v>
      </c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138">
        <f t="shared" si="0"/>
        <v>0</v>
      </c>
      <c r="K332" s="138" t="e">
        <f>+#REF!</f>
        <v>#REF!</v>
      </c>
    </row>
    <row r="333" spans="1:11" ht="15.75" thickBot="1">
      <c r="A333" s="135" t="s">
        <v>87</v>
      </c>
      <c r="B333" s="136">
        <v>0</v>
      </c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138">
        <f t="shared" si="0"/>
        <v>0</v>
      </c>
      <c r="K333" s="138" t="e">
        <f>+#REF!</f>
        <v>#REF!</v>
      </c>
    </row>
    <row r="334" spans="1:11" ht="15.75" thickBot="1">
      <c r="A334" s="135" t="s">
        <v>97</v>
      </c>
      <c r="B334" s="136">
        <v>0</v>
      </c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138">
        <f t="shared" si="0"/>
        <v>0</v>
      </c>
      <c r="K334" s="138">
        <f t="shared" ref="K334:K385" si="1">+B273</f>
        <v>1</v>
      </c>
    </row>
    <row r="335" spans="1:11" ht="15.75" thickBot="1">
      <c r="A335" s="135" t="s">
        <v>92</v>
      </c>
      <c r="B335" s="136">
        <v>0</v>
      </c>
      <c r="C335" s="136">
        <v>0</v>
      </c>
      <c r="D335" s="136">
        <v>0</v>
      </c>
      <c r="E335" s="136">
        <v>0</v>
      </c>
      <c r="F335" s="136">
        <v>0</v>
      </c>
      <c r="G335" s="136">
        <v>0</v>
      </c>
      <c r="H335" s="136">
        <v>0</v>
      </c>
      <c r="I335" s="136">
        <v>0</v>
      </c>
      <c r="J335" s="138">
        <f t="shared" si="0"/>
        <v>0</v>
      </c>
      <c r="K335" s="138">
        <f t="shared" si="1"/>
        <v>0</v>
      </c>
    </row>
    <row r="336" spans="1:11" ht="15.75" thickBot="1">
      <c r="A336" s="135" t="s">
        <v>88</v>
      </c>
      <c r="B336" s="136">
        <v>0</v>
      </c>
      <c r="C336" s="136">
        <v>0</v>
      </c>
      <c r="D336" s="136">
        <v>0</v>
      </c>
      <c r="E336" s="136">
        <v>0</v>
      </c>
      <c r="F336" s="136">
        <v>0</v>
      </c>
      <c r="G336" s="136">
        <v>0</v>
      </c>
      <c r="H336" s="136">
        <v>0</v>
      </c>
      <c r="I336" s="136">
        <v>0</v>
      </c>
      <c r="J336" s="138">
        <f t="shared" si="0"/>
        <v>0</v>
      </c>
      <c r="K336" s="138" t="e">
        <f>+#REF!</f>
        <v>#REF!</v>
      </c>
    </row>
    <row r="337" spans="1:11" ht="15.75" thickBot="1">
      <c r="A337" s="135" t="s">
        <v>65</v>
      </c>
      <c r="B337" s="136">
        <v>0</v>
      </c>
      <c r="C337" s="136">
        <v>0</v>
      </c>
      <c r="D337" s="136">
        <v>0</v>
      </c>
      <c r="E337" s="136">
        <v>0</v>
      </c>
      <c r="F337" s="136">
        <v>0</v>
      </c>
      <c r="G337" s="136">
        <v>0</v>
      </c>
      <c r="H337" s="136">
        <v>0</v>
      </c>
      <c r="I337" s="136">
        <v>0</v>
      </c>
      <c r="J337" s="138">
        <f t="shared" si="0"/>
        <v>0</v>
      </c>
      <c r="K337" s="138" t="e">
        <f>+#REF!</f>
        <v>#REF!</v>
      </c>
    </row>
    <row r="338" spans="1:11" ht="15.75" thickBot="1">
      <c r="A338" s="135" t="s">
        <v>67</v>
      </c>
      <c r="B338" s="136">
        <v>0</v>
      </c>
      <c r="C338" s="136">
        <v>0</v>
      </c>
      <c r="D338" s="136">
        <v>0</v>
      </c>
      <c r="E338" s="136">
        <v>0</v>
      </c>
      <c r="F338" s="136">
        <v>0</v>
      </c>
      <c r="G338" s="136">
        <v>0</v>
      </c>
      <c r="H338" s="136">
        <v>0</v>
      </c>
      <c r="I338" s="136">
        <v>0</v>
      </c>
      <c r="J338" s="138">
        <f t="shared" si="0"/>
        <v>0</v>
      </c>
      <c r="K338" s="138" t="e">
        <f>+#REF!</f>
        <v>#REF!</v>
      </c>
    </row>
    <row r="339" spans="1:11" ht="16.5" customHeight="1" thickBot="1">
      <c r="A339" s="135" t="s">
        <v>68</v>
      </c>
      <c r="B339" s="136">
        <v>0</v>
      </c>
      <c r="C339" s="136">
        <v>0</v>
      </c>
      <c r="D339" s="136">
        <v>0</v>
      </c>
      <c r="E339" s="136">
        <v>0</v>
      </c>
      <c r="F339" s="136">
        <v>0</v>
      </c>
      <c r="G339" s="136">
        <v>0</v>
      </c>
      <c r="H339" s="136">
        <v>0</v>
      </c>
      <c r="I339" s="136">
        <v>0</v>
      </c>
      <c r="J339" s="138">
        <f t="shared" si="0"/>
        <v>0</v>
      </c>
      <c r="K339" s="138" t="e">
        <f>+#REF!</f>
        <v>#REF!</v>
      </c>
    </row>
    <row r="340" spans="1:11" s="122" customFormat="1" ht="16.5" customHeight="1" thickBot="1">
      <c r="A340" s="135" t="s">
        <v>66</v>
      </c>
      <c r="B340" s="136">
        <v>0</v>
      </c>
      <c r="C340" s="136">
        <v>0</v>
      </c>
      <c r="D340" s="136">
        <v>0</v>
      </c>
      <c r="E340" s="136">
        <v>0</v>
      </c>
      <c r="F340" s="136">
        <v>0</v>
      </c>
      <c r="G340" s="136">
        <v>0</v>
      </c>
      <c r="H340" s="136">
        <v>0</v>
      </c>
      <c r="I340" s="136">
        <v>0</v>
      </c>
      <c r="J340" s="138">
        <f t="shared" si="0"/>
        <v>0</v>
      </c>
      <c r="K340" s="138" t="e">
        <f>+#REF!</f>
        <v>#REF!</v>
      </c>
    </row>
    <row r="341" spans="1:11" ht="15.75" thickBot="1">
      <c r="A341" s="135" t="s">
        <v>69</v>
      </c>
      <c r="B341" s="136">
        <v>0</v>
      </c>
      <c r="C341" s="136">
        <v>0</v>
      </c>
      <c r="D341" s="136">
        <v>0</v>
      </c>
      <c r="E341" s="136">
        <v>0</v>
      </c>
      <c r="F341" s="136">
        <v>0</v>
      </c>
      <c r="G341" s="136">
        <v>0</v>
      </c>
      <c r="H341" s="136">
        <v>0</v>
      </c>
      <c r="I341" s="136">
        <v>0</v>
      </c>
      <c r="J341" s="138">
        <f t="shared" si="0"/>
        <v>0</v>
      </c>
      <c r="K341" s="138" t="e">
        <f>+#REF!</f>
        <v>#REF!</v>
      </c>
    </row>
    <row r="342" spans="1:11" ht="15.75" thickBot="1">
      <c r="A342" s="135" t="s">
        <v>257</v>
      </c>
      <c r="B342" s="136">
        <v>0</v>
      </c>
      <c r="C342" s="136">
        <v>0</v>
      </c>
      <c r="D342" s="136">
        <v>0</v>
      </c>
      <c r="E342" s="136">
        <v>0</v>
      </c>
      <c r="F342" s="136">
        <v>0</v>
      </c>
      <c r="G342" s="136">
        <v>0</v>
      </c>
      <c r="H342" s="136">
        <v>0</v>
      </c>
      <c r="I342" s="136">
        <v>0</v>
      </c>
      <c r="J342" s="138">
        <f t="shared" si="0"/>
        <v>0</v>
      </c>
      <c r="K342" s="138">
        <f t="shared" si="1"/>
        <v>0</v>
      </c>
    </row>
    <row r="343" spans="1:11" ht="15.75" thickBot="1">
      <c r="A343" s="135" t="s">
        <v>93</v>
      </c>
      <c r="B343" s="136">
        <v>0</v>
      </c>
      <c r="C343" s="136">
        <v>0</v>
      </c>
      <c r="D343" s="136">
        <v>0</v>
      </c>
      <c r="E343" s="136">
        <v>0</v>
      </c>
      <c r="F343" s="136">
        <v>0</v>
      </c>
      <c r="G343" s="136">
        <v>0</v>
      </c>
      <c r="H343" s="136">
        <v>0</v>
      </c>
      <c r="I343" s="136">
        <v>0</v>
      </c>
      <c r="J343" s="138">
        <f t="shared" si="0"/>
        <v>0</v>
      </c>
      <c r="K343" s="138">
        <f t="shared" si="1"/>
        <v>0</v>
      </c>
    </row>
    <row r="344" spans="1:11" ht="15.75" thickBot="1">
      <c r="A344" s="135" t="s">
        <v>269</v>
      </c>
      <c r="B344" s="136">
        <v>0</v>
      </c>
      <c r="C344" s="136">
        <v>0</v>
      </c>
      <c r="D344" s="136">
        <v>0</v>
      </c>
      <c r="E344" s="136">
        <v>0</v>
      </c>
      <c r="F344" s="136">
        <v>0</v>
      </c>
      <c r="G344" s="136">
        <v>0</v>
      </c>
      <c r="H344" s="136">
        <v>0</v>
      </c>
      <c r="I344" s="136">
        <v>0</v>
      </c>
      <c r="J344" s="138">
        <f t="shared" si="0"/>
        <v>0</v>
      </c>
      <c r="K344" s="138" t="e">
        <f>+#REF!</f>
        <v>#REF!</v>
      </c>
    </row>
    <row r="345" spans="1:11" ht="15.75" thickBot="1">
      <c r="A345" s="135" t="s">
        <v>105</v>
      </c>
      <c r="B345" s="136">
        <v>0</v>
      </c>
      <c r="C345" s="136">
        <v>0</v>
      </c>
      <c r="D345" s="136">
        <v>0</v>
      </c>
      <c r="E345" s="136">
        <v>0</v>
      </c>
      <c r="F345" s="136">
        <v>0</v>
      </c>
      <c r="G345" s="136">
        <v>0</v>
      </c>
      <c r="H345" s="136">
        <v>0</v>
      </c>
      <c r="I345" s="136">
        <v>0</v>
      </c>
      <c r="J345" s="138">
        <f t="shared" si="0"/>
        <v>0</v>
      </c>
      <c r="K345" s="138">
        <f t="shared" si="1"/>
        <v>0</v>
      </c>
    </row>
    <row r="346" spans="1:11" ht="15.75" thickBot="1">
      <c r="A346" s="135" t="s">
        <v>106</v>
      </c>
      <c r="B346" s="136">
        <v>0</v>
      </c>
      <c r="C346" s="136">
        <v>0</v>
      </c>
      <c r="D346" s="136">
        <v>0</v>
      </c>
      <c r="E346" s="136">
        <v>0</v>
      </c>
      <c r="F346" s="136">
        <v>0</v>
      </c>
      <c r="G346" s="136">
        <v>0</v>
      </c>
      <c r="H346" s="136">
        <v>0</v>
      </c>
      <c r="I346" s="136">
        <v>0</v>
      </c>
      <c r="J346" s="138">
        <f t="shared" si="0"/>
        <v>0</v>
      </c>
      <c r="K346" s="138">
        <f t="shared" si="1"/>
        <v>0</v>
      </c>
    </row>
    <row r="347" spans="1:11" ht="15.75" thickBot="1">
      <c r="A347" s="135" t="s">
        <v>111</v>
      </c>
      <c r="B347" s="136">
        <v>0</v>
      </c>
      <c r="C347" s="136">
        <v>0</v>
      </c>
      <c r="D347" s="136">
        <v>0</v>
      </c>
      <c r="E347" s="136">
        <v>0</v>
      </c>
      <c r="F347" s="136">
        <v>0</v>
      </c>
      <c r="G347" s="136">
        <v>0</v>
      </c>
      <c r="H347" s="136">
        <v>0</v>
      </c>
      <c r="I347" s="136">
        <v>0</v>
      </c>
      <c r="J347" s="138">
        <f t="shared" si="0"/>
        <v>0</v>
      </c>
      <c r="K347" s="138">
        <f t="shared" si="1"/>
        <v>0</v>
      </c>
    </row>
    <row r="348" spans="1:11" ht="15.75" thickBot="1">
      <c r="A348" s="135" t="s">
        <v>102</v>
      </c>
      <c r="B348" s="136">
        <v>0</v>
      </c>
      <c r="C348" s="136">
        <v>0</v>
      </c>
      <c r="D348" s="136">
        <v>0</v>
      </c>
      <c r="E348" s="136">
        <v>0</v>
      </c>
      <c r="F348" s="136">
        <v>0</v>
      </c>
      <c r="G348" s="136">
        <v>0</v>
      </c>
      <c r="H348" s="136">
        <v>0</v>
      </c>
      <c r="I348" s="136">
        <v>0</v>
      </c>
      <c r="J348" s="138">
        <f t="shared" si="0"/>
        <v>0</v>
      </c>
      <c r="K348" s="138">
        <f t="shared" si="1"/>
        <v>0</v>
      </c>
    </row>
    <row r="349" spans="1:11" ht="15.75" thickBot="1">
      <c r="A349" s="135" t="s">
        <v>98</v>
      </c>
      <c r="B349" s="136">
        <v>0</v>
      </c>
      <c r="C349" s="136">
        <v>0</v>
      </c>
      <c r="D349" s="136">
        <v>0</v>
      </c>
      <c r="E349" s="136">
        <v>0</v>
      </c>
      <c r="F349" s="136">
        <v>0</v>
      </c>
      <c r="G349" s="136">
        <v>0</v>
      </c>
      <c r="H349" s="136">
        <v>0</v>
      </c>
      <c r="I349" s="136">
        <v>0</v>
      </c>
      <c r="J349" s="138">
        <f t="shared" si="0"/>
        <v>0</v>
      </c>
      <c r="K349" s="138" t="e">
        <f>+#REF!</f>
        <v>#REF!</v>
      </c>
    </row>
    <row r="350" spans="1:11" ht="15.75" thickBot="1">
      <c r="A350" s="135" t="s">
        <v>108</v>
      </c>
      <c r="B350" s="136">
        <v>0</v>
      </c>
      <c r="C350" s="136">
        <v>0</v>
      </c>
      <c r="D350" s="136">
        <v>0</v>
      </c>
      <c r="E350" s="136">
        <v>0</v>
      </c>
      <c r="F350" s="136">
        <v>0</v>
      </c>
      <c r="G350" s="136">
        <v>0</v>
      </c>
      <c r="H350" s="136">
        <v>0</v>
      </c>
      <c r="I350" s="136">
        <v>0</v>
      </c>
      <c r="J350" s="138">
        <f t="shared" si="0"/>
        <v>0</v>
      </c>
      <c r="K350" s="138" t="e">
        <f>+#REF!</f>
        <v>#REF!</v>
      </c>
    </row>
    <row r="351" spans="1:11" ht="15.75" thickBot="1">
      <c r="A351" s="135" t="s">
        <v>89</v>
      </c>
      <c r="B351" s="136">
        <v>0</v>
      </c>
      <c r="C351" s="136">
        <v>0</v>
      </c>
      <c r="D351" s="136">
        <v>0</v>
      </c>
      <c r="E351" s="136">
        <v>0</v>
      </c>
      <c r="F351" s="136">
        <v>0</v>
      </c>
      <c r="G351" s="136">
        <v>0</v>
      </c>
      <c r="H351" s="136">
        <v>0</v>
      </c>
      <c r="I351" s="136">
        <v>0</v>
      </c>
      <c r="J351" s="138">
        <f t="shared" si="0"/>
        <v>0</v>
      </c>
      <c r="K351" s="138" t="e">
        <f>+#REF!</f>
        <v>#REF!</v>
      </c>
    </row>
    <row r="352" spans="1:11" ht="15.75" thickBot="1">
      <c r="A352" s="135" t="s">
        <v>70</v>
      </c>
      <c r="B352" s="136">
        <v>0</v>
      </c>
      <c r="C352" s="136">
        <v>0</v>
      </c>
      <c r="D352" s="136">
        <v>0</v>
      </c>
      <c r="E352" s="136">
        <v>0</v>
      </c>
      <c r="F352" s="136">
        <v>0</v>
      </c>
      <c r="G352" s="136">
        <v>0</v>
      </c>
      <c r="H352" s="136">
        <v>0</v>
      </c>
      <c r="I352" s="136">
        <v>0</v>
      </c>
      <c r="J352" s="138">
        <f t="shared" si="0"/>
        <v>0</v>
      </c>
      <c r="K352" s="138" t="e">
        <f>+#REF!</f>
        <v>#REF!</v>
      </c>
    </row>
    <row r="353" spans="1:11" ht="15.75" thickBot="1">
      <c r="A353" s="135" t="s">
        <v>94</v>
      </c>
      <c r="B353" s="136">
        <v>0</v>
      </c>
      <c r="C353" s="136">
        <v>0</v>
      </c>
      <c r="D353" s="136">
        <v>0</v>
      </c>
      <c r="E353" s="136">
        <v>0</v>
      </c>
      <c r="F353" s="136">
        <v>0</v>
      </c>
      <c r="G353" s="136">
        <v>0</v>
      </c>
      <c r="H353" s="136">
        <v>0</v>
      </c>
      <c r="I353" s="136">
        <v>0</v>
      </c>
      <c r="J353" s="138">
        <f t="shared" si="0"/>
        <v>0</v>
      </c>
      <c r="K353" s="138" t="e">
        <f>+#REF!</f>
        <v>#REF!</v>
      </c>
    </row>
    <row r="354" spans="1:11" s="122" customFormat="1" ht="15.75" thickBot="1">
      <c r="A354" s="135" t="s">
        <v>71</v>
      </c>
      <c r="B354" s="136">
        <v>0</v>
      </c>
      <c r="C354" s="136">
        <v>0</v>
      </c>
      <c r="D354" s="136">
        <v>0</v>
      </c>
      <c r="E354" s="136">
        <v>0</v>
      </c>
      <c r="F354" s="136">
        <v>0</v>
      </c>
      <c r="G354" s="136">
        <v>0</v>
      </c>
      <c r="H354" s="136">
        <v>0</v>
      </c>
      <c r="I354" s="136">
        <v>0</v>
      </c>
      <c r="J354" s="138">
        <f t="shared" si="0"/>
        <v>0</v>
      </c>
      <c r="K354" s="138" t="e">
        <f>+#REF!</f>
        <v>#REF!</v>
      </c>
    </row>
    <row r="355" spans="1:11" ht="15.75" thickBot="1">
      <c r="A355" s="135" t="s">
        <v>109</v>
      </c>
      <c r="B355" s="136">
        <v>0</v>
      </c>
      <c r="C355" s="136">
        <v>0</v>
      </c>
      <c r="D355" s="136">
        <v>0</v>
      </c>
      <c r="E355" s="136">
        <v>0</v>
      </c>
      <c r="F355" s="136">
        <v>0</v>
      </c>
      <c r="G355" s="136">
        <v>0</v>
      </c>
      <c r="H355" s="136">
        <v>0</v>
      </c>
      <c r="I355" s="136">
        <v>0</v>
      </c>
      <c r="J355" s="138">
        <f t="shared" si="0"/>
        <v>0</v>
      </c>
      <c r="K355" s="138" t="e">
        <f>+#REF!</f>
        <v>#REF!</v>
      </c>
    </row>
    <row r="356" spans="1:11" ht="15.75" thickBot="1">
      <c r="A356" s="135" t="s">
        <v>99</v>
      </c>
      <c r="B356" s="136">
        <v>0</v>
      </c>
      <c r="C356" s="136">
        <v>0</v>
      </c>
      <c r="D356" s="136">
        <v>0</v>
      </c>
      <c r="E356" s="136">
        <v>0</v>
      </c>
      <c r="F356" s="136">
        <v>0</v>
      </c>
      <c r="G356" s="136">
        <v>0</v>
      </c>
      <c r="H356" s="136">
        <v>0</v>
      </c>
      <c r="I356" s="136">
        <v>0</v>
      </c>
      <c r="J356" s="138">
        <f t="shared" si="0"/>
        <v>0</v>
      </c>
      <c r="K356" s="138">
        <f t="shared" si="1"/>
        <v>0</v>
      </c>
    </row>
    <row r="357" spans="1:11" ht="15.75" thickBot="1">
      <c r="A357" s="135" t="s">
        <v>72</v>
      </c>
      <c r="B357" s="136">
        <v>0</v>
      </c>
      <c r="C357" s="136">
        <v>0</v>
      </c>
      <c r="D357" s="136">
        <v>0</v>
      </c>
      <c r="E357" s="136">
        <v>0</v>
      </c>
      <c r="F357" s="136">
        <v>0</v>
      </c>
      <c r="G357" s="136">
        <v>0</v>
      </c>
      <c r="H357" s="136">
        <v>0</v>
      </c>
      <c r="I357" s="136">
        <v>0</v>
      </c>
      <c r="J357" s="138">
        <f t="shared" si="0"/>
        <v>0</v>
      </c>
      <c r="K357" s="138" t="e">
        <f>+#REF!</f>
        <v>#REF!</v>
      </c>
    </row>
    <row r="358" spans="1:11" ht="15.75" thickBot="1">
      <c r="A358" s="135" t="s">
        <v>115</v>
      </c>
      <c r="B358" s="136">
        <v>0</v>
      </c>
      <c r="C358" s="136">
        <v>0</v>
      </c>
      <c r="D358" s="136">
        <v>0</v>
      </c>
      <c r="E358" s="136">
        <v>0</v>
      </c>
      <c r="F358" s="136">
        <v>0</v>
      </c>
      <c r="G358" s="136">
        <v>0</v>
      </c>
      <c r="H358" s="136">
        <v>0</v>
      </c>
      <c r="I358" s="136">
        <v>0</v>
      </c>
      <c r="J358" s="138">
        <f t="shared" si="0"/>
        <v>0</v>
      </c>
      <c r="K358" s="138" t="e">
        <f>+#REF!</f>
        <v>#REF!</v>
      </c>
    </row>
    <row r="359" spans="1:11" ht="15.75" thickBot="1">
      <c r="A359" s="135" t="s">
        <v>100</v>
      </c>
      <c r="B359" s="136">
        <v>0</v>
      </c>
      <c r="C359" s="136">
        <v>0</v>
      </c>
      <c r="D359" s="136">
        <v>0</v>
      </c>
      <c r="E359" s="136">
        <v>0</v>
      </c>
      <c r="F359" s="136">
        <v>0</v>
      </c>
      <c r="G359" s="136">
        <v>0</v>
      </c>
      <c r="H359" s="136">
        <v>0</v>
      </c>
      <c r="I359" s="136">
        <v>0</v>
      </c>
      <c r="J359" s="138">
        <f t="shared" si="0"/>
        <v>0</v>
      </c>
      <c r="K359" s="138" t="e">
        <f>+#REF!</f>
        <v>#REF!</v>
      </c>
    </row>
    <row r="360" spans="1:11" ht="15.75" thickBot="1">
      <c r="A360" s="135" t="s">
        <v>73</v>
      </c>
      <c r="B360" s="136">
        <v>0</v>
      </c>
      <c r="C360" s="136">
        <v>0</v>
      </c>
      <c r="D360" s="136">
        <v>0</v>
      </c>
      <c r="E360" s="136">
        <v>0</v>
      </c>
      <c r="F360" s="136">
        <v>0</v>
      </c>
      <c r="G360" s="136">
        <v>0</v>
      </c>
      <c r="H360" s="136">
        <v>0</v>
      </c>
      <c r="I360" s="136">
        <v>0</v>
      </c>
      <c r="J360" s="138">
        <f t="shared" si="0"/>
        <v>0</v>
      </c>
      <c r="K360" s="138">
        <f t="shared" si="1"/>
        <v>0</v>
      </c>
    </row>
    <row r="361" spans="1:11" ht="15.75" thickBot="1">
      <c r="A361" s="135" t="s">
        <v>74</v>
      </c>
      <c r="B361" s="136">
        <v>0</v>
      </c>
      <c r="C361" s="136">
        <v>0</v>
      </c>
      <c r="D361" s="136">
        <v>0</v>
      </c>
      <c r="E361" s="136">
        <v>0</v>
      </c>
      <c r="F361" s="136">
        <v>0</v>
      </c>
      <c r="G361" s="136">
        <v>0</v>
      </c>
      <c r="H361" s="136">
        <v>0</v>
      </c>
      <c r="I361" s="136">
        <v>0</v>
      </c>
      <c r="J361" s="138">
        <f t="shared" si="0"/>
        <v>0</v>
      </c>
      <c r="K361" s="138">
        <f t="shared" si="1"/>
        <v>0</v>
      </c>
    </row>
    <row r="362" spans="1:11" ht="15.75" thickBot="1">
      <c r="A362" s="135" t="s">
        <v>75</v>
      </c>
      <c r="B362" s="136">
        <v>0</v>
      </c>
      <c r="C362" s="136">
        <v>0</v>
      </c>
      <c r="D362" s="136">
        <v>0</v>
      </c>
      <c r="E362" s="136">
        <v>0</v>
      </c>
      <c r="F362" s="136">
        <v>0</v>
      </c>
      <c r="G362" s="136">
        <v>0</v>
      </c>
      <c r="H362" s="136">
        <v>0</v>
      </c>
      <c r="I362" s="136">
        <v>0</v>
      </c>
      <c r="J362" s="138">
        <f t="shared" ref="J362:J385" si="2">SUM(B362:I362)</f>
        <v>0</v>
      </c>
      <c r="K362" s="138" t="e">
        <f>+#REF!</f>
        <v>#REF!</v>
      </c>
    </row>
    <row r="363" spans="1:11" s="122" customFormat="1" ht="15.75" thickBot="1">
      <c r="A363" s="135" t="s">
        <v>90</v>
      </c>
      <c r="B363" s="136">
        <v>0</v>
      </c>
      <c r="C363" s="136">
        <v>0</v>
      </c>
      <c r="D363" s="136">
        <v>0</v>
      </c>
      <c r="E363" s="136">
        <v>0</v>
      </c>
      <c r="F363" s="136">
        <v>0</v>
      </c>
      <c r="G363" s="136">
        <v>0</v>
      </c>
      <c r="H363" s="136">
        <v>0</v>
      </c>
      <c r="I363" s="136">
        <v>0</v>
      </c>
      <c r="J363" s="138">
        <f t="shared" si="2"/>
        <v>0</v>
      </c>
      <c r="K363" s="138">
        <f t="shared" si="1"/>
        <v>0</v>
      </c>
    </row>
    <row r="364" spans="1:11" ht="15.75" thickBot="1">
      <c r="A364" s="135" t="s">
        <v>76</v>
      </c>
      <c r="B364" s="136">
        <v>0</v>
      </c>
      <c r="C364" s="136">
        <v>0</v>
      </c>
      <c r="D364" s="136">
        <v>0</v>
      </c>
      <c r="E364" s="136">
        <v>0</v>
      </c>
      <c r="F364" s="136">
        <v>0</v>
      </c>
      <c r="G364" s="136">
        <v>0</v>
      </c>
      <c r="H364" s="136">
        <v>0</v>
      </c>
      <c r="I364" s="136">
        <v>0</v>
      </c>
      <c r="J364" s="138">
        <f t="shared" si="2"/>
        <v>0</v>
      </c>
      <c r="K364" s="138" t="e">
        <f>+#REF!</f>
        <v>#REF!</v>
      </c>
    </row>
    <row r="365" spans="1:11" ht="15.75" thickBot="1">
      <c r="A365" s="135" t="s">
        <v>112</v>
      </c>
      <c r="B365" s="136">
        <v>0</v>
      </c>
      <c r="C365" s="136">
        <v>0</v>
      </c>
      <c r="D365" s="136">
        <v>0</v>
      </c>
      <c r="E365" s="136">
        <v>0</v>
      </c>
      <c r="F365" s="136">
        <v>0</v>
      </c>
      <c r="G365" s="136">
        <v>0</v>
      </c>
      <c r="H365" s="136">
        <v>0</v>
      </c>
      <c r="I365" s="136">
        <v>0</v>
      </c>
      <c r="J365" s="138">
        <f t="shared" si="2"/>
        <v>0</v>
      </c>
      <c r="K365" s="138" t="e">
        <f>+#REF!</f>
        <v>#REF!</v>
      </c>
    </row>
    <row r="366" spans="1:11" ht="15.75" thickBot="1">
      <c r="A366" s="135" t="s">
        <v>101</v>
      </c>
      <c r="B366" s="136">
        <v>0</v>
      </c>
      <c r="C366" s="136">
        <v>0</v>
      </c>
      <c r="D366" s="136">
        <v>0</v>
      </c>
      <c r="E366" s="136">
        <v>0</v>
      </c>
      <c r="F366" s="136">
        <v>0</v>
      </c>
      <c r="G366" s="136">
        <v>0</v>
      </c>
      <c r="H366" s="136">
        <v>0</v>
      </c>
      <c r="I366" s="136">
        <v>0</v>
      </c>
      <c r="J366" s="138">
        <f t="shared" si="2"/>
        <v>0</v>
      </c>
      <c r="K366" s="138" t="e">
        <f>+#REF!</f>
        <v>#REF!</v>
      </c>
    </row>
    <row r="367" spans="1:11" ht="15.75" thickBot="1">
      <c r="A367" s="135" t="s">
        <v>119</v>
      </c>
      <c r="B367" s="136">
        <v>0</v>
      </c>
      <c r="C367" s="136">
        <v>0</v>
      </c>
      <c r="D367" s="136">
        <v>0</v>
      </c>
      <c r="E367" s="136">
        <v>0</v>
      </c>
      <c r="F367" s="136">
        <v>0</v>
      </c>
      <c r="G367" s="136">
        <v>0</v>
      </c>
      <c r="H367" s="136">
        <v>0</v>
      </c>
      <c r="I367" s="136">
        <v>0</v>
      </c>
      <c r="J367" s="138">
        <f t="shared" si="2"/>
        <v>0</v>
      </c>
      <c r="K367" s="138" t="e">
        <f>+#REF!</f>
        <v>#REF!</v>
      </c>
    </row>
    <row r="368" spans="1:11" ht="15.75" thickBot="1">
      <c r="A368" s="135" t="s">
        <v>118</v>
      </c>
      <c r="B368" s="136">
        <v>0</v>
      </c>
      <c r="C368" s="136">
        <v>0</v>
      </c>
      <c r="D368" s="136">
        <v>0</v>
      </c>
      <c r="E368" s="136">
        <v>0</v>
      </c>
      <c r="F368" s="136">
        <v>0</v>
      </c>
      <c r="G368" s="136">
        <v>0</v>
      </c>
      <c r="H368" s="136">
        <v>0</v>
      </c>
      <c r="I368" s="136">
        <v>0</v>
      </c>
      <c r="J368" s="138">
        <f t="shared" si="2"/>
        <v>0</v>
      </c>
      <c r="K368" s="138" t="e">
        <f>+#REF!</f>
        <v>#REF!</v>
      </c>
    </row>
    <row r="369" spans="1:11" ht="15.75" thickBot="1">
      <c r="A369" s="135" t="s">
        <v>116</v>
      </c>
      <c r="B369" s="136">
        <v>0</v>
      </c>
      <c r="C369" s="136">
        <v>0</v>
      </c>
      <c r="D369" s="136">
        <v>0</v>
      </c>
      <c r="E369" s="136">
        <v>0</v>
      </c>
      <c r="F369" s="136">
        <v>0</v>
      </c>
      <c r="G369" s="136">
        <v>0</v>
      </c>
      <c r="H369" s="136">
        <v>0</v>
      </c>
      <c r="I369" s="136">
        <v>0</v>
      </c>
      <c r="J369" s="138">
        <f t="shared" si="2"/>
        <v>0</v>
      </c>
      <c r="K369" s="138" t="e">
        <f>+#REF!</f>
        <v>#REF!</v>
      </c>
    </row>
    <row r="370" spans="1:11" ht="15.75" thickBot="1">
      <c r="A370" s="135" t="s">
        <v>91</v>
      </c>
      <c r="B370" s="136">
        <v>0</v>
      </c>
      <c r="C370" s="136">
        <v>0</v>
      </c>
      <c r="D370" s="136">
        <v>0</v>
      </c>
      <c r="E370" s="136">
        <v>0</v>
      </c>
      <c r="F370" s="136">
        <v>0</v>
      </c>
      <c r="G370" s="136">
        <v>0</v>
      </c>
      <c r="H370" s="136">
        <v>0</v>
      </c>
      <c r="I370" s="136">
        <v>0</v>
      </c>
      <c r="J370" s="138">
        <f t="shared" si="2"/>
        <v>0</v>
      </c>
      <c r="K370" s="138" t="e">
        <f>+#REF!</f>
        <v>#REF!</v>
      </c>
    </row>
    <row r="371" spans="1:11" ht="15.75" thickBot="1">
      <c r="A371" s="135" t="s">
        <v>110</v>
      </c>
      <c r="B371" s="136">
        <v>0</v>
      </c>
      <c r="C371" s="136">
        <v>0</v>
      </c>
      <c r="D371" s="136">
        <v>0</v>
      </c>
      <c r="E371" s="136">
        <v>0</v>
      </c>
      <c r="F371" s="136">
        <v>0</v>
      </c>
      <c r="G371" s="136">
        <v>0</v>
      </c>
      <c r="H371" s="136">
        <v>0</v>
      </c>
      <c r="I371" s="136">
        <v>0</v>
      </c>
      <c r="J371" s="138">
        <f t="shared" si="2"/>
        <v>0</v>
      </c>
      <c r="K371" s="138">
        <f t="shared" si="1"/>
        <v>0</v>
      </c>
    </row>
    <row r="372" spans="1:11" ht="15.75" thickBot="1">
      <c r="A372" s="135" t="s">
        <v>103</v>
      </c>
      <c r="B372" s="136">
        <v>0</v>
      </c>
      <c r="C372" s="136">
        <v>0</v>
      </c>
      <c r="D372" s="136">
        <v>0</v>
      </c>
      <c r="E372" s="136">
        <v>0</v>
      </c>
      <c r="F372" s="136">
        <v>0</v>
      </c>
      <c r="G372" s="136">
        <v>0</v>
      </c>
      <c r="H372" s="136">
        <v>0</v>
      </c>
      <c r="I372" s="136">
        <v>0</v>
      </c>
      <c r="J372" s="138">
        <f t="shared" si="2"/>
        <v>0</v>
      </c>
      <c r="K372" s="138" t="e">
        <f>+#REF!</f>
        <v>#REF!</v>
      </c>
    </row>
    <row r="373" spans="1:11" s="122" customFormat="1" ht="15.75" thickBot="1">
      <c r="A373" s="135" t="s">
        <v>95</v>
      </c>
      <c r="B373" s="136">
        <v>0</v>
      </c>
      <c r="C373" s="136">
        <v>0</v>
      </c>
      <c r="D373" s="136">
        <v>0</v>
      </c>
      <c r="E373" s="136">
        <v>0</v>
      </c>
      <c r="F373" s="136">
        <v>0</v>
      </c>
      <c r="G373" s="136">
        <v>0</v>
      </c>
      <c r="H373" s="136">
        <v>0</v>
      </c>
      <c r="I373" s="136">
        <v>0</v>
      </c>
      <c r="J373" s="138">
        <f t="shared" si="2"/>
        <v>0</v>
      </c>
      <c r="K373" s="138" t="e">
        <f>+#REF!</f>
        <v>#REF!</v>
      </c>
    </row>
    <row r="374" spans="1:11" ht="15.75" thickBot="1">
      <c r="A374" s="135" t="s">
        <v>78</v>
      </c>
      <c r="B374" s="136">
        <v>0</v>
      </c>
      <c r="C374" s="136">
        <v>0</v>
      </c>
      <c r="D374" s="136">
        <v>0</v>
      </c>
      <c r="E374" s="136">
        <v>0</v>
      </c>
      <c r="F374" s="136">
        <v>0</v>
      </c>
      <c r="G374" s="136">
        <v>0</v>
      </c>
      <c r="H374" s="136">
        <v>0</v>
      </c>
      <c r="I374" s="136">
        <v>0</v>
      </c>
      <c r="J374" s="138">
        <f t="shared" si="2"/>
        <v>0</v>
      </c>
      <c r="K374" s="138">
        <f t="shared" si="1"/>
        <v>0</v>
      </c>
    </row>
    <row r="375" spans="1:11" s="122" customFormat="1" ht="15.75" thickBot="1">
      <c r="A375" s="135" t="s">
        <v>80</v>
      </c>
      <c r="B375" s="136">
        <v>0</v>
      </c>
      <c r="C375" s="136">
        <v>0</v>
      </c>
      <c r="D375" s="136">
        <v>0</v>
      </c>
      <c r="E375" s="136">
        <v>0</v>
      </c>
      <c r="F375" s="136">
        <v>0</v>
      </c>
      <c r="G375" s="136">
        <v>0</v>
      </c>
      <c r="H375" s="136">
        <v>0</v>
      </c>
      <c r="I375" s="136">
        <v>0</v>
      </c>
      <c r="J375" s="138">
        <f t="shared" si="2"/>
        <v>0</v>
      </c>
      <c r="K375" s="138" t="e">
        <f>+#REF!</f>
        <v>#REF!</v>
      </c>
    </row>
    <row r="376" spans="1:11" s="122" customFormat="1" ht="15.75" thickBot="1">
      <c r="A376" s="135" t="s">
        <v>81</v>
      </c>
      <c r="B376" s="136">
        <v>0</v>
      </c>
      <c r="C376" s="136">
        <v>0</v>
      </c>
      <c r="D376" s="136">
        <v>0</v>
      </c>
      <c r="E376" s="136">
        <v>0</v>
      </c>
      <c r="F376" s="136">
        <v>0</v>
      </c>
      <c r="G376" s="136">
        <v>0</v>
      </c>
      <c r="H376" s="136">
        <v>0</v>
      </c>
      <c r="I376" s="136">
        <v>0</v>
      </c>
      <c r="J376" s="138">
        <f t="shared" si="2"/>
        <v>0</v>
      </c>
      <c r="K376" s="138">
        <f t="shared" si="1"/>
        <v>0</v>
      </c>
    </row>
    <row r="377" spans="1:11" s="122" customFormat="1" ht="15.75" thickBot="1">
      <c r="A377" s="135" t="s">
        <v>82</v>
      </c>
      <c r="B377" s="136">
        <v>0</v>
      </c>
      <c r="C377" s="136">
        <v>0</v>
      </c>
      <c r="D377" s="136">
        <v>0</v>
      </c>
      <c r="E377" s="136">
        <v>0</v>
      </c>
      <c r="F377" s="136">
        <v>0</v>
      </c>
      <c r="G377" s="136">
        <v>0</v>
      </c>
      <c r="H377" s="136">
        <v>0</v>
      </c>
      <c r="I377" s="136">
        <v>0</v>
      </c>
      <c r="J377" s="138">
        <f t="shared" si="2"/>
        <v>0</v>
      </c>
      <c r="K377" s="138">
        <f t="shared" si="1"/>
        <v>0</v>
      </c>
    </row>
    <row r="378" spans="1:11" ht="15.75" thickBot="1">
      <c r="A378" s="135" t="s">
        <v>83</v>
      </c>
      <c r="B378" s="136">
        <v>0</v>
      </c>
      <c r="C378" s="136">
        <v>0</v>
      </c>
      <c r="D378" s="136">
        <v>0</v>
      </c>
      <c r="E378" s="136">
        <v>0</v>
      </c>
      <c r="F378" s="136">
        <v>0</v>
      </c>
      <c r="G378" s="136">
        <v>0</v>
      </c>
      <c r="H378" s="136">
        <v>0</v>
      </c>
      <c r="I378" s="136">
        <v>0</v>
      </c>
      <c r="J378" s="138">
        <f t="shared" si="2"/>
        <v>0</v>
      </c>
      <c r="K378" s="138">
        <f t="shared" si="1"/>
        <v>0</v>
      </c>
    </row>
    <row r="379" spans="1:11" ht="15.75" thickBot="1">
      <c r="A379" s="135" t="s">
        <v>84</v>
      </c>
      <c r="B379" s="136">
        <v>0</v>
      </c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138">
        <f t="shared" si="2"/>
        <v>0</v>
      </c>
      <c r="K379" s="138">
        <f t="shared" si="1"/>
        <v>0</v>
      </c>
    </row>
    <row r="380" spans="1:11" ht="15.75" thickBot="1">
      <c r="A380" s="135" t="s">
        <v>96</v>
      </c>
      <c r="B380" s="136">
        <v>0</v>
      </c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138">
        <f t="shared" si="2"/>
        <v>0</v>
      </c>
      <c r="K380" s="138" t="e">
        <f>+#REF!</f>
        <v>#REF!</v>
      </c>
    </row>
    <row r="381" spans="1:11" ht="15.75" thickBot="1">
      <c r="A381" s="135" t="s">
        <v>107</v>
      </c>
      <c r="B381" s="136">
        <v>0</v>
      </c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138">
        <f t="shared" si="2"/>
        <v>0</v>
      </c>
      <c r="K381" s="138" t="e">
        <f>+#REF!</f>
        <v>#REF!</v>
      </c>
    </row>
    <row r="382" spans="1:11" ht="15.75" thickBot="1">
      <c r="A382" s="135" t="s">
        <v>114</v>
      </c>
      <c r="B382" s="136">
        <v>0</v>
      </c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138">
        <f t="shared" si="2"/>
        <v>0</v>
      </c>
      <c r="K382" s="138" t="e">
        <f>+#REF!</f>
        <v>#REF!</v>
      </c>
    </row>
    <row r="383" spans="1:11" ht="15.75" thickBot="1">
      <c r="A383" s="135" t="s">
        <v>113</v>
      </c>
      <c r="B383" s="136">
        <v>0</v>
      </c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138">
        <f t="shared" si="2"/>
        <v>0</v>
      </c>
      <c r="K383" s="138" t="e">
        <f>+#REF!</f>
        <v>#REF!</v>
      </c>
    </row>
    <row r="384" spans="1:11" ht="15.75" thickBot="1">
      <c r="A384" s="135" t="s">
        <v>117</v>
      </c>
      <c r="B384" s="136">
        <v>0</v>
      </c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138">
        <f t="shared" si="2"/>
        <v>0</v>
      </c>
      <c r="K384" s="138" t="e">
        <f>+#REF!</f>
        <v>#REF!</v>
      </c>
    </row>
    <row r="385" spans="1:11" ht="15.75" thickBot="1">
      <c r="A385" s="135" t="s">
        <v>148</v>
      </c>
      <c r="B385" s="136">
        <v>0</v>
      </c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138">
        <f t="shared" si="2"/>
        <v>0</v>
      </c>
      <c r="K385" s="138">
        <f t="shared" si="1"/>
        <v>0</v>
      </c>
    </row>
    <row r="386" spans="1:11" ht="15.75" thickBot="1">
      <c r="K386" s="122"/>
    </row>
    <row r="387" spans="1:11" ht="19.5" thickBot="1">
      <c r="A387" s="489" t="s">
        <v>2</v>
      </c>
      <c r="B387" s="486">
        <f t="shared" ref="B387:I387" si="3">SUM(B330:B386)</f>
        <v>0</v>
      </c>
      <c r="C387" s="487">
        <f t="shared" si="3"/>
        <v>0</v>
      </c>
      <c r="D387" s="487">
        <f t="shared" si="3"/>
        <v>0</v>
      </c>
      <c r="E387" s="487">
        <f t="shared" si="3"/>
        <v>0</v>
      </c>
      <c r="F387" s="487">
        <f t="shared" si="3"/>
        <v>0</v>
      </c>
      <c r="G387" s="487">
        <f t="shared" si="3"/>
        <v>0</v>
      </c>
      <c r="H387" s="487">
        <f t="shared" si="3"/>
        <v>0</v>
      </c>
      <c r="I387" s="487">
        <f t="shared" si="3"/>
        <v>0</v>
      </c>
      <c r="J387" s="491">
        <f>SUM(B387:I387)</f>
        <v>0</v>
      </c>
      <c r="K387" s="491">
        <f>SUM(C387:J387)</f>
        <v>0</v>
      </c>
    </row>
  </sheetData>
  <sortState ref="E227:E283">
    <sortCondition ref="E228"/>
  </sortState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2:K388"/>
  <sheetViews>
    <sheetView topLeftCell="A217" workbookViewId="0">
      <selection activeCell="E47" sqref="E47:G47"/>
    </sheetView>
  </sheetViews>
  <sheetFormatPr baseColWidth="10" defaultRowHeight="15"/>
  <cols>
    <col min="1" max="1" width="67" style="497" customWidth="1"/>
    <col min="2" max="2" width="15.28515625" style="497" customWidth="1"/>
    <col min="3" max="3" width="11.42578125" style="497"/>
    <col min="4" max="4" width="14.5703125" style="497" customWidth="1"/>
    <col min="5" max="5" width="11.42578125" style="560"/>
    <col min="6" max="8" width="11.42578125" style="497"/>
    <col min="9" max="9" width="11.42578125" style="497" customWidth="1"/>
    <col min="10" max="10" width="11.42578125" style="497"/>
    <col min="11" max="11" width="13.5703125" style="497" customWidth="1"/>
    <col min="12" max="16384" width="11.42578125" style="497"/>
  </cols>
  <sheetData>
    <row r="2" spans="1:2" ht="21" thickBot="1">
      <c r="A2" s="4" t="s">
        <v>518</v>
      </c>
      <c r="B2" s="140"/>
    </row>
    <row r="3" spans="1:2" ht="27.75" thickBot="1">
      <c r="A3" s="15" t="s">
        <v>517</v>
      </c>
      <c r="B3" s="116">
        <v>397</v>
      </c>
    </row>
    <row r="4" spans="1:2" ht="15.75">
      <c r="A4" s="10" t="s">
        <v>0</v>
      </c>
      <c r="B4" s="140"/>
    </row>
    <row r="5" spans="1:2">
      <c r="B5" s="125"/>
    </row>
    <row r="6" spans="1:2">
      <c r="A6" s="7" t="s">
        <v>37</v>
      </c>
      <c r="B6" s="5">
        <v>197</v>
      </c>
    </row>
    <row r="7" spans="1:2" ht="15.75" thickBot="1">
      <c r="A7" s="8" t="s">
        <v>1</v>
      </c>
      <c r="B7" s="5">
        <v>200</v>
      </c>
    </row>
    <row r="8" spans="1:2" ht="15.75" thickBot="1">
      <c r="A8" s="9" t="s">
        <v>2</v>
      </c>
      <c r="B8" s="19">
        <f>SUM(B6:B7)</f>
        <v>397</v>
      </c>
    </row>
    <row r="9" spans="1:2">
      <c r="A9" s="11"/>
      <c r="B9" s="12"/>
    </row>
    <row r="10" spans="1:2" ht="15.75">
      <c r="A10" s="10" t="s">
        <v>3</v>
      </c>
      <c r="B10" s="12"/>
    </row>
    <row r="11" spans="1:2">
      <c r="B11" s="125"/>
    </row>
    <row r="12" spans="1:2">
      <c r="A12" s="141" t="s">
        <v>4</v>
      </c>
      <c r="B12" s="5">
        <v>122</v>
      </c>
    </row>
    <row r="13" spans="1:2">
      <c r="A13" s="142" t="s">
        <v>5</v>
      </c>
      <c r="B13" s="5">
        <v>273</v>
      </c>
    </row>
    <row r="14" spans="1:2">
      <c r="A14" s="142" t="s">
        <v>6</v>
      </c>
      <c r="B14" s="5">
        <v>2</v>
      </c>
    </row>
    <row r="15" spans="1:2" ht="15.75" thickBot="1">
      <c r="A15" s="142" t="s">
        <v>7</v>
      </c>
      <c r="B15" s="26">
        <v>0</v>
      </c>
    </row>
    <row r="16" spans="1:2" ht="15.75" thickBot="1">
      <c r="A16" s="9" t="s">
        <v>2</v>
      </c>
      <c r="B16" s="3">
        <f>SUM(B12:B15)</f>
        <v>397</v>
      </c>
    </row>
    <row r="17" spans="1:2">
      <c r="A17" s="11"/>
      <c r="B17" s="12"/>
    </row>
    <row r="18" spans="1:2">
      <c r="A18" s="11"/>
      <c r="B18" s="12"/>
    </row>
    <row r="19" spans="1:2">
      <c r="A19" s="11"/>
      <c r="B19" s="12"/>
    </row>
    <row r="20" spans="1:2">
      <c r="A20" s="142" t="s">
        <v>330</v>
      </c>
      <c r="B20" s="5">
        <v>2</v>
      </c>
    </row>
    <row r="21" spans="1:2">
      <c r="A21" s="142" t="s">
        <v>331</v>
      </c>
      <c r="B21" s="5">
        <v>134</v>
      </c>
    </row>
    <row r="22" spans="1:2">
      <c r="A22" s="142" t="s">
        <v>332</v>
      </c>
      <c r="B22" s="5">
        <v>61</v>
      </c>
    </row>
    <row r="23" spans="1:2">
      <c r="A23" s="142" t="s">
        <v>333</v>
      </c>
      <c r="B23" s="5">
        <v>0</v>
      </c>
    </row>
    <row r="24" spans="1:2" ht="15.75" thickBot="1">
      <c r="A24" s="11"/>
      <c r="B24" s="12"/>
    </row>
    <row r="25" spans="1:2" ht="15.75" thickBot="1">
      <c r="A25" s="9" t="s">
        <v>2</v>
      </c>
      <c r="B25" s="3">
        <f>SUM(B20:B24)</f>
        <v>197</v>
      </c>
    </row>
    <row r="26" spans="1:2">
      <c r="A26" s="11"/>
      <c r="B26" s="18"/>
    </row>
    <row r="27" spans="1:2">
      <c r="A27" s="11"/>
      <c r="B27" s="18"/>
    </row>
    <row r="28" spans="1:2">
      <c r="A28" s="11"/>
      <c r="B28" s="18"/>
    </row>
    <row r="29" spans="1:2">
      <c r="A29" s="11"/>
      <c r="B29" s="12"/>
    </row>
    <row r="30" spans="1:2">
      <c r="A30" s="142" t="s">
        <v>377</v>
      </c>
      <c r="B30" s="5">
        <v>0</v>
      </c>
    </row>
    <row r="31" spans="1:2">
      <c r="A31" s="142" t="s">
        <v>376</v>
      </c>
      <c r="B31" s="5">
        <v>139</v>
      </c>
    </row>
    <row r="32" spans="1:2">
      <c r="A32" s="142" t="s">
        <v>375</v>
      </c>
      <c r="B32" s="5">
        <v>61</v>
      </c>
    </row>
    <row r="33" spans="1:2">
      <c r="A33" s="142" t="s">
        <v>378</v>
      </c>
      <c r="B33" s="5">
        <v>0</v>
      </c>
    </row>
    <row r="34" spans="1:2" ht="15.75" thickBot="1">
      <c r="A34" s="11"/>
      <c r="B34" s="12"/>
    </row>
    <row r="35" spans="1:2" ht="15.75" thickBot="1">
      <c r="A35" s="9"/>
      <c r="B35" s="3">
        <f>SUM(B31:B34)</f>
        <v>200</v>
      </c>
    </row>
    <row r="36" spans="1:2">
      <c r="A36" s="11"/>
      <c r="B36" s="12"/>
    </row>
    <row r="37" spans="1:2">
      <c r="A37" s="11"/>
      <c r="B37" s="12"/>
    </row>
    <row r="38" spans="1:2" ht="15.75" thickBot="1">
      <c r="A38" s="11"/>
      <c r="B38" s="12"/>
    </row>
    <row r="39" spans="1:2" ht="15.75" thickBot="1">
      <c r="A39" s="9" t="s">
        <v>441</v>
      </c>
      <c r="B39" s="3">
        <f>+B25+B35</f>
        <v>397</v>
      </c>
    </row>
    <row r="40" spans="1:2">
      <c r="A40" s="11"/>
      <c r="B40" s="12"/>
    </row>
    <row r="41" spans="1:2">
      <c r="A41" s="11"/>
      <c r="B41" s="12"/>
    </row>
    <row r="42" spans="1:2">
      <c r="A42" s="11"/>
      <c r="B42" s="12"/>
    </row>
    <row r="43" spans="1:2">
      <c r="A43" s="11"/>
      <c r="B43" s="12"/>
    </row>
    <row r="44" spans="1:2">
      <c r="A44" s="11"/>
      <c r="B44" s="12"/>
    </row>
    <row r="45" spans="1:2">
      <c r="A45" s="11"/>
      <c r="B45" s="12"/>
    </row>
    <row r="46" spans="1:2" ht="15.75">
      <c r="A46" s="10" t="s">
        <v>8</v>
      </c>
      <c r="B46" s="12"/>
    </row>
    <row r="47" spans="1:2">
      <c r="B47" s="125"/>
    </row>
    <row r="48" spans="1:2" ht="15.75" thickBot="1">
      <c r="A48" s="141" t="s">
        <v>9</v>
      </c>
      <c r="B48" s="6">
        <v>608</v>
      </c>
    </row>
    <row r="49" spans="1:2" ht="15.75" thickBot="1">
      <c r="A49" s="9" t="s">
        <v>2</v>
      </c>
      <c r="B49" s="3">
        <f>SUM(B48)</f>
        <v>608</v>
      </c>
    </row>
    <row r="50" spans="1:2">
      <c r="B50" s="125"/>
    </row>
    <row r="51" spans="1:2" ht="15.75">
      <c r="A51" s="10" t="s">
        <v>10</v>
      </c>
      <c r="B51" s="140"/>
    </row>
    <row r="52" spans="1:2">
      <c r="B52" s="125"/>
    </row>
    <row r="53" spans="1:2">
      <c r="A53" s="7" t="s">
        <v>459</v>
      </c>
      <c r="B53" s="5">
        <v>10</v>
      </c>
    </row>
    <row r="54" spans="1:2">
      <c r="A54" s="7" t="s">
        <v>458</v>
      </c>
      <c r="B54" s="5">
        <v>0</v>
      </c>
    </row>
    <row r="55" spans="1:2">
      <c r="A55" s="7" t="s">
        <v>442</v>
      </c>
      <c r="B55" s="5">
        <v>3</v>
      </c>
    </row>
    <row r="56" spans="1:2">
      <c r="A56" s="7" t="s">
        <v>473</v>
      </c>
      <c r="B56" s="5">
        <v>58</v>
      </c>
    </row>
    <row r="57" spans="1:2">
      <c r="A57" s="7" t="s">
        <v>475</v>
      </c>
      <c r="B57" s="5">
        <v>0</v>
      </c>
    </row>
    <row r="58" spans="1:2">
      <c r="A58" s="7" t="s">
        <v>14</v>
      </c>
      <c r="B58" s="5">
        <v>76</v>
      </c>
    </row>
    <row r="59" spans="1:2">
      <c r="A59" s="7" t="s">
        <v>143</v>
      </c>
      <c r="B59" s="5">
        <v>188</v>
      </c>
    </row>
    <row r="60" spans="1:2">
      <c r="A60" s="7" t="s">
        <v>476</v>
      </c>
      <c r="B60" s="5">
        <v>0</v>
      </c>
    </row>
    <row r="61" spans="1:2">
      <c r="A61" s="7" t="s">
        <v>444</v>
      </c>
      <c r="B61" s="5">
        <v>28</v>
      </c>
    </row>
    <row r="62" spans="1:2">
      <c r="A62" s="7" t="s">
        <v>445</v>
      </c>
      <c r="B62" s="5">
        <v>0</v>
      </c>
    </row>
    <row r="63" spans="1:2">
      <c r="A63" s="141" t="s">
        <v>16</v>
      </c>
      <c r="B63" s="5">
        <v>21</v>
      </c>
    </row>
    <row r="64" spans="1:2">
      <c r="A64" s="7" t="s">
        <v>17</v>
      </c>
      <c r="B64" s="5">
        <v>2</v>
      </c>
    </row>
    <row r="65" spans="1:2">
      <c r="A65" s="7" t="s">
        <v>446</v>
      </c>
      <c r="B65" s="5">
        <v>6</v>
      </c>
    </row>
    <row r="66" spans="1:2">
      <c r="A66" s="7" t="s">
        <v>447</v>
      </c>
      <c r="B66" s="5">
        <v>1</v>
      </c>
    </row>
    <row r="67" spans="1:2">
      <c r="A67" s="7" t="s">
        <v>474</v>
      </c>
      <c r="B67" s="5">
        <v>4</v>
      </c>
    </row>
    <row r="68" spans="1:2">
      <c r="A68" s="7" t="s">
        <v>515</v>
      </c>
      <c r="B68" s="5">
        <v>0</v>
      </c>
    </row>
    <row r="69" spans="1:2">
      <c r="A69" s="1"/>
      <c r="B69" s="18"/>
    </row>
    <row r="70" spans="1:2" ht="15.75" thickBot="1">
      <c r="B70" s="125"/>
    </row>
    <row r="71" spans="1:2" ht="15.75" thickBot="1">
      <c r="B71" s="3">
        <f>SUM(B53:B70)</f>
        <v>397</v>
      </c>
    </row>
    <row r="72" spans="1:2">
      <c r="B72" s="125"/>
    </row>
    <row r="73" spans="1:2">
      <c r="B73" s="125"/>
    </row>
    <row r="74" spans="1:2">
      <c r="B74" s="125"/>
    </row>
    <row r="75" spans="1:2">
      <c r="B75" s="125"/>
    </row>
    <row r="76" spans="1:2">
      <c r="B76" s="125"/>
    </row>
    <row r="77" spans="1:2" ht="15.75">
      <c r="A77" s="10" t="s">
        <v>19</v>
      </c>
      <c r="B77" s="140"/>
    </row>
    <row r="78" spans="1:2">
      <c r="B78" s="125"/>
    </row>
    <row r="79" spans="1:2">
      <c r="A79" s="7" t="s">
        <v>20</v>
      </c>
      <c r="B79" s="5">
        <v>0</v>
      </c>
    </row>
    <row r="80" spans="1:2">
      <c r="A80" s="7" t="s">
        <v>197</v>
      </c>
      <c r="B80" s="5">
        <v>0</v>
      </c>
    </row>
    <row r="81" spans="1:2">
      <c r="A81" s="7" t="s">
        <v>21</v>
      </c>
      <c r="B81" s="5">
        <v>95</v>
      </c>
    </row>
    <row r="82" spans="1:2">
      <c r="A82" s="7" t="s">
        <v>22</v>
      </c>
      <c r="B82" s="5">
        <v>77</v>
      </c>
    </row>
    <row r="83" spans="1:2">
      <c r="A83" s="7" t="s">
        <v>23</v>
      </c>
      <c r="B83" s="5">
        <v>26</v>
      </c>
    </row>
    <row r="84" spans="1:2">
      <c r="A84" s="7" t="s">
        <v>519</v>
      </c>
      <c r="B84" s="5">
        <v>3</v>
      </c>
    </row>
    <row r="85" spans="1:2">
      <c r="A85" s="7" t="s">
        <v>24</v>
      </c>
      <c r="B85" s="5">
        <v>196</v>
      </c>
    </row>
    <row r="86" spans="1:2" ht="15.75" thickBot="1">
      <c r="A86" s="1"/>
      <c r="B86" s="140"/>
    </row>
    <row r="87" spans="1:2" ht="15.75" thickBot="1">
      <c r="A87" s="9" t="s">
        <v>2</v>
      </c>
      <c r="B87" s="3">
        <f>SUM(B78:B86)</f>
        <v>397</v>
      </c>
    </row>
    <row r="88" spans="1:2">
      <c r="B88" s="125"/>
    </row>
    <row r="89" spans="1:2">
      <c r="B89" s="125"/>
    </row>
    <row r="90" spans="1:2">
      <c r="B90" s="125"/>
    </row>
    <row r="91" spans="1:2">
      <c r="B91" s="125"/>
    </row>
    <row r="92" spans="1:2">
      <c r="B92" s="125"/>
    </row>
    <row r="93" spans="1:2" ht="15.75">
      <c r="A93" s="10" t="s">
        <v>25</v>
      </c>
      <c r="B93" s="140"/>
    </row>
    <row r="94" spans="1:2">
      <c r="B94" s="125"/>
    </row>
    <row r="95" spans="1:2" ht="15.75" thickBot="1">
      <c r="A95" s="1"/>
      <c r="B95" s="140"/>
    </row>
    <row r="96" spans="1:2" ht="15.75" thickBot="1">
      <c r="A96" s="16" t="s">
        <v>25</v>
      </c>
      <c r="B96" s="3">
        <v>316</v>
      </c>
    </row>
    <row r="97" spans="1:2">
      <c r="B97" s="125"/>
    </row>
    <row r="98" spans="1:2" ht="15.75">
      <c r="A98" s="10" t="s">
        <v>26</v>
      </c>
      <c r="B98" s="140"/>
    </row>
    <row r="99" spans="1:2" ht="15.75" thickBot="1">
      <c r="A99" s="1"/>
      <c r="B99" s="140"/>
    </row>
    <row r="100" spans="1:2" ht="15.75" thickBot="1">
      <c r="A100" s="16" t="s">
        <v>424</v>
      </c>
      <c r="B100" s="3">
        <v>2</v>
      </c>
    </row>
    <row r="101" spans="1:2">
      <c r="A101" s="191"/>
      <c r="B101" s="18"/>
    </row>
    <row r="102" spans="1:2" ht="15.75" thickBot="1">
      <c r="A102" s="191"/>
      <c r="B102" s="18"/>
    </row>
    <row r="103" spans="1:2" ht="15.75" thickBot="1">
      <c r="A103" s="16" t="s">
        <v>421</v>
      </c>
      <c r="B103" s="3" t="s">
        <v>520</v>
      </c>
    </row>
    <row r="104" spans="1:2">
      <c r="A104" s="191"/>
      <c r="B104" s="18"/>
    </row>
    <row r="105" spans="1:2" ht="15.75" thickBot="1">
      <c r="A105" s="191"/>
      <c r="B105" s="18"/>
    </row>
    <row r="106" spans="1:2" ht="15.75" thickBot="1">
      <c r="A106" s="16" t="s">
        <v>452</v>
      </c>
      <c r="B106" s="3">
        <v>3</v>
      </c>
    </row>
    <row r="107" spans="1:2">
      <c r="A107" s="191"/>
      <c r="B107" s="18"/>
    </row>
    <row r="108" spans="1:2">
      <c r="A108" s="191"/>
      <c r="B108" s="18"/>
    </row>
    <row r="109" spans="1:2">
      <c r="A109" s="191"/>
      <c r="B109" s="18"/>
    </row>
    <row r="110" spans="1:2" ht="15.75">
      <c r="A110" s="10" t="s">
        <v>296</v>
      </c>
      <c r="B110" s="18"/>
    </row>
    <row r="111" spans="1:2" ht="15.75" thickBot="1">
      <c r="B111" s="18"/>
    </row>
    <row r="112" spans="1:2" ht="15.75" thickBot="1">
      <c r="A112" s="16" t="s">
        <v>296</v>
      </c>
      <c r="B112" s="3">
        <v>3</v>
      </c>
    </row>
    <row r="113" spans="1:2">
      <c r="A113" s="191"/>
      <c r="B113" s="18"/>
    </row>
    <row r="114" spans="1:2">
      <c r="A114" s="191"/>
      <c r="B114" s="18"/>
    </row>
    <row r="115" spans="1:2">
      <c r="B115" s="125"/>
    </row>
    <row r="116" spans="1:2" ht="15.75">
      <c r="A116" s="10" t="s">
        <v>317</v>
      </c>
      <c r="B116" s="125"/>
    </row>
    <row r="117" spans="1:2" ht="15.75" thickBot="1">
      <c r="B117" s="125"/>
    </row>
    <row r="118" spans="1:2" ht="15.75" thickBot="1">
      <c r="A118" s="16" t="s">
        <v>318</v>
      </c>
      <c r="B118" s="3">
        <v>4</v>
      </c>
    </row>
    <row r="119" spans="1:2" ht="15.75" thickBot="1">
      <c r="A119" s="16" t="s">
        <v>268</v>
      </c>
      <c r="B119" s="3">
        <v>4</v>
      </c>
    </row>
    <row r="120" spans="1:2" ht="15.75" thickBot="1">
      <c r="A120" s="16" t="s">
        <v>492</v>
      </c>
      <c r="B120" s="3">
        <v>2</v>
      </c>
    </row>
    <row r="121" spans="1:2" ht="15.75" thickBot="1">
      <c r="A121" s="16" t="s">
        <v>266</v>
      </c>
      <c r="B121" s="3">
        <v>1</v>
      </c>
    </row>
    <row r="122" spans="1:2" ht="15.75" thickBot="1">
      <c r="A122" s="16" t="s">
        <v>242</v>
      </c>
      <c r="B122" s="3">
        <v>1</v>
      </c>
    </row>
    <row r="123" spans="1:2" ht="15.75" thickBot="1">
      <c r="B123" s="125"/>
    </row>
    <row r="124" spans="1:2" ht="15.75" thickBot="1">
      <c r="A124" s="9" t="s">
        <v>2</v>
      </c>
      <c r="B124" s="3">
        <f>SUM(B118:B123)</f>
        <v>12</v>
      </c>
    </row>
    <row r="125" spans="1:2">
      <c r="A125" s="11"/>
      <c r="B125" s="18"/>
    </row>
    <row r="126" spans="1:2">
      <c r="A126" s="11"/>
      <c r="B126" s="18"/>
    </row>
    <row r="127" spans="1:2">
      <c r="A127" s="11"/>
      <c r="B127" s="18"/>
    </row>
    <row r="129" spans="1:2" ht="16.5" thickBot="1">
      <c r="A129" s="10" t="s">
        <v>435</v>
      </c>
      <c r="B129" s="125"/>
    </row>
    <row r="130" spans="1:2" ht="15.75" thickBot="1">
      <c r="A130" s="16" t="s">
        <v>435</v>
      </c>
      <c r="B130" s="3">
        <v>80</v>
      </c>
    </row>
    <row r="131" spans="1:2">
      <c r="A131" s="191"/>
      <c r="B131" s="18"/>
    </row>
    <row r="132" spans="1:2">
      <c r="A132" s="191"/>
      <c r="B132" s="18"/>
    </row>
    <row r="133" spans="1:2">
      <c r="B133" s="125"/>
    </row>
    <row r="134" spans="1:2">
      <c r="B134" s="125"/>
    </row>
    <row r="135" spans="1:2">
      <c r="B135" s="125"/>
    </row>
    <row r="136" spans="1:2">
      <c r="B136" s="125"/>
    </row>
    <row r="137" spans="1:2">
      <c r="B137" s="125"/>
    </row>
    <row r="138" spans="1:2">
      <c r="B138" s="125"/>
    </row>
    <row r="139" spans="1:2">
      <c r="B139" s="125"/>
    </row>
    <row r="140" spans="1:2">
      <c r="B140" s="125"/>
    </row>
    <row r="141" spans="1:2">
      <c r="B141" s="125"/>
    </row>
    <row r="142" spans="1:2">
      <c r="B142" s="125"/>
    </row>
    <row r="143" spans="1:2" ht="15.75">
      <c r="A143" s="10" t="s">
        <v>27</v>
      </c>
      <c r="B143" s="140"/>
    </row>
    <row r="144" spans="1:2">
      <c r="B144" s="125"/>
    </row>
    <row r="145" spans="1:2">
      <c r="A145" s="7" t="s">
        <v>28</v>
      </c>
      <c r="B145" s="5">
        <v>242</v>
      </c>
    </row>
    <row r="146" spans="1:2">
      <c r="A146" s="7" t="s">
        <v>29</v>
      </c>
      <c r="B146" s="5">
        <v>151</v>
      </c>
    </row>
    <row r="147" spans="1:2">
      <c r="A147" s="7" t="s">
        <v>30</v>
      </c>
      <c r="B147" s="5">
        <v>0</v>
      </c>
    </row>
    <row r="148" spans="1:2" ht="15.75" thickBot="1">
      <c r="A148" s="7" t="s">
        <v>18</v>
      </c>
      <c r="B148" s="5">
        <v>4</v>
      </c>
    </row>
    <row r="149" spans="1:2" ht="15.75" thickBot="1">
      <c r="A149" s="9" t="s">
        <v>2</v>
      </c>
      <c r="B149" s="3">
        <f>SUM(B145:B148)</f>
        <v>397</v>
      </c>
    </row>
    <row r="150" spans="1:2">
      <c r="B150" s="125"/>
    </row>
    <row r="151" spans="1:2">
      <c r="B151" s="125"/>
    </row>
    <row r="152" spans="1:2">
      <c r="B152" s="125"/>
    </row>
    <row r="153" spans="1:2">
      <c r="B153" s="125"/>
    </row>
    <row r="154" spans="1:2" ht="15.75">
      <c r="A154" s="10" t="s">
        <v>31</v>
      </c>
      <c r="B154" s="140"/>
    </row>
    <row r="155" spans="1:2">
      <c r="B155" s="125"/>
    </row>
    <row r="156" spans="1:2">
      <c r="A156" s="7" t="s">
        <v>32</v>
      </c>
      <c r="B156" s="5">
        <v>285</v>
      </c>
    </row>
    <row r="157" spans="1:2">
      <c r="A157" s="7" t="s">
        <v>33</v>
      </c>
      <c r="B157" s="5">
        <v>6</v>
      </c>
    </row>
    <row r="158" spans="1:2">
      <c r="A158" s="141" t="s">
        <v>34</v>
      </c>
      <c r="B158" s="5">
        <v>0</v>
      </c>
    </row>
    <row r="159" spans="1:2">
      <c r="A159" s="7" t="s">
        <v>35</v>
      </c>
      <c r="B159" s="5">
        <v>106</v>
      </c>
    </row>
    <row r="160" spans="1:2" ht="15.75" thickBot="1">
      <c r="A160" s="1"/>
      <c r="B160" s="140"/>
    </row>
    <row r="161" spans="1:2" ht="15.75" thickBot="1">
      <c r="A161" s="9" t="s">
        <v>2</v>
      </c>
      <c r="B161" s="3">
        <f>SUM(B156:B160)</f>
        <v>397</v>
      </c>
    </row>
    <row r="162" spans="1:2">
      <c r="B162" s="125"/>
    </row>
    <row r="163" spans="1:2">
      <c r="B163" s="125"/>
    </row>
    <row r="164" spans="1:2">
      <c r="B164" s="125"/>
    </row>
    <row r="165" spans="1:2" ht="15.75">
      <c r="A165" s="10" t="s">
        <v>36</v>
      </c>
      <c r="B165" s="140"/>
    </row>
    <row r="166" spans="1:2">
      <c r="B166" s="125"/>
    </row>
    <row r="167" spans="1:2">
      <c r="A167" s="7" t="s">
        <v>222</v>
      </c>
      <c r="B167" s="5">
        <v>139</v>
      </c>
    </row>
    <row r="168" spans="1:2">
      <c r="A168" s="7" t="s">
        <v>37</v>
      </c>
      <c r="B168" s="5">
        <v>197</v>
      </c>
    </row>
    <row r="169" spans="1:2">
      <c r="A169" s="7" t="s">
        <v>38</v>
      </c>
      <c r="B169" s="5">
        <v>19</v>
      </c>
    </row>
    <row r="170" spans="1:2">
      <c r="A170" s="7" t="s">
        <v>193</v>
      </c>
      <c r="B170" s="5">
        <v>42</v>
      </c>
    </row>
    <row r="171" spans="1:2" ht="15.75" thickBot="1">
      <c r="A171" s="1"/>
      <c r="B171" s="140"/>
    </row>
    <row r="172" spans="1:2" ht="15.75" thickBot="1">
      <c r="A172" s="9" t="s">
        <v>2</v>
      </c>
      <c r="B172" s="3">
        <f>SUM(B167:B171)</f>
        <v>397</v>
      </c>
    </row>
    <row r="173" spans="1:2">
      <c r="B173" s="125"/>
    </row>
    <row r="174" spans="1:2">
      <c r="B174" s="125"/>
    </row>
    <row r="175" spans="1:2">
      <c r="B175" s="125"/>
    </row>
    <row r="176" spans="1:2">
      <c r="B176" s="125"/>
    </row>
    <row r="177" spans="1:2">
      <c r="B177" s="125"/>
    </row>
    <row r="178" spans="1:2">
      <c r="B178" s="125"/>
    </row>
    <row r="179" spans="1:2">
      <c r="B179" s="125"/>
    </row>
    <row r="180" spans="1:2">
      <c r="B180" s="125"/>
    </row>
    <row r="181" spans="1:2">
      <c r="B181" s="125"/>
    </row>
    <row r="182" spans="1:2" ht="15.75" thickBot="1">
      <c r="B182" s="125"/>
    </row>
    <row r="183" spans="1:2" ht="15.75" thickBot="1">
      <c r="A183" s="20" t="s">
        <v>39</v>
      </c>
      <c r="B183" s="3" t="s">
        <v>40</v>
      </c>
    </row>
    <row r="184" spans="1:2">
      <c r="B184" s="125"/>
    </row>
    <row r="185" spans="1:2" ht="15.75" thickBot="1">
      <c r="B185" s="125"/>
    </row>
    <row r="186" spans="1:2" ht="15.75" thickBot="1">
      <c r="A186" s="230" t="s">
        <v>41</v>
      </c>
      <c r="B186" s="143">
        <v>2</v>
      </c>
    </row>
    <row r="187" spans="1:2" ht="15.75" thickBot="1">
      <c r="A187" s="230" t="s">
        <v>298</v>
      </c>
      <c r="B187" s="143">
        <v>1</v>
      </c>
    </row>
    <row r="188" spans="1:2" ht="15.75" thickBot="1">
      <c r="A188" s="230" t="s">
        <v>299</v>
      </c>
      <c r="B188" s="143">
        <v>6</v>
      </c>
    </row>
    <row r="189" spans="1:2" ht="15.75" thickBot="1">
      <c r="A189" s="230" t="s">
        <v>42</v>
      </c>
      <c r="B189" s="143">
        <v>6</v>
      </c>
    </row>
    <row r="190" spans="1:2" ht="15.75" thickBot="1">
      <c r="A190" s="230" t="s">
        <v>493</v>
      </c>
      <c r="B190" s="143">
        <v>2</v>
      </c>
    </row>
    <row r="191" spans="1:2" ht="15.75" thickBot="1">
      <c r="A191" s="230" t="s">
        <v>326</v>
      </c>
      <c r="B191" s="143">
        <v>1</v>
      </c>
    </row>
    <row r="192" spans="1:2" ht="15.75" thickBot="1">
      <c r="A192" s="230" t="s">
        <v>275</v>
      </c>
      <c r="B192" s="143">
        <v>1</v>
      </c>
    </row>
    <row r="193" spans="1:2" ht="15.75" thickBot="1">
      <c r="A193" s="230" t="s">
        <v>255</v>
      </c>
      <c r="B193" s="143">
        <v>10</v>
      </c>
    </row>
    <row r="194" spans="1:2" ht="15.75" thickBot="1">
      <c r="A194" s="230" t="s">
        <v>239</v>
      </c>
      <c r="B194" s="143">
        <v>1</v>
      </c>
    </row>
    <row r="195" spans="1:2" ht="15.75" thickBot="1">
      <c r="A195" s="230" t="s">
        <v>240</v>
      </c>
      <c r="B195" s="143">
        <v>7</v>
      </c>
    </row>
    <row r="196" spans="1:2" ht="15.75" thickBot="1">
      <c r="A196" s="230" t="s">
        <v>264</v>
      </c>
      <c r="B196" s="143">
        <v>2</v>
      </c>
    </row>
    <row r="197" spans="1:2" ht="15.75" thickBot="1">
      <c r="A197" s="230" t="s">
        <v>266</v>
      </c>
      <c r="B197" s="143">
        <v>133</v>
      </c>
    </row>
    <row r="198" spans="1:2" ht="15.75" thickBot="1">
      <c r="A198" s="230" t="s">
        <v>242</v>
      </c>
      <c r="B198" s="143">
        <v>21</v>
      </c>
    </row>
    <row r="199" spans="1:2" ht="15.75" thickBot="1">
      <c r="A199" s="230" t="s">
        <v>492</v>
      </c>
      <c r="B199" s="143">
        <v>28</v>
      </c>
    </row>
    <row r="200" spans="1:2" ht="15.75" thickBot="1">
      <c r="A200" s="230" t="s">
        <v>304</v>
      </c>
      <c r="B200" s="143">
        <v>8</v>
      </c>
    </row>
    <row r="201" spans="1:2" ht="15.75" thickBot="1">
      <c r="A201" s="230" t="s">
        <v>244</v>
      </c>
      <c r="B201" s="143">
        <v>11</v>
      </c>
    </row>
    <row r="202" spans="1:2" ht="15.75" thickBot="1">
      <c r="A202" s="230" t="s">
        <v>339</v>
      </c>
      <c r="B202" s="143">
        <v>3</v>
      </c>
    </row>
    <row r="203" spans="1:2" ht="15.75" thickBot="1">
      <c r="A203" s="230" t="s">
        <v>521</v>
      </c>
      <c r="B203" s="143">
        <v>1</v>
      </c>
    </row>
    <row r="204" spans="1:2" ht="15.75" thickBot="1">
      <c r="A204" s="230" t="s">
        <v>245</v>
      </c>
      <c r="B204" s="143">
        <v>2</v>
      </c>
    </row>
    <row r="205" spans="1:2" ht="15.75" thickBot="1">
      <c r="A205" s="230" t="s">
        <v>522</v>
      </c>
      <c r="B205" s="143">
        <v>1</v>
      </c>
    </row>
    <row r="206" spans="1:2" ht="15.75" thickBot="1">
      <c r="A206" s="230" t="s">
        <v>342</v>
      </c>
      <c r="B206" s="143">
        <v>11</v>
      </c>
    </row>
    <row r="207" spans="1:2" ht="15.75" thickBot="1">
      <c r="A207" s="230" t="s">
        <v>190</v>
      </c>
      <c r="B207" s="143">
        <v>12</v>
      </c>
    </row>
    <row r="208" spans="1:2" ht="15.75" thickBot="1">
      <c r="A208" s="230" t="s">
        <v>48</v>
      </c>
      <c r="B208" s="143">
        <v>14</v>
      </c>
    </row>
    <row r="209" spans="1:6" ht="15.75" thickBot="1">
      <c r="A209" s="230" t="s">
        <v>246</v>
      </c>
      <c r="B209" s="143">
        <v>84</v>
      </c>
    </row>
    <row r="210" spans="1:6" ht="15.75" thickBot="1">
      <c r="A210" s="1"/>
      <c r="B210" s="18"/>
      <c r="F210" s="125"/>
    </row>
    <row r="211" spans="1:6" ht="15.75" thickBot="1">
      <c r="A211" s="1"/>
      <c r="B211" s="3">
        <f>SUM(B186:B210)</f>
        <v>368</v>
      </c>
    </row>
    <row r="212" spans="1:6">
      <c r="A212" s="1"/>
      <c r="B212" s="18"/>
    </row>
    <row r="213" spans="1:6">
      <c r="A213" s="1"/>
      <c r="B213" s="18"/>
    </row>
    <row r="214" spans="1:6" ht="32.25" thickBot="1">
      <c r="A214" s="403" t="s">
        <v>294</v>
      </c>
      <c r="B214" s="140"/>
    </row>
    <row r="215" spans="1:6" ht="15.75" thickBot="1">
      <c r="A215" s="1"/>
      <c r="B215" s="3" t="s">
        <v>40</v>
      </c>
    </row>
    <row r="216" spans="1:6">
      <c r="A216" s="7" t="s">
        <v>49</v>
      </c>
      <c r="B216" s="563">
        <v>26</v>
      </c>
    </row>
    <row r="217" spans="1:6">
      <c r="A217" s="7" t="s">
        <v>50</v>
      </c>
      <c r="B217" s="5">
        <v>59</v>
      </c>
    </row>
    <row r="218" spans="1:6">
      <c r="A218" s="7" t="s">
        <v>51</v>
      </c>
      <c r="B218" s="5">
        <v>84</v>
      </c>
    </row>
    <row r="219" spans="1:6">
      <c r="A219" s="7" t="s">
        <v>52</v>
      </c>
      <c r="B219" s="5">
        <v>88</v>
      </c>
    </row>
    <row r="220" spans="1:6">
      <c r="A220" s="7" t="s">
        <v>53</v>
      </c>
      <c r="B220" s="5">
        <v>68</v>
      </c>
    </row>
    <row r="221" spans="1:6">
      <c r="A221" s="7" t="s">
        <v>54</v>
      </c>
      <c r="B221" s="5">
        <v>179</v>
      </c>
    </row>
    <row r="222" spans="1:6">
      <c r="A222" s="7" t="s">
        <v>55</v>
      </c>
      <c r="B222" s="5">
        <v>182</v>
      </c>
    </row>
    <row r="223" spans="1:6" ht="42" customHeight="1">
      <c r="A223" s="566" t="s">
        <v>524</v>
      </c>
      <c r="B223" s="5">
        <v>8</v>
      </c>
    </row>
    <row r="224" spans="1:6" ht="15.75" thickBot="1">
      <c r="A224" s="1"/>
    </row>
    <row r="225" spans="1:2" ht="15.75" thickBot="1">
      <c r="A225" s="9" t="s">
        <v>2</v>
      </c>
      <c r="B225" s="3">
        <f>SUM(B216:B223)</f>
        <v>694</v>
      </c>
    </row>
    <row r="226" spans="1:2">
      <c r="B226" s="125"/>
    </row>
    <row r="227" spans="1:2">
      <c r="B227" s="125"/>
    </row>
    <row r="228" spans="1:2">
      <c r="B228" s="125"/>
    </row>
    <row r="229" spans="1:2">
      <c r="B229" s="125"/>
    </row>
    <row r="230" spans="1:2">
      <c r="B230" s="125"/>
    </row>
    <row r="231" spans="1:2" ht="47.25">
      <c r="A231" s="403" t="s">
        <v>523</v>
      </c>
      <c r="B231" s="140"/>
    </row>
    <row r="232" spans="1:2" ht="15.75" thickBot="1">
      <c r="A232" s="1"/>
      <c r="B232" s="140"/>
    </row>
    <row r="233" spans="1:2">
      <c r="A233" s="1"/>
      <c r="B233" s="144" t="s">
        <v>58</v>
      </c>
    </row>
    <row r="234" spans="1:2">
      <c r="A234" s="7" t="s">
        <v>49</v>
      </c>
      <c r="B234" s="558">
        <v>14</v>
      </c>
    </row>
    <row r="235" spans="1:2">
      <c r="A235" s="7" t="s">
        <v>50</v>
      </c>
      <c r="B235" s="5">
        <v>10</v>
      </c>
    </row>
    <row r="236" spans="1:2">
      <c r="A236" s="7" t="s">
        <v>51</v>
      </c>
      <c r="B236" s="5">
        <v>30</v>
      </c>
    </row>
    <row r="237" spans="1:2">
      <c r="A237" s="7" t="s">
        <v>52</v>
      </c>
      <c r="B237" s="5">
        <v>31</v>
      </c>
    </row>
    <row r="238" spans="1:2">
      <c r="A238" s="7" t="s">
        <v>53</v>
      </c>
      <c r="B238" s="5">
        <v>46</v>
      </c>
    </row>
    <row r="239" spans="1:2">
      <c r="A239" s="7" t="s">
        <v>54</v>
      </c>
      <c r="B239" s="5">
        <v>242</v>
      </c>
    </row>
    <row r="240" spans="1:2">
      <c r="A240" s="7" t="s">
        <v>55</v>
      </c>
      <c r="B240" s="5">
        <v>24</v>
      </c>
    </row>
    <row r="241" spans="1:2">
      <c r="A241" s="7" t="s">
        <v>56</v>
      </c>
      <c r="B241" s="5">
        <v>0</v>
      </c>
    </row>
    <row r="242" spans="1:2" ht="15.75" thickBot="1">
      <c r="A242" s="1"/>
      <c r="B242" s="140"/>
    </row>
    <row r="243" spans="1:2" ht="15.75" thickBot="1">
      <c r="A243" s="9" t="s">
        <v>2</v>
      </c>
      <c r="B243" s="3">
        <f>SUM(B234:B242)</f>
        <v>397</v>
      </c>
    </row>
    <row r="244" spans="1:2">
      <c r="B244" s="125"/>
    </row>
    <row r="245" spans="1:2" ht="15.75" thickBot="1">
      <c r="A245" s="1"/>
      <c r="B245" s="140"/>
    </row>
    <row r="246" spans="1:2" ht="15.75" thickBot="1">
      <c r="A246" s="17" t="s">
        <v>428</v>
      </c>
      <c r="B246" s="3">
        <v>63</v>
      </c>
    </row>
    <row r="247" spans="1:2" ht="15.75" thickBot="1">
      <c r="A247" s="485"/>
      <c r="B247" s="18"/>
    </row>
    <row r="248" spans="1:2" ht="15.75" thickBot="1">
      <c r="A248" s="17" t="s">
        <v>420</v>
      </c>
      <c r="B248" s="559">
        <v>12237.5</v>
      </c>
    </row>
    <row r="249" spans="1:2">
      <c r="A249" s="485"/>
      <c r="B249" s="18"/>
    </row>
    <row r="250" spans="1:2" ht="15.75" thickBot="1">
      <c r="A250" s="1"/>
      <c r="B250" s="140"/>
    </row>
    <row r="251" spans="1:2" ht="15.75" thickBot="1">
      <c r="A251" s="17" t="s">
        <v>59</v>
      </c>
      <c r="B251" s="3">
        <v>44</v>
      </c>
    </row>
    <row r="252" spans="1:2">
      <c r="B252" s="125"/>
    </row>
    <row r="253" spans="1:2">
      <c r="B253" s="125"/>
    </row>
    <row r="254" spans="1:2" ht="15.75">
      <c r="A254" s="10" t="s">
        <v>60</v>
      </c>
      <c r="B254" s="140"/>
    </row>
    <row r="255" spans="1:2">
      <c r="B255" s="125"/>
    </row>
    <row r="256" spans="1:2">
      <c r="A256" s="7" t="s">
        <v>61</v>
      </c>
      <c r="B256" s="5">
        <v>110</v>
      </c>
    </row>
    <row r="257" spans="1:2" ht="37.5">
      <c r="A257" s="145" t="s">
        <v>62</v>
      </c>
      <c r="B257" s="5">
        <v>149</v>
      </c>
    </row>
    <row r="258" spans="1:2" ht="15.75" thickBot="1">
      <c r="A258" s="7"/>
      <c r="B258" s="5"/>
    </row>
    <row r="259" spans="1:2" ht="15.75" thickBot="1">
      <c r="A259" s="9" t="s">
        <v>2</v>
      </c>
      <c r="B259" s="3">
        <f>+B256+B257</f>
        <v>259</v>
      </c>
    </row>
    <row r="260" spans="1:2">
      <c r="B260" s="125"/>
    </row>
    <row r="261" spans="1:2" ht="15.75" thickBot="1">
      <c r="A261" s="1"/>
      <c r="B261" s="140"/>
    </row>
    <row r="262" spans="1:2" ht="15.75" thickBot="1">
      <c r="A262" s="141" t="s">
        <v>63</v>
      </c>
      <c r="B262" s="3">
        <v>138</v>
      </c>
    </row>
    <row r="263" spans="1:2">
      <c r="B263" s="125"/>
    </row>
    <row r="264" spans="1:2" ht="15.75" thickBot="1">
      <c r="A264" s="1"/>
      <c r="B264" s="140"/>
    </row>
    <row r="265" spans="1:2" ht="15.75" thickBot="1">
      <c r="A265" s="9" t="s">
        <v>2</v>
      </c>
      <c r="B265" s="3">
        <f>+B259+B262</f>
        <v>397</v>
      </c>
    </row>
    <row r="266" spans="1:2">
      <c r="B266" s="125"/>
    </row>
    <row r="267" spans="1:2">
      <c r="B267" s="125"/>
    </row>
    <row r="268" spans="1:2" ht="15.75" thickBot="1">
      <c r="B268" s="125"/>
    </row>
    <row r="269" spans="1:2" ht="15.75" customHeight="1" thickBot="1">
      <c r="A269" s="133" t="s">
        <v>64</v>
      </c>
      <c r="B269" s="3" t="s">
        <v>233</v>
      </c>
    </row>
    <row r="270" spans="1:2" ht="15.75" customHeight="1">
      <c r="A270" s="132" t="s">
        <v>104</v>
      </c>
      <c r="B270" s="147">
        <v>12</v>
      </c>
    </row>
    <row r="271" spans="1:2" ht="15.75" customHeight="1">
      <c r="A271" s="25" t="s">
        <v>85</v>
      </c>
      <c r="B271" s="147">
        <v>5</v>
      </c>
    </row>
    <row r="272" spans="1:2" ht="15.75" customHeight="1">
      <c r="A272" s="25" t="s">
        <v>86</v>
      </c>
      <c r="B272" s="147">
        <v>7</v>
      </c>
    </row>
    <row r="273" spans="1:2" ht="15.75" customHeight="1">
      <c r="A273" s="16" t="s">
        <v>87</v>
      </c>
      <c r="B273" s="147">
        <v>13</v>
      </c>
    </row>
    <row r="274" spans="1:2" ht="15.75" customHeight="1">
      <c r="A274" s="148" t="s">
        <v>464</v>
      </c>
      <c r="B274" s="147">
        <v>6</v>
      </c>
    </row>
    <row r="275" spans="1:2" ht="15.75" customHeight="1">
      <c r="A275" s="25" t="s">
        <v>97</v>
      </c>
      <c r="B275" s="147">
        <v>6</v>
      </c>
    </row>
    <row r="276" spans="1:2" ht="15.75" customHeight="1">
      <c r="A276" s="25" t="s">
        <v>92</v>
      </c>
      <c r="B276" s="147">
        <v>5</v>
      </c>
    </row>
    <row r="277" spans="1:2" ht="15.75" customHeight="1">
      <c r="A277" s="148" t="s">
        <v>465</v>
      </c>
      <c r="B277" s="147">
        <v>3</v>
      </c>
    </row>
    <row r="278" spans="1:2" ht="15.75" customHeight="1">
      <c r="A278" s="148" t="s">
        <v>466</v>
      </c>
      <c r="B278" s="147">
        <v>4</v>
      </c>
    </row>
    <row r="279" spans="1:2" ht="15.75" customHeight="1">
      <c r="A279" s="148" t="s">
        <v>462</v>
      </c>
      <c r="B279" s="147">
        <v>3</v>
      </c>
    </row>
    <row r="280" spans="1:2" ht="15.75" customHeight="1">
      <c r="A280" s="148" t="s">
        <v>470</v>
      </c>
      <c r="B280" s="147">
        <v>25</v>
      </c>
    </row>
    <row r="281" spans="1:2">
      <c r="A281" s="25" t="s">
        <v>88</v>
      </c>
      <c r="B281" s="147">
        <v>3</v>
      </c>
    </row>
    <row r="282" spans="1:2">
      <c r="A282" s="25" t="s">
        <v>65</v>
      </c>
      <c r="B282" s="147">
        <v>2</v>
      </c>
    </row>
    <row r="283" spans="1:2" ht="15.75" customHeight="1">
      <c r="A283" s="148" t="s">
        <v>380</v>
      </c>
      <c r="B283" s="147">
        <v>0</v>
      </c>
    </row>
    <row r="284" spans="1:2" ht="15.75" customHeight="1">
      <c r="A284" s="25" t="s">
        <v>67</v>
      </c>
      <c r="B284" s="147">
        <v>2</v>
      </c>
    </row>
    <row r="285" spans="1:2">
      <c r="A285" s="25" t="s">
        <v>68</v>
      </c>
      <c r="B285" s="147">
        <v>2</v>
      </c>
    </row>
    <row r="286" spans="1:2">
      <c r="A286" s="25" t="s">
        <v>69</v>
      </c>
      <c r="B286" s="147">
        <v>2</v>
      </c>
    </row>
    <row r="287" spans="1:2" ht="15.75" customHeight="1">
      <c r="A287" s="25" t="s">
        <v>257</v>
      </c>
      <c r="B287" s="147">
        <v>0</v>
      </c>
    </row>
    <row r="288" spans="1:2" ht="15.75" customHeight="1">
      <c r="A288" s="25" t="s">
        <v>269</v>
      </c>
      <c r="B288" s="147">
        <v>2</v>
      </c>
    </row>
    <row r="289" spans="1:2" ht="15.75" customHeight="1">
      <c r="A289" s="25" t="s">
        <v>93</v>
      </c>
      <c r="B289" s="147">
        <v>3</v>
      </c>
    </row>
    <row r="290" spans="1:2" ht="15.75" customHeight="1">
      <c r="A290" s="25" t="s">
        <v>105</v>
      </c>
      <c r="B290" s="147">
        <v>10</v>
      </c>
    </row>
    <row r="291" spans="1:2" ht="15.75" customHeight="1">
      <c r="A291" s="148" t="s">
        <v>461</v>
      </c>
      <c r="B291" s="147">
        <v>3</v>
      </c>
    </row>
    <row r="292" spans="1:2" ht="15.75" customHeight="1">
      <c r="A292" s="16" t="s">
        <v>460</v>
      </c>
      <c r="B292" s="147">
        <v>20</v>
      </c>
    </row>
    <row r="293" spans="1:2" ht="15.75" customHeight="1">
      <c r="A293" s="148" t="s">
        <v>177</v>
      </c>
      <c r="B293" s="147">
        <v>19</v>
      </c>
    </row>
    <row r="294" spans="1:2" ht="15.75" customHeight="1">
      <c r="A294" s="504" t="s">
        <v>180</v>
      </c>
      <c r="B294" s="147">
        <v>83</v>
      </c>
    </row>
    <row r="295" spans="1:2" ht="15.75" customHeight="1">
      <c r="A295" s="148" t="s">
        <v>173</v>
      </c>
      <c r="B295" s="147">
        <v>16</v>
      </c>
    </row>
    <row r="296" spans="1:2" ht="15.75" customHeight="1">
      <c r="A296" s="25" t="s">
        <v>99</v>
      </c>
      <c r="B296" s="147">
        <v>4</v>
      </c>
    </row>
    <row r="297" spans="1:2" ht="15.75" customHeight="1">
      <c r="A297" s="25" t="s">
        <v>72</v>
      </c>
      <c r="B297" s="147">
        <v>10</v>
      </c>
    </row>
    <row r="298" spans="1:2" ht="15.75" customHeight="1">
      <c r="A298" s="25" t="s">
        <v>100</v>
      </c>
      <c r="B298" s="147">
        <v>3</v>
      </c>
    </row>
    <row r="299" spans="1:2" ht="15.75" customHeight="1">
      <c r="A299" s="25" t="s">
        <v>73</v>
      </c>
      <c r="B299" s="147">
        <v>3</v>
      </c>
    </row>
    <row r="300" spans="1:2" ht="15.75" customHeight="1">
      <c r="A300" s="25" t="s">
        <v>74</v>
      </c>
      <c r="B300" s="147">
        <v>0</v>
      </c>
    </row>
    <row r="301" spans="1:2">
      <c r="A301" s="25" t="s">
        <v>75</v>
      </c>
      <c r="B301" s="147">
        <v>0</v>
      </c>
    </row>
    <row r="302" spans="1:2" ht="15.75" customHeight="1">
      <c r="A302" s="25" t="s">
        <v>90</v>
      </c>
      <c r="B302" s="147">
        <v>4</v>
      </c>
    </row>
    <row r="303" spans="1:2" ht="15.75" customHeight="1">
      <c r="A303" s="25" t="s">
        <v>76</v>
      </c>
      <c r="B303" s="147">
        <v>2</v>
      </c>
    </row>
    <row r="304" spans="1:2" ht="15.75" customHeight="1">
      <c r="A304" s="25" t="s">
        <v>112</v>
      </c>
      <c r="B304" s="147">
        <v>5</v>
      </c>
    </row>
    <row r="305" spans="1:2" ht="15.75" customHeight="1">
      <c r="A305" s="25" t="s">
        <v>101</v>
      </c>
      <c r="B305" s="147">
        <v>7</v>
      </c>
    </row>
    <row r="306" spans="1:2" ht="15.75" customHeight="1">
      <c r="A306" s="148" t="s">
        <v>118</v>
      </c>
      <c r="B306" s="147">
        <v>170</v>
      </c>
    </row>
    <row r="307" spans="1:2" ht="15.75" customHeight="1">
      <c r="A307" s="148" t="s">
        <v>469</v>
      </c>
      <c r="B307" s="147">
        <v>39</v>
      </c>
    </row>
    <row r="308" spans="1:2" ht="15.75" customHeight="1">
      <c r="A308" s="148" t="s">
        <v>463</v>
      </c>
      <c r="B308" s="147">
        <v>9</v>
      </c>
    </row>
    <row r="309" spans="1:2" ht="15.75" customHeight="1">
      <c r="A309" s="25" t="s">
        <v>91</v>
      </c>
      <c r="B309" s="147">
        <v>7</v>
      </c>
    </row>
    <row r="310" spans="1:2" ht="15.75" customHeight="1">
      <c r="A310" s="25" t="s">
        <v>110</v>
      </c>
      <c r="B310" s="147">
        <v>14</v>
      </c>
    </row>
    <row r="311" spans="1:2" ht="15.75" customHeight="1">
      <c r="A311" s="16" t="s">
        <v>467</v>
      </c>
      <c r="B311" s="147">
        <v>0</v>
      </c>
    </row>
    <row r="312" spans="1:2" ht="15.75" customHeight="1">
      <c r="A312" s="16" t="s">
        <v>103</v>
      </c>
      <c r="B312" s="147">
        <v>6</v>
      </c>
    </row>
    <row r="313" spans="1:2" ht="15.75" customHeight="1">
      <c r="A313" s="2" t="s">
        <v>95</v>
      </c>
      <c r="B313" s="147">
        <v>3</v>
      </c>
    </row>
    <row r="314" spans="1:2" ht="15.75" customHeight="1">
      <c r="A314" s="25" t="s">
        <v>78</v>
      </c>
      <c r="B314" s="147">
        <v>4</v>
      </c>
    </row>
    <row r="315" spans="1:2" ht="15.75" customHeight="1">
      <c r="A315" s="25" t="s">
        <v>80</v>
      </c>
      <c r="B315" s="147">
        <v>0</v>
      </c>
    </row>
    <row r="316" spans="1:2">
      <c r="A316" s="25" t="s">
        <v>81</v>
      </c>
      <c r="B316" s="147">
        <v>2</v>
      </c>
    </row>
    <row r="317" spans="1:2">
      <c r="A317" s="16" t="s">
        <v>82</v>
      </c>
      <c r="B317" s="147">
        <v>3</v>
      </c>
    </row>
    <row r="318" spans="1:2">
      <c r="A318" s="2" t="s">
        <v>83</v>
      </c>
      <c r="B318" s="147">
        <v>3</v>
      </c>
    </row>
    <row r="319" spans="1:2">
      <c r="A319" s="25" t="s">
        <v>84</v>
      </c>
      <c r="B319" s="147">
        <v>1</v>
      </c>
    </row>
    <row r="320" spans="1:2">
      <c r="A320" s="25" t="s">
        <v>96</v>
      </c>
      <c r="B320" s="147">
        <v>2</v>
      </c>
    </row>
    <row r="321" spans="1:11">
      <c r="A321" s="25" t="s">
        <v>107</v>
      </c>
      <c r="B321" s="147">
        <v>5</v>
      </c>
    </row>
    <row r="322" spans="1:11">
      <c r="A322" s="148" t="s">
        <v>471</v>
      </c>
      <c r="B322" s="147">
        <v>32</v>
      </c>
    </row>
    <row r="323" spans="1:11">
      <c r="A323" s="16" t="s">
        <v>472</v>
      </c>
      <c r="B323" s="147">
        <v>95</v>
      </c>
    </row>
    <row r="324" spans="1:11">
      <c r="A324" s="148" t="s">
        <v>468</v>
      </c>
      <c r="B324" s="147">
        <v>3</v>
      </c>
    </row>
    <row r="325" spans="1:11" ht="15.75" thickBot="1">
      <c r="A325" s="96" t="s">
        <v>148</v>
      </c>
      <c r="B325" s="147">
        <v>2</v>
      </c>
    </row>
    <row r="326" spans="1:11" ht="16.5" thickBot="1">
      <c r="A326" s="97" t="s">
        <v>2</v>
      </c>
      <c r="B326" s="131">
        <f>SUM(B270:B325)</f>
        <v>694</v>
      </c>
    </row>
    <row r="328" spans="1:11" ht="15.75">
      <c r="A328" s="10" t="s">
        <v>57</v>
      </c>
      <c r="B328" s="125"/>
    </row>
    <row r="329" spans="1:11" ht="15.75" thickBot="1">
      <c r="B329" s="125"/>
    </row>
    <row r="330" spans="1:11" ht="15.75" thickBot="1">
      <c r="A330" s="108" t="s">
        <v>64</v>
      </c>
      <c r="B330" s="59" t="s">
        <v>213</v>
      </c>
      <c r="C330" s="59" t="s">
        <v>50</v>
      </c>
      <c r="D330" s="59" t="s">
        <v>214</v>
      </c>
      <c r="E330" s="561" t="s">
        <v>215</v>
      </c>
      <c r="F330" s="59" t="s">
        <v>216</v>
      </c>
      <c r="G330" s="59" t="s">
        <v>217</v>
      </c>
      <c r="H330" s="59" t="s">
        <v>218</v>
      </c>
      <c r="I330" s="59" t="s">
        <v>305</v>
      </c>
      <c r="J330" s="59" t="s">
        <v>233</v>
      </c>
      <c r="K330" s="59" t="s">
        <v>417</v>
      </c>
    </row>
    <row r="331" spans="1:11" ht="15.75" thickBot="1">
      <c r="A331" s="146" t="str">
        <f>+A270</f>
        <v>Actas y Acuerdos</v>
      </c>
      <c r="B331" s="136">
        <v>1</v>
      </c>
      <c r="C331" s="136">
        <v>1</v>
      </c>
      <c r="D331" s="136">
        <v>0</v>
      </c>
      <c r="E331" s="562">
        <v>4</v>
      </c>
      <c r="F331" s="136">
        <v>1</v>
      </c>
      <c r="G331" s="136">
        <v>5</v>
      </c>
      <c r="H331" s="136">
        <v>0</v>
      </c>
      <c r="I331" s="136">
        <v>0</v>
      </c>
      <c r="J331" s="239">
        <f t="shared" ref="J331:J358" si="0">SUM(B331:I331)</f>
        <v>12</v>
      </c>
      <c r="K331" s="239">
        <f>+B270</f>
        <v>12</v>
      </c>
    </row>
    <row r="332" spans="1:11" ht="15.75" thickBot="1">
      <c r="A332" s="146" t="str">
        <f t="shared" ref="A332:A386" si="1">+A271</f>
        <v>Agua y Alcantarillado</v>
      </c>
      <c r="B332" s="136">
        <v>1</v>
      </c>
      <c r="C332" s="136">
        <v>3</v>
      </c>
      <c r="D332" s="136">
        <v>0</v>
      </c>
      <c r="E332" s="562">
        <v>0</v>
      </c>
      <c r="F332" s="136">
        <v>0</v>
      </c>
      <c r="G332" s="136">
        <v>1</v>
      </c>
      <c r="H332" s="136">
        <v>0</v>
      </c>
      <c r="I332" s="136">
        <v>0</v>
      </c>
      <c r="J332" s="239">
        <f t="shared" si="0"/>
        <v>5</v>
      </c>
      <c r="K332" s="239">
        <f t="shared" ref="K332:K386" si="2">+B271</f>
        <v>5</v>
      </c>
    </row>
    <row r="333" spans="1:11" ht="15.75" thickBot="1">
      <c r="A333" s="146" t="str">
        <f t="shared" si="1"/>
        <v>Alumbrado Público</v>
      </c>
      <c r="B333" s="136">
        <v>0</v>
      </c>
      <c r="C333" s="136">
        <v>0</v>
      </c>
      <c r="D333" s="136">
        <v>1</v>
      </c>
      <c r="E333" s="562">
        <v>5</v>
      </c>
      <c r="F333" s="136">
        <v>0</v>
      </c>
      <c r="G333" s="136">
        <v>1</v>
      </c>
      <c r="H333" s="136">
        <v>0</v>
      </c>
      <c r="I333" s="136">
        <v>0</v>
      </c>
      <c r="J333" s="239">
        <f t="shared" si="0"/>
        <v>7</v>
      </c>
      <c r="K333" s="239">
        <f t="shared" si="2"/>
        <v>7</v>
      </c>
    </row>
    <row r="334" spans="1:11" ht="15.75" thickBot="1">
      <c r="A334" s="146" t="str">
        <f t="shared" si="1"/>
        <v>Archivo Municipal</v>
      </c>
      <c r="B334" s="136">
        <v>0</v>
      </c>
      <c r="C334" s="136">
        <v>6</v>
      </c>
      <c r="D334" s="136">
        <v>7</v>
      </c>
      <c r="E334" s="562">
        <v>0</v>
      </c>
      <c r="F334" s="136">
        <v>0</v>
      </c>
      <c r="G334" s="136">
        <v>0</v>
      </c>
      <c r="H334" s="136">
        <v>0</v>
      </c>
      <c r="I334" s="136">
        <v>0</v>
      </c>
      <c r="J334" s="239">
        <f t="shared" si="0"/>
        <v>13</v>
      </c>
      <c r="K334" s="239">
        <f t="shared" si="2"/>
        <v>13</v>
      </c>
    </row>
    <row r="335" spans="1:11" ht="15.75" thickBot="1">
      <c r="A335" s="146" t="str">
        <f t="shared" si="1"/>
        <v>Aseo Público</v>
      </c>
      <c r="B335" s="136">
        <v>0</v>
      </c>
      <c r="C335" s="136">
        <v>0</v>
      </c>
      <c r="D335" s="136">
        <v>0</v>
      </c>
      <c r="E335" s="562">
        <v>0</v>
      </c>
      <c r="F335" s="136">
        <v>0</v>
      </c>
      <c r="G335" s="136">
        <v>3</v>
      </c>
      <c r="H335" s="136">
        <v>3</v>
      </c>
      <c r="I335" s="136">
        <v>0</v>
      </c>
      <c r="J335" s="239">
        <f t="shared" si="0"/>
        <v>6</v>
      </c>
      <c r="K335" s="239">
        <f t="shared" si="2"/>
        <v>6</v>
      </c>
    </row>
    <row r="336" spans="1:11" ht="15.75" thickBot="1">
      <c r="A336" s="146" t="str">
        <f t="shared" si="1"/>
        <v>Asuntos Internos</v>
      </c>
      <c r="B336" s="136">
        <v>3</v>
      </c>
      <c r="C336" s="136">
        <v>2</v>
      </c>
      <c r="D336" s="136">
        <v>1</v>
      </c>
      <c r="E336" s="562">
        <v>0</v>
      </c>
      <c r="F336" s="136">
        <v>0</v>
      </c>
      <c r="G336" s="136">
        <v>0</v>
      </c>
      <c r="H336" s="136">
        <v>0</v>
      </c>
      <c r="I336" s="136">
        <v>0</v>
      </c>
      <c r="J336" s="239">
        <f t="shared" si="0"/>
        <v>6</v>
      </c>
      <c r="K336" s="239">
        <f t="shared" si="2"/>
        <v>6</v>
      </c>
    </row>
    <row r="337" spans="1:11" ht="15.75" thickBot="1">
      <c r="A337" s="146" t="str">
        <f t="shared" si="1"/>
        <v>Atención Ciudadana</v>
      </c>
      <c r="B337" s="136">
        <v>2</v>
      </c>
      <c r="C337" s="136">
        <v>0</v>
      </c>
      <c r="D337" s="136">
        <v>3</v>
      </c>
      <c r="E337" s="562">
        <v>0</v>
      </c>
      <c r="F337" s="136">
        <v>0</v>
      </c>
      <c r="G337" s="136">
        <v>0</v>
      </c>
      <c r="H337" s="136">
        <v>0</v>
      </c>
      <c r="I337" s="136">
        <v>0</v>
      </c>
      <c r="J337" s="239">
        <f t="shared" si="0"/>
        <v>5</v>
      </c>
      <c r="K337" s="239">
        <f t="shared" si="2"/>
        <v>5</v>
      </c>
    </row>
    <row r="338" spans="1:11" ht="15.75" thickBot="1">
      <c r="A338" s="146" t="str">
        <f t="shared" si="1"/>
        <v>Catastro</v>
      </c>
      <c r="B338" s="136">
        <v>0</v>
      </c>
      <c r="C338" s="136">
        <v>1</v>
      </c>
      <c r="D338" s="136">
        <v>2</v>
      </c>
      <c r="E338" s="562">
        <v>0</v>
      </c>
      <c r="F338" s="136">
        <v>0</v>
      </c>
      <c r="G338" s="136">
        <v>0</v>
      </c>
      <c r="H338" s="136">
        <v>0</v>
      </c>
      <c r="I338" s="136">
        <v>0</v>
      </c>
      <c r="J338" s="239">
        <f t="shared" si="0"/>
        <v>3</v>
      </c>
      <c r="K338" s="239">
        <f t="shared" si="2"/>
        <v>3</v>
      </c>
    </row>
    <row r="339" spans="1:11" ht="15.75" thickBot="1">
      <c r="A339" s="146" t="str">
        <f t="shared" si="1"/>
        <v>Cementerios</v>
      </c>
      <c r="B339" s="136">
        <v>1</v>
      </c>
      <c r="C339" s="136">
        <v>1</v>
      </c>
      <c r="D339" s="136">
        <v>0</v>
      </c>
      <c r="E339" s="562">
        <v>0</v>
      </c>
      <c r="F339" s="136">
        <v>0</v>
      </c>
      <c r="G339" s="136">
        <v>1</v>
      </c>
      <c r="H339" s="136">
        <v>1</v>
      </c>
      <c r="I339" s="136">
        <v>0</v>
      </c>
      <c r="J339" s="239">
        <f t="shared" si="0"/>
        <v>4</v>
      </c>
      <c r="K339" s="239">
        <f t="shared" si="2"/>
        <v>4</v>
      </c>
    </row>
    <row r="340" spans="1:11" ht="15.75" thickBot="1">
      <c r="A340" s="146" t="str">
        <f t="shared" si="1"/>
        <v>Centro de  Promoción Económica y Turismo</v>
      </c>
      <c r="B340" s="136">
        <v>0</v>
      </c>
      <c r="C340" s="136">
        <v>0</v>
      </c>
      <c r="D340" s="136">
        <v>0</v>
      </c>
      <c r="E340" s="562">
        <v>0</v>
      </c>
      <c r="F340" s="136">
        <v>0</v>
      </c>
      <c r="G340" s="136">
        <v>0</v>
      </c>
      <c r="H340" s="136">
        <v>3</v>
      </c>
      <c r="I340" s="136">
        <v>0</v>
      </c>
      <c r="J340" s="239">
        <f t="shared" si="0"/>
        <v>3</v>
      </c>
      <c r="K340" s="239">
        <f t="shared" si="2"/>
        <v>3</v>
      </c>
    </row>
    <row r="341" spans="1:11" ht="15.75" thickBot="1">
      <c r="A341" s="146" t="str">
        <f t="shared" si="1"/>
        <v>Comisaría General de Seguridad Pública</v>
      </c>
      <c r="B341" s="136">
        <v>0</v>
      </c>
      <c r="C341" s="136">
        <v>0</v>
      </c>
      <c r="D341" s="136">
        <v>2</v>
      </c>
      <c r="E341" s="562">
        <v>7</v>
      </c>
      <c r="F341" s="136">
        <v>0</v>
      </c>
      <c r="G341" s="136">
        <v>8</v>
      </c>
      <c r="H341" s="136">
        <v>8</v>
      </c>
      <c r="I341" s="136">
        <v>0</v>
      </c>
      <c r="J341" s="239">
        <f t="shared" si="0"/>
        <v>25</v>
      </c>
      <c r="K341" s="239">
        <f t="shared" si="2"/>
        <v>25</v>
      </c>
    </row>
    <row r="342" spans="1:11" ht="15.75" thickBot="1">
      <c r="A342" s="146" t="str">
        <f t="shared" si="1"/>
        <v>Comunicación Social</v>
      </c>
      <c r="B342" s="136">
        <v>0</v>
      </c>
      <c r="C342" s="136">
        <v>1</v>
      </c>
      <c r="D342" s="136">
        <v>1</v>
      </c>
      <c r="E342" s="562">
        <v>1</v>
      </c>
      <c r="F342" s="136">
        <v>0</v>
      </c>
      <c r="G342" s="136">
        <v>0</v>
      </c>
      <c r="H342" s="136">
        <v>0</v>
      </c>
      <c r="I342" s="136">
        <v>0</v>
      </c>
      <c r="J342" s="239">
        <f t="shared" si="0"/>
        <v>3</v>
      </c>
      <c r="K342" s="239">
        <f t="shared" si="2"/>
        <v>3</v>
      </c>
    </row>
    <row r="343" spans="1:11" ht="15.75" thickBot="1">
      <c r="A343" s="146" t="str">
        <f t="shared" si="1"/>
        <v>Comunidad Digna</v>
      </c>
      <c r="B343" s="136">
        <v>1</v>
      </c>
      <c r="C343" s="136">
        <v>1</v>
      </c>
      <c r="D343" s="136">
        <v>0</v>
      </c>
      <c r="E343" s="562">
        <v>0</v>
      </c>
      <c r="F343" s="136">
        <v>0</v>
      </c>
      <c r="G343" s="136">
        <v>0</v>
      </c>
      <c r="H343" s="136">
        <v>0</v>
      </c>
      <c r="I343" s="136">
        <v>0</v>
      </c>
      <c r="J343" s="239">
        <f t="shared" si="0"/>
        <v>2</v>
      </c>
      <c r="K343" s="239">
        <f t="shared" si="2"/>
        <v>2</v>
      </c>
    </row>
    <row r="344" spans="1:11" ht="15.75" thickBot="1">
      <c r="A344" s="146" t="str">
        <f t="shared" si="1"/>
        <v>Consejería Juridica</v>
      </c>
      <c r="B344" s="136">
        <v>0</v>
      </c>
      <c r="C344" s="136">
        <v>0</v>
      </c>
      <c r="D344" s="136">
        <v>0</v>
      </c>
      <c r="E344" s="562">
        <v>0</v>
      </c>
      <c r="F344" s="136">
        <v>0</v>
      </c>
      <c r="G344" s="136">
        <v>0</v>
      </c>
      <c r="H344" s="136">
        <v>0</v>
      </c>
      <c r="I344" s="136">
        <v>0</v>
      </c>
      <c r="J344" s="239">
        <f t="shared" si="0"/>
        <v>0</v>
      </c>
      <c r="K344" s="239">
        <f t="shared" si="2"/>
        <v>0</v>
      </c>
    </row>
    <row r="345" spans="1:11" ht="15.75" thickBot="1">
      <c r="A345" s="146" t="str">
        <f t="shared" si="1"/>
        <v>Contraloría</v>
      </c>
      <c r="B345" s="136">
        <v>0</v>
      </c>
      <c r="C345" s="136">
        <v>1</v>
      </c>
      <c r="D345" s="136">
        <v>1</v>
      </c>
      <c r="E345" s="562">
        <v>0</v>
      </c>
      <c r="F345" s="136">
        <v>0</v>
      </c>
      <c r="G345" s="136">
        <v>0</v>
      </c>
      <c r="H345" s="136">
        <v>0</v>
      </c>
      <c r="I345" s="136">
        <v>0</v>
      </c>
      <c r="J345" s="239">
        <f t="shared" si="0"/>
        <v>2</v>
      </c>
      <c r="K345" s="239">
        <f t="shared" si="2"/>
        <v>2</v>
      </c>
    </row>
    <row r="346" spans="1:11" ht="15.75" thickBot="1">
      <c r="A346" s="146" t="str">
        <f t="shared" si="1"/>
        <v>Coordinación de Delegaciones</v>
      </c>
      <c r="B346" s="136">
        <v>0</v>
      </c>
      <c r="C346" s="136">
        <v>1</v>
      </c>
      <c r="D346" s="136">
        <v>1</v>
      </c>
      <c r="E346" s="562">
        <v>0</v>
      </c>
      <c r="F346" s="136">
        <v>0</v>
      </c>
      <c r="G346" s="136">
        <v>0</v>
      </c>
      <c r="H346" s="136">
        <v>0</v>
      </c>
      <c r="I346" s="136">
        <v>0</v>
      </c>
      <c r="J346" s="239">
        <f t="shared" si="0"/>
        <v>2</v>
      </c>
      <c r="K346" s="239">
        <f t="shared" si="2"/>
        <v>2</v>
      </c>
    </row>
    <row r="347" spans="1:11" ht="15.75" thickBot="1">
      <c r="A347" s="146" t="str">
        <f t="shared" si="1"/>
        <v>Coordinación de Gabinete</v>
      </c>
      <c r="B347" s="136">
        <v>0</v>
      </c>
      <c r="C347" s="136">
        <v>1</v>
      </c>
      <c r="D347" s="136">
        <v>1</v>
      </c>
      <c r="E347" s="562">
        <v>0</v>
      </c>
      <c r="F347" s="136">
        <v>0</v>
      </c>
      <c r="G347" s="136">
        <v>0</v>
      </c>
      <c r="H347" s="136">
        <v>0</v>
      </c>
      <c r="I347" s="136">
        <v>0</v>
      </c>
      <c r="J347" s="239">
        <f t="shared" si="0"/>
        <v>2</v>
      </c>
      <c r="K347" s="239">
        <f t="shared" si="2"/>
        <v>2</v>
      </c>
    </row>
    <row r="348" spans="1:11" ht="15.75" thickBot="1">
      <c r="A348" s="146" t="str">
        <f t="shared" si="1"/>
        <v xml:space="preserve">Coordinación de la Oficina de Presidencia </v>
      </c>
      <c r="B348" s="136">
        <v>0</v>
      </c>
      <c r="C348" s="136">
        <v>0</v>
      </c>
      <c r="D348" s="136">
        <v>0</v>
      </c>
      <c r="E348" s="562">
        <v>0</v>
      </c>
      <c r="F348" s="136">
        <v>0</v>
      </c>
      <c r="G348" s="136">
        <v>0</v>
      </c>
      <c r="H348" s="136">
        <v>0</v>
      </c>
      <c r="I348" s="136">
        <v>0</v>
      </c>
      <c r="J348" s="239">
        <f t="shared" si="0"/>
        <v>0</v>
      </c>
      <c r="K348" s="239">
        <f t="shared" si="2"/>
        <v>0</v>
      </c>
    </row>
    <row r="349" spans="1:11" ht="15.75" thickBot="1">
      <c r="A349" s="146" t="str">
        <f t="shared" si="1"/>
        <v>Coordinación General  Oficina Central de Gobierno, Estrategía y opinión Pública</v>
      </c>
      <c r="B349" s="136">
        <v>0</v>
      </c>
      <c r="C349" s="136">
        <v>1</v>
      </c>
      <c r="D349" s="136">
        <v>1</v>
      </c>
      <c r="E349" s="562">
        <v>0</v>
      </c>
      <c r="F349" s="136">
        <v>0</v>
      </c>
      <c r="G349" s="136">
        <v>0</v>
      </c>
      <c r="H349" s="136">
        <v>0</v>
      </c>
      <c r="I349" s="136">
        <v>0</v>
      </c>
      <c r="J349" s="239">
        <f t="shared" si="0"/>
        <v>2</v>
      </c>
      <c r="K349" s="239">
        <f t="shared" si="2"/>
        <v>2</v>
      </c>
    </row>
    <row r="350" spans="1:11" ht="15.75" thickBot="1">
      <c r="A350" s="146" t="str">
        <f t="shared" si="1"/>
        <v>Coplademun</v>
      </c>
      <c r="B350" s="136">
        <v>1</v>
      </c>
      <c r="C350" s="136">
        <v>1</v>
      </c>
      <c r="D350" s="136">
        <v>1</v>
      </c>
      <c r="E350" s="562">
        <v>0</v>
      </c>
      <c r="F350" s="136">
        <v>0</v>
      </c>
      <c r="G350" s="136">
        <v>0</v>
      </c>
      <c r="H350" s="136">
        <v>0</v>
      </c>
      <c r="I350" s="136">
        <v>0</v>
      </c>
      <c r="J350" s="239">
        <f t="shared" si="0"/>
        <v>3</v>
      </c>
      <c r="K350" s="239">
        <f t="shared" si="2"/>
        <v>3</v>
      </c>
    </row>
    <row r="351" spans="1:11" ht="15.75" thickBot="1">
      <c r="A351" s="146" t="str">
        <f t="shared" si="1"/>
        <v>Desarrollo Social Humano</v>
      </c>
      <c r="B351" s="136">
        <v>0</v>
      </c>
      <c r="C351" s="136">
        <v>0</v>
      </c>
      <c r="D351" s="136">
        <v>0</v>
      </c>
      <c r="E351" s="562">
        <v>0</v>
      </c>
      <c r="F351" s="136">
        <v>0</v>
      </c>
      <c r="G351" s="136">
        <v>3</v>
      </c>
      <c r="H351" s="136">
        <v>7</v>
      </c>
      <c r="I351" s="136">
        <v>0</v>
      </c>
      <c r="J351" s="239">
        <f t="shared" si="0"/>
        <v>10</v>
      </c>
      <c r="K351" s="239">
        <f t="shared" si="2"/>
        <v>10</v>
      </c>
    </row>
    <row r="352" spans="1:11" ht="15.75" thickBot="1">
      <c r="A352" s="146" t="str">
        <f t="shared" si="1"/>
        <v>Dirección General de  Innovación y Tecnología</v>
      </c>
      <c r="B352" s="136">
        <v>1</v>
      </c>
      <c r="C352" s="136">
        <v>0</v>
      </c>
      <c r="D352" s="136">
        <v>0</v>
      </c>
      <c r="E352" s="562">
        <v>2</v>
      </c>
      <c r="F352" s="136">
        <v>0</v>
      </c>
      <c r="G352" s="136">
        <v>0</v>
      </c>
      <c r="H352" s="136">
        <v>0</v>
      </c>
      <c r="I352" s="136">
        <v>0</v>
      </c>
      <c r="J352" s="239">
        <f t="shared" si="0"/>
        <v>3</v>
      </c>
      <c r="K352" s="239">
        <f t="shared" si="2"/>
        <v>3</v>
      </c>
    </row>
    <row r="353" spans="1:11" ht="15.75" thickBot="1">
      <c r="A353" s="146" t="str">
        <f t="shared" si="1"/>
        <v>Dirección General de Ecología</v>
      </c>
      <c r="B353" s="136">
        <v>1</v>
      </c>
      <c r="C353" s="136">
        <v>0</v>
      </c>
      <c r="D353" s="136">
        <v>1</v>
      </c>
      <c r="E353" s="562">
        <v>7</v>
      </c>
      <c r="F353" s="136">
        <v>4</v>
      </c>
      <c r="G353" s="136">
        <v>7</v>
      </c>
      <c r="H353" s="136">
        <v>0</v>
      </c>
      <c r="I353" s="136">
        <v>0</v>
      </c>
      <c r="J353" s="239">
        <f t="shared" si="0"/>
        <v>20</v>
      </c>
      <c r="K353" s="239">
        <f t="shared" si="2"/>
        <v>20</v>
      </c>
    </row>
    <row r="354" spans="1:11" ht="15.75" thickBot="1">
      <c r="A354" s="146" t="str">
        <f t="shared" si="1"/>
        <v>Dirección General de Inspección de Reglamentos</v>
      </c>
      <c r="B354" s="136">
        <v>0</v>
      </c>
      <c r="C354" s="136">
        <v>8</v>
      </c>
      <c r="D354" s="136">
        <v>4</v>
      </c>
      <c r="E354" s="562">
        <v>2</v>
      </c>
      <c r="F354" s="136">
        <v>0</v>
      </c>
      <c r="G354" s="136">
        <v>5</v>
      </c>
      <c r="H354" s="136">
        <v>0</v>
      </c>
      <c r="I354" s="136">
        <v>0</v>
      </c>
      <c r="J354" s="239">
        <f t="shared" si="0"/>
        <v>19</v>
      </c>
      <c r="K354" s="239">
        <f t="shared" si="2"/>
        <v>19</v>
      </c>
    </row>
    <row r="355" spans="1:11" ht="15.75" thickBot="1">
      <c r="A355" s="146" t="str">
        <f t="shared" si="1"/>
        <v>Dirección General de Obras Públicas</v>
      </c>
      <c r="B355" s="136">
        <v>0</v>
      </c>
      <c r="C355" s="136">
        <v>2</v>
      </c>
      <c r="D355" s="136">
        <v>17</v>
      </c>
      <c r="E355" s="562">
        <v>37</v>
      </c>
      <c r="F355" s="136">
        <v>5</v>
      </c>
      <c r="G355" s="136">
        <v>5</v>
      </c>
      <c r="H355" s="136">
        <v>12</v>
      </c>
      <c r="I355" s="136">
        <v>5</v>
      </c>
      <c r="J355" s="239">
        <f t="shared" si="0"/>
        <v>83</v>
      </c>
      <c r="K355" s="239">
        <f t="shared" si="2"/>
        <v>83</v>
      </c>
    </row>
    <row r="356" spans="1:11" ht="15.75" thickBot="1">
      <c r="A356" s="146" t="str">
        <f t="shared" si="1"/>
        <v>Dirección General de Servicios Públicos</v>
      </c>
      <c r="B356" s="136">
        <v>0</v>
      </c>
      <c r="C356" s="136">
        <v>1</v>
      </c>
      <c r="D356" s="136">
        <v>1</v>
      </c>
      <c r="E356" s="562">
        <v>1</v>
      </c>
      <c r="F356" s="136">
        <v>1</v>
      </c>
      <c r="G356" s="136">
        <v>5</v>
      </c>
      <c r="H356" s="136">
        <v>7</v>
      </c>
      <c r="I356" s="136">
        <v>0</v>
      </c>
      <c r="J356" s="239">
        <f t="shared" si="0"/>
        <v>16</v>
      </c>
      <c r="K356" s="239">
        <f t="shared" si="2"/>
        <v>16</v>
      </c>
    </row>
    <row r="357" spans="1:11" ht="15.75" thickBot="1">
      <c r="A357" s="146" t="str">
        <f t="shared" si="1"/>
        <v>Educación Municipal</v>
      </c>
      <c r="B357" s="136">
        <v>1</v>
      </c>
      <c r="C357" s="136">
        <v>1</v>
      </c>
      <c r="D357" s="136">
        <v>1</v>
      </c>
      <c r="E357" s="562">
        <v>0</v>
      </c>
      <c r="F357" s="136">
        <v>0</v>
      </c>
      <c r="G357" s="136">
        <v>0</v>
      </c>
      <c r="H357" s="136">
        <v>0</v>
      </c>
      <c r="I357" s="136">
        <v>1</v>
      </c>
      <c r="J357" s="239">
        <f t="shared" si="0"/>
        <v>4</v>
      </c>
      <c r="K357" s="239">
        <f t="shared" si="2"/>
        <v>4</v>
      </c>
    </row>
    <row r="358" spans="1:11" ht="15.75" thickBot="1">
      <c r="A358" s="146" t="str">
        <f t="shared" si="1"/>
        <v>Estacionómetros y Estacionamientos</v>
      </c>
      <c r="B358" s="136">
        <v>0</v>
      </c>
      <c r="C358" s="136">
        <v>1</v>
      </c>
      <c r="D358" s="136">
        <v>4</v>
      </c>
      <c r="E358" s="562">
        <v>1</v>
      </c>
      <c r="F358" s="136">
        <v>2</v>
      </c>
      <c r="G358" s="136">
        <v>0</v>
      </c>
      <c r="H358" s="136">
        <v>2</v>
      </c>
      <c r="I358" s="136">
        <v>0</v>
      </c>
      <c r="J358" s="239">
        <f t="shared" si="0"/>
        <v>10</v>
      </c>
      <c r="K358" s="239">
        <f t="shared" si="2"/>
        <v>10</v>
      </c>
    </row>
    <row r="359" spans="1:11" ht="15.75" thickBot="1">
      <c r="A359" s="146" t="str">
        <f t="shared" si="1"/>
        <v>Instituto de Capacitación y Oferta Educativa</v>
      </c>
      <c r="B359" s="136">
        <v>1</v>
      </c>
      <c r="C359" s="136">
        <v>2</v>
      </c>
      <c r="D359" s="136">
        <v>0</v>
      </c>
      <c r="E359" s="562">
        <v>0</v>
      </c>
      <c r="F359" s="136">
        <v>0</v>
      </c>
      <c r="G359" s="136">
        <v>0</v>
      </c>
      <c r="H359" s="136">
        <v>0</v>
      </c>
      <c r="I359" s="136">
        <v>0</v>
      </c>
      <c r="J359" s="239">
        <v>3</v>
      </c>
      <c r="K359" s="239">
        <f t="shared" si="2"/>
        <v>3</v>
      </c>
    </row>
    <row r="360" spans="1:11" ht="15.75" thickBot="1">
      <c r="A360" s="146" t="str">
        <f t="shared" si="1"/>
        <v>Instituto de Cultura</v>
      </c>
      <c r="B360" s="136">
        <v>0</v>
      </c>
      <c r="C360" s="136">
        <v>1</v>
      </c>
      <c r="D360" s="136">
        <v>1</v>
      </c>
      <c r="E360" s="562">
        <v>0</v>
      </c>
      <c r="F360" s="136">
        <v>0</v>
      </c>
      <c r="G360" s="136">
        <v>0</v>
      </c>
      <c r="H360" s="136">
        <v>1</v>
      </c>
      <c r="I360" s="136">
        <v>0</v>
      </c>
      <c r="J360" s="239">
        <f t="shared" ref="J360:J386" si="3">SUM(B360:I360)</f>
        <v>3</v>
      </c>
      <c r="K360" s="239">
        <f t="shared" si="2"/>
        <v>3</v>
      </c>
    </row>
    <row r="361" spans="1:11" ht="15.75" thickBot="1">
      <c r="A361" s="146" t="str">
        <f t="shared" si="1"/>
        <v>Instituto Municipal de la Juventud</v>
      </c>
      <c r="B361" s="136">
        <v>0</v>
      </c>
      <c r="C361" s="136">
        <v>0</v>
      </c>
      <c r="D361" s="136">
        <v>0</v>
      </c>
      <c r="E361" s="562">
        <v>0</v>
      </c>
      <c r="F361" s="136">
        <v>0</v>
      </c>
      <c r="G361" s="136">
        <v>0</v>
      </c>
      <c r="H361" s="136">
        <v>0</v>
      </c>
      <c r="I361" s="136">
        <v>0</v>
      </c>
      <c r="J361" s="239">
        <f t="shared" si="3"/>
        <v>0</v>
      </c>
      <c r="K361" s="239">
        <f t="shared" si="2"/>
        <v>0</v>
      </c>
    </row>
    <row r="362" spans="1:11" ht="15.75" thickBot="1">
      <c r="A362" s="146" t="str">
        <f t="shared" si="1"/>
        <v>Instituto Municipal de la Mujer</v>
      </c>
      <c r="B362" s="136">
        <v>0</v>
      </c>
      <c r="C362" s="136">
        <v>0</v>
      </c>
      <c r="D362" s="136">
        <v>0</v>
      </c>
      <c r="E362" s="562">
        <v>0</v>
      </c>
      <c r="F362" s="136">
        <v>0</v>
      </c>
      <c r="G362" s="136">
        <v>0</v>
      </c>
      <c r="H362" s="136">
        <v>0</v>
      </c>
      <c r="I362" s="136">
        <v>0</v>
      </c>
      <c r="J362" s="239">
        <f t="shared" si="3"/>
        <v>0</v>
      </c>
      <c r="K362" s="239">
        <f t="shared" si="2"/>
        <v>0</v>
      </c>
    </row>
    <row r="363" spans="1:11" ht="15.75" thickBot="1">
      <c r="A363" s="146" t="str">
        <f t="shared" si="1"/>
        <v>Integración y Dictaminación</v>
      </c>
      <c r="B363" s="136">
        <v>0</v>
      </c>
      <c r="C363" s="136">
        <v>0</v>
      </c>
      <c r="D363" s="136">
        <v>1</v>
      </c>
      <c r="E363" s="562">
        <v>0</v>
      </c>
      <c r="F363" s="136">
        <v>0</v>
      </c>
      <c r="G363" s="136">
        <v>0</v>
      </c>
      <c r="H363" s="136">
        <v>3</v>
      </c>
      <c r="I363" s="136">
        <v>0</v>
      </c>
      <c r="J363" s="239">
        <f t="shared" si="3"/>
        <v>4</v>
      </c>
      <c r="K363" s="239">
        <f t="shared" si="2"/>
        <v>4</v>
      </c>
    </row>
    <row r="364" spans="1:11" ht="15.75" thickBot="1">
      <c r="A364" s="146" t="str">
        <f t="shared" si="1"/>
        <v>Junta Municipal de Reclutamiento</v>
      </c>
      <c r="B364" s="136">
        <v>1</v>
      </c>
      <c r="C364" s="136">
        <v>1</v>
      </c>
      <c r="D364" s="136">
        <v>0</v>
      </c>
      <c r="E364" s="562">
        <v>0</v>
      </c>
      <c r="F364" s="136">
        <v>0</v>
      </c>
      <c r="G364" s="136">
        <v>0</v>
      </c>
      <c r="H364" s="136">
        <v>0</v>
      </c>
      <c r="I364" s="136">
        <v>0</v>
      </c>
      <c r="J364" s="239">
        <f t="shared" si="3"/>
        <v>2</v>
      </c>
      <c r="K364" s="239">
        <f t="shared" si="2"/>
        <v>2</v>
      </c>
    </row>
    <row r="365" spans="1:11" ht="15.75" thickBot="1">
      <c r="A365" s="146" t="str">
        <f t="shared" si="1"/>
        <v>Mantenimiento de Pavimentos</v>
      </c>
      <c r="B365" s="136">
        <v>0</v>
      </c>
      <c r="C365" s="136">
        <v>3</v>
      </c>
      <c r="D365" s="136">
        <v>1</v>
      </c>
      <c r="E365" s="562">
        <v>1</v>
      </c>
      <c r="F365" s="136">
        <v>0</v>
      </c>
      <c r="G365" s="136">
        <v>0</v>
      </c>
      <c r="H365" s="136">
        <v>0</v>
      </c>
      <c r="I365" s="136">
        <v>0</v>
      </c>
      <c r="J365" s="239">
        <f t="shared" si="3"/>
        <v>5</v>
      </c>
      <c r="K365" s="239">
        <f t="shared" si="2"/>
        <v>5</v>
      </c>
    </row>
    <row r="366" spans="1:11" ht="15.75" thickBot="1">
      <c r="A366" s="146" t="str">
        <f t="shared" si="1"/>
        <v>Mantenimiento Urbano</v>
      </c>
      <c r="B366" s="136">
        <v>0</v>
      </c>
      <c r="C366" s="136">
        <v>1</v>
      </c>
      <c r="D366" s="136">
        <v>4</v>
      </c>
      <c r="E366" s="562">
        <v>0</v>
      </c>
      <c r="F366" s="136">
        <v>0</v>
      </c>
      <c r="G366" s="136">
        <v>0</v>
      </c>
      <c r="H366" s="136">
        <v>2</v>
      </c>
      <c r="I366" s="136">
        <v>0</v>
      </c>
      <c r="J366" s="239">
        <f t="shared" si="3"/>
        <v>7</v>
      </c>
      <c r="K366" s="239">
        <f t="shared" si="2"/>
        <v>7</v>
      </c>
    </row>
    <row r="367" spans="1:11" ht="15.75" thickBot="1">
      <c r="A367" s="146" t="str">
        <f t="shared" si="1"/>
        <v>Oficialía Mayor Administrativa</v>
      </c>
      <c r="B367" s="136">
        <v>1</v>
      </c>
      <c r="C367" s="136">
        <v>10</v>
      </c>
      <c r="D367" s="136">
        <v>15</v>
      </c>
      <c r="E367" s="562">
        <v>11</v>
      </c>
      <c r="F367" s="136">
        <v>40</v>
      </c>
      <c r="G367" s="136">
        <v>72</v>
      </c>
      <c r="H367" s="136">
        <v>20</v>
      </c>
      <c r="I367" s="136">
        <v>1</v>
      </c>
      <c r="J367" s="239">
        <f t="shared" si="3"/>
        <v>170</v>
      </c>
      <c r="K367" s="239">
        <f t="shared" si="2"/>
        <v>170</v>
      </c>
    </row>
    <row r="368" spans="1:11" ht="15.75" thickBot="1">
      <c r="A368" s="146" t="str">
        <f t="shared" si="1"/>
        <v>Oficialía Mayor de Padrón y Licencias</v>
      </c>
      <c r="B368" s="136">
        <v>0</v>
      </c>
      <c r="C368" s="136">
        <v>0</v>
      </c>
      <c r="D368" s="136">
        <v>2</v>
      </c>
      <c r="E368" s="562">
        <v>2</v>
      </c>
      <c r="F368" s="136">
        <v>5</v>
      </c>
      <c r="G368" s="136">
        <v>15</v>
      </c>
      <c r="H368" s="136">
        <v>15</v>
      </c>
      <c r="I368" s="136">
        <v>0</v>
      </c>
      <c r="J368" s="239">
        <f t="shared" si="3"/>
        <v>39</v>
      </c>
      <c r="K368" s="239">
        <f t="shared" si="2"/>
        <v>39</v>
      </c>
    </row>
    <row r="369" spans="1:11" ht="15.75" thickBot="1">
      <c r="A369" s="146" t="str">
        <f t="shared" si="1"/>
        <v>Parques y Jardines</v>
      </c>
      <c r="B369" s="136">
        <v>0</v>
      </c>
      <c r="C369" s="136">
        <v>0</v>
      </c>
      <c r="D369" s="136">
        <v>0</v>
      </c>
      <c r="E369" s="562">
        <v>0</v>
      </c>
      <c r="F369" s="136">
        <v>0</v>
      </c>
      <c r="G369" s="136">
        <v>4</v>
      </c>
      <c r="H369" s="136">
        <v>5</v>
      </c>
      <c r="I369" s="136">
        <v>0</v>
      </c>
      <c r="J369" s="239">
        <f t="shared" si="3"/>
        <v>9</v>
      </c>
      <c r="K369" s="239">
        <f t="shared" si="2"/>
        <v>9</v>
      </c>
    </row>
    <row r="370" spans="1:11" ht="15.75" thickBot="1">
      <c r="A370" s="146" t="str">
        <f t="shared" si="1"/>
        <v>Participación Ciudadana</v>
      </c>
      <c r="B370" s="136">
        <v>3</v>
      </c>
      <c r="C370" s="136">
        <v>1</v>
      </c>
      <c r="D370" s="136">
        <v>0</v>
      </c>
      <c r="E370" s="562">
        <v>0</v>
      </c>
      <c r="F370" s="136">
        <v>0</v>
      </c>
      <c r="G370" s="136">
        <v>3</v>
      </c>
      <c r="H370" s="136">
        <v>0</v>
      </c>
      <c r="I370" s="136">
        <v>0</v>
      </c>
      <c r="J370" s="239">
        <f t="shared" si="3"/>
        <v>7</v>
      </c>
      <c r="K370" s="239">
        <f t="shared" si="2"/>
        <v>7</v>
      </c>
    </row>
    <row r="371" spans="1:11" ht="15.75" thickBot="1">
      <c r="A371" s="146" t="str">
        <f t="shared" si="1"/>
        <v>Patrimonio Municipal</v>
      </c>
      <c r="B371" s="136">
        <v>1</v>
      </c>
      <c r="C371" s="136">
        <v>0</v>
      </c>
      <c r="D371" s="136">
        <v>0</v>
      </c>
      <c r="E371" s="562">
        <v>0</v>
      </c>
      <c r="F371" s="136">
        <v>1</v>
      </c>
      <c r="G371" s="136">
        <v>6</v>
      </c>
      <c r="H371" s="136">
        <v>6</v>
      </c>
      <c r="I371" s="136">
        <v>0</v>
      </c>
      <c r="J371" s="239">
        <f t="shared" si="3"/>
        <v>14</v>
      </c>
      <c r="K371" s="239">
        <f t="shared" si="2"/>
        <v>14</v>
      </c>
    </row>
    <row r="372" spans="1:11" ht="15.75" thickBot="1">
      <c r="A372" s="146" t="str">
        <f t="shared" si="1"/>
        <v>Protección al Medio Ambiente</v>
      </c>
      <c r="B372" s="136">
        <v>0</v>
      </c>
      <c r="C372" s="136">
        <v>0</v>
      </c>
      <c r="D372" s="136">
        <v>0</v>
      </c>
      <c r="E372" s="562">
        <v>0</v>
      </c>
      <c r="F372" s="136">
        <v>0</v>
      </c>
      <c r="G372" s="136">
        <v>0</v>
      </c>
      <c r="H372" s="136">
        <v>0</v>
      </c>
      <c r="I372" s="136">
        <v>0</v>
      </c>
      <c r="J372" s="239">
        <f t="shared" si="3"/>
        <v>0</v>
      </c>
      <c r="K372" s="239">
        <f t="shared" si="2"/>
        <v>0</v>
      </c>
    </row>
    <row r="373" spans="1:11" ht="15.75" thickBot="1">
      <c r="A373" s="146" t="str">
        <f t="shared" si="1"/>
        <v>Protección Civil y Bomberos</v>
      </c>
      <c r="B373" s="136">
        <v>0</v>
      </c>
      <c r="C373" s="136">
        <v>0</v>
      </c>
      <c r="D373" s="136">
        <v>0</v>
      </c>
      <c r="E373" s="562">
        <v>0</v>
      </c>
      <c r="F373" s="136">
        <v>0</v>
      </c>
      <c r="G373" s="136">
        <v>0</v>
      </c>
      <c r="H373" s="136">
        <v>6</v>
      </c>
      <c r="I373" s="136">
        <v>0</v>
      </c>
      <c r="J373" s="239">
        <f t="shared" si="3"/>
        <v>6</v>
      </c>
      <c r="K373" s="239">
        <f t="shared" si="2"/>
        <v>6</v>
      </c>
    </row>
    <row r="374" spans="1:11" ht="15.75" thickBot="1">
      <c r="A374" s="146" t="str">
        <f t="shared" si="1"/>
        <v>Proyectos Estratégicos</v>
      </c>
      <c r="B374" s="136">
        <v>0</v>
      </c>
      <c r="C374" s="136">
        <v>0</v>
      </c>
      <c r="D374" s="136">
        <v>0</v>
      </c>
      <c r="E374" s="562">
        <v>0</v>
      </c>
      <c r="F374" s="136">
        <v>0</v>
      </c>
      <c r="G374" s="136">
        <v>3</v>
      </c>
      <c r="H374" s="136">
        <v>0</v>
      </c>
      <c r="I374" s="136">
        <v>0</v>
      </c>
      <c r="J374" s="239">
        <f t="shared" si="3"/>
        <v>3</v>
      </c>
      <c r="K374" s="239">
        <f t="shared" si="2"/>
        <v>3</v>
      </c>
    </row>
    <row r="375" spans="1:11" ht="15.75" thickBot="1">
      <c r="A375" s="146" t="str">
        <f t="shared" si="1"/>
        <v>Rastros Municipales</v>
      </c>
      <c r="B375" s="136">
        <v>0</v>
      </c>
      <c r="C375" s="136">
        <v>1</v>
      </c>
      <c r="D375" s="136">
        <v>2</v>
      </c>
      <c r="E375" s="562">
        <v>1</v>
      </c>
      <c r="F375" s="136">
        <v>0</v>
      </c>
      <c r="G375" s="136">
        <v>0</v>
      </c>
      <c r="H375" s="136">
        <v>0</v>
      </c>
      <c r="I375" s="136">
        <v>0</v>
      </c>
      <c r="J375" s="239">
        <f t="shared" si="3"/>
        <v>4</v>
      </c>
      <c r="K375" s="239">
        <f t="shared" si="2"/>
        <v>4</v>
      </c>
    </row>
    <row r="376" spans="1:11" ht="15.75" thickBot="1">
      <c r="A376" s="146" t="str">
        <f t="shared" si="1"/>
        <v>Regidores</v>
      </c>
      <c r="B376" s="136">
        <v>0</v>
      </c>
      <c r="C376" s="136">
        <v>0</v>
      </c>
      <c r="D376" s="136">
        <v>0</v>
      </c>
      <c r="E376" s="562">
        <v>0</v>
      </c>
      <c r="F376" s="136">
        <v>0</v>
      </c>
      <c r="G376" s="136">
        <v>0</v>
      </c>
      <c r="H376" s="136">
        <v>0</v>
      </c>
      <c r="I376" s="136">
        <v>0</v>
      </c>
      <c r="J376" s="138">
        <f t="shared" si="3"/>
        <v>0</v>
      </c>
      <c r="K376" s="239">
        <f t="shared" si="2"/>
        <v>0</v>
      </c>
    </row>
    <row r="377" spans="1:11" ht="15.75" thickBot="1">
      <c r="A377" s="146" t="str">
        <f t="shared" si="1"/>
        <v>Registro Civil</v>
      </c>
      <c r="B377" s="136">
        <v>2</v>
      </c>
      <c r="C377" s="136">
        <v>0</v>
      </c>
      <c r="D377" s="136">
        <v>0</v>
      </c>
      <c r="E377" s="562">
        <v>0</v>
      </c>
      <c r="F377" s="136">
        <v>0</v>
      </c>
      <c r="G377" s="136">
        <v>0</v>
      </c>
      <c r="H377" s="136">
        <v>0</v>
      </c>
      <c r="I377" s="136">
        <v>0</v>
      </c>
      <c r="J377" s="138">
        <f t="shared" si="3"/>
        <v>2</v>
      </c>
      <c r="K377" s="239">
        <f t="shared" si="2"/>
        <v>2</v>
      </c>
    </row>
    <row r="378" spans="1:11" ht="15.75" thickBot="1">
      <c r="A378" s="146" t="str">
        <f t="shared" si="1"/>
        <v>Relaciones Exteriores</v>
      </c>
      <c r="B378" s="136">
        <v>0</v>
      </c>
      <c r="C378" s="136">
        <v>1</v>
      </c>
      <c r="D378" s="136">
        <v>0</v>
      </c>
      <c r="E378" s="562">
        <v>0</v>
      </c>
      <c r="F378" s="136">
        <v>0</v>
      </c>
      <c r="G378" s="136">
        <v>0</v>
      </c>
      <c r="H378" s="136">
        <v>2</v>
      </c>
      <c r="I378" s="136">
        <v>0</v>
      </c>
      <c r="J378" s="138">
        <f t="shared" si="3"/>
        <v>3</v>
      </c>
      <c r="K378" s="239">
        <f t="shared" si="2"/>
        <v>3</v>
      </c>
    </row>
    <row r="379" spans="1:11" ht="15.75" thickBot="1">
      <c r="A379" s="146" t="str">
        <f t="shared" si="1"/>
        <v>Relaciones Públicas</v>
      </c>
      <c r="B379" s="136">
        <v>0</v>
      </c>
      <c r="C379" s="136">
        <v>0</v>
      </c>
      <c r="D379" s="136">
        <v>1</v>
      </c>
      <c r="E379" s="562">
        <v>0</v>
      </c>
      <c r="F379" s="136">
        <v>0</v>
      </c>
      <c r="G379" s="136">
        <v>2</v>
      </c>
      <c r="H379" s="136">
        <v>0</v>
      </c>
      <c r="I379" s="136">
        <v>0</v>
      </c>
      <c r="J379" s="138">
        <f t="shared" si="3"/>
        <v>3</v>
      </c>
      <c r="K379" s="239">
        <f t="shared" si="2"/>
        <v>3</v>
      </c>
    </row>
    <row r="380" spans="1:11" ht="15.75" thickBot="1">
      <c r="A380" s="146" t="str">
        <f t="shared" si="1"/>
        <v>Sanidad Animal</v>
      </c>
      <c r="B380" s="136">
        <v>0</v>
      </c>
      <c r="C380" s="136">
        <v>0</v>
      </c>
      <c r="D380" s="136">
        <v>0</v>
      </c>
      <c r="E380" s="562">
        <v>0</v>
      </c>
      <c r="F380" s="136">
        <v>0</v>
      </c>
      <c r="G380" s="136">
        <v>1</v>
      </c>
      <c r="H380" s="136">
        <v>0</v>
      </c>
      <c r="I380" s="136">
        <v>0</v>
      </c>
      <c r="J380" s="138">
        <f t="shared" si="3"/>
        <v>1</v>
      </c>
      <c r="K380" s="239">
        <f t="shared" si="2"/>
        <v>1</v>
      </c>
    </row>
    <row r="381" spans="1:11" ht="15.75" thickBot="1">
      <c r="A381" s="146" t="str">
        <f t="shared" si="1"/>
        <v>Secretaria del Ayuntamiento</v>
      </c>
      <c r="B381" s="136">
        <v>0</v>
      </c>
      <c r="C381" s="136">
        <v>1</v>
      </c>
      <c r="D381" s="136">
        <v>1</v>
      </c>
      <c r="E381" s="562">
        <v>0</v>
      </c>
      <c r="F381" s="136">
        <v>0</v>
      </c>
      <c r="G381" s="136">
        <v>0</v>
      </c>
      <c r="H381" s="136">
        <v>0</v>
      </c>
      <c r="I381" s="136">
        <v>0</v>
      </c>
      <c r="J381" s="156">
        <f t="shared" si="3"/>
        <v>2</v>
      </c>
      <c r="K381" s="239">
        <f t="shared" si="2"/>
        <v>2</v>
      </c>
    </row>
    <row r="382" spans="1:11" ht="15.75" thickBot="1">
      <c r="A382" s="146" t="str">
        <f t="shared" si="1"/>
        <v>Secretaría Particular</v>
      </c>
      <c r="B382" s="136">
        <v>3</v>
      </c>
      <c r="C382" s="136">
        <v>1</v>
      </c>
      <c r="D382" s="136">
        <v>1</v>
      </c>
      <c r="E382" s="562">
        <v>0</v>
      </c>
      <c r="F382" s="136">
        <v>0</v>
      </c>
      <c r="G382" s="136">
        <v>0</v>
      </c>
      <c r="H382" s="136">
        <v>0</v>
      </c>
      <c r="I382" s="136">
        <v>0</v>
      </c>
      <c r="J382" s="351">
        <f t="shared" si="3"/>
        <v>5</v>
      </c>
      <c r="K382" s="239">
        <f t="shared" si="2"/>
        <v>5</v>
      </c>
    </row>
    <row r="383" spans="1:11" ht="15.75" thickBot="1">
      <c r="A383" s="146" t="str">
        <f t="shared" si="1"/>
        <v>Sindicatura</v>
      </c>
      <c r="B383" s="136">
        <v>0</v>
      </c>
      <c r="C383" s="136">
        <v>0</v>
      </c>
      <c r="D383" s="136">
        <v>3</v>
      </c>
      <c r="E383" s="562">
        <v>6</v>
      </c>
      <c r="F383" s="136">
        <v>4</v>
      </c>
      <c r="G383" s="136">
        <v>1</v>
      </c>
      <c r="H383" s="136">
        <v>18</v>
      </c>
      <c r="I383" s="136">
        <v>0</v>
      </c>
      <c r="J383" s="351">
        <f t="shared" si="3"/>
        <v>32</v>
      </c>
      <c r="K383" s="239">
        <f t="shared" si="2"/>
        <v>32</v>
      </c>
    </row>
    <row r="384" spans="1:11" ht="15.75" thickBot="1">
      <c r="A384" s="146" t="str">
        <f t="shared" si="1"/>
        <v>Tesorería</v>
      </c>
      <c r="B384" s="136">
        <v>0</v>
      </c>
      <c r="C384" s="136">
        <v>1</v>
      </c>
      <c r="D384" s="136">
        <v>2</v>
      </c>
      <c r="E384" s="562">
        <v>0</v>
      </c>
      <c r="F384" s="136">
        <v>5</v>
      </c>
      <c r="G384" s="136">
        <v>28</v>
      </c>
      <c r="H384" s="136">
        <v>58</v>
      </c>
      <c r="I384" s="136">
        <v>1</v>
      </c>
      <c r="J384" s="351">
        <f t="shared" si="3"/>
        <v>95</v>
      </c>
      <c r="K384" s="239">
        <f t="shared" si="2"/>
        <v>95</v>
      </c>
    </row>
    <row r="385" spans="1:11" ht="15.75" thickBot="1">
      <c r="A385" s="146" t="str">
        <f t="shared" si="1"/>
        <v>Transparencia y Acceso a la Información</v>
      </c>
      <c r="B385" s="136">
        <v>0</v>
      </c>
      <c r="C385" s="136">
        <v>0</v>
      </c>
      <c r="D385" s="136">
        <v>0</v>
      </c>
      <c r="E385" s="562">
        <v>0</v>
      </c>
      <c r="F385" s="136">
        <v>0</v>
      </c>
      <c r="G385" s="136">
        <v>0</v>
      </c>
      <c r="H385" s="136">
        <v>3</v>
      </c>
      <c r="I385" s="136">
        <v>0</v>
      </c>
      <c r="J385" s="351">
        <f t="shared" si="3"/>
        <v>3</v>
      </c>
      <c r="K385" s="239">
        <f t="shared" si="2"/>
        <v>3</v>
      </c>
    </row>
    <row r="386" spans="1:11" ht="15.75" thickBot="1">
      <c r="A386" s="146" t="str">
        <f t="shared" si="1"/>
        <v>Vinculación Asuntos Religiosos</v>
      </c>
      <c r="B386" s="136">
        <v>1</v>
      </c>
      <c r="C386" s="136">
        <v>1</v>
      </c>
      <c r="D386" s="136">
        <v>0</v>
      </c>
      <c r="E386" s="562">
        <v>0</v>
      </c>
      <c r="F386" s="136">
        <v>0</v>
      </c>
      <c r="G386" s="136">
        <v>0</v>
      </c>
      <c r="H386" s="136">
        <v>0</v>
      </c>
      <c r="I386" s="136">
        <v>0</v>
      </c>
      <c r="J386" s="351">
        <f t="shared" si="3"/>
        <v>2</v>
      </c>
      <c r="K386" s="239">
        <f t="shared" si="2"/>
        <v>2</v>
      </c>
    </row>
    <row r="387" spans="1:11" ht="15.75" thickBot="1"/>
    <row r="388" spans="1:11" ht="19.5" thickBot="1">
      <c r="A388" s="489" t="s">
        <v>2</v>
      </c>
      <c r="B388" s="486">
        <f t="shared" ref="B388:H388" si="4">SUM(B330:B387)</f>
        <v>26</v>
      </c>
      <c r="C388" s="487">
        <f t="shared" si="4"/>
        <v>59</v>
      </c>
      <c r="D388" s="487">
        <f t="shared" si="4"/>
        <v>84</v>
      </c>
      <c r="E388" s="490">
        <f t="shared" si="4"/>
        <v>88</v>
      </c>
      <c r="F388" s="487">
        <f t="shared" si="4"/>
        <v>68</v>
      </c>
      <c r="G388" s="487">
        <f t="shared" si="4"/>
        <v>179</v>
      </c>
      <c r="H388" s="487">
        <f t="shared" si="4"/>
        <v>182</v>
      </c>
      <c r="I388" s="487">
        <f>SUM(I331:I387)</f>
        <v>8</v>
      </c>
      <c r="J388" s="491">
        <f>SUM(B388:I388)</f>
        <v>694</v>
      </c>
      <c r="K388" s="491">
        <f>SUM(K331:K387)</f>
        <v>694</v>
      </c>
    </row>
  </sheetData>
  <sortState ref="I273:I325">
    <sortCondition ref="I270"/>
  </sortState>
  <pageMargins left="0.70866141732283472" right="0.70866141732283472" top="0.74803149606299213" bottom="0.74803149606299213" header="0.31496062992125984" footer="0.31496062992125984"/>
  <pageSetup paperSize="1002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2:K419"/>
  <sheetViews>
    <sheetView workbookViewId="0">
      <selection activeCell="E47" sqref="E47:G47"/>
    </sheetView>
  </sheetViews>
  <sheetFormatPr baseColWidth="10" defaultRowHeight="15"/>
  <cols>
    <col min="1" max="1" width="70.85546875" style="497" customWidth="1"/>
    <col min="2" max="2" width="15.28515625" style="497" customWidth="1"/>
    <col min="3" max="3" width="11.42578125" style="497"/>
    <col min="4" max="4" width="14.5703125" style="497" customWidth="1"/>
    <col min="5" max="5" width="11.42578125" style="560"/>
    <col min="6" max="8" width="11.42578125" style="497"/>
    <col min="9" max="9" width="11.42578125" style="497" customWidth="1"/>
    <col min="10" max="10" width="11.42578125" style="497"/>
    <col min="11" max="11" width="13.5703125" style="497" customWidth="1"/>
    <col min="12" max="16384" width="11.42578125" style="497"/>
  </cols>
  <sheetData>
    <row r="2" spans="1:2" ht="21" thickBot="1">
      <c r="A2" s="4" t="s">
        <v>427</v>
      </c>
      <c r="B2" s="140"/>
    </row>
    <row r="3" spans="1:2" ht="27.75" thickBot="1">
      <c r="A3" s="15" t="s">
        <v>526</v>
      </c>
      <c r="B3" s="116">
        <v>407</v>
      </c>
    </row>
    <row r="4" spans="1:2" ht="15.75">
      <c r="A4" s="10" t="s">
        <v>0</v>
      </c>
      <c r="B4" s="140"/>
    </row>
    <row r="5" spans="1:2">
      <c r="B5" s="125"/>
    </row>
    <row r="6" spans="1:2">
      <c r="A6" s="7" t="s">
        <v>37</v>
      </c>
      <c r="B6" s="5">
        <v>274</v>
      </c>
    </row>
    <row r="7" spans="1:2" ht="15.75" thickBot="1">
      <c r="A7" s="8" t="s">
        <v>1</v>
      </c>
      <c r="B7" s="5">
        <v>133</v>
      </c>
    </row>
    <row r="8" spans="1:2" ht="15.75" thickBot="1">
      <c r="A8" s="9" t="s">
        <v>2</v>
      </c>
      <c r="B8" s="19">
        <f>SUM(B6:B7)</f>
        <v>407</v>
      </c>
    </row>
    <row r="9" spans="1:2">
      <c r="A9" s="11"/>
      <c r="B9" s="12"/>
    </row>
    <row r="10" spans="1:2" ht="15.75">
      <c r="A10" s="10" t="s">
        <v>3</v>
      </c>
      <c r="B10" s="12"/>
    </row>
    <row r="11" spans="1:2">
      <c r="B11" s="125"/>
    </row>
    <row r="12" spans="1:2">
      <c r="A12" s="141" t="s">
        <v>4</v>
      </c>
      <c r="B12" s="5">
        <v>134</v>
      </c>
    </row>
    <row r="13" spans="1:2">
      <c r="A13" s="142" t="s">
        <v>5</v>
      </c>
      <c r="B13" s="5">
        <v>256</v>
      </c>
    </row>
    <row r="14" spans="1:2">
      <c r="A14" s="142" t="s">
        <v>6</v>
      </c>
      <c r="B14" s="5">
        <v>16</v>
      </c>
    </row>
    <row r="15" spans="1:2" ht="15.75" thickBot="1">
      <c r="A15" s="142" t="s">
        <v>7</v>
      </c>
      <c r="B15" s="26">
        <v>1</v>
      </c>
    </row>
    <row r="16" spans="1:2" ht="15.75" thickBot="1">
      <c r="A16" s="9" t="s">
        <v>2</v>
      </c>
      <c r="B16" s="3">
        <f>SUM(B12:B15)</f>
        <v>407</v>
      </c>
    </row>
    <row r="17" spans="1:2">
      <c r="A17" s="11"/>
      <c r="B17" s="12"/>
    </row>
    <row r="18" spans="1:2">
      <c r="A18" s="11"/>
      <c r="B18" s="12"/>
    </row>
    <row r="19" spans="1:2">
      <c r="A19" s="11"/>
      <c r="B19" s="12"/>
    </row>
    <row r="20" spans="1:2">
      <c r="A20" s="142" t="s">
        <v>330</v>
      </c>
      <c r="B20" s="5">
        <v>16</v>
      </c>
    </row>
    <row r="21" spans="1:2">
      <c r="A21" s="142" t="s">
        <v>331</v>
      </c>
      <c r="B21" s="5">
        <v>168</v>
      </c>
    </row>
    <row r="22" spans="1:2">
      <c r="A22" s="142" t="s">
        <v>332</v>
      </c>
      <c r="B22" s="5">
        <v>89</v>
      </c>
    </row>
    <row r="23" spans="1:2">
      <c r="A23" s="142" t="s">
        <v>333</v>
      </c>
      <c r="B23" s="5">
        <v>1</v>
      </c>
    </row>
    <row r="24" spans="1:2" ht="15.75" thickBot="1">
      <c r="A24" s="11"/>
      <c r="B24" s="12"/>
    </row>
    <row r="25" spans="1:2" ht="15.75" thickBot="1">
      <c r="A25" s="9" t="s">
        <v>2</v>
      </c>
      <c r="B25" s="3">
        <f>SUM(B20:B24)</f>
        <v>274</v>
      </c>
    </row>
    <row r="26" spans="1:2">
      <c r="A26" s="11"/>
      <c r="B26" s="18"/>
    </row>
    <row r="27" spans="1:2">
      <c r="A27" s="11"/>
      <c r="B27" s="18"/>
    </row>
    <row r="28" spans="1:2">
      <c r="A28" s="11"/>
      <c r="B28" s="18"/>
    </row>
    <row r="29" spans="1:2">
      <c r="A29" s="11"/>
      <c r="B29" s="12"/>
    </row>
    <row r="30" spans="1:2">
      <c r="A30" s="142" t="s">
        <v>377</v>
      </c>
      <c r="B30" s="5">
        <v>0</v>
      </c>
    </row>
    <row r="31" spans="1:2">
      <c r="A31" s="142" t="s">
        <v>376</v>
      </c>
      <c r="B31" s="5">
        <v>88</v>
      </c>
    </row>
    <row r="32" spans="1:2">
      <c r="A32" s="142" t="s">
        <v>375</v>
      </c>
      <c r="B32" s="5">
        <v>45</v>
      </c>
    </row>
    <row r="33" spans="1:2">
      <c r="A33" s="142" t="s">
        <v>378</v>
      </c>
      <c r="B33" s="5">
        <v>0</v>
      </c>
    </row>
    <row r="34" spans="1:2" ht="15.75" thickBot="1">
      <c r="A34" s="11"/>
      <c r="B34" s="12"/>
    </row>
    <row r="35" spans="1:2" ht="15.75" thickBot="1">
      <c r="A35" s="9"/>
      <c r="B35" s="3">
        <f>SUM(B31:B34)</f>
        <v>133</v>
      </c>
    </row>
    <row r="36" spans="1:2">
      <c r="A36" s="11"/>
      <c r="B36" s="12"/>
    </row>
    <row r="37" spans="1:2">
      <c r="A37" s="11"/>
      <c r="B37" s="12"/>
    </row>
    <row r="38" spans="1:2" ht="15.75" thickBot="1">
      <c r="A38" s="11"/>
      <c r="B38" s="12"/>
    </row>
    <row r="39" spans="1:2" ht="15.75" thickBot="1">
      <c r="A39" s="9" t="s">
        <v>441</v>
      </c>
      <c r="B39" s="3">
        <f>+B25+B35</f>
        <v>407</v>
      </c>
    </row>
    <row r="40" spans="1:2">
      <c r="A40" s="11"/>
      <c r="B40" s="12"/>
    </row>
    <row r="41" spans="1:2">
      <c r="A41" s="11"/>
      <c r="B41" s="12"/>
    </row>
    <row r="42" spans="1:2" ht="15.75">
      <c r="A42" s="10" t="s">
        <v>8</v>
      </c>
      <c r="B42" s="12"/>
    </row>
    <row r="43" spans="1:2">
      <c r="B43" s="125"/>
    </row>
    <row r="44" spans="1:2" ht="15.75" thickBot="1">
      <c r="A44" s="141" t="s">
        <v>9</v>
      </c>
      <c r="B44" s="6">
        <v>965</v>
      </c>
    </row>
    <row r="45" spans="1:2" ht="15.75" thickBot="1">
      <c r="A45" s="9" t="s">
        <v>2</v>
      </c>
      <c r="B45" s="3">
        <f>SUM(B44)</f>
        <v>965</v>
      </c>
    </row>
    <row r="46" spans="1:2">
      <c r="A46" s="11"/>
      <c r="B46" s="18"/>
    </row>
    <row r="47" spans="1:2">
      <c r="A47" s="11"/>
      <c r="B47" s="18"/>
    </row>
    <row r="48" spans="1:2">
      <c r="A48" s="11"/>
      <c r="B48" s="18"/>
    </row>
    <row r="49" spans="1:2">
      <c r="A49" s="11"/>
      <c r="B49" s="18"/>
    </row>
    <row r="50" spans="1:2">
      <c r="A50" s="11"/>
      <c r="B50" s="18"/>
    </row>
    <row r="51" spans="1:2">
      <c r="A51" s="11"/>
      <c r="B51" s="18"/>
    </row>
    <row r="52" spans="1:2">
      <c r="B52" s="125"/>
    </row>
    <row r="53" spans="1:2" ht="15.75">
      <c r="A53" s="10" t="s">
        <v>10</v>
      </c>
      <c r="B53" s="140"/>
    </row>
    <row r="54" spans="1:2">
      <c r="B54" s="125"/>
    </row>
    <row r="55" spans="1:2">
      <c r="A55" s="7" t="s">
        <v>459</v>
      </c>
      <c r="B55" s="5">
        <v>15</v>
      </c>
    </row>
    <row r="56" spans="1:2">
      <c r="A56" s="7" t="s">
        <v>458</v>
      </c>
      <c r="B56" s="5">
        <v>2</v>
      </c>
    </row>
    <row r="57" spans="1:2">
      <c r="A57" s="7" t="s">
        <v>442</v>
      </c>
      <c r="B57" s="5">
        <v>8</v>
      </c>
    </row>
    <row r="58" spans="1:2">
      <c r="A58" s="7" t="s">
        <v>473</v>
      </c>
      <c r="B58" s="5">
        <v>65</v>
      </c>
    </row>
    <row r="59" spans="1:2">
      <c r="A59" s="7" t="s">
        <v>475</v>
      </c>
      <c r="B59" s="5">
        <v>1</v>
      </c>
    </row>
    <row r="60" spans="1:2">
      <c r="A60" s="7" t="s">
        <v>14</v>
      </c>
      <c r="B60" s="5">
        <v>128</v>
      </c>
    </row>
    <row r="61" spans="1:2">
      <c r="A61" s="7" t="s">
        <v>143</v>
      </c>
      <c r="B61" s="5">
        <v>110</v>
      </c>
    </row>
    <row r="62" spans="1:2">
      <c r="A62" s="7" t="s">
        <v>476</v>
      </c>
      <c r="B62" s="572">
        <v>0</v>
      </c>
    </row>
    <row r="63" spans="1:2">
      <c r="A63" s="7" t="s">
        <v>444</v>
      </c>
      <c r="B63" s="5">
        <v>30</v>
      </c>
    </row>
    <row r="64" spans="1:2">
      <c r="A64" s="7" t="s">
        <v>445</v>
      </c>
      <c r="B64" s="5">
        <v>3</v>
      </c>
    </row>
    <row r="65" spans="1:2">
      <c r="A65" s="141" t="s">
        <v>16</v>
      </c>
      <c r="B65" s="5">
        <v>24</v>
      </c>
    </row>
    <row r="66" spans="1:2">
      <c r="A66" s="7" t="s">
        <v>17</v>
      </c>
      <c r="B66" s="5">
        <v>5</v>
      </c>
    </row>
    <row r="67" spans="1:2">
      <c r="A67" s="7" t="s">
        <v>446</v>
      </c>
      <c r="B67" s="5">
        <v>1</v>
      </c>
    </row>
    <row r="68" spans="1:2">
      <c r="A68" s="7" t="s">
        <v>447</v>
      </c>
      <c r="B68" s="5">
        <v>1</v>
      </c>
    </row>
    <row r="69" spans="1:2">
      <c r="A69" s="7" t="s">
        <v>474</v>
      </c>
      <c r="B69" s="5">
        <v>14</v>
      </c>
    </row>
    <row r="70" spans="1:2">
      <c r="A70" s="7" t="s">
        <v>515</v>
      </c>
      <c r="B70" s="5">
        <v>0</v>
      </c>
    </row>
    <row r="71" spans="1:2">
      <c r="A71" s="1"/>
      <c r="B71" s="18"/>
    </row>
    <row r="72" spans="1:2" ht="15.75" thickBot="1">
      <c r="B72" s="125"/>
    </row>
    <row r="73" spans="1:2" ht="15.75" thickBot="1">
      <c r="B73" s="3">
        <f>SUM(B55:B72)</f>
        <v>407</v>
      </c>
    </row>
    <row r="74" spans="1:2">
      <c r="B74" s="125"/>
    </row>
    <row r="75" spans="1:2">
      <c r="B75" s="125"/>
    </row>
    <row r="76" spans="1:2">
      <c r="B76" s="125"/>
    </row>
    <row r="77" spans="1:2">
      <c r="B77" s="125"/>
    </row>
    <row r="78" spans="1:2">
      <c r="B78" s="125"/>
    </row>
    <row r="79" spans="1:2">
      <c r="B79" s="125"/>
    </row>
    <row r="80" spans="1:2">
      <c r="B80" s="125"/>
    </row>
    <row r="81" spans="1:2" ht="15.75">
      <c r="A81" s="10" t="s">
        <v>19</v>
      </c>
      <c r="B81" s="140"/>
    </row>
    <row r="82" spans="1:2">
      <c r="B82" s="125"/>
    </row>
    <row r="83" spans="1:2">
      <c r="A83" s="7" t="s">
        <v>20</v>
      </c>
      <c r="B83" s="5">
        <v>0</v>
      </c>
    </row>
    <row r="84" spans="1:2">
      <c r="A84" s="7" t="s">
        <v>197</v>
      </c>
      <c r="B84" s="5">
        <v>0</v>
      </c>
    </row>
    <row r="85" spans="1:2">
      <c r="A85" s="7" t="s">
        <v>21</v>
      </c>
      <c r="B85" s="5">
        <v>53</v>
      </c>
    </row>
    <row r="86" spans="1:2">
      <c r="A86" s="7" t="s">
        <v>22</v>
      </c>
      <c r="B86" s="5">
        <v>80</v>
      </c>
    </row>
    <row r="87" spans="1:2">
      <c r="A87" s="7" t="s">
        <v>23</v>
      </c>
      <c r="B87" s="5">
        <v>1</v>
      </c>
    </row>
    <row r="88" spans="1:2">
      <c r="A88" s="7" t="s">
        <v>519</v>
      </c>
      <c r="B88" s="5">
        <v>0</v>
      </c>
    </row>
    <row r="89" spans="1:2">
      <c r="A89" s="7" t="s">
        <v>24</v>
      </c>
      <c r="B89" s="5">
        <v>273</v>
      </c>
    </row>
    <row r="90" spans="1:2" ht="15.75" thickBot="1">
      <c r="A90" s="1"/>
      <c r="B90" s="140"/>
    </row>
    <row r="91" spans="1:2" ht="15.75" thickBot="1">
      <c r="A91" s="9" t="s">
        <v>2</v>
      </c>
      <c r="B91" s="3">
        <f>SUM(B82:B90)</f>
        <v>407</v>
      </c>
    </row>
    <row r="92" spans="1:2">
      <c r="B92" s="125"/>
    </row>
    <row r="93" spans="1:2">
      <c r="B93" s="125"/>
    </row>
    <row r="94" spans="1:2">
      <c r="B94" s="125"/>
    </row>
    <row r="95" spans="1:2">
      <c r="B95" s="125"/>
    </row>
    <row r="96" spans="1:2">
      <c r="B96" s="125"/>
    </row>
    <row r="97" spans="1:2">
      <c r="B97" s="125"/>
    </row>
    <row r="98" spans="1:2">
      <c r="B98" s="125"/>
    </row>
    <row r="99" spans="1:2">
      <c r="B99" s="125"/>
    </row>
    <row r="100" spans="1:2">
      <c r="B100" s="125"/>
    </row>
    <row r="101" spans="1:2">
      <c r="B101" s="125"/>
    </row>
    <row r="102" spans="1:2">
      <c r="B102" s="125"/>
    </row>
    <row r="103" spans="1:2">
      <c r="B103" s="125"/>
    </row>
    <row r="104" spans="1:2" ht="15.75">
      <c r="A104" s="10" t="s">
        <v>25</v>
      </c>
      <c r="B104" s="140"/>
    </row>
    <row r="105" spans="1:2">
      <c r="B105" s="125"/>
    </row>
    <row r="106" spans="1:2" ht="15.75" thickBot="1">
      <c r="A106" s="1"/>
      <c r="B106" s="140"/>
    </row>
    <row r="107" spans="1:2" ht="15.75" thickBot="1">
      <c r="A107" s="16" t="s">
        <v>25</v>
      </c>
      <c r="B107" s="3">
        <v>275</v>
      </c>
    </row>
    <row r="108" spans="1:2">
      <c r="B108" s="125"/>
    </row>
    <row r="109" spans="1:2" ht="15.75">
      <c r="A109" s="10" t="s">
        <v>26</v>
      </c>
      <c r="B109" s="140"/>
    </row>
    <row r="110" spans="1:2" ht="15.75" thickBot="1">
      <c r="A110" s="1"/>
      <c r="B110" s="140"/>
    </row>
    <row r="111" spans="1:2" ht="15.75" thickBot="1">
      <c r="A111" s="16" t="s">
        <v>424</v>
      </c>
      <c r="B111" s="3">
        <v>4</v>
      </c>
    </row>
    <row r="112" spans="1:2">
      <c r="A112" s="191"/>
      <c r="B112" s="18"/>
    </row>
    <row r="113" spans="1:2" ht="15.75" thickBot="1">
      <c r="A113" s="191"/>
      <c r="B113" s="18"/>
    </row>
    <row r="114" spans="1:2" ht="15.75" thickBot="1">
      <c r="A114" s="16" t="s">
        <v>421</v>
      </c>
      <c r="B114" s="3">
        <v>2</v>
      </c>
    </row>
    <row r="115" spans="1:2">
      <c r="A115" s="191"/>
      <c r="B115" s="18"/>
    </row>
    <row r="116" spans="1:2" ht="15.75" thickBot="1">
      <c r="A116" s="191"/>
      <c r="B116" s="18"/>
    </row>
    <row r="117" spans="1:2" ht="15.75" thickBot="1">
      <c r="A117" s="16" t="s">
        <v>452</v>
      </c>
      <c r="B117" s="3">
        <v>6</v>
      </c>
    </row>
    <row r="118" spans="1:2">
      <c r="A118" s="191"/>
      <c r="B118" s="18"/>
    </row>
    <row r="119" spans="1:2">
      <c r="A119" s="191"/>
      <c r="B119" s="18"/>
    </row>
    <row r="120" spans="1:2">
      <c r="A120" s="191"/>
      <c r="B120" s="18"/>
    </row>
    <row r="121" spans="1:2" ht="15.75">
      <c r="A121" s="10" t="s">
        <v>296</v>
      </c>
      <c r="B121" s="18"/>
    </row>
    <row r="122" spans="1:2" ht="15.75" thickBot="1">
      <c r="B122" s="18"/>
    </row>
    <row r="123" spans="1:2" ht="15.75" thickBot="1">
      <c r="A123" s="16" t="s">
        <v>296</v>
      </c>
      <c r="B123" s="3">
        <v>0</v>
      </c>
    </row>
    <row r="124" spans="1:2">
      <c r="A124" s="191"/>
      <c r="B124" s="18"/>
    </row>
    <row r="125" spans="1:2">
      <c r="A125" s="191"/>
      <c r="B125" s="18"/>
    </row>
    <row r="126" spans="1:2">
      <c r="B126" s="125"/>
    </row>
    <row r="127" spans="1:2" ht="15.75">
      <c r="A127" s="10" t="s">
        <v>317</v>
      </c>
      <c r="B127" s="125"/>
    </row>
    <row r="128" spans="1:2" ht="15.75" thickBot="1">
      <c r="B128" s="125"/>
    </row>
    <row r="129" spans="1:2" ht="15.75" thickBot="1">
      <c r="A129" s="16" t="s">
        <v>318</v>
      </c>
      <c r="B129" s="3">
        <v>2</v>
      </c>
    </row>
    <row r="130" spans="1:2" ht="15.75" thickBot="1">
      <c r="A130" s="16" t="s">
        <v>268</v>
      </c>
      <c r="B130" s="3">
        <v>11</v>
      </c>
    </row>
    <row r="131" spans="1:2" ht="15.75" thickBot="1">
      <c r="A131" s="16" t="s">
        <v>319</v>
      </c>
      <c r="B131" s="3">
        <v>1</v>
      </c>
    </row>
    <row r="132" spans="1:2" ht="15.75" thickBot="1">
      <c r="A132" s="16" t="s">
        <v>48</v>
      </c>
      <c r="B132" s="3">
        <v>2</v>
      </c>
    </row>
    <row r="133" spans="1:2" ht="15.75" thickBot="1">
      <c r="A133" s="16" t="s">
        <v>267</v>
      </c>
      <c r="B133" s="3">
        <v>1</v>
      </c>
    </row>
    <row r="134" spans="1:2" ht="15.75" thickBot="1">
      <c r="B134" s="125"/>
    </row>
    <row r="135" spans="1:2" ht="15.75" thickBot="1">
      <c r="A135" s="9" t="s">
        <v>2</v>
      </c>
      <c r="B135" s="3">
        <f>SUM(B129:B134)</f>
        <v>17</v>
      </c>
    </row>
    <row r="136" spans="1:2">
      <c r="A136" s="11"/>
      <c r="B136" s="18"/>
    </row>
    <row r="137" spans="1:2">
      <c r="A137" s="11"/>
      <c r="B137" s="18"/>
    </row>
    <row r="138" spans="1:2">
      <c r="A138" s="11"/>
      <c r="B138" s="18"/>
    </row>
    <row r="140" spans="1:2" ht="16.5" thickBot="1">
      <c r="A140" s="10" t="s">
        <v>435</v>
      </c>
      <c r="B140" s="125"/>
    </row>
    <row r="141" spans="1:2" ht="15.75" thickBot="1">
      <c r="A141" s="16" t="s">
        <v>435</v>
      </c>
      <c r="B141" s="3">
        <v>107</v>
      </c>
    </row>
    <row r="142" spans="1:2">
      <c r="A142" s="191"/>
      <c r="B142" s="18"/>
    </row>
    <row r="143" spans="1:2">
      <c r="A143" s="191"/>
      <c r="B143" s="18"/>
    </row>
    <row r="144" spans="1:2">
      <c r="B144" s="125"/>
    </row>
    <row r="145" spans="2:2">
      <c r="B145" s="125"/>
    </row>
    <row r="146" spans="2:2">
      <c r="B146" s="125"/>
    </row>
    <row r="147" spans="2:2">
      <c r="B147" s="125"/>
    </row>
    <row r="148" spans="2:2">
      <c r="B148" s="125"/>
    </row>
    <row r="149" spans="2:2">
      <c r="B149" s="125"/>
    </row>
    <row r="150" spans="2:2">
      <c r="B150" s="125"/>
    </row>
    <row r="151" spans="2:2">
      <c r="B151" s="125"/>
    </row>
    <row r="152" spans="2:2">
      <c r="B152" s="125"/>
    </row>
    <row r="153" spans="2:2">
      <c r="B153" s="125"/>
    </row>
    <row r="154" spans="2:2">
      <c r="B154" s="125"/>
    </row>
    <row r="155" spans="2:2">
      <c r="B155" s="125"/>
    </row>
    <row r="156" spans="2:2">
      <c r="B156" s="125"/>
    </row>
    <row r="157" spans="2:2">
      <c r="B157" s="125"/>
    </row>
    <row r="158" spans="2:2">
      <c r="B158" s="125"/>
    </row>
    <row r="159" spans="2:2">
      <c r="B159" s="125"/>
    </row>
    <row r="160" spans="2:2">
      <c r="B160" s="125"/>
    </row>
    <row r="161" spans="1:2">
      <c r="B161" s="125"/>
    </row>
    <row r="162" spans="1:2" ht="15.75">
      <c r="A162" s="10" t="s">
        <v>27</v>
      </c>
      <c r="B162" s="140"/>
    </row>
    <row r="163" spans="1:2">
      <c r="B163" s="125"/>
    </row>
    <row r="164" spans="1:2">
      <c r="A164" s="7" t="s">
        <v>28</v>
      </c>
      <c r="B164" s="5">
        <v>314</v>
      </c>
    </row>
    <row r="165" spans="1:2">
      <c r="A165" s="7" t="s">
        <v>29</v>
      </c>
      <c r="B165" s="5">
        <v>79</v>
      </c>
    </row>
    <row r="166" spans="1:2">
      <c r="A166" s="7" t="s">
        <v>30</v>
      </c>
      <c r="B166" s="5">
        <v>0</v>
      </c>
    </row>
    <row r="167" spans="1:2" ht="15.75" thickBot="1">
      <c r="A167" s="7" t="s">
        <v>18</v>
      </c>
      <c r="B167" s="5">
        <v>14</v>
      </c>
    </row>
    <row r="168" spans="1:2" ht="15.75" thickBot="1">
      <c r="A168" s="9" t="s">
        <v>2</v>
      </c>
      <c r="B168" s="3">
        <f>SUM(B164:B167)</f>
        <v>407</v>
      </c>
    </row>
    <row r="169" spans="1:2">
      <c r="B169" s="125"/>
    </row>
    <row r="170" spans="1:2">
      <c r="B170" s="125"/>
    </row>
    <row r="171" spans="1:2">
      <c r="B171" s="125"/>
    </row>
    <row r="172" spans="1:2">
      <c r="B172" s="125"/>
    </row>
    <row r="173" spans="1:2">
      <c r="B173" s="125"/>
    </row>
    <row r="174" spans="1:2">
      <c r="B174" s="125"/>
    </row>
    <row r="175" spans="1:2" ht="15.75">
      <c r="A175" s="10" t="s">
        <v>31</v>
      </c>
      <c r="B175" s="140"/>
    </row>
    <row r="176" spans="1:2">
      <c r="B176" s="125"/>
    </row>
    <row r="177" spans="1:2">
      <c r="A177" s="7" t="s">
        <v>32</v>
      </c>
      <c r="B177" s="5">
        <v>267</v>
      </c>
    </row>
    <row r="178" spans="1:2">
      <c r="A178" s="7" t="s">
        <v>33</v>
      </c>
      <c r="B178" s="5">
        <v>3</v>
      </c>
    </row>
    <row r="179" spans="1:2">
      <c r="A179" s="141" t="s">
        <v>34</v>
      </c>
      <c r="B179" s="5">
        <v>1</v>
      </c>
    </row>
    <row r="180" spans="1:2">
      <c r="A180" s="7" t="s">
        <v>35</v>
      </c>
      <c r="B180" s="5">
        <v>136</v>
      </c>
    </row>
    <row r="181" spans="1:2" ht="15.75" thickBot="1">
      <c r="A181" s="1"/>
      <c r="B181" s="140"/>
    </row>
    <row r="182" spans="1:2" ht="15.75" thickBot="1">
      <c r="A182" s="9" t="s">
        <v>2</v>
      </c>
      <c r="B182" s="3">
        <f>SUM(B177:B181)</f>
        <v>407</v>
      </c>
    </row>
    <row r="183" spans="1:2">
      <c r="B183" s="125"/>
    </row>
    <row r="184" spans="1:2">
      <c r="B184" s="125"/>
    </row>
    <row r="185" spans="1:2">
      <c r="B185" s="125"/>
    </row>
    <row r="186" spans="1:2">
      <c r="B186" s="125"/>
    </row>
    <row r="187" spans="1:2">
      <c r="B187" s="125"/>
    </row>
    <row r="188" spans="1:2" ht="15.75">
      <c r="A188" s="10" t="s">
        <v>36</v>
      </c>
      <c r="B188" s="140"/>
    </row>
    <row r="189" spans="1:2">
      <c r="B189" s="125"/>
    </row>
    <row r="190" spans="1:2">
      <c r="A190" s="7" t="s">
        <v>222</v>
      </c>
      <c r="B190" s="5">
        <v>98</v>
      </c>
    </row>
    <row r="191" spans="1:2">
      <c r="A191" s="7" t="s">
        <v>37</v>
      </c>
      <c r="B191" s="5">
        <v>274</v>
      </c>
    </row>
    <row r="192" spans="1:2">
      <c r="A192" s="7" t="s">
        <v>38</v>
      </c>
      <c r="B192" s="5">
        <v>18</v>
      </c>
    </row>
    <row r="193" spans="1:2">
      <c r="A193" s="7" t="s">
        <v>193</v>
      </c>
      <c r="B193" s="5">
        <v>17</v>
      </c>
    </row>
    <row r="194" spans="1:2" ht="15.75" thickBot="1">
      <c r="A194" s="1"/>
      <c r="B194" s="140"/>
    </row>
    <row r="195" spans="1:2" ht="15.75" thickBot="1">
      <c r="A195" s="9" t="s">
        <v>2</v>
      </c>
      <c r="B195" s="3">
        <f>SUM(B190:B194)</f>
        <v>407</v>
      </c>
    </row>
    <row r="196" spans="1:2">
      <c r="B196" s="125"/>
    </row>
    <row r="197" spans="1:2">
      <c r="B197" s="125"/>
    </row>
    <row r="198" spans="1:2">
      <c r="B198" s="125"/>
    </row>
    <row r="199" spans="1:2">
      <c r="B199" s="125"/>
    </row>
    <row r="200" spans="1:2">
      <c r="B200" s="125"/>
    </row>
    <row r="201" spans="1:2">
      <c r="B201" s="125"/>
    </row>
    <row r="202" spans="1:2">
      <c r="B202" s="125"/>
    </row>
    <row r="203" spans="1:2">
      <c r="B203" s="125"/>
    </row>
    <row r="204" spans="1:2">
      <c r="B204" s="125"/>
    </row>
    <row r="205" spans="1:2">
      <c r="B205" s="125"/>
    </row>
    <row r="206" spans="1:2" ht="15.75" thickBot="1">
      <c r="B206" s="125"/>
    </row>
    <row r="207" spans="1:2" ht="15.75" thickBot="1">
      <c r="A207" s="20" t="s">
        <v>39</v>
      </c>
      <c r="B207" s="3" t="s">
        <v>40</v>
      </c>
    </row>
    <row r="208" spans="1:2">
      <c r="B208" s="125"/>
    </row>
    <row r="209" spans="1:2" ht="15.75" thickBot="1">
      <c r="B209" s="125"/>
    </row>
    <row r="210" spans="1:2" ht="15.75" thickBot="1">
      <c r="A210" s="230" t="s">
        <v>41</v>
      </c>
      <c r="B210" s="143">
        <v>1</v>
      </c>
    </row>
    <row r="211" spans="1:2" ht="15.75" thickBot="1">
      <c r="A211" s="230" t="s">
        <v>510</v>
      </c>
      <c r="B211" s="143">
        <v>1</v>
      </c>
    </row>
    <row r="212" spans="1:2" ht="15.75" thickBot="1">
      <c r="A212" s="230" t="s">
        <v>262</v>
      </c>
      <c r="B212" s="143">
        <v>1</v>
      </c>
    </row>
    <row r="213" spans="1:2" ht="15.75" thickBot="1">
      <c r="A213" s="230" t="s">
        <v>291</v>
      </c>
      <c r="B213" s="143">
        <v>5</v>
      </c>
    </row>
    <row r="214" spans="1:2" ht="15.75" thickBot="1">
      <c r="A214" s="230" t="s">
        <v>324</v>
      </c>
      <c r="B214" s="143">
        <v>1</v>
      </c>
    </row>
    <row r="215" spans="1:2" ht="15.75" thickBot="1">
      <c r="A215" s="230" t="s">
        <v>42</v>
      </c>
      <c r="B215" s="143">
        <v>5</v>
      </c>
    </row>
    <row r="216" spans="1:2" ht="15.75" thickBot="1">
      <c r="A216" s="230" t="s">
        <v>43</v>
      </c>
      <c r="B216" s="143">
        <v>1</v>
      </c>
    </row>
    <row r="217" spans="1:2" ht="15.75" thickBot="1">
      <c r="A217" s="230" t="s">
        <v>238</v>
      </c>
      <c r="B217" s="143">
        <v>5</v>
      </c>
    </row>
    <row r="218" spans="1:2" ht="15.75" thickBot="1">
      <c r="A218" s="230" t="s">
        <v>275</v>
      </c>
      <c r="B218" s="143">
        <v>1</v>
      </c>
    </row>
    <row r="219" spans="1:2" ht="15.75" thickBot="1">
      <c r="A219" s="230" t="s">
        <v>255</v>
      </c>
      <c r="B219" s="143">
        <v>7</v>
      </c>
    </row>
    <row r="220" spans="1:2" ht="15.75" thickBot="1">
      <c r="A220" s="230" t="s">
        <v>239</v>
      </c>
      <c r="B220" s="143">
        <v>16</v>
      </c>
    </row>
    <row r="221" spans="1:2" ht="15.75" thickBot="1">
      <c r="A221" s="230" t="s">
        <v>240</v>
      </c>
      <c r="B221" s="143">
        <v>5</v>
      </c>
    </row>
    <row r="222" spans="1:2" ht="15.75" thickBot="1">
      <c r="A222" s="230" t="s">
        <v>266</v>
      </c>
      <c r="B222" s="143">
        <v>86</v>
      </c>
    </row>
    <row r="223" spans="1:2" ht="15.75" thickBot="1">
      <c r="A223" s="230" t="s">
        <v>242</v>
      </c>
      <c r="B223" s="143">
        <v>36</v>
      </c>
    </row>
    <row r="224" spans="1:2" ht="15.75" thickBot="1">
      <c r="A224" s="230" t="s">
        <v>492</v>
      </c>
      <c r="B224" s="143">
        <v>40</v>
      </c>
    </row>
    <row r="225" spans="1:6" ht="15.75" thickBot="1">
      <c r="A225" s="230" t="s">
        <v>304</v>
      </c>
      <c r="B225" s="143">
        <v>3</v>
      </c>
    </row>
    <row r="226" spans="1:6" ht="15.75" thickBot="1">
      <c r="A226" s="230" t="s">
        <v>244</v>
      </c>
      <c r="B226" s="143">
        <v>17</v>
      </c>
    </row>
    <row r="227" spans="1:6" ht="15.75" thickBot="1">
      <c r="A227" s="230" t="s">
        <v>281</v>
      </c>
      <c r="B227" s="143">
        <v>1</v>
      </c>
    </row>
    <row r="228" spans="1:6" ht="15.75" thickBot="1">
      <c r="A228" s="230" t="s">
        <v>339</v>
      </c>
      <c r="B228" s="143">
        <v>7</v>
      </c>
    </row>
    <row r="229" spans="1:6" ht="15.75" thickBot="1">
      <c r="A229" s="230" t="s">
        <v>342</v>
      </c>
      <c r="B229" s="143">
        <v>18</v>
      </c>
    </row>
    <row r="230" spans="1:6" ht="15.75" thickBot="1">
      <c r="A230" s="230" t="s">
        <v>190</v>
      </c>
      <c r="B230" s="143">
        <v>15</v>
      </c>
    </row>
    <row r="231" spans="1:6" ht="15.75" thickBot="1">
      <c r="A231" s="230" t="s">
        <v>48</v>
      </c>
      <c r="B231" s="143">
        <v>13</v>
      </c>
    </row>
    <row r="232" spans="1:6" ht="15.75" thickBot="1">
      <c r="A232" s="230" t="s">
        <v>246</v>
      </c>
      <c r="B232" s="143">
        <v>57</v>
      </c>
    </row>
    <row r="233" spans="1:6" ht="15.75" thickBot="1">
      <c r="A233" s="1"/>
      <c r="B233" s="18"/>
      <c r="F233" s="125"/>
    </row>
    <row r="234" spans="1:6" ht="15.75" thickBot="1">
      <c r="A234" s="1"/>
      <c r="B234" s="3">
        <f>SUM(B210:B233)</f>
        <v>342</v>
      </c>
    </row>
    <row r="235" spans="1:6">
      <c r="A235" s="1"/>
      <c r="B235" s="18"/>
    </row>
    <row r="236" spans="1:6">
      <c r="A236" s="1"/>
      <c r="B236" s="18"/>
    </row>
    <row r="237" spans="1:6" ht="32.25" thickBot="1">
      <c r="A237" s="403" t="s">
        <v>294</v>
      </c>
      <c r="B237" s="140"/>
    </row>
    <row r="238" spans="1:6" ht="15.75" thickBot="1">
      <c r="A238" s="1"/>
      <c r="B238" s="3" t="s">
        <v>40</v>
      </c>
    </row>
    <row r="239" spans="1:6">
      <c r="A239" s="7" t="s">
        <v>49</v>
      </c>
      <c r="B239" s="563">
        <v>21</v>
      </c>
    </row>
    <row r="240" spans="1:6">
      <c r="A240" s="7" t="s">
        <v>50</v>
      </c>
      <c r="B240" s="5">
        <v>48</v>
      </c>
    </row>
    <row r="241" spans="1:2">
      <c r="A241" s="7" t="s">
        <v>51</v>
      </c>
      <c r="B241" s="5">
        <v>94</v>
      </c>
    </row>
    <row r="242" spans="1:2">
      <c r="A242" s="7" t="s">
        <v>52</v>
      </c>
      <c r="B242" s="5">
        <v>93</v>
      </c>
    </row>
    <row r="243" spans="1:2">
      <c r="A243" s="7" t="s">
        <v>53</v>
      </c>
      <c r="B243" s="5">
        <v>82</v>
      </c>
    </row>
    <row r="244" spans="1:2">
      <c r="A244" s="7" t="s">
        <v>54</v>
      </c>
      <c r="B244" s="5">
        <v>138</v>
      </c>
    </row>
    <row r="245" spans="1:2">
      <c r="A245" s="7" t="s">
        <v>55</v>
      </c>
      <c r="B245" s="5">
        <v>189</v>
      </c>
    </row>
    <row r="246" spans="1:2" ht="39.75" customHeight="1">
      <c r="A246" s="566" t="s">
        <v>527</v>
      </c>
      <c r="B246" s="5">
        <v>15</v>
      </c>
    </row>
    <row r="247" spans="1:2" ht="15.75" thickBot="1">
      <c r="A247" s="1"/>
    </row>
    <row r="248" spans="1:2" ht="15.75" thickBot="1">
      <c r="A248" s="9" t="s">
        <v>2</v>
      </c>
      <c r="B248" s="3">
        <f>SUM(B239:B246)</f>
        <v>680</v>
      </c>
    </row>
    <row r="249" spans="1:2">
      <c r="B249" s="125"/>
    </row>
    <row r="250" spans="1:2">
      <c r="B250" s="125"/>
    </row>
    <row r="251" spans="1:2">
      <c r="B251" s="125"/>
    </row>
    <row r="252" spans="1:2">
      <c r="B252" s="125"/>
    </row>
    <row r="253" spans="1:2">
      <c r="B253" s="125"/>
    </row>
    <row r="254" spans="1:2" ht="47.25">
      <c r="A254" s="403" t="s">
        <v>523</v>
      </c>
      <c r="B254" s="140"/>
    </row>
    <row r="255" spans="1:2" ht="15.75" thickBot="1">
      <c r="A255" s="1"/>
      <c r="B255" s="140"/>
    </row>
    <row r="256" spans="1:2">
      <c r="A256" s="1"/>
      <c r="B256" s="144" t="s">
        <v>58</v>
      </c>
    </row>
    <row r="257" spans="1:2">
      <c r="A257" s="7" t="s">
        <v>49</v>
      </c>
      <c r="B257" s="567">
        <v>25</v>
      </c>
    </row>
    <row r="258" spans="1:2">
      <c r="A258" s="7" t="s">
        <v>50</v>
      </c>
      <c r="B258" s="5">
        <v>24</v>
      </c>
    </row>
    <row r="259" spans="1:2">
      <c r="A259" s="7" t="s">
        <v>51</v>
      </c>
      <c r="B259" s="5">
        <v>32</v>
      </c>
    </row>
    <row r="260" spans="1:2">
      <c r="A260" s="7" t="s">
        <v>52</v>
      </c>
      <c r="B260" s="5">
        <v>57</v>
      </c>
    </row>
    <row r="261" spans="1:2">
      <c r="A261" s="7" t="s">
        <v>53</v>
      </c>
      <c r="B261" s="5">
        <v>67</v>
      </c>
    </row>
    <row r="262" spans="1:2">
      <c r="A262" s="7" t="s">
        <v>54</v>
      </c>
      <c r="B262" s="5">
        <v>156</v>
      </c>
    </row>
    <row r="263" spans="1:2">
      <c r="A263" s="7" t="s">
        <v>55</v>
      </c>
      <c r="B263" s="5">
        <v>46</v>
      </c>
    </row>
    <row r="264" spans="1:2">
      <c r="A264" s="7" t="s">
        <v>56</v>
      </c>
      <c r="B264" s="5">
        <v>0</v>
      </c>
    </row>
    <row r="265" spans="1:2" ht="15.75" thickBot="1">
      <c r="A265" s="1"/>
      <c r="B265" s="140"/>
    </row>
    <row r="266" spans="1:2" ht="15.75" thickBot="1">
      <c r="A266" s="9" t="s">
        <v>2</v>
      </c>
      <c r="B266" s="3">
        <f>SUM(B257:B265)</f>
        <v>407</v>
      </c>
    </row>
    <row r="267" spans="1:2">
      <c r="B267" s="125"/>
    </row>
    <row r="268" spans="1:2" ht="15.75" thickBot="1">
      <c r="A268" s="1"/>
      <c r="B268" s="140"/>
    </row>
    <row r="269" spans="1:2" ht="15.75" thickBot="1">
      <c r="A269" s="17" t="s">
        <v>428</v>
      </c>
      <c r="B269" s="3">
        <v>127</v>
      </c>
    </row>
    <row r="270" spans="1:2" ht="15.75" thickBot="1">
      <c r="A270" s="485"/>
      <c r="B270" s="18"/>
    </row>
    <row r="271" spans="1:2" ht="15.75" thickBot="1">
      <c r="A271" s="17" t="s">
        <v>420</v>
      </c>
      <c r="B271" s="559">
        <v>23510.5</v>
      </c>
    </row>
    <row r="272" spans="1:2">
      <c r="A272" s="485"/>
      <c r="B272" s="18"/>
    </row>
    <row r="273" spans="1:2" ht="15.75" thickBot="1">
      <c r="A273" s="1"/>
      <c r="B273" s="140"/>
    </row>
    <row r="274" spans="1:2" ht="15.75" thickBot="1">
      <c r="A274" s="17" t="s">
        <v>59</v>
      </c>
      <c r="B274" s="3">
        <v>97</v>
      </c>
    </row>
    <row r="275" spans="1:2">
      <c r="B275" s="125"/>
    </row>
    <row r="276" spans="1:2">
      <c r="B276" s="125"/>
    </row>
    <row r="277" spans="1:2" ht="15.75">
      <c r="A277" s="10" t="s">
        <v>60</v>
      </c>
      <c r="B277" s="140"/>
    </row>
    <row r="278" spans="1:2">
      <c r="B278" s="125"/>
    </row>
    <row r="279" spans="1:2">
      <c r="A279" s="7" t="s">
        <v>61</v>
      </c>
      <c r="B279" s="5">
        <v>202</v>
      </c>
    </row>
    <row r="280" spans="1:2" ht="37.5">
      <c r="A280" s="145" t="s">
        <v>62</v>
      </c>
      <c r="B280" s="5">
        <v>127</v>
      </c>
    </row>
    <row r="281" spans="1:2" ht="15.75" thickBot="1">
      <c r="A281" s="7"/>
      <c r="B281" s="5"/>
    </row>
    <row r="282" spans="1:2" ht="15.75" thickBot="1">
      <c r="A282" s="9" t="s">
        <v>2</v>
      </c>
      <c r="B282" s="3">
        <f>+B279+B280</f>
        <v>329</v>
      </c>
    </row>
    <row r="283" spans="1:2">
      <c r="B283" s="125"/>
    </row>
    <row r="284" spans="1:2" ht="15.75" thickBot="1">
      <c r="A284" s="1"/>
      <c r="B284" s="140"/>
    </row>
    <row r="285" spans="1:2" ht="15.75" thickBot="1">
      <c r="A285" s="141" t="s">
        <v>63</v>
      </c>
      <c r="B285" s="3">
        <v>78</v>
      </c>
    </row>
    <row r="286" spans="1:2">
      <c r="B286" s="125"/>
    </row>
    <row r="287" spans="1:2" ht="15.75" thickBot="1">
      <c r="A287" s="1"/>
      <c r="B287" s="140"/>
    </row>
    <row r="288" spans="1:2" ht="15.75" thickBot="1">
      <c r="A288" s="9" t="s">
        <v>2</v>
      </c>
      <c r="B288" s="3">
        <f>+B282+B285</f>
        <v>407</v>
      </c>
    </row>
    <row r="289" spans="1:2">
      <c r="B289" s="125"/>
    </row>
    <row r="290" spans="1:2">
      <c r="B290" s="125"/>
    </row>
    <row r="291" spans="1:2">
      <c r="B291" s="125"/>
    </row>
    <row r="292" spans="1:2">
      <c r="B292" s="125"/>
    </row>
    <row r="293" spans="1:2">
      <c r="B293" s="125"/>
    </row>
    <row r="294" spans="1:2">
      <c r="B294" s="125"/>
    </row>
    <row r="295" spans="1:2">
      <c r="B295" s="125"/>
    </row>
    <row r="296" spans="1:2">
      <c r="B296" s="125"/>
    </row>
    <row r="297" spans="1:2">
      <c r="B297" s="125"/>
    </row>
    <row r="298" spans="1:2">
      <c r="B298" s="125"/>
    </row>
    <row r="299" spans="1:2" ht="15.75" thickBot="1">
      <c r="B299" s="125"/>
    </row>
    <row r="300" spans="1:2" ht="16.5" thickBot="1">
      <c r="A300" s="133" t="s">
        <v>64</v>
      </c>
      <c r="B300" s="3" t="s">
        <v>233</v>
      </c>
    </row>
    <row r="301" spans="1:2">
      <c r="A301" s="132" t="s">
        <v>104</v>
      </c>
      <c r="B301" s="147">
        <v>20</v>
      </c>
    </row>
    <row r="302" spans="1:2">
      <c r="A302" s="25" t="s">
        <v>85</v>
      </c>
      <c r="B302" s="147">
        <v>2</v>
      </c>
    </row>
    <row r="303" spans="1:2">
      <c r="A303" s="25" t="s">
        <v>86</v>
      </c>
      <c r="B303" s="147">
        <v>5</v>
      </c>
    </row>
    <row r="304" spans="1:2">
      <c r="A304" s="16" t="s">
        <v>87</v>
      </c>
      <c r="B304" s="147">
        <v>16</v>
      </c>
    </row>
    <row r="305" spans="1:2">
      <c r="A305" s="148" t="s">
        <v>464</v>
      </c>
      <c r="B305" s="147">
        <v>5</v>
      </c>
    </row>
    <row r="306" spans="1:2">
      <c r="A306" s="25" t="s">
        <v>97</v>
      </c>
      <c r="B306" s="147">
        <v>4</v>
      </c>
    </row>
    <row r="307" spans="1:2">
      <c r="A307" s="25" t="s">
        <v>92</v>
      </c>
      <c r="B307" s="147">
        <v>5</v>
      </c>
    </row>
    <row r="308" spans="1:2">
      <c r="A308" s="148" t="s">
        <v>465</v>
      </c>
      <c r="B308" s="147">
        <v>8</v>
      </c>
    </row>
    <row r="309" spans="1:2">
      <c r="A309" s="148" t="s">
        <v>466</v>
      </c>
      <c r="B309" s="147">
        <v>0</v>
      </c>
    </row>
    <row r="310" spans="1:2">
      <c r="A310" s="148" t="s">
        <v>462</v>
      </c>
      <c r="B310" s="147">
        <v>7</v>
      </c>
    </row>
    <row r="311" spans="1:2">
      <c r="A311" s="148" t="s">
        <v>470</v>
      </c>
      <c r="B311" s="147">
        <v>40</v>
      </c>
    </row>
    <row r="312" spans="1:2">
      <c r="A312" s="25" t="s">
        <v>88</v>
      </c>
      <c r="B312" s="147">
        <v>3</v>
      </c>
    </row>
    <row r="313" spans="1:2">
      <c r="A313" s="25" t="s">
        <v>65</v>
      </c>
      <c r="B313" s="147">
        <v>0</v>
      </c>
    </row>
    <row r="314" spans="1:2">
      <c r="A314" s="148" t="s">
        <v>380</v>
      </c>
      <c r="B314" s="147">
        <v>0</v>
      </c>
    </row>
    <row r="315" spans="1:2">
      <c r="A315" s="25" t="s">
        <v>67</v>
      </c>
      <c r="B315" s="147">
        <v>11</v>
      </c>
    </row>
    <row r="316" spans="1:2">
      <c r="A316" s="25" t="s">
        <v>68</v>
      </c>
      <c r="B316" s="147">
        <v>1</v>
      </c>
    </row>
    <row r="317" spans="1:2">
      <c r="A317" s="25" t="s">
        <v>69</v>
      </c>
      <c r="B317" s="147">
        <v>0</v>
      </c>
    </row>
    <row r="318" spans="1:2">
      <c r="A318" s="25" t="s">
        <v>257</v>
      </c>
      <c r="B318" s="147">
        <v>0</v>
      </c>
    </row>
    <row r="319" spans="1:2">
      <c r="A319" s="25" t="s">
        <v>269</v>
      </c>
      <c r="B319" s="147">
        <v>1</v>
      </c>
    </row>
    <row r="320" spans="1:2">
      <c r="A320" s="25" t="s">
        <v>93</v>
      </c>
      <c r="B320" s="147">
        <v>2</v>
      </c>
    </row>
    <row r="321" spans="1:2">
      <c r="A321" s="25" t="s">
        <v>105</v>
      </c>
      <c r="B321" s="147">
        <v>13</v>
      </c>
    </row>
    <row r="322" spans="1:2">
      <c r="A322" s="148" t="s">
        <v>461</v>
      </c>
      <c r="B322" s="147">
        <v>8</v>
      </c>
    </row>
    <row r="323" spans="1:2">
      <c r="A323" s="16" t="s">
        <v>460</v>
      </c>
      <c r="B323" s="147">
        <v>15</v>
      </c>
    </row>
    <row r="324" spans="1:2">
      <c r="A324" s="148" t="s">
        <v>177</v>
      </c>
      <c r="B324" s="147">
        <v>15</v>
      </c>
    </row>
    <row r="325" spans="1:2">
      <c r="A325" s="504" t="s">
        <v>180</v>
      </c>
      <c r="B325" s="147">
        <v>104</v>
      </c>
    </row>
    <row r="326" spans="1:2">
      <c r="A326" s="148" t="s">
        <v>173</v>
      </c>
      <c r="B326" s="147">
        <v>22</v>
      </c>
    </row>
    <row r="327" spans="1:2">
      <c r="A327" s="25" t="s">
        <v>99</v>
      </c>
      <c r="B327" s="147">
        <v>0</v>
      </c>
    </row>
    <row r="328" spans="1:2">
      <c r="A328" s="25" t="s">
        <v>72</v>
      </c>
      <c r="B328" s="147">
        <v>4</v>
      </c>
    </row>
    <row r="329" spans="1:2">
      <c r="A329" s="25" t="s">
        <v>100</v>
      </c>
      <c r="B329" s="147">
        <v>1</v>
      </c>
    </row>
    <row r="330" spans="1:2">
      <c r="A330" s="25" t="s">
        <v>73</v>
      </c>
      <c r="B330" s="147">
        <v>2</v>
      </c>
    </row>
    <row r="331" spans="1:2">
      <c r="A331" s="25" t="s">
        <v>74</v>
      </c>
      <c r="B331" s="147">
        <v>0</v>
      </c>
    </row>
    <row r="332" spans="1:2">
      <c r="A332" s="25" t="s">
        <v>75</v>
      </c>
      <c r="B332" s="147">
        <v>0</v>
      </c>
    </row>
    <row r="333" spans="1:2">
      <c r="A333" s="25" t="s">
        <v>90</v>
      </c>
      <c r="B333" s="147">
        <v>2</v>
      </c>
    </row>
    <row r="334" spans="1:2">
      <c r="A334" s="25" t="s">
        <v>76</v>
      </c>
      <c r="B334" s="147">
        <v>0</v>
      </c>
    </row>
    <row r="335" spans="1:2">
      <c r="A335" s="25" t="s">
        <v>112</v>
      </c>
      <c r="B335" s="147">
        <v>3</v>
      </c>
    </row>
    <row r="336" spans="1:2" ht="15.75" customHeight="1">
      <c r="A336" s="25" t="s">
        <v>101</v>
      </c>
      <c r="B336" s="147">
        <v>5</v>
      </c>
    </row>
    <row r="337" spans="1:2" ht="15.75" customHeight="1">
      <c r="A337" s="148" t="s">
        <v>118</v>
      </c>
      <c r="B337" s="147">
        <v>121</v>
      </c>
    </row>
    <row r="338" spans="1:2" ht="15.75" customHeight="1">
      <c r="A338" s="148" t="s">
        <v>469</v>
      </c>
      <c r="B338" s="147">
        <v>53</v>
      </c>
    </row>
    <row r="339" spans="1:2" ht="15.75" customHeight="1">
      <c r="A339" s="148" t="s">
        <v>463</v>
      </c>
      <c r="B339" s="147">
        <v>4</v>
      </c>
    </row>
    <row r="340" spans="1:2" ht="15.75" customHeight="1">
      <c r="A340" s="25" t="s">
        <v>91</v>
      </c>
      <c r="B340" s="147">
        <v>10</v>
      </c>
    </row>
    <row r="341" spans="1:2" ht="15.75" customHeight="1">
      <c r="A341" s="25" t="s">
        <v>110</v>
      </c>
      <c r="B341" s="147">
        <v>18</v>
      </c>
    </row>
    <row r="342" spans="1:2" ht="15.75" customHeight="1">
      <c r="A342" s="16" t="s">
        <v>467</v>
      </c>
      <c r="B342" s="147">
        <v>0</v>
      </c>
    </row>
    <row r="343" spans="1:2" ht="15.75" customHeight="1">
      <c r="A343" s="16" t="s">
        <v>103</v>
      </c>
      <c r="B343" s="147">
        <v>5</v>
      </c>
    </row>
    <row r="344" spans="1:2" ht="15.75" customHeight="1">
      <c r="A344" s="2" t="s">
        <v>95</v>
      </c>
      <c r="B344" s="147">
        <v>0</v>
      </c>
    </row>
    <row r="345" spans="1:2" ht="15.75" customHeight="1">
      <c r="A345" s="25" t="s">
        <v>78</v>
      </c>
      <c r="B345" s="147">
        <v>0</v>
      </c>
    </row>
    <row r="346" spans="1:2" ht="15.75" customHeight="1">
      <c r="A346" s="25" t="s">
        <v>80</v>
      </c>
      <c r="B346" s="147">
        <v>0</v>
      </c>
    </row>
    <row r="347" spans="1:2">
      <c r="A347" s="25" t="s">
        <v>81</v>
      </c>
      <c r="B347" s="147">
        <v>0</v>
      </c>
    </row>
    <row r="348" spans="1:2">
      <c r="A348" s="16" t="s">
        <v>82</v>
      </c>
      <c r="B348" s="147">
        <v>0</v>
      </c>
    </row>
    <row r="349" spans="1:2">
      <c r="A349" s="2" t="s">
        <v>83</v>
      </c>
      <c r="B349" s="147">
        <v>1</v>
      </c>
    </row>
    <row r="350" spans="1:2">
      <c r="A350" s="25" t="s">
        <v>84</v>
      </c>
      <c r="B350" s="147">
        <v>0</v>
      </c>
    </row>
    <row r="351" spans="1:2">
      <c r="A351" s="25" t="s">
        <v>96</v>
      </c>
      <c r="B351" s="147">
        <v>0</v>
      </c>
    </row>
    <row r="352" spans="1:2">
      <c r="A352" s="25" t="s">
        <v>107</v>
      </c>
      <c r="B352" s="147">
        <v>2</v>
      </c>
    </row>
    <row r="353" spans="1:11">
      <c r="A353" s="148" t="s">
        <v>471</v>
      </c>
      <c r="B353" s="147">
        <v>38</v>
      </c>
    </row>
    <row r="354" spans="1:11">
      <c r="A354" s="16" t="s">
        <v>472</v>
      </c>
      <c r="B354" s="147">
        <v>72</v>
      </c>
    </row>
    <row r="355" spans="1:11">
      <c r="A355" s="148" t="s">
        <v>468</v>
      </c>
      <c r="B355" s="147">
        <v>32</v>
      </c>
    </row>
    <row r="356" spans="1:11" ht="15.75" thickBot="1">
      <c r="A356" s="96" t="s">
        <v>148</v>
      </c>
      <c r="B356" s="147">
        <v>0</v>
      </c>
    </row>
    <row r="357" spans="1:11" ht="16.5" thickBot="1">
      <c r="A357" s="97" t="s">
        <v>2</v>
      </c>
      <c r="B357" s="131">
        <f>SUM(B301:B356)</f>
        <v>680</v>
      </c>
    </row>
    <row r="359" spans="1:11" ht="15.75">
      <c r="A359" s="10" t="s">
        <v>57</v>
      </c>
      <c r="B359" s="125"/>
    </row>
    <row r="360" spans="1:11" ht="15.75" thickBot="1">
      <c r="B360" s="125"/>
    </row>
    <row r="361" spans="1:11" ht="15.75" thickBot="1">
      <c r="A361" s="108" t="s">
        <v>64</v>
      </c>
      <c r="B361" s="59" t="s">
        <v>213</v>
      </c>
      <c r="C361" s="59" t="s">
        <v>50</v>
      </c>
      <c r="D361" s="59" t="s">
        <v>214</v>
      </c>
      <c r="E361" s="561" t="s">
        <v>215</v>
      </c>
      <c r="F361" s="59" t="s">
        <v>216</v>
      </c>
      <c r="G361" s="59" t="s">
        <v>217</v>
      </c>
      <c r="H361" s="59" t="s">
        <v>218</v>
      </c>
      <c r="I361" s="59" t="s">
        <v>305</v>
      </c>
      <c r="J361" s="59" t="s">
        <v>233</v>
      </c>
      <c r="K361" s="59" t="s">
        <v>417</v>
      </c>
    </row>
    <row r="362" spans="1:11" ht="15.75" thickBot="1">
      <c r="A362" s="146" t="str">
        <f>+A301</f>
        <v>Actas y Acuerdos</v>
      </c>
      <c r="B362" s="136">
        <v>5</v>
      </c>
      <c r="C362" s="136">
        <v>3</v>
      </c>
      <c r="D362" s="136">
        <v>6</v>
      </c>
      <c r="E362" s="136">
        <v>4</v>
      </c>
      <c r="F362" s="136">
        <v>1</v>
      </c>
      <c r="G362" s="136">
        <v>0</v>
      </c>
      <c r="H362" s="136">
        <v>1</v>
      </c>
      <c r="I362" s="136">
        <v>0</v>
      </c>
      <c r="J362" s="239">
        <f t="shared" ref="J362:J389" si="0">SUM(B362:I362)</f>
        <v>20</v>
      </c>
      <c r="K362" s="239">
        <f>+B301</f>
        <v>20</v>
      </c>
    </row>
    <row r="363" spans="1:11" ht="15.75" thickBot="1">
      <c r="A363" s="146" t="str">
        <f t="shared" ref="A363:A417" si="1">+A302</f>
        <v>Agua y Alcantarillado</v>
      </c>
      <c r="B363" s="136">
        <v>0</v>
      </c>
      <c r="C363" s="136">
        <v>0</v>
      </c>
      <c r="D363" s="136">
        <v>2</v>
      </c>
      <c r="E363" s="136">
        <v>0</v>
      </c>
      <c r="F363" s="136">
        <v>0</v>
      </c>
      <c r="G363" s="136">
        <v>0</v>
      </c>
      <c r="H363" s="136">
        <v>0</v>
      </c>
      <c r="I363" s="136">
        <v>0</v>
      </c>
      <c r="J363" s="239">
        <f t="shared" si="0"/>
        <v>2</v>
      </c>
      <c r="K363" s="239">
        <f t="shared" ref="K363:K417" si="2">+B302</f>
        <v>2</v>
      </c>
    </row>
    <row r="364" spans="1:11" ht="15.75" thickBot="1">
      <c r="A364" s="146" t="str">
        <f t="shared" si="1"/>
        <v>Alumbrado Público</v>
      </c>
      <c r="B364" s="136">
        <v>2</v>
      </c>
      <c r="C364" s="136">
        <v>0</v>
      </c>
      <c r="D364" s="136">
        <v>2</v>
      </c>
      <c r="E364" s="136">
        <v>0</v>
      </c>
      <c r="F364" s="136">
        <v>0</v>
      </c>
      <c r="G364" s="136">
        <v>0</v>
      </c>
      <c r="H364" s="136">
        <v>1</v>
      </c>
      <c r="I364" s="136">
        <v>0</v>
      </c>
      <c r="J364" s="239">
        <f t="shared" si="0"/>
        <v>5</v>
      </c>
      <c r="K364" s="239">
        <f t="shared" si="2"/>
        <v>5</v>
      </c>
    </row>
    <row r="365" spans="1:11" ht="15.75" thickBot="1">
      <c r="A365" s="146" t="str">
        <f t="shared" si="1"/>
        <v>Archivo Municipal</v>
      </c>
      <c r="B365" s="136">
        <v>0</v>
      </c>
      <c r="C365" s="136">
        <v>4</v>
      </c>
      <c r="D365" s="136">
        <v>5</v>
      </c>
      <c r="E365" s="136">
        <v>5</v>
      </c>
      <c r="F365" s="136">
        <v>1</v>
      </c>
      <c r="G365" s="136">
        <v>1</v>
      </c>
      <c r="H365" s="136">
        <v>0</v>
      </c>
      <c r="I365" s="136">
        <v>0</v>
      </c>
      <c r="J365" s="239">
        <f t="shared" si="0"/>
        <v>16</v>
      </c>
      <c r="K365" s="239">
        <f t="shared" si="2"/>
        <v>16</v>
      </c>
    </row>
    <row r="366" spans="1:11" ht="15.75" thickBot="1">
      <c r="A366" s="146" t="str">
        <f t="shared" si="1"/>
        <v>Aseo Público</v>
      </c>
      <c r="B366" s="136">
        <v>0</v>
      </c>
      <c r="C366" s="136">
        <v>0</v>
      </c>
      <c r="D366" s="136">
        <v>0</v>
      </c>
      <c r="E366" s="136">
        <v>0</v>
      </c>
      <c r="F366" s="136">
        <v>0</v>
      </c>
      <c r="G366" s="136">
        <v>5</v>
      </c>
      <c r="H366" s="136">
        <v>0</v>
      </c>
      <c r="I366" s="136">
        <v>0</v>
      </c>
      <c r="J366" s="239">
        <f t="shared" si="0"/>
        <v>5</v>
      </c>
      <c r="K366" s="239">
        <f t="shared" si="2"/>
        <v>5</v>
      </c>
    </row>
    <row r="367" spans="1:11" ht="15.75" thickBot="1">
      <c r="A367" s="146" t="str">
        <f t="shared" si="1"/>
        <v>Asuntos Internos</v>
      </c>
      <c r="B367" s="136">
        <v>2</v>
      </c>
      <c r="C367" s="136">
        <v>1</v>
      </c>
      <c r="D367" s="136">
        <v>0</v>
      </c>
      <c r="E367" s="136">
        <v>0</v>
      </c>
      <c r="F367" s="136">
        <v>0</v>
      </c>
      <c r="G367" s="136">
        <v>1</v>
      </c>
      <c r="H367" s="136">
        <v>0</v>
      </c>
      <c r="I367" s="136">
        <v>0</v>
      </c>
      <c r="J367" s="239">
        <f t="shared" si="0"/>
        <v>4</v>
      </c>
      <c r="K367" s="239">
        <f t="shared" si="2"/>
        <v>4</v>
      </c>
    </row>
    <row r="368" spans="1:11" ht="15.75" thickBot="1">
      <c r="A368" s="146" t="str">
        <f t="shared" si="1"/>
        <v>Atención Ciudadana</v>
      </c>
      <c r="B368" s="136">
        <v>2</v>
      </c>
      <c r="C368" s="136">
        <v>2</v>
      </c>
      <c r="D368" s="136">
        <v>1</v>
      </c>
      <c r="E368" s="136">
        <v>0</v>
      </c>
      <c r="F368" s="136">
        <v>0</v>
      </c>
      <c r="G368" s="136">
        <v>0</v>
      </c>
      <c r="H368" s="136">
        <v>0</v>
      </c>
      <c r="I368" s="136">
        <v>0</v>
      </c>
      <c r="J368" s="239">
        <f t="shared" si="0"/>
        <v>5</v>
      </c>
      <c r="K368" s="239">
        <f t="shared" si="2"/>
        <v>5</v>
      </c>
    </row>
    <row r="369" spans="1:11" ht="15.75" thickBot="1">
      <c r="A369" s="146" t="str">
        <f t="shared" si="1"/>
        <v>Catastro</v>
      </c>
      <c r="B369" s="136">
        <v>0</v>
      </c>
      <c r="C369" s="136">
        <v>4</v>
      </c>
      <c r="D369" s="136">
        <v>1</v>
      </c>
      <c r="E369" s="136">
        <v>1</v>
      </c>
      <c r="F369" s="136">
        <v>1</v>
      </c>
      <c r="G369" s="136">
        <v>0</v>
      </c>
      <c r="H369" s="136">
        <v>1</v>
      </c>
      <c r="I369" s="136">
        <v>0</v>
      </c>
      <c r="J369" s="239">
        <f t="shared" si="0"/>
        <v>8</v>
      </c>
      <c r="K369" s="239">
        <f t="shared" si="2"/>
        <v>8</v>
      </c>
    </row>
    <row r="370" spans="1:11" ht="15.75" thickBot="1">
      <c r="A370" s="146" t="str">
        <f t="shared" si="1"/>
        <v>Cementerios</v>
      </c>
      <c r="B370" s="136">
        <v>0</v>
      </c>
      <c r="C370" s="136">
        <v>0</v>
      </c>
      <c r="D370" s="136">
        <v>0</v>
      </c>
      <c r="E370" s="136">
        <v>0</v>
      </c>
      <c r="F370" s="136">
        <v>0</v>
      </c>
      <c r="G370" s="136">
        <v>0</v>
      </c>
      <c r="H370" s="136">
        <v>0</v>
      </c>
      <c r="I370" s="136">
        <v>0</v>
      </c>
      <c r="J370" s="239">
        <f t="shared" si="0"/>
        <v>0</v>
      </c>
      <c r="K370" s="239">
        <f t="shared" si="2"/>
        <v>0</v>
      </c>
    </row>
    <row r="371" spans="1:11" ht="15.75" thickBot="1">
      <c r="A371" s="146" t="str">
        <f t="shared" si="1"/>
        <v>Centro de  Promoción Económica y Turismo</v>
      </c>
      <c r="B371" s="136">
        <v>0</v>
      </c>
      <c r="C371" s="136">
        <v>0</v>
      </c>
      <c r="D371" s="136">
        <v>0</v>
      </c>
      <c r="E371" s="136">
        <v>0</v>
      </c>
      <c r="F371" s="136">
        <v>0</v>
      </c>
      <c r="G371" s="136">
        <v>4</v>
      </c>
      <c r="H371" s="136">
        <v>3</v>
      </c>
      <c r="I371" s="136">
        <v>0</v>
      </c>
      <c r="J371" s="239">
        <f t="shared" si="0"/>
        <v>7</v>
      </c>
      <c r="K371" s="239">
        <f t="shared" si="2"/>
        <v>7</v>
      </c>
    </row>
    <row r="372" spans="1:11" ht="15.75" thickBot="1">
      <c r="A372" s="146" t="str">
        <f t="shared" si="1"/>
        <v>Comisaría General de Seguridad Pública</v>
      </c>
      <c r="B372" s="136">
        <v>0</v>
      </c>
      <c r="C372" s="136">
        <v>2</v>
      </c>
      <c r="D372" s="136">
        <v>1</v>
      </c>
      <c r="E372" s="136">
        <v>11</v>
      </c>
      <c r="F372" s="136">
        <v>8</v>
      </c>
      <c r="G372" s="136">
        <v>10</v>
      </c>
      <c r="H372" s="136">
        <v>8</v>
      </c>
      <c r="I372" s="136">
        <v>0</v>
      </c>
      <c r="J372" s="239">
        <f t="shared" si="0"/>
        <v>40</v>
      </c>
      <c r="K372" s="239">
        <f t="shared" si="2"/>
        <v>40</v>
      </c>
    </row>
    <row r="373" spans="1:11" ht="15.75" thickBot="1">
      <c r="A373" s="146" t="str">
        <f t="shared" si="1"/>
        <v>Comunicación Social</v>
      </c>
      <c r="B373" s="136">
        <v>0</v>
      </c>
      <c r="C373" s="136">
        <v>1</v>
      </c>
      <c r="D373" s="136">
        <v>0</v>
      </c>
      <c r="E373" s="136">
        <v>1</v>
      </c>
      <c r="F373" s="136">
        <v>1</v>
      </c>
      <c r="G373" s="136">
        <v>0</v>
      </c>
      <c r="H373" s="136">
        <v>0</v>
      </c>
      <c r="I373" s="136">
        <v>0</v>
      </c>
      <c r="J373" s="239">
        <f t="shared" si="0"/>
        <v>3</v>
      </c>
      <c r="K373" s="239">
        <f t="shared" si="2"/>
        <v>3</v>
      </c>
    </row>
    <row r="374" spans="1:11" ht="15.75" thickBot="1">
      <c r="A374" s="146" t="str">
        <f t="shared" si="1"/>
        <v>Comunidad Digna</v>
      </c>
      <c r="B374" s="136">
        <v>0</v>
      </c>
      <c r="C374" s="136">
        <v>0</v>
      </c>
      <c r="D374" s="136">
        <v>0</v>
      </c>
      <c r="E374" s="136">
        <v>0</v>
      </c>
      <c r="F374" s="136">
        <v>0</v>
      </c>
      <c r="G374" s="136">
        <v>0</v>
      </c>
      <c r="H374" s="136">
        <v>0</v>
      </c>
      <c r="I374" s="136">
        <v>0</v>
      </c>
      <c r="J374" s="239">
        <f t="shared" si="0"/>
        <v>0</v>
      </c>
      <c r="K374" s="239">
        <f t="shared" si="2"/>
        <v>0</v>
      </c>
    </row>
    <row r="375" spans="1:11" ht="15.75" thickBot="1">
      <c r="A375" s="146" t="str">
        <f t="shared" si="1"/>
        <v>Consejería Juridica</v>
      </c>
      <c r="B375" s="136">
        <v>0</v>
      </c>
      <c r="C375" s="136">
        <v>0</v>
      </c>
      <c r="D375" s="136">
        <v>0</v>
      </c>
      <c r="E375" s="136">
        <v>0</v>
      </c>
      <c r="F375" s="136">
        <v>0</v>
      </c>
      <c r="G375" s="136">
        <v>0</v>
      </c>
      <c r="H375" s="136">
        <v>0</v>
      </c>
      <c r="I375" s="136">
        <v>0</v>
      </c>
      <c r="J375" s="239">
        <f t="shared" si="0"/>
        <v>0</v>
      </c>
      <c r="K375" s="239">
        <f t="shared" si="2"/>
        <v>0</v>
      </c>
    </row>
    <row r="376" spans="1:11" ht="15.75" thickBot="1">
      <c r="A376" s="146" t="str">
        <f t="shared" si="1"/>
        <v>Contraloría</v>
      </c>
      <c r="B376" s="136">
        <v>0</v>
      </c>
      <c r="C376" s="136">
        <v>0</v>
      </c>
      <c r="D376" s="136">
        <v>4</v>
      </c>
      <c r="E376" s="136">
        <v>0</v>
      </c>
      <c r="F376" s="136">
        <v>2</v>
      </c>
      <c r="G376" s="136">
        <v>3</v>
      </c>
      <c r="H376" s="136">
        <v>2</v>
      </c>
      <c r="I376" s="136">
        <v>0</v>
      </c>
      <c r="J376" s="239">
        <f t="shared" si="0"/>
        <v>11</v>
      </c>
      <c r="K376" s="239">
        <f t="shared" si="2"/>
        <v>11</v>
      </c>
    </row>
    <row r="377" spans="1:11" ht="15.75" thickBot="1">
      <c r="A377" s="146" t="str">
        <f t="shared" si="1"/>
        <v>Coordinación de Delegaciones</v>
      </c>
      <c r="B377" s="136">
        <v>0</v>
      </c>
      <c r="C377" s="136">
        <v>1</v>
      </c>
      <c r="D377" s="136">
        <v>0</v>
      </c>
      <c r="E377" s="136">
        <v>0</v>
      </c>
      <c r="F377" s="136">
        <v>0</v>
      </c>
      <c r="G377" s="136">
        <v>0</v>
      </c>
      <c r="H377" s="136">
        <v>0</v>
      </c>
      <c r="I377" s="136">
        <v>0</v>
      </c>
      <c r="J377" s="239">
        <f t="shared" si="0"/>
        <v>1</v>
      </c>
      <c r="K377" s="239">
        <f t="shared" si="2"/>
        <v>1</v>
      </c>
    </row>
    <row r="378" spans="1:11" ht="15.75" thickBot="1">
      <c r="A378" s="146" t="str">
        <f t="shared" si="1"/>
        <v>Coordinación de Gabinete</v>
      </c>
      <c r="B378" s="136">
        <v>0</v>
      </c>
      <c r="C378" s="136">
        <v>0</v>
      </c>
      <c r="D378" s="136">
        <v>0</v>
      </c>
      <c r="E378" s="136">
        <v>0</v>
      </c>
      <c r="F378" s="136">
        <v>0</v>
      </c>
      <c r="G378" s="136">
        <v>0</v>
      </c>
      <c r="H378" s="136">
        <v>0</v>
      </c>
      <c r="I378" s="136">
        <v>0</v>
      </c>
      <c r="J378" s="239">
        <f t="shared" si="0"/>
        <v>0</v>
      </c>
      <c r="K378" s="239">
        <f t="shared" si="2"/>
        <v>0</v>
      </c>
    </row>
    <row r="379" spans="1:11" ht="15.75" thickBot="1">
      <c r="A379" s="146" t="str">
        <f t="shared" si="1"/>
        <v xml:space="preserve">Coordinación de la Oficina de Presidencia </v>
      </c>
      <c r="B379" s="136">
        <v>0</v>
      </c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239">
        <f t="shared" si="0"/>
        <v>0</v>
      </c>
      <c r="K379" s="239">
        <f t="shared" si="2"/>
        <v>0</v>
      </c>
    </row>
    <row r="380" spans="1:11" ht="15.75" thickBot="1">
      <c r="A380" s="146" t="str">
        <f t="shared" si="1"/>
        <v>Coordinación General  Oficina Central de Gobierno, Estrategía y opinión Pública</v>
      </c>
      <c r="B380" s="136">
        <v>0</v>
      </c>
      <c r="C380" s="136">
        <v>0</v>
      </c>
      <c r="D380" s="136">
        <v>1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239">
        <f t="shared" si="0"/>
        <v>1</v>
      </c>
      <c r="K380" s="239">
        <f t="shared" si="2"/>
        <v>1</v>
      </c>
    </row>
    <row r="381" spans="1:11" ht="15.75" thickBot="1">
      <c r="A381" s="146" t="str">
        <f t="shared" si="1"/>
        <v>Coplademun</v>
      </c>
      <c r="B381" s="136">
        <v>0</v>
      </c>
      <c r="C381" s="136">
        <v>2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239">
        <f t="shared" si="0"/>
        <v>2</v>
      </c>
      <c r="K381" s="239">
        <f t="shared" si="2"/>
        <v>2</v>
      </c>
    </row>
    <row r="382" spans="1:11" ht="15.75" thickBot="1">
      <c r="A382" s="146" t="str">
        <f t="shared" si="1"/>
        <v>Desarrollo Social Humano</v>
      </c>
      <c r="B382" s="136">
        <v>0</v>
      </c>
      <c r="C382" s="136">
        <v>0</v>
      </c>
      <c r="D382" s="136">
        <v>2</v>
      </c>
      <c r="E382" s="136">
        <v>1</v>
      </c>
      <c r="F382" s="136">
        <v>3</v>
      </c>
      <c r="G382" s="136">
        <v>1</v>
      </c>
      <c r="H382" s="136">
        <v>6</v>
      </c>
      <c r="I382" s="136">
        <v>0</v>
      </c>
      <c r="J382" s="239">
        <f t="shared" si="0"/>
        <v>13</v>
      </c>
      <c r="K382" s="239">
        <f t="shared" si="2"/>
        <v>13</v>
      </c>
    </row>
    <row r="383" spans="1:11" ht="15.75" thickBot="1">
      <c r="A383" s="146" t="str">
        <f t="shared" si="1"/>
        <v>Dirección General de  Innovación y Tecnología</v>
      </c>
      <c r="B383" s="136">
        <v>4</v>
      </c>
      <c r="C383" s="136">
        <v>0</v>
      </c>
      <c r="D383" s="136">
        <v>2</v>
      </c>
      <c r="E383" s="136">
        <v>0</v>
      </c>
      <c r="F383" s="136">
        <v>2</v>
      </c>
      <c r="G383" s="136">
        <v>0</v>
      </c>
      <c r="H383" s="136">
        <v>0</v>
      </c>
      <c r="I383" s="136">
        <v>0</v>
      </c>
      <c r="J383" s="239">
        <f t="shared" si="0"/>
        <v>8</v>
      </c>
      <c r="K383" s="239">
        <f t="shared" si="2"/>
        <v>8</v>
      </c>
    </row>
    <row r="384" spans="1:11" ht="15.75" thickBot="1">
      <c r="A384" s="146" t="str">
        <f t="shared" si="1"/>
        <v>Dirección General de Ecología</v>
      </c>
      <c r="B384" s="136">
        <v>0</v>
      </c>
      <c r="C384" s="136">
        <v>0</v>
      </c>
      <c r="D384" s="136">
        <v>3</v>
      </c>
      <c r="E384" s="136">
        <v>2</v>
      </c>
      <c r="F384" s="136">
        <v>5</v>
      </c>
      <c r="G384" s="136">
        <v>5</v>
      </c>
      <c r="H384" s="136">
        <v>0</v>
      </c>
      <c r="I384" s="136">
        <v>0</v>
      </c>
      <c r="J384" s="239">
        <f t="shared" si="0"/>
        <v>15</v>
      </c>
      <c r="K384" s="239">
        <f t="shared" si="2"/>
        <v>15</v>
      </c>
    </row>
    <row r="385" spans="1:11" ht="15.75" thickBot="1">
      <c r="A385" s="146" t="str">
        <f t="shared" si="1"/>
        <v>Dirección General de Inspección de Reglamentos</v>
      </c>
      <c r="B385" s="136">
        <v>0</v>
      </c>
      <c r="C385" s="136">
        <v>4</v>
      </c>
      <c r="D385" s="136">
        <v>8</v>
      </c>
      <c r="E385" s="136">
        <v>3</v>
      </c>
      <c r="F385" s="136">
        <v>0</v>
      </c>
      <c r="G385" s="136">
        <v>0</v>
      </c>
      <c r="H385" s="136">
        <v>0</v>
      </c>
      <c r="I385" s="136">
        <v>0</v>
      </c>
      <c r="J385" s="239">
        <f t="shared" si="0"/>
        <v>15</v>
      </c>
      <c r="K385" s="239">
        <f t="shared" si="2"/>
        <v>15</v>
      </c>
    </row>
    <row r="386" spans="1:11" ht="15.75" thickBot="1">
      <c r="A386" s="146" t="str">
        <f t="shared" si="1"/>
        <v>Dirección General de Obras Públicas</v>
      </c>
      <c r="B386" s="136">
        <v>0</v>
      </c>
      <c r="C386" s="136">
        <v>4</v>
      </c>
      <c r="D386" s="136">
        <v>23</v>
      </c>
      <c r="E386" s="136">
        <v>26</v>
      </c>
      <c r="F386" s="136">
        <v>15</v>
      </c>
      <c r="G386" s="136">
        <v>21</v>
      </c>
      <c r="H386" s="136">
        <v>10</v>
      </c>
      <c r="I386" s="136">
        <v>5</v>
      </c>
      <c r="J386" s="239">
        <f t="shared" si="0"/>
        <v>104</v>
      </c>
      <c r="K386" s="239">
        <f t="shared" si="2"/>
        <v>104</v>
      </c>
    </row>
    <row r="387" spans="1:11" ht="15.75" thickBot="1">
      <c r="A387" s="146" t="str">
        <f t="shared" si="1"/>
        <v>Dirección General de Servicios Públicos</v>
      </c>
      <c r="B387" s="136">
        <v>0</v>
      </c>
      <c r="C387" s="136">
        <v>3</v>
      </c>
      <c r="D387" s="136">
        <v>0</v>
      </c>
      <c r="E387" s="136">
        <v>2</v>
      </c>
      <c r="F387" s="136">
        <v>2</v>
      </c>
      <c r="G387" s="136">
        <v>2</v>
      </c>
      <c r="H387" s="136">
        <v>13</v>
      </c>
      <c r="I387" s="136">
        <v>0</v>
      </c>
      <c r="J387" s="239">
        <f t="shared" si="0"/>
        <v>22</v>
      </c>
      <c r="K387" s="239">
        <f t="shared" si="2"/>
        <v>22</v>
      </c>
    </row>
    <row r="388" spans="1:11" ht="15.75" thickBot="1">
      <c r="A388" s="146" t="str">
        <f t="shared" si="1"/>
        <v>Educación Municipal</v>
      </c>
      <c r="B388" s="136">
        <v>0</v>
      </c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239">
        <f t="shared" si="0"/>
        <v>0</v>
      </c>
      <c r="K388" s="239">
        <f t="shared" si="2"/>
        <v>0</v>
      </c>
    </row>
    <row r="389" spans="1:11" ht="15.75" thickBot="1">
      <c r="A389" s="146" t="str">
        <f t="shared" si="1"/>
        <v>Estacionómetros y Estacionamientos</v>
      </c>
      <c r="B389" s="136">
        <v>0</v>
      </c>
      <c r="C389" s="136">
        <v>0</v>
      </c>
      <c r="D389" s="136">
        <v>0</v>
      </c>
      <c r="E389" s="136">
        <v>3</v>
      </c>
      <c r="F389" s="136">
        <v>1</v>
      </c>
      <c r="G389" s="136">
        <v>0</v>
      </c>
      <c r="H389" s="136">
        <v>0</v>
      </c>
      <c r="I389" s="136">
        <v>0</v>
      </c>
      <c r="J389" s="239">
        <f t="shared" si="0"/>
        <v>4</v>
      </c>
      <c r="K389" s="239">
        <f t="shared" si="2"/>
        <v>4</v>
      </c>
    </row>
    <row r="390" spans="1:11" ht="15.75" thickBot="1">
      <c r="A390" s="146" t="str">
        <f t="shared" si="1"/>
        <v>Instituto de Capacitación y Oferta Educativa</v>
      </c>
      <c r="B390" s="136">
        <v>1</v>
      </c>
      <c r="C390" s="136">
        <v>0</v>
      </c>
      <c r="D390" s="136">
        <v>0</v>
      </c>
      <c r="E390" s="136">
        <v>0</v>
      </c>
      <c r="F390" s="136">
        <v>0</v>
      </c>
      <c r="G390" s="136">
        <v>0</v>
      </c>
      <c r="H390" s="136">
        <v>0</v>
      </c>
      <c r="I390" s="136">
        <v>0</v>
      </c>
      <c r="J390" s="239">
        <v>3</v>
      </c>
      <c r="K390" s="239">
        <f t="shared" si="2"/>
        <v>1</v>
      </c>
    </row>
    <row r="391" spans="1:11" ht="15.75" thickBot="1">
      <c r="A391" s="146" t="str">
        <f t="shared" si="1"/>
        <v>Instituto de Cultura</v>
      </c>
      <c r="B391" s="136">
        <v>0</v>
      </c>
      <c r="C391" s="136">
        <v>0</v>
      </c>
      <c r="D391" s="136">
        <v>0</v>
      </c>
      <c r="E391" s="136">
        <v>1</v>
      </c>
      <c r="F391" s="136">
        <v>0</v>
      </c>
      <c r="G391" s="136">
        <v>0</v>
      </c>
      <c r="H391" s="136">
        <v>1</v>
      </c>
      <c r="I391" s="136">
        <v>0</v>
      </c>
      <c r="J391" s="239">
        <f t="shared" ref="J391:J417" si="3">SUM(B391:I391)</f>
        <v>2</v>
      </c>
      <c r="K391" s="239">
        <f t="shared" si="2"/>
        <v>2</v>
      </c>
    </row>
    <row r="392" spans="1:11" ht="15.75" thickBot="1">
      <c r="A392" s="146" t="str">
        <f t="shared" si="1"/>
        <v>Instituto Municipal de la Juventud</v>
      </c>
      <c r="B392" s="136">
        <v>0</v>
      </c>
      <c r="C392" s="136">
        <v>0</v>
      </c>
      <c r="D392" s="136">
        <v>0</v>
      </c>
      <c r="E392" s="136">
        <v>0</v>
      </c>
      <c r="F392" s="136">
        <v>0</v>
      </c>
      <c r="G392" s="136">
        <v>0</v>
      </c>
      <c r="H392" s="136">
        <v>0</v>
      </c>
      <c r="I392" s="136">
        <v>0</v>
      </c>
      <c r="J392" s="239">
        <f t="shared" si="3"/>
        <v>0</v>
      </c>
      <c r="K392" s="239">
        <f t="shared" si="2"/>
        <v>0</v>
      </c>
    </row>
    <row r="393" spans="1:11" ht="15.75" thickBot="1">
      <c r="A393" s="146" t="str">
        <f t="shared" si="1"/>
        <v>Instituto Municipal de la Mujer</v>
      </c>
      <c r="B393" s="136">
        <v>0</v>
      </c>
      <c r="C393" s="136">
        <v>0</v>
      </c>
      <c r="D393" s="136">
        <v>0</v>
      </c>
      <c r="E393" s="136">
        <v>0</v>
      </c>
      <c r="F393" s="136">
        <v>0</v>
      </c>
      <c r="G393" s="136">
        <v>0</v>
      </c>
      <c r="H393" s="136">
        <v>0</v>
      </c>
      <c r="I393" s="136">
        <v>0</v>
      </c>
      <c r="J393" s="239">
        <f t="shared" si="3"/>
        <v>0</v>
      </c>
      <c r="K393" s="239">
        <f t="shared" si="2"/>
        <v>0</v>
      </c>
    </row>
    <row r="394" spans="1:11" ht="15.75" thickBot="1">
      <c r="A394" s="146" t="str">
        <f t="shared" si="1"/>
        <v>Integración y Dictaminación</v>
      </c>
      <c r="B394" s="136">
        <v>0</v>
      </c>
      <c r="C394" s="136">
        <v>0</v>
      </c>
      <c r="D394" s="136">
        <v>0</v>
      </c>
      <c r="E394" s="136">
        <v>2</v>
      </c>
      <c r="F394" s="136">
        <v>0</v>
      </c>
      <c r="G394" s="136">
        <v>0</v>
      </c>
      <c r="H394" s="136">
        <v>0</v>
      </c>
      <c r="I394" s="136">
        <v>0</v>
      </c>
      <c r="J394" s="239">
        <f t="shared" si="3"/>
        <v>2</v>
      </c>
      <c r="K394" s="239">
        <f t="shared" si="2"/>
        <v>2</v>
      </c>
    </row>
    <row r="395" spans="1:11" ht="15.75" thickBot="1">
      <c r="A395" s="146" t="str">
        <f t="shared" si="1"/>
        <v>Junta Municipal de Reclutamiento</v>
      </c>
      <c r="B395" s="136">
        <v>0</v>
      </c>
      <c r="C395" s="136">
        <v>0</v>
      </c>
      <c r="D395" s="136">
        <v>0</v>
      </c>
      <c r="E395" s="136">
        <v>0</v>
      </c>
      <c r="F395" s="136">
        <v>0</v>
      </c>
      <c r="G395" s="136">
        <v>0</v>
      </c>
      <c r="H395" s="136">
        <v>0</v>
      </c>
      <c r="I395" s="136">
        <v>0</v>
      </c>
      <c r="J395" s="239">
        <f t="shared" si="3"/>
        <v>0</v>
      </c>
      <c r="K395" s="239">
        <f t="shared" si="2"/>
        <v>0</v>
      </c>
    </row>
    <row r="396" spans="1:11" ht="15.75" thickBot="1">
      <c r="A396" s="146" t="str">
        <f t="shared" si="1"/>
        <v>Mantenimiento de Pavimentos</v>
      </c>
      <c r="B396" s="136">
        <v>0</v>
      </c>
      <c r="C396" s="136">
        <v>1</v>
      </c>
      <c r="D396" s="136">
        <v>1</v>
      </c>
      <c r="E396" s="136">
        <v>0</v>
      </c>
      <c r="F396" s="136">
        <v>0</v>
      </c>
      <c r="G396" s="136">
        <v>0</v>
      </c>
      <c r="H396" s="136">
        <v>1</v>
      </c>
      <c r="I396" s="136">
        <v>0</v>
      </c>
      <c r="J396" s="239">
        <f t="shared" si="3"/>
        <v>3</v>
      </c>
      <c r="K396" s="239">
        <f t="shared" si="2"/>
        <v>3</v>
      </c>
    </row>
    <row r="397" spans="1:11" ht="15.75" thickBot="1">
      <c r="A397" s="146" t="str">
        <f t="shared" si="1"/>
        <v>Mantenimiento Urbano</v>
      </c>
      <c r="B397" s="136">
        <v>0</v>
      </c>
      <c r="C397" s="136">
        <v>0</v>
      </c>
      <c r="D397" s="136">
        <v>5</v>
      </c>
      <c r="E397" s="136">
        <v>0</v>
      </c>
      <c r="F397" s="136">
        <v>0</v>
      </c>
      <c r="G397" s="136">
        <v>0</v>
      </c>
      <c r="H397" s="136">
        <v>0</v>
      </c>
      <c r="I397" s="136">
        <v>0</v>
      </c>
      <c r="J397" s="239">
        <f t="shared" si="3"/>
        <v>5</v>
      </c>
      <c r="K397" s="239">
        <f t="shared" si="2"/>
        <v>5</v>
      </c>
    </row>
    <row r="398" spans="1:11" ht="15.75" thickBot="1">
      <c r="A398" s="146" t="str">
        <f t="shared" si="1"/>
        <v>Oficialía Mayor Administrativa</v>
      </c>
      <c r="B398" s="136">
        <v>1</v>
      </c>
      <c r="C398" s="136">
        <v>0</v>
      </c>
      <c r="D398" s="136">
        <v>13</v>
      </c>
      <c r="E398" s="136">
        <v>10</v>
      </c>
      <c r="F398" s="136">
        <v>11</v>
      </c>
      <c r="G398" s="136">
        <v>24</v>
      </c>
      <c r="H398" s="136">
        <v>57</v>
      </c>
      <c r="I398" s="136">
        <v>5</v>
      </c>
      <c r="J398" s="239">
        <f t="shared" si="3"/>
        <v>121</v>
      </c>
      <c r="K398" s="239">
        <f t="shared" si="2"/>
        <v>121</v>
      </c>
    </row>
    <row r="399" spans="1:11" ht="15.75" thickBot="1">
      <c r="A399" s="146" t="str">
        <f t="shared" si="1"/>
        <v>Oficialía Mayor de Padrón y Licencias</v>
      </c>
      <c r="B399" s="136">
        <v>0</v>
      </c>
      <c r="C399" s="136">
        <v>0</v>
      </c>
      <c r="D399" s="136">
        <v>1</v>
      </c>
      <c r="E399" s="136">
        <v>6</v>
      </c>
      <c r="F399" s="136">
        <v>6</v>
      </c>
      <c r="G399" s="136">
        <v>10</v>
      </c>
      <c r="H399" s="136">
        <v>30</v>
      </c>
      <c r="I399" s="136">
        <v>0</v>
      </c>
      <c r="J399" s="239">
        <f t="shared" si="3"/>
        <v>53</v>
      </c>
      <c r="K399" s="239">
        <f t="shared" si="2"/>
        <v>53</v>
      </c>
    </row>
    <row r="400" spans="1:11" ht="15.75" thickBot="1">
      <c r="A400" s="146" t="str">
        <f t="shared" si="1"/>
        <v>Parques y Jardines</v>
      </c>
      <c r="B400" s="136">
        <v>0</v>
      </c>
      <c r="C400" s="136">
        <v>0</v>
      </c>
      <c r="D400" s="136">
        <v>1</v>
      </c>
      <c r="E400" s="136">
        <v>0</v>
      </c>
      <c r="F400" s="136">
        <v>0</v>
      </c>
      <c r="G400" s="136">
        <v>0</v>
      </c>
      <c r="H400" s="136">
        <v>2</v>
      </c>
      <c r="I400" s="136">
        <v>1</v>
      </c>
      <c r="J400" s="239">
        <f t="shared" si="3"/>
        <v>4</v>
      </c>
      <c r="K400" s="239">
        <f t="shared" si="2"/>
        <v>4</v>
      </c>
    </row>
    <row r="401" spans="1:11" ht="15.75" thickBot="1">
      <c r="A401" s="146" t="str">
        <f t="shared" si="1"/>
        <v>Participación Ciudadana</v>
      </c>
      <c r="B401" s="136">
        <v>0</v>
      </c>
      <c r="C401" s="136">
        <v>6</v>
      </c>
      <c r="D401" s="136">
        <v>4</v>
      </c>
      <c r="E401" s="136">
        <v>0</v>
      </c>
      <c r="F401" s="136">
        <v>0</v>
      </c>
      <c r="G401" s="136">
        <v>0</v>
      </c>
      <c r="H401" s="136">
        <v>0</v>
      </c>
      <c r="I401" s="136">
        <v>0</v>
      </c>
      <c r="J401" s="239">
        <f t="shared" si="3"/>
        <v>10</v>
      </c>
      <c r="K401" s="239">
        <f t="shared" si="2"/>
        <v>10</v>
      </c>
    </row>
    <row r="402" spans="1:11" ht="15.75" thickBot="1">
      <c r="A402" s="146" t="str">
        <f t="shared" si="1"/>
        <v>Patrimonio Municipal</v>
      </c>
      <c r="B402" s="136">
        <v>0</v>
      </c>
      <c r="C402" s="136">
        <v>1</v>
      </c>
      <c r="D402" s="136">
        <v>0</v>
      </c>
      <c r="E402" s="136">
        <v>0</v>
      </c>
      <c r="F402" s="136">
        <v>0</v>
      </c>
      <c r="G402" s="136">
        <v>5</v>
      </c>
      <c r="H402" s="136">
        <v>12</v>
      </c>
      <c r="I402" s="136">
        <v>0</v>
      </c>
      <c r="J402" s="239">
        <f t="shared" si="3"/>
        <v>18</v>
      </c>
      <c r="K402" s="239">
        <f t="shared" si="2"/>
        <v>18</v>
      </c>
    </row>
    <row r="403" spans="1:11" ht="15.75" thickBot="1">
      <c r="A403" s="146" t="str">
        <f t="shared" si="1"/>
        <v>Protección al Medio Ambiente</v>
      </c>
      <c r="B403" s="136">
        <v>0</v>
      </c>
      <c r="C403" s="136">
        <v>0</v>
      </c>
      <c r="D403" s="136">
        <v>0</v>
      </c>
      <c r="E403" s="136">
        <v>0</v>
      </c>
      <c r="F403" s="136">
        <v>0</v>
      </c>
      <c r="G403" s="136">
        <v>0</v>
      </c>
      <c r="H403" s="136">
        <v>0</v>
      </c>
      <c r="I403" s="136">
        <v>0</v>
      </c>
      <c r="J403" s="239">
        <f t="shared" si="3"/>
        <v>0</v>
      </c>
      <c r="K403" s="239">
        <f t="shared" si="2"/>
        <v>0</v>
      </c>
    </row>
    <row r="404" spans="1:11" ht="15.75" thickBot="1">
      <c r="A404" s="146" t="str">
        <f t="shared" si="1"/>
        <v>Protección Civil y Bomberos</v>
      </c>
      <c r="B404" s="136">
        <v>0</v>
      </c>
      <c r="C404" s="136">
        <v>0</v>
      </c>
      <c r="D404" s="136">
        <v>0</v>
      </c>
      <c r="E404" s="136">
        <v>0</v>
      </c>
      <c r="F404" s="136">
        <v>0</v>
      </c>
      <c r="G404" s="136">
        <v>1</v>
      </c>
      <c r="H404" s="136">
        <v>4</v>
      </c>
      <c r="I404" s="136">
        <v>0</v>
      </c>
      <c r="J404" s="239">
        <f t="shared" si="3"/>
        <v>5</v>
      </c>
      <c r="K404" s="239">
        <f t="shared" si="2"/>
        <v>5</v>
      </c>
    </row>
    <row r="405" spans="1:11" ht="15.75" thickBot="1">
      <c r="A405" s="146" t="str">
        <f t="shared" si="1"/>
        <v>Proyectos Estratégicos</v>
      </c>
      <c r="B405" s="136">
        <v>0</v>
      </c>
      <c r="C405" s="136">
        <v>0</v>
      </c>
      <c r="D405" s="136">
        <v>0</v>
      </c>
      <c r="E405" s="136">
        <v>0</v>
      </c>
      <c r="F405" s="136">
        <v>0</v>
      </c>
      <c r="G405" s="136">
        <v>0</v>
      </c>
      <c r="H405" s="136">
        <v>0</v>
      </c>
      <c r="I405" s="136">
        <v>0</v>
      </c>
      <c r="J405" s="239">
        <f t="shared" si="3"/>
        <v>0</v>
      </c>
      <c r="K405" s="239">
        <f t="shared" si="2"/>
        <v>0</v>
      </c>
    </row>
    <row r="406" spans="1:11" ht="15.75" thickBot="1">
      <c r="A406" s="146" t="str">
        <f t="shared" si="1"/>
        <v>Rastros Municipales</v>
      </c>
      <c r="B406" s="136">
        <v>0</v>
      </c>
      <c r="C406" s="136">
        <v>0</v>
      </c>
      <c r="D406" s="136">
        <v>0</v>
      </c>
      <c r="E406" s="136">
        <v>0</v>
      </c>
      <c r="F406" s="136">
        <v>0</v>
      </c>
      <c r="G406" s="136">
        <v>0</v>
      </c>
      <c r="H406" s="136">
        <v>0</v>
      </c>
      <c r="I406" s="136">
        <v>0</v>
      </c>
      <c r="J406" s="239">
        <f t="shared" si="3"/>
        <v>0</v>
      </c>
      <c r="K406" s="239">
        <f t="shared" si="2"/>
        <v>0</v>
      </c>
    </row>
    <row r="407" spans="1:11" ht="15.75" thickBot="1">
      <c r="A407" s="146" t="str">
        <f t="shared" si="1"/>
        <v>Regidores</v>
      </c>
      <c r="B407" s="136">
        <v>0</v>
      </c>
      <c r="C407" s="136">
        <v>0</v>
      </c>
      <c r="D407" s="136">
        <v>0</v>
      </c>
      <c r="E407" s="136">
        <v>0</v>
      </c>
      <c r="F407" s="136">
        <v>0</v>
      </c>
      <c r="G407" s="136">
        <v>0</v>
      </c>
      <c r="H407" s="136">
        <v>0</v>
      </c>
      <c r="I407" s="136">
        <v>0</v>
      </c>
      <c r="J407" s="138">
        <f t="shared" si="3"/>
        <v>0</v>
      </c>
      <c r="K407" s="239">
        <f t="shared" si="2"/>
        <v>0</v>
      </c>
    </row>
    <row r="408" spans="1:11" ht="15.75" thickBot="1">
      <c r="A408" s="146" t="str">
        <f t="shared" si="1"/>
        <v>Registro Civil</v>
      </c>
      <c r="B408" s="136">
        <v>0</v>
      </c>
      <c r="C408" s="136">
        <v>0</v>
      </c>
      <c r="D408" s="136">
        <v>0</v>
      </c>
      <c r="E408" s="136">
        <v>0</v>
      </c>
      <c r="F408" s="136">
        <v>0</v>
      </c>
      <c r="G408" s="136">
        <v>0</v>
      </c>
      <c r="H408" s="136">
        <v>0</v>
      </c>
      <c r="I408" s="136">
        <v>0</v>
      </c>
      <c r="J408" s="138">
        <f t="shared" si="3"/>
        <v>0</v>
      </c>
      <c r="K408" s="239">
        <f t="shared" si="2"/>
        <v>0</v>
      </c>
    </row>
    <row r="409" spans="1:11" ht="15.75" thickBot="1">
      <c r="A409" s="146" t="str">
        <f t="shared" si="1"/>
        <v>Relaciones Exteriores</v>
      </c>
      <c r="B409" s="136">
        <v>0</v>
      </c>
      <c r="C409" s="136">
        <v>0</v>
      </c>
      <c r="D409" s="136">
        <v>0</v>
      </c>
      <c r="E409" s="136">
        <v>0</v>
      </c>
      <c r="F409" s="136">
        <v>0</v>
      </c>
      <c r="G409" s="136">
        <v>0</v>
      </c>
      <c r="H409" s="136">
        <v>0</v>
      </c>
      <c r="I409" s="136">
        <v>0</v>
      </c>
      <c r="J409" s="138">
        <f t="shared" si="3"/>
        <v>0</v>
      </c>
      <c r="K409" s="239">
        <f t="shared" si="2"/>
        <v>0</v>
      </c>
    </row>
    <row r="410" spans="1:11" ht="15.75" thickBot="1">
      <c r="A410" s="146" t="str">
        <f t="shared" si="1"/>
        <v>Relaciones Públicas</v>
      </c>
      <c r="B410" s="136">
        <v>0</v>
      </c>
      <c r="C410" s="136">
        <v>0</v>
      </c>
      <c r="D410" s="136">
        <v>0</v>
      </c>
      <c r="E410" s="136">
        <v>0</v>
      </c>
      <c r="F410" s="136">
        <v>1</v>
      </c>
      <c r="G410" s="136">
        <v>0</v>
      </c>
      <c r="H410" s="136">
        <v>0</v>
      </c>
      <c r="I410" s="136">
        <v>0</v>
      </c>
      <c r="J410" s="138">
        <f t="shared" si="3"/>
        <v>1</v>
      </c>
      <c r="K410" s="239">
        <f t="shared" si="2"/>
        <v>1</v>
      </c>
    </row>
    <row r="411" spans="1:11" ht="15.75" thickBot="1">
      <c r="A411" s="146" t="str">
        <f t="shared" si="1"/>
        <v>Sanidad Animal</v>
      </c>
      <c r="B411" s="136">
        <v>0</v>
      </c>
      <c r="C411" s="136">
        <v>0</v>
      </c>
      <c r="D411" s="136">
        <v>0</v>
      </c>
      <c r="E411" s="136">
        <v>0</v>
      </c>
      <c r="F411" s="136">
        <v>0</v>
      </c>
      <c r="G411" s="136">
        <v>0</v>
      </c>
      <c r="H411" s="136">
        <v>0</v>
      </c>
      <c r="I411" s="136">
        <v>0</v>
      </c>
      <c r="J411" s="138">
        <f t="shared" si="3"/>
        <v>0</v>
      </c>
      <c r="K411" s="239">
        <f t="shared" si="2"/>
        <v>0</v>
      </c>
    </row>
    <row r="412" spans="1:11" ht="15.75" thickBot="1">
      <c r="A412" s="146" t="str">
        <f t="shared" si="1"/>
        <v>Secretaria del Ayuntamiento</v>
      </c>
      <c r="B412" s="136">
        <v>0</v>
      </c>
      <c r="C412" s="136">
        <v>0</v>
      </c>
      <c r="D412" s="136">
        <v>0</v>
      </c>
      <c r="E412" s="136">
        <v>0</v>
      </c>
      <c r="F412" s="136">
        <v>0</v>
      </c>
      <c r="G412" s="136">
        <v>0</v>
      </c>
      <c r="H412" s="136">
        <v>0</v>
      </c>
      <c r="I412" s="136">
        <v>0</v>
      </c>
      <c r="J412" s="156">
        <f t="shared" si="3"/>
        <v>0</v>
      </c>
      <c r="K412" s="239">
        <f t="shared" si="2"/>
        <v>0</v>
      </c>
    </row>
    <row r="413" spans="1:11" ht="15.75" thickBot="1">
      <c r="A413" s="146" t="str">
        <f t="shared" si="1"/>
        <v>Secretaría Particular</v>
      </c>
      <c r="B413" s="136">
        <v>0</v>
      </c>
      <c r="C413" s="136">
        <v>1</v>
      </c>
      <c r="D413" s="136">
        <v>0</v>
      </c>
      <c r="E413" s="136">
        <v>1</v>
      </c>
      <c r="F413" s="136">
        <v>0</v>
      </c>
      <c r="G413" s="136">
        <v>0</v>
      </c>
      <c r="H413" s="136">
        <v>0</v>
      </c>
      <c r="I413" s="136">
        <v>0</v>
      </c>
      <c r="J413" s="351">
        <f t="shared" si="3"/>
        <v>2</v>
      </c>
      <c r="K413" s="239">
        <f t="shared" si="2"/>
        <v>2</v>
      </c>
    </row>
    <row r="414" spans="1:11" ht="15.75" thickBot="1">
      <c r="A414" s="146" t="str">
        <f t="shared" si="1"/>
        <v>Sindicatura</v>
      </c>
      <c r="B414" s="136">
        <v>2</v>
      </c>
      <c r="C414" s="136">
        <v>2</v>
      </c>
      <c r="D414" s="136">
        <v>3</v>
      </c>
      <c r="E414" s="136">
        <v>5</v>
      </c>
      <c r="F414" s="136">
        <v>13</v>
      </c>
      <c r="G414" s="136">
        <v>12</v>
      </c>
      <c r="H414" s="136">
        <v>1</v>
      </c>
      <c r="I414" s="136">
        <v>0</v>
      </c>
      <c r="J414" s="351">
        <f t="shared" si="3"/>
        <v>38</v>
      </c>
      <c r="K414" s="239">
        <f t="shared" si="2"/>
        <v>38</v>
      </c>
    </row>
    <row r="415" spans="1:11" ht="15.75" thickBot="1">
      <c r="A415" s="146" t="str">
        <f t="shared" si="1"/>
        <v>Tesorería</v>
      </c>
      <c r="B415" s="136">
        <v>1</v>
      </c>
      <c r="C415" s="136">
        <v>0</v>
      </c>
      <c r="D415" s="136">
        <v>2</v>
      </c>
      <c r="E415" s="136">
        <v>3</v>
      </c>
      <c r="F415" s="136">
        <v>9</v>
      </c>
      <c r="G415" s="136">
        <v>24</v>
      </c>
      <c r="H415" s="136">
        <v>31</v>
      </c>
      <c r="I415" s="136">
        <v>2</v>
      </c>
      <c r="J415" s="351">
        <f t="shared" si="3"/>
        <v>72</v>
      </c>
      <c r="K415" s="239">
        <f t="shared" si="2"/>
        <v>72</v>
      </c>
    </row>
    <row r="416" spans="1:11" ht="15.75" thickBot="1">
      <c r="A416" s="146" t="str">
        <f t="shared" si="1"/>
        <v>Transparencia y Acceso a la Información</v>
      </c>
      <c r="B416" s="136">
        <v>1</v>
      </c>
      <c r="C416" s="136">
        <v>6</v>
      </c>
      <c r="D416" s="136">
        <v>3</v>
      </c>
      <c r="E416" s="136">
        <v>6</v>
      </c>
      <c r="F416" s="136">
        <v>0</v>
      </c>
      <c r="G416" s="136">
        <v>9</v>
      </c>
      <c r="H416" s="136">
        <v>5</v>
      </c>
      <c r="I416" s="136">
        <v>2</v>
      </c>
      <c r="J416" s="351">
        <f t="shared" si="3"/>
        <v>32</v>
      </c>
      <c r="K416" s="239">
        <f t="shared" si="2"/>
        <v>32</v>
      </c>
    </row>
    <row r="417" spans="1:11" ht="15.75" thickBot="1">
      <c r="A417" s="146" t="str">
        <f t="shared" si="1"/>
        <v>Vinculación Asuntos Religiosos</v>
      </c>
      <c r="B417" s="136">
        <v>0</v>
      </c>
      <c r="C417" s="136">
        <v>0</v>
      </c>
      <c r="D417" s="136">
        <v>0</v>
      </c>
      <c r="E417" s="136">
        <v>0</v>
      </c>
      <c r="F417" s="136">
        <v>0</v>
      </c>
      <c r="G417" s="136">
        <v>0</v>
      </c>
      <c r="H417" s="136">
        <v>0</v>
      </c>
      <c r="I417" s="136">
        <v>0</v>
      </c>
      <c r="J417" s="351">
        <f t="shared" si="3"/>
        <v>0</v>
      </c>
      <c r="K417" s="239">
        <f t="shared" si="2"/>
        <v>0</v>
      </c>
    </row>
    <row r="418" spans="1:11" ht="15.75" thickBot="1"/>
    <row r="419" spans="1:11" ht="19.5" thickBot="1">
      <c r="A419" s="489" t="s">
        <v>2</v>
      </c>
      <c r="B419" s="486">
        <f t="shared" ref="B419:H419" si="4">SUM(B361:B418)</f>
        <v>21</v>
      </c>
      <c r="C419" s="487">
        <f t="shared" si="4"/>
        <v>48</v>
      </c>
      <c r="D419" s="487">
        <f t="shared" si="4"/>
        <v>94</v>
      </c>
      <c r="E419" s="490">
        <f t="shared" si="4"/>
        <v>93</v>
      </c>
      <c r="F419" s="487">
        <f t="shared" si="4"/>
        <v>82</v>
      </c>
      <c r="G419" s="487">
        <f t="shared" si="4"/>
        <v>138</v>
      </c>
      <c r="H419" s="487">
        <f t="shared" si="4"/>
        <v>189</v>
      </c>
      <c r="I419" s="487">
        <f>SUM(I362:I418)</f>
        <v>15</v>
      </c>
      <c r="J419" s="491">
        <f>SUM(B419:I419)</f>
        <v>680</v>
      </c>
      <c r="K419" s="491">
        <f>SUM(K362:K418)</f>
        <v>680</v>
      </c>
    </row>
  </sheetData>
  <pageMargins left="1.0236220472440944" right="0.19685039370078741" top="0.15748031496062992" bottom="0.23622047244094491" header="0.23622047244094491" footer="0.31496062992125984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2:K391"/>
  <sheetViews>
    <sheetView topLeftCell="A94" workbookViewId="0">
      <selection activeCell="E47" sqref="E47:G47"/>
    </sheetView>
  </sheetViews>
  <sheetFormatPr baseColWidth="10" defaultRowHeight="15"/>
  <cols>
    <col min="1" max="1" width="67" style="497" customWidth="1"/>
    <col min="2" max="2" width="15.28515625" style="497" customWidth="1"/>
    <col min="3" max="3" width="11.42578125" style="497"/>
    <col min="4" max="4" width="11.42578125" style="497" customWidth="1"/>
    <col min="5" max="5" width="11.42578125" style="560"/>
    <col min="6" max="8" width="11.42578125" style="497"/>
    <col min="9" max="9" width="11.42578125" style="497" customWidth="1"/>
    <col min="10" max="10" width="11.42578125" style="497"/>
    <col min="11" max="11" width="13.5703125" style="497" customWidth="1"/>
    <col min="12" max="16384" width="11.42578125" style="497"/>
  </cols>
  <sheetData>
    <row r="2" spans="1:2" ht="21" thickBot="1">
      <c r="A2" s="4" t="s">
        <v>429</v>
      </c>
      <c r="B2" s="140"/>
    </row>
    <row r="3" spans="1:2" ht="27.75" thickBot="1">
      <c r="A3" s="15" t="s">
        <v>529</v>
      </c>
      <c r="B3" s="116">
        <v>298</v>
      </c>
    </row>
    <row r="4" spans="1:2" ht="15.75">
      <c r="A4" s="10" t="s">
        <v>0</v>
      </c>
      <c r="B4" s="140"/>
    </row>
    <row r="5" spans="1:2">
      <c r="B5" s="125"/>
    </row>
    <row r="6" spans="1:2">
      <c r="A6" s="7" t="s">
        <v>37</v>
      </c>
      <c r="B6" s="5">
        <v>182</v>
      </c>
    </row>
    <row r="7" spans="1:2" ht="15.75" thickBot="1">
      <c r="A7" s="8" t="s">
        <v>1</v>
      </c>
      <c r="B7" s="5">
        <v>116</v>
      </c>
    </row>
    <row r="8" spans="1:2" ht="15.75" thickBot="1">
      <c r="A8" s="9" t="s">
        <v>2</v>
      </c>
      <c r="B8" s="19">
        <f>SUM(B6:B7)</f>
        <v>298</v>
      </c>
    </row>
    <row r="9" spans="1:2">
      <c r="A9" s="11"/>
      <c r="B9" s="12"/>
    </row>
    <row r="10" spans="1:2" ht="15.75">
      <c r="A10" s="10" t="s">
        <v>3</v>
      </c>
      <c r="B10" s="12"/>
    </row>
    <row r="11" spans="1:2">
      <c r="B11" s="125"/>
    </row>
    <row r="12" spans="1:2">
      <c r="A12" s="141" t="s">
        <v>4</v>
      </c>
      <c r="B12" s="5">
        <v>96</v>
      </c>
    </row>
    <row r="13" spans="1:2">
      <c r="A13" s="142" t="s">
        <v>5</v>
      </c>
      <c r="B13" s="5">
        <v>188</v>
      </c>
    </row>
    <row r="14" spans="1:2">
      <c r="A14" s="142" t="s">
        <v>6</v>
      </c>
      <c r="B14" s="5">
        <v>13</v>
      </c>
    </row>
    <row r="15" spans="1:2" ht="15.75" thickBot="1">
      <c r="A15" s="142" t="s">
        <v>7</v>
      </c>
      <c r="B15" s="26">
        <v>1</v>
      </c>
    </row>
    <row r="16" spans="1:2" ht="15.75" thickBot="1">
      <c r="A16" s="9" t="s">
        <v>2</v>
      </c>
      <c r="B16" s="3">
        <f>SUM(B12:B15)</f>
        <v>298</v>
      </c>
    </row>
    <row r="17" spans="1:2">
      <c r="A17" s="11"/>
      <c r="B17" s="12"/>
    </row>
    <row r="18" spans="1:2">
      <c r="A18" s="11"/>
      <c r="B18" s="12"/>
    </row>
    <row r="19" spans="1:2">
      <c r="A19" s="11"/>
      <c r="B19" s="12"/>
    </row>
    <row r="20" spans="1:2">
      <c r="A20" s="142" t="s">
        <v>330</v>
      </c>
      <c r="B20" s="5">
        <v>12</v>
      </c>
    </row>
    <row r="21" spans="1:2">
      <c r="A21" s="142" t="s">
        <v>331</v>
      </c>
      <c r="B21" s="5">
        <v>116</v>
      </c>
    </row>
    <row r="22" spans="1:2">
      <c r="A22" s="142" t="s">
        <v>332</v>
      </c>
      <c r="B22" s="5">
        <v>53</v>
      </c>
    </row>
    <row r="23" spans="1:2">
      <c r="A23" s="142" t="s">
        <v>333</v>
      </c>
      <c r="B23" s="5">
        <v>1</v>
      </c>
    </row>
    <row r="24" spans="1:2" ht="15.75" thickBot="1">
      <c r="A24" s="11"/>
      <c r="B24" s="12"/>
    </row>
    <row r="25" spans="1:2" ht="15.75" thickBot="1">
      <c r="A25" s="9" t="s">
        <v>2</v>
      </c>
      <c r="B25" s="3">
        <f>SUM(B20:B24)</f>
        <v>182</v>
      </c>
    </row>
    <row r="26" spans="1:2">
      <c r="A26" s="11"/>
      <c r="B26" s="18"/>
    </row>
    <row r="27" spans="1:2">
      <c r="A27" s="11"/>
      <c r="B27" s="18"/>
    </row>
    <row r="28" spans="1:2">
      <c r="A28" s="11"/>
      <c r="B28" s="18"/>
    </row>
    <row r="29" spans="1:2">
      <c r="A29" s="11"/>
      <c r="B29" s="12"/>
    </row>
    <row r="30" spans="1:2">
      <c r="A30" s="142" t="s">
        <v>377</v>
      </c>
      <c r="B30" s="5">
        <v>1</v>
      </c>
    </row>
    <row r="31" spans="1:2">
      <c r="A31" s="142" t="s">
        <v>376</v>
      </c>
      <c r="B31" s="5">
        <v>72</v>
      </c>
    </row>
    <row r="32" spans="1:2">
      <c r="A32" s="142" t="s">
        <v>375</v>
      </c>
      <c r="B32" s="5">
        <v>43</v>
      </c>
    </row>
    <row r="33" spans="1:2">
      <c r="A33" s="142" t="s">
        <v>378</v>
      </c>
      <c r="B33" s="5">
        <v>0</v>
      </c>
    </row>
    <row r="34" spans="1:2" ht="15.75" thickBot="1">
      <c r="A34" s="11"/>
      <c r="B34" s="12"/>
    </row>
    <row r="35" spans="1:2" ht="15.75" thickBot="1">
      <c r="A35" s="9"/>
      <c r="B35" s="3">
        <f>SUM(B30:B34)</f>
        <v>116</v>
      </c>
    </row>
    <row r="36" spans="1:2">
      <c r="A36" s="11"/>
      <c r="B36" s="12"/>
    </row>
    <row r="37" spans="1:2">
      <c r="A37" s="11"/>
      <c r="B37" s="12"/>
    </row>
    <row r="38" spans="1:2" ht="15.75" thickBot="1">
      <c r="A38" s="11"/>
      <c r="B38" s="12"/>
    </row>
    <row r="39" spans="1:2" ht="15.75" thickBot="1">
      <c r="A39" s="9" t="s">
        <v>441</v>
      </c>
      <c r="B39" s="3">
        <f>+B25+B35</f>
        <v>298</v>
      </c>
    </row>
    <row r="40" spans="1:2">
      <c r="A40" s="11"/>
      <c r="B40" s="12"/>
    </row>
    <row r="41" spans="1:2">
      <c r="A41" s="11"/>
      <c r="B41" s="12"/>
    </row>
    <row r="42" spans="1:2">
      <c r="A42" s="11"/>
      <c r="B42" s="12"/>
    </row>
    <row r="43" spans="1:2">
      <c r="A43" s="11"/>
      <c r="B43" s="12"/>
    </row>
    <row r="44" spans="1:2">
      <c r="A44" s="11"/>
      <c r="B44" s="12"/>
    </row>
    <row r="45" spans="1:2">
      <c r="A45" s="11"/>
      <c r="B45" s="12"/>
    </row>
    <row r="46" spans="1:2" ht="15.75">
      <c r="A46" s="10" t="s">
        <v>8</v>
      </c>
      <c r="B46" s="12"/>
    </row>
    <row r="47" spans="1:2">
      <c r="B47" s="125"/>
    </row>
    <row r="48" spans="1:2" ht="15.75" thickBot="1">
      <c r="A48" s="141" t="s">
        <v>9</v>
      </c>
      <c r="B48" s="6">
        <v>679</v>
      </c>
    </row>
    <row r="49" spans="1:2" ht="15.75" thickBot="1">
      <c r="A49" s="9" t="s">
        <v>2</v>
      </c>
      <c r="B49" s="3">
        <f>SUM(B48)</f>
        <v>679</v>
      </c>
    </row>
    <row r="50" spans="1:2">
      <c r="B50" s="125"/>
    </row>
    <row r="51" spans="1:2" ht="15.75">
      <c r="A51" s="10" t="s">
        <v>10</v>
      </c>
      <c r="B51" s="140"/>
    </row>
    <row r="52" spans="1:2">
      <c r="B52" s="125"/>
    </row>
    <row r="53" spans="1:2">
      <c r="A53" s="7" t="s">
        <v>459</v>
      </c>
      <c r="B53" s="5">
        <v>9</v>
      </c>
    </row>
    <row r="54" spans="1:2">
      <c r="A54" s="7" t="s">
        <v>458</v>
      </c>
      <c r="B54" s="5">
        <v>3</v>
      </c>
    </row>
    <row r="55" spans="1:2">
      <c r="A55" s="7" t="s">
        <v>442</v>
      </c>
      <c r="B55" s="5">
        <v>4</v>
      </c>
    </row>
    <row r="56" spans="1:2">
      <c r="A56" s="7" t="s">
        <v>473</v>
      </c>
      <c r="B56" s="5">
        <v>53</v>
      </c>
    </row>
    <row r="57" spans="1:2">
      <c r="A57" s="7" t="s">
        <v>475</v>
      </c>
      <c r="B57" s="5">
        <v>0</v>
      </c>
    </row>
    <row r="58" spans="1:2">
      <c r="A58" s="7" t="s">
        <v>14</v>
      </c>
      <c r="B58" s="5">
        <v>101</v>
      </c>
    </row>
    <row r="59" spans="1:2">
      <c r="A59" s="7" t="s">
        <v>143</v>
      </c>
      <c r="B59" s="5">
        <v>67</v>
      </c>
    </row>
    <row r="60" spans="1:2">
      <c r="A60" s="7" t="s">
        <v>476</v>
      </c>
      <c r="B60" s="572">
        <v>0</v>
      </c>
    </row>
    <row r="61" spans="1:2">
      <c r="A61" s="7" t="s">
        <v>444</v>
      </c>
      <c r="B61" s="5">
        <v>20</v>
      </c>
    </row>
    <row r="62" spans="1:2">
      <c r="A62" s="7" t="s">
        <v>445</v>
      </c>
      <c r="B62" s="5">
        <v>2</v>
      </c>
    </row>
    <row r="63" spans="1:2">
      <c r="A63" s="141" t="s">
        <v>16</v>
      </c>
      <c r="B63" s="5">
        <v>28</v>
      </c>
    </row>
    <row r="64" spans="1:2">
      <c r="A64" s="7" t="s">
        <v>17</v>
      </c>
      <c r="B64" s="5">
        <v>1</v>
      </c>
    </row>
    <row r="65" spans="1:2">
      <c r="A65" s="7" t="s">
        <v>446</v>
      </c>
      <c r="B65" s="5">
        <v>2</v>
      </c>
    </row>
    <row r="66" spans="1:2">
      <c r="A66" s="7" t="s">
        <v>236</v>
      </c>
      <c r="B66" s="5">
        <v>2</v>
      </c>
    </row>
    <row r="67" spans="1:2">
      <c r="A67" s="7" t="s">
        <v>474</v>
      </c>
      <c r="B67" s="5">
        <v>6</v>
      </c>
    </row>
    <row r="68" spans="1:2">
      <c r="A68" s="7" t="s">
        <v>515</v>
      </c>
      <c r="B68" s="5">
        <v>0</v>
      </c>
    </row>
    <row r="69" spans="1:2">
      <c r="A69" s="1"/>
      <c r="B69" s="18"/>
    </row>
    <row r="70" spans="1:2" ht="15.75" thickBot="1">
      <c r="B70" s="125"/>
    </row>
    <row r="71" spans="1:2" ht="15.75" thickBot="1">
      <c r="B71" s="3">
        <f>SUM(B53:B70)</f>
        <v>298</v>
      </c>
    </row>
    <row r="72" spans="1:2">
      <c r="B72" s="125"/>
    </row>
    <row r="73" spans="1:2">
      <c r="B73" s="125"/>
    </row>
    <row r="74" spans="1:2">
      <c r="B74" s="125"/>
    </row>
    <row r="75" spans="1:2">
      <c r="B75" s="125"/>
    </row>
    <row r="76" spans="1:2">
      <c r="B76" s="125"/>
    </row>
    <row r="77" spans="1:2" ht="15.75">
      <c r="A77" s="10" t="s">
        <v>19</v>
      </c>
      <c r="B77" s="140"/>
    </row>
    <row r="78" spans="1:2">
      <c r="B78" s="125"/>
    </row>
    <row r="79" spans="1:2">
      <c r="A79" s="7" t="s">
        <v>20</v>
      </c>
      <c r="B79" s="5">
        <v>1</v>
      </c>
    </row>
    <row r="80" spans="1:2">
      <c r="A80" s="7" t="s">
        <v>197</v>
      </c>
      <c r="B80" s="5">
        <v>1</v>
      </c>
    </row>
    <row r="81" spans="1:2">
      <c r="A81" s="7" t="s">
        <v>21</v>
      </c>
      <c r="B81" s="5">
        <v>62</v>
      </c>
    </row>
    <row r="82" spans="1:2">
      <c r="A82" s="7" t="s">
        <v>22</v>
      </c>
      <c r="B82" s="5">
        <v>58</v>
      </c>
    </row>
    <row r="83" spans="1:2">
      <c r="A83" s="7" t="s">
        <v>23</v>
      </c>
      <c r="B83" s="5">
        <v>0</v>
      </c>
    </row>
    <row r="84" spans="1:2">
      <c r="A84" s="7" t="s">
        <v>519</v>
      </c>
      <c r="B84" s="5">
        <v>0</v>
      </c>
    </row>
    <row r="85" spans="1:2">
      <c r="A85" s="7" t="s">
        <v>24</v>
      </c>
      <c r="B85" s="5">
        <v>176</v>
      </c>
    </row>
    <row r="86" spans="1:2" ht="15.75" thickBot="1">
      <c r="A86" s="1"/>
      <c r="B86" s="140"/>
    </row>
    <row r="87" spans="1:2" ht="15.75" thickBot="1">
      <c r="A87" s="9" t="s">
        <v>2</v>
      </c>
      <c r="B87" s="3">
        <f>SUM(B78:B86)</f>
        <v>298</v>
      </c>
    </row>
    <row r="88" spans="1:2">
      <c r="B88" s="125"/>
    </row>
    <row r="89" spans="1:2">
      <c r="B89" s="125"/>
    </row>
    <row r="90" spans="1:2">
      <c r="B90" s="125"/>
    </row>
    <row r="91" spans="1:2">
      <c r="B91" s="125"/>
    </row>
    <row r="92" spans="1:2">
      <c r="B92" s="125"/>
    </row>
    <row r="93" spans="1:2" ht="15.75">
      <c r="A93" s="10" t="s">
        <v>25</v>
      </c>
      <c r="B93" s="140"/>
    </row>
    <row r="94" spans="1:2">
      <c r="B94" s="125"/>
    </row>
    <row r="95" spans="1:2" ht="15.75" thickBot="1">
      <c r="A95" s="1"/>
      <c r="B95" s="140"/>
    </row>
    <row r="96" spans="1:2" ht="15.75" thickBot="1">
      <c r="A96" s="16" t="s">
        <v>25</v>
      </c>
      <c r="B96" s="3">
        <v>286</v>
      </c>
    </row>
    <row r="97" spans="1:9">
      <c r="B97" s="125"/>
    </row>
    <row r="98" spans="1:9" ht="15.75">
      <c r="A98" s="10" t="s">
        <v>26</v>
      </c>
      <c r="B98" s="140"/>
    </row>
    <row r="99" spans="1:9" ht="15.75" thickBot="1">
      <c r="A99" s="1"/>
      <c r="B99" s="140"/>
    </row>
    <row r="100" spans="1:9" ht="15.75" thickBot="1">
      <c r="A100" s="16" t="s">
        <v>424</v>
      </c>
      <c r="B100" s="3">
        <v>4</v>
      </c>
    </row>
    <row r="101" spans="1:9">
      <c r="A101" s="191"/>
      <c r="B101" s="18"/>
    </row>
    <row r="102" spans="1:9" ht="15.75" thickBot="1">
      <c r="A102" s="191"/>
      <c r="B102" s="18"/>
    </row>
    <row r="103" spans="1:9" ht="15.75" thickBot="1">
      <c r="A103" s="16" t="s">
        <v>421</v>
      </c>
      <c r="B103" s="3">
        <v>0</v>
      </c>
    </row>
    <row r="104" spans="1:9">
      <c r="A104" s="191"/>
      <c r="B104" s="18"/>
    </row>
    <row r="105" spans="1:9" ht="15.75" thickBot="1">
      <c r="A105" s="191"/>
      <c r="B105" s="18"/>
    </row>
    <row r="106" spans="1:9" ht="15.75" thickBot="1">
      <c r="A106" s="16" t="s">
        <v>452</v>
      </c>
      <c r="B106" s="3">
        <v>6</v>
      </c>
    </row>
    <row r="107" spans="1:9">
      <c r="A107" s="191"/>
      <c r="B107" s="18"/>
    </row>
    <row r="108" spans="1:9">
      <c r="A108" s="191"/>
      <c r="B108" s="18"/>
    </row>
    <row r="109" spans="1:9">
      <c r="A109" s="191"/>
      <c r="B109" s="18"/>
    </row>
    <row r="110" spans="1:9" ht="15.75">
      <c r="A110" s="10" t="s">
        <v>296</v>
      </c>
      <c r="B110" s="18"/>
    </row>
    <row r="111" spans="1:9" ht="15.75" thickBot="1">
      <c r="B111" s="18"/>
    </row>
    <row r="112" spans="1:9" ht="15.75" thickBot="1">
      <c r="A112" s="16" t="s">
        <v>296</v>
      </c>
      <c r="B112" s="3">
        <v>3</v>
      </c>
      <c r="D112" s="497" t="s">
        <v>533</v>
      </c>
      <c r="E112" s="560" t="s">
        <v>14</v>
      </c>
      <c r="F112" s="187" t="s">
        <v>534</v>
      </c>
      <c r="G112" s="187" t="s">
        <v>14</v>
      </c>
      <c r="H112" s="187" t="s">
        <v>535</v>
      </c>
      <c r="I112" s="187" t="s">
        <v>14</v>
      </c>
    </row>
    <row r="113" spans="1:2">
      <c r="A113" s="191"/>
      <c r="B113" s="18"/>
    </row>
    <row r="114" spans="1:2">
      <c r="A114" s="191"/>
      <c r="B114" s="18"/>
    </row>
    <row r="115" spans="1:2">
      <c r="B115" s="125"/>
    </row>
    <row r="116" spans="1:2" ht="15.75">
      <c r="A116" s="10" t="s">
        <v>317</v>
      </c>
      <c r="B116" s="125"/>
    </row>
    <row r="117" spans="1:2" ht="15.75" thickBot="1">
      <c r="B117" s="125"/>
    </row>
    <row r="118" spans="1:2" ht="15.75" thickBot="1">
      <c r="A118" s="16" t="s">
        <v>318</v>
      </c>
      <c r="B118" s="3">
        <v>4</v>
      </c>
    </row>
    <row r="119" spans="1:2" ht="15.75" thickBot="1">
      <c r="A119" s="16" t="s">
        <v>268</v>
      </c>
      <c r="B119" s="3">
        <v>4</v>
      </c>
    </row>
    <row r="120" spans="1:2" ht="15.75" thickBot="1">
      <c r="A120" s="16" t="s">
        <v>48</v>
      </c>
      <c r="B120" s="3">
        <v>1</v>
      </c>
    </row>
    <row r="121" spans="1:2" ht="15.75" thickBot="1">
      <c r="A121" s="16" t="s">
        <v>242</v>
      </c>
      <c r="B121" s="3">
        <v>2</v>
      </c>
    </row>
    <row r="122" spans="1:2" ht="15.75" thickBot="1">
      <c r="B122" s="125"/>
    </row>
    <row r="123" spans="1:2" ht="15.75" thickBot="1">
      <c r="A123" s="9" t="s">
        <v>2</v>
      </c>
      <c r="B123" s="3">
        <f>SUM(B118:B122)</f>
        <v>11</v>
      </c>
    </row>
    <row r="124" spans="1:2">
      <c r="A124" s="11"/>
      <c r="B124" s="18"/>
    </row>
    <row r="125" spans="1:2">
      <c r="A125" s="11"/>
      <c r="B125" s="18"/>
    </row>
    <row r="126" spans="1:2">
      <c r="A126" s="11"/>
      <c r="B126" s="18"/>
    </row>
    <row r="128" spans="1:2" ht="16.5" thickBot="1">
      <c r="A128" s="10" t="s">
        <v>435</v>
      </c>
      <c r="B128" s="125"/>
    </row>
    <row r="129" spans="1:2" ht="15.75" thickBot="1">
      <c r="A129" s="16" t="s">
        <v>435</v>
      </c>
      <c r="B129" s="3">
        <v>59</v>
      </c>
    </row>
    <row r="130" spans="1:2">
      <c r="A130" s="191"/>
      <c r="B130" s="18"/>
    </row>
    <row r="131" spans="1:2">
      <c r="A131" s="191"/>
      <c r="B131" s="18"/>
    </row>
    <row r="132" spans="1:2">
      <c r="B132" s="125"/>
    </row>
    <row r="133" spans="1:2">
      <c r="B133" s="125"/>
    </row>
    <row r="134" spans="1:2">
      <c r="B134" s="125"/>
    </row>
    <row r="135" spans="1:2">
      <c r="B135" s="125"/>
    </row>
    <row r="136" spans="1:2">
      <c r="B136" s="125"/>
    </row>
    <row r="137" spans="1:2">
      <c r="B137" s="125"/>
    </row>
    <row r="138" spans="1:2">
      <c r="B138" s="125"/>
    </row>
    <row r="139" spans="1:2">
      <c r="B139" s="125"/>
    </row>
    <row r="140" spans="1:2">
      <c r="B140" s="125"/>
    </row>
    <row r="141" spans="1:2">
      <c r="B141" s="125"/>
    </row>
    <row r="142" spans="1:2" ht="15.75">
      <c r="A142" s="10" t="s">
        <v>27</v>
      </c>
      <c r="B142" s="140"/>
    </row>
    <row r="143" spans="1:2">
      <c r="B143" s="125"/>
    </row>
    <row r="144" spans="1:2">
      <c r="A144" s="7" t="s">
        <v>28</v>
      </c>
      <c r="B144" s="5">
        <v>256</v>
      </c>
    </row>
    <row r="145" spans="1:2">
      <c r="A145" s="7" t="s">
        <v>29</v>
      </c>
      <c r="B145" s="5">
        <v>36</v>
      </c>
    </row>
    <row r="146" spans="1:2">
      <c r="A146" s="7" t="s">
        <v>30</v>
      </c>
      <c r="B146" s="5">
        <v>0</v>
      </c>
    </row>
    <row r="147" spans="1:2" ht="15.75" thickBot="1">
      <c r="A147" s="7" t="s">
        <v>18</v>
      </c>
      <c r="B147" s="5">
        <v>6</v>
      </c>
    </row>
    <row r="148" spans="1:2" ht="15.75" thickBot="1">
      <c r="A148" s="9" t="s">
        <v>2</v>
      </c>
      <c r="B148" s="3">
        <f>SUM(B144:B147)</f>
        <v>298</v>
      </c>
    </row>
    <row r="149" spans="1:2">
      <c r="B149" s="125"/>
    </row>
    <row r="150" spans="1:2">
      <c r="B150" s="125"/>
    </row>
    <row r="151" spans="1:2">
      <c r="B151" s="125"/>
    </row>
    <row r="152" spans="1:2">
      <c r="B152" s="125"/>
    </row>
    <row r="153" spans="1:2" ht="15.75">
      <c r="A153" s="10" t="s">
        <v>31</v>
      </c>
      <c r="B153" s="140"/>
    </row>
    <row r="154" spans="1:2">
      <c r="B154" s="125"/>
    </row>
    <row r="155" spans="1:2">
      <c r="A155" s="7" t="s">
        <v>32</v>
      </c>
      <c r="B155" s="5">
        <v>189</v>
      </c>
    </row>
    <row r="156" spans="1:2">
      <c r="A156" s="7" t="s">
        <v>33</v>
      </c>
      <c r="B156" s="5">
        <v>4</v>
      </c>
    </row>
    <row r="157" spans="1:2">
      <c r="A157" s="141" t="s">
        <v>34</v>
      </c>
      <c r="B157" s="5">
        <v>2</v>
      </c>
    </row>
    <row r="158" spans="1:2">
      <c r="A158" s="7" t="s">
        <v>35</v>
      </c>
      <c r="B158" s="5">
        <v>103</v>
      </c>
    </row>
    <row r="159" spans="1:2" ht="15.75" thickBot="1">
      <c r="A159" s="1"/>
      <c r="B159" s="140"/>
    </row>
    <row r="160" spans="1:2" ht="15.75" thickBot="1">
      <c r="A160" s="9" t="s">
        <v>2</v>
      </c>
      <c r="B160" s="3">
        <f>SUM(B155:B159)</f>
        <v>298</v>
      </c>
    </row>
    <row r="161" spans="1:2">
      <c r="B161" s="125"/>
    </row>
    <row r="162" spans="1:2">
      <c r="B162" s="125"/>
    </row>
    <row r="163" spans="1:2">
      <c r="B163" s="125"/>
    </row>
    <row r="164" spans="1:2" ht="15.75">
      <c r="A164" s="10" t="s">
        <v>36</v>
      </c>
      <c r="B164" s="140"/>
    </row>
    <row r="165" spans="1:2">
      <c r="B165" s="125"/>
    </row>
    <row r="166" spans="1:2">
      <c r="A166" s="7" t="s">
        <v>222</v>
      </c>
      <c r="B166" s="5">
        <v>76</v>
      </c>
    </row>
    <row r="167" spans="1:2">
      <c r="A167" s="7" t="s">
        <v>37</v>
      </c>
      <c r="B167" s="5">
        <v>182</v>
      </c>
    </row>
    <row r="168" spans="1:2">
      <c r="A168" s="7" t="s">
        <v>38</v>
      </c>
      <c r="B168" s="5">
        <v>22</v>
      </c>
    </row>
    <row r="169" spans="1:2">
      <c r="A169" s="7" t="s">
        <v>193</v>
      </c>
      <c r="B169" s="5">
        <v>18</v>
      </c>
    </row>
    <row r="170" spans="1:2" ht="15.75" thickBot="1">
      <c r="A170" s="1"/>
      <c r="B170" s="140"/>
    </row>
    <row r="171" spans="1:2" ht="15.75" thickBot="1">
      <c r="A171" s="9" t="s">
        <v>2</v>
      </c>
      <c r="B171" s="3">
        <f>SUM(B166:B170)</f>
        <v>298</v>
      </c>
    </row>
    <row r="172" spans="1:2">
      <c r="B172" s="125"/>
    </row>
    <row r="173" spans="1:2">
      <c r="B173" s="125"/>
    </row>
    <row r="174" spans="1:2">
      <c r="B174" s="125"/>
    </row>
    <row r="175" spans="1:2">
      <c r="B175" s="125"/>
    </row>
    <row r="176" spans="1:2">
      <c r="B176" s="125"/>
    </row>
    <row r="177" spans="1:2">
      <c r="B177" s="125"/>
    </row>
    <row r="178" spans="1:2">
      <c r="B178" s="125"/>
    </row>
    <row r="179" spans="1:2">
      <c r="B179" s="125"/>
    </row>
    <row r="180" spans="1:2">
      <c r="B180" s="125"/>
    </row>
    <row r="181" spans="1:2">
      <c r="B181" s="125"/>
    </row>
    <row r="182" spans="1:2">
      <c r="B182" s="125"/>
    </row>
    <row r="183" spans="1:2" ht="15.75" thickBot="1">
      <c r="B183" s="125"/>
    </row>
    <row r="184" spans="1:2" ht="15.75" thickBot="1">
      <c r="A184" s="20" t="s">
        <v>39</v>
      </c>
      <c r="B184" s="3" t="s">
        <v>40</v>
      </c>
    </row>
    <row r="185" spans="1:2">
      <c r="A185" s="576" t="s">
        <v>41</v>
      </c>
      <c r="B185" s="573">
        <v>3</v>
      </c>
    </row>
    <row r="186" spans="1:2">
      <c r="A186" s="576" t="s">
        <v>262</v>
      </c>
      <c r="B186" s="573">
        <v>1</v>
      </c>
    </row>
    <row r="187" spans="1:2">
      <c r="A187" s="576" t="s">
        <v>321</v>
      </c>
      <c r="B187" s="573">
        <v>1</v>
      </c>
    </row>
    <row r="188" spans="1:2">
      <c r="A188" s="576" t="s">
        <v>42</v>
      </c>
      <c r="B188" s="573">
        <v>4</v>
      </c>
    </row>
    <row r="189" spans="1:2">
      <c r="A189" s="576" t="s">
        <v>43</v>
      </c>
      <c r="B189" s="573">
        <v>2</v>
      </c>
    </row>
    <row r="190" spans="1:2">
      <c r="A190" s="576" t="s">
        <v>300</v>
      </c>
      <c r="B190" s="573">
        <v>1</v>
      </c>
    </row>
    <row r="191" spans="1:2">
      <c r="A191" s="576" t="s">
        <v>238</v>
      </c>
      <c r="B191" s="573">
        <v>4</v>
      </c>
    </row>
    <row r="192" spans="1:2">
      <c r="A192" s="576" t="s">
        <v>44</v>
      </c>
      <c r="B192" s="573">
        <v>2</v>
      </c>
    </row>
    <row r="193" spans="1:2">
      <c r="A193" s="576" t="s">
        <v>275</v>
      </c>
      <c r="B193" s="573">
        <v>1</v>
      </c>
    </row>
    <row r="194" spans="1:2">
      <c r="A194" s="576" t="s">
        <v>255</v>
      </c>
      <c r="B194" s="573">
        <v>8</v>
      </c>
    </row>
    <row r="195" spans="1:2">
      <c r="A195" s="576" t="s">
        <v>239</v>
      </c>
      <c r="B195" s="573">
        <v>2</v>
      </c>
    </row>
    <row r="196" spans="1:2">
      <c r="A196" s="576" t="s">
        <v>240</v>
      </c>
      <c r="B196" s="573">
        <v>5</v>
      </c>
    </row>
    <row r="197" spans="1:2">
      <c r="A197" s="576" t="s">
        <v>280</v>
      </c>
      <c r="B197" s="573">
        <v>1</v>
      </c>
    </row>
    <row r="198" spans="1:2">
      <c r="A198" s="576" t="s">
        <v>266</v>
      </c>
      <c r="B198" s="573">
        <v>27</v>
      </c>
    </row>
    <row r="199" spans="1:2">
      <c r="A199" s="576" t="s">
        <v>242</v>
      </c>
      <c r="B199" s="573">
        <v>32</v>
      </c>
    </row>
    <row r="200" spans="1:2">
      <c r="A200" s="576" t="s">
        <v>492</v>
      </c>
      <c r="B200" s="573">
        <v>30</v>
      </c>
    </row>
    <row r="201" spans="1:2">
      <c r="A201" s="576" t="s">
        <v>304</v>
      </c>
      <c r="B201" s="573">
        <v>1</v>
      </c>
    </row>
    <row r="202" spans="1:2">
      <c r="A202" s="576" t="s">
        <v>244</v>
      </c>
      <c r="B202" s="573">
        <v>16</v>
      </c>
    </row>
    <row r="203" spans="1:2">
      <c r="A203" s="576" t="s">
        <v>339</v>
      </c>
      <c r="B203" s="573">
        <v>1</v>
      </c>
    </row>
    <row r="204" spans="1:2">
      <c r="A204" s="576" t="s">
        <v>245</v>
      </c>
      <c r="B204" s="573">
        <v>5</v>
      </c>
    </row>
    <row r="205" spans="1:2">
      <c r="A205" s="576" t="s">
        <v>267</v>
      </c>
      <c r="B205" s="573">
        <v>1</v>
      </c>
    </row>
    <row r="206" spans="1:2">
      <c r="A206" s="576" t="s">
        <v>342</v>
      </c>
      <c r="B206" s="573">
        <v>29</v>
      </c>
    </row>
    <row r="207" spans="1:2">
      <c r="A207" s="576" t="s">
        <v>190</v>
      </c>
      <c r="B207" s="573">
        <v>4</v>
      </c>
    </row>
    <row r="208" spans="1:2">
      <c r="A208" s="576" t="s">
        <v>48</v>
      </c>
      <c r="B208" s="573">
        <v>13</v>
      </c>
    </row>
    <row r="209" spans="1:6">
      <c r="A209" s="576" t="s">
        <v>246</v>
      </c>
      <c r="B209" s="573">
        <v>38</v>
      </c>
      <c r="F209" s="125"/>
    </row>
    <row r="210" spans="1:6" ht="15.75" thickBot="1">
      <c r="A210" s="1"/>
    </row>
    <row r="211" spans="1:6" ht="15.75" thickBot="1">
      <c r="A211" s="1"/>
      <c r="B211" s="3">
        <f>SUM(B185:B210)</f>
        <v>232</v>
      </c>
    </row>
    <row r="212" spans="1:6">
      <c r="A212" s="1"/>
      <c r="B212" s="18"/>
    </row>
    <row r="213" spans="1:6" ht="32.25" thickBot="1">
      <c r="A213" s="403" t="s">
        <v>294</v>
      </c>
      <c r="B213" s="140"/>
    </row>
    <row r="214" spans="1:6" ht="15.75" thickBot="1">
      <c r="A214" s="1"/>
      <c r="B214" s="3" t="s">
        <v>40</v>
      </c>
    </row>
    <row r="215" spans="1:6">
      <c r="A215" s="7" t="s">
        <v>49</v>
      </c>
      <c r="B215" s="563">
        <v>5</v>
      </c>
    </row>
    <row r="216" spans="1:6">
      <c r="A216" s="7" t="s">
        <v>50</v>
      </c>
      <c r="B216" s="5">
        <v>41</v>
      </c>
    </row>
    <row r="217" spans="1:6">
      <c r="A217" s="7" t="s">
        <v>51</v>
      </c>
      <c r="B217" s="5">
        <v>77</v>
      </c>
    </row>
    <row r="218" spans="1:6">
      <c r="A218" s="7" t="s">
        <v>52</v>
      </c>
      <c r="B218" s="5">
        <v>75</v>
      </c>
    </row>
    <row r="219" spans="1:6">
      <c r="A219" s="7" t="s">
        <v>53</v>
      </c>
      <c r="B219" s="5">
        <v>82</v>
      </c>
    </row>
    <row r="220" spans="1:6">
      <c r="A220" s="7" t="s">
        <v>54</v>
      </c>
      <c r="B220" s="5">
        <v>133</v>
      </c>
    </row>
    <row r="221" spans="1:6">
      <c r="A221" s="7" t="s">
        <v>55</v>
      </c>
      <c r="B221" s="5">
        <v>85</v>
      </c>
    </row>
    <row r="222" spans="1:6" ht="34.5">
      <c r="A222" s="566" t="s">
        <v>530</v>
      </c>
      <c r="B222" s="5">
        <v>14</v>
      </c>
    </row>
    <row r="223" spans="1:6" ht="15.75" thickBot="1">
      <c r="A223" s="1"/>
    </row>
    <row r="224" spans="1:6" ht="15.75" thickBot="1">
      <c r="A224" s="9" t="s">
        <v>2</v>
      </c>
      <c r="B224" s="3">
        <f>SUM(B215:B222)</f>
        <v>512</v>
      </c>
    </row>
    <row r="225" spans="1:2">
      <c r="B225" s="125"/>
    </row>
    <row r="226" spans="1:2">
      <c r="B226" s="125"/>
    </row>
    <row r="227" spans="1:2">
      <c r="B227" s="125"/>
    </row>
    <row r="228" spans="1:2">
      <c r="B228" s="125"/>
    </row>
    <row r="229" spans="1:2">
      <c r="B229" s="125"/>
    </row>
    <row r="230" spans="1:2" ht="47.25">
      <c r="A230" s="403" t="s">
        <v>523</v>
      </c>
      <c r="B230" s="140"/>
    </row>
    <row r="231" spans="1:2" ht="15.75" thickBot="1">
      <c r="A231" s="1"/>
      <c r="B231" s="140"/>
    </row>
    <row r="232" spans="1:2">
      <c r="A232" s="1"/>
      <c r="B232" s="144" t="s">
        <v>58</v>
      </c>
    </row>
    <row r="233" spans="1:2">
      <c r="A233" s="7" t="s">
        <v>49</v>
      </c>
      <c r="B233" s="573">
        <v>18</v>
      </c>
    </row>
    <row r="234" spans="1:2">
      <c r="A234" s="7" t="s">
        <v>50</v>
      </c>
      <c r="B234" s="5">
        <v>16</v>
      </c>
    </row>
    <row r="235" spans="1:2">
      <c r="A235" s="7" t="s">
        <v>51</v>
      </c>
      <c r="B235" s="5">
        <v>22</v>
      </c>
    </row>
    <row r="236" spans="1:2">
      <c r="A236" s="7" t="s">
        <v>52</v>
      </c>
      <c r="B236" s="5">
        <v>41</v>
      </c>
    </row>
    <row r="237" spans="1:2">
      <c r="A237" s="7" t="s">
        <v>53</v>
      </c>
      <c r="B237" s="5">
        <v>25</v>
      </c>
    </row>
    <row r="238" spans="1:2">
      <c r="A238" s="7" t="s">
        <v>54</v>
      </c>
      <c r="B238" s="5">
        <v>158</v>
      </c>
    </row>
    <row r="239" spans="1:2">
      <c r="A239" s="7" t="s">
        <v>55</v>
      </c>
      <c r="B239" s="5">
        <v>17</v>
      </c>
    </row>
    <row r="240" spans="1:2">
      <c r="A240" s="7" t="s">
        <v>56</v>
      </c>
      <c r="B240" s="5">
        <v>1</v>
      </c>
    </row>
    <row r="241" spans="1:2" ht="15.75" thickBot="1">
      <c r="A241" s="1"/>
      <c r="B241" s="140"/>
    </row>
    <row r="242" spans="1:2" ht="15.75" thickBot="1">
      <c r="A242" s="9" t="s">
        <v>2</v>
      </c>
      <c r="B242" s="3">
        <f>SUM(B233:B241)</f>
        <v>298</v>
      </c>
    </row>
    <row r="243" spans="1:2">
      <c r="B243" s="125"/>
    </row>
    <row r="244" spans="1:2" ht="15.75" thickBot="1">
      <c r="A244" s="1"/>
      <c r="B244" s="140"/>
    </row>
    <row r="245" spans="1:2" ht="15.75" thickBot="1">
      <c r="A245" s="17" t="s">
        <v>428</v>
      </c>
      <c r="B245" s="3">
        <v>49</v>
      </c>
    </row>
    <row r="246" spans="1:2" ht="15.75" thickBot="1">
      <c r="A246" s="485"/>
      <c r="B246" s="18"/>
    </row>
    <row r="247" spans="1:2" ht="15.75" thickBot="1">
      <c r="A247" s="17" t="s">
        <v>420</v>
      </c>
      <c r="B247" s="559">
        <v>12306</v>
      </c>
    </row>
    <row r="248" spans="1:2">
      <c r="A248" s="485"/>
      <c r="B248" s="18"/>
    </row>
    <row r="249" spans="1:2" ht="15.75" thickBot="1">
      <c r="A249" s="1"/>
      <c r="B249" s="140"/>
    </row>
    <row r="250" spans="1:2" ht="15.75" thickBot="1">
      <c r="A250" s="17" t="s">
        <v>59</v>
      </c>
      <c r="B250" s="3">
        <v>26</v>
      </c>
    </row>
    <row r="251" spans="1:2">
      <c r="B251" s="125"/>
    </row>
    <row r="252" spans="1:2">
      <c r="B252" s="125"/>
    </row>
    <row r="253" spans="1:2" ht="15.75">
      <c r="A253" s="10" t="s">
        <v>60</v>
      </c>
      <c r="B253" s="140"/>
    </row>
    <row r="254" spans="1:2">
      <c r="B254" s="125"/>
    </row>
    <row r="255" spans="1:2">
      <c r="A255" s="7" t="s">
        <v>61</v>
      </c>
      <c r="B255" s="5">
        <v>214</v>
      </c>
    </row>
    <row r="256" spans="1:2" ht="37.5">
      <c r="A256" s="145" t="s">
        <v>62</v>
      </c>
      <c r="B256" s="5">
        <v>49</v>
      </c>
    </row>
    <row r="257" spans="1:2" ht="15.75" thickBot="1">
      <c r="A257" s="7"/>
      <c r="B257" s="5"/>
    </row>
    <row r="258" spans="1:2" ht="15.75" thickBot="1">
      <c r="A258" s="9" t="s">
        <v>2</v>
      </c>
      <c r="B258" s="3">
        <f>+B255+B256</f>
        <v>263</v>
      </c>
    </row>
    <row r="259" spans="1:2">
      <c r="B259" s="125"/>
    </row>
    <row r="260" spans="1:2" ht="15.75" thickBot="1">
      <c r="A260" s="1"/>
      <c r="B260" s="140"/>
    </row>
    <row r="261" spans="1:2" ht="15.75" thickBot="1">
      <c r="A261" s="141" t="s">
        <v>63</v>
      </c>
      <c r="B261" s="3">
        <v>35</v>
      </c>
    </row>
    <row r="262" spans="1:2">
      <c r="B262" s="125"/>
    </row>
    <row r="263" spans="1:2" ht="15.75" thickBot="1">
      <c r="A263" s="1"/>
      <c r="B263" s="140"/>
    </row>
    <row r="264" spans="1:2" ht="15.75" thickBot="1">
      <c r="A264" s="9" t="s">
        <v>2</v>
      </c>
      <c r="B264" s="3">
        <f>+B258+B261</f>
        <v>298</v>
      </c>
    </row>
    <row r="265" spans="1:2">
      <c r="B265" s="125"/>
    </row>
    <row r="266" spans="1:2">
      <c r="B266" s="125"/>
    </row>
    <row r="267" spans="1:2">
      <c r="B267" s="125"/>
    </row>
    <row r="268" spans="1:2">
      <c r="B268" s="125"/>
    </row>
    <row r="269" spans="1:2" ht="15.75" thickBot="1">
      <c r="B269" s="125"/>
    </row>
    <row r="270" spans="1:2" ht="16.5" thickBot="1">
      <c r="A270" s="133" t="s">
        <v>64</v>
      </c>
      <c r="B270" s="3" t="s">
        <v>233</v>
      </c>
    </row>
    <row r="271" spans="1:2">
      <c r="A271" s="132" t="s">
        <v>104</v>
      </c>
      <c r="B271" s="147">
        <v>14</v>
      </c>
    </row>
    <row r="272" spans="1:2">
      <c r="A272" s="25" t="s">
        <v>85</v>
      </c>
      <c r="B272" s="147">
        <v>2</v>
      </c>
    </row>
    <row r="273" spans="1:2">
      <c r="A273" s="25" t="s">
        <v>86</v>
      </c>
      <c r="B273" s="147">
        <v>1</v>
      </c>
    </row>
    <row r="274" spans="1:2">
      <c r="A274" s="16" t="s">
        <v>87</v>
      </c>
      <c r="B274" s="147">
        <v>11</v>
      </c>
    </row>
    <row r="275" spans="1:2">
      <c r="A275" s="148" t="s">
        <v>464</v>
      </c>
      <c r="B275" s="147">
        <v>2</v>
      </c>
    </row>
    <row r="276" spans="1:2">
      <c r="A276" s="25" t="s">
        <v>97</v>
      </c>
      <c r="B276" s="147">
        <v>3</v>
      </c>
    </row>
    <row r="277" spans="1:2">
      <c r="A277" s="25" t="s">
        <v>92</v>
      </c>
      <c r="B277" s="147">
        <v>5</v>
      </c>
    </row>
    <row r="278" spans="1:2">
      <c r="A278" s="148" t="s">
        <v>465</v>
      </c>
      <c r="B278" s="147">
        <v>9</v>
      </c>
    </row>
    <row r="279" spans="1:2">
      <c r="A279" s="148" t="s">
        <v>466</v>
      </c>
      <c r="B279" s="147">
        <v>1</v>
      </c>
    </row>
    <row r="280" spans="1:2">
      <c r="A280" s="148" t="s">
        <v>462</v>
      </c>
      <c r="B280" s="147">
        <v>3</v>
      </c>
    </row>
    <row r="281" spans="1:2">
      <c r="A281" s="148" t="s">
        <v>470</v>
      </c>
      <c r="B281" s="147">
        <v>43</v>
      </c>
    </row>
    <row r="282" spans="1:2">
      <c r="A282" s="25" t="s">
        <v>88</v>
      </c>
      <c r="B282" s="147">
        <v>6</v>
      </c>
    </row>
    <row r="283" spans="1:2">
      <c r="A283" s="25" t="s">
        <v>65</v>
      </c>
      <c r="B283" s="147">
        <v>0</v>
      </c>
    </row>
    <row r="284" spans="1:2">
      <c r="A284" s="148" t="s">
        <v>380</v>
      </c>
      <c r="B284" s="147">
        <v>0</v>
      </c>
    </row>
    <row r="285" spans="1:2">
      <c r="A285" s="25" t="s">
        <v>67</v>
      </c>
      <c r="B285" s="147">
        <v>4</v>
      </c>
    </row>
    <row r="286" spans="1:2">
      <c r="A286" s="25" t="s">
        <v>68</v>
      </c>
      <c r="B286" s="147">
        <v>1</v>
      </c>
    </row>
    <row r="287" spans="1:2">
      <c r="A287" s="25" t="s">
        <v>69</v>
      </c>
      <c r="B287" s="147">
        <v>0</v>
      </c>
    </row>
    <row r="288" spans="1:2">
      <c r="A288" s="25" t="s">
        <v>257</v>
      </c>
      <c r="B288" s="147">
        <v>0</v>
      </c>
    </row>
    <row r="289" spans="1:2">
      <c r="A289" s="25" t="s">
        <v>269</v>
      </c>
      <c r="B289" s="147">
        <v>1</v>
      </c>
    </row>
    <row r="290" spans="1:2">
      <c r="A290" s="25" t="s">
        <v>93</v>
      </c>
      <c r="B290" s="147">
        <v>3</v>
      </c>
    </row>
    <row r="291" spans="1:2">
      <c r="A291" s="25" t="s">
        <v>105</v>
      </c>
      <c r="B291" s="147">
        <v>12</v>
      </c>
    </row>
    <row r="292" spans="1:2">
      <c r="A292" s="148" t="s">
        <v>461</v>
      </c>
      <c r="B292" s="147">
        <v>10</v>
      </c>
    </row>
    <row r="293" spans="1:2">
      <c r="A293" s="16" t="s">
        <v>460</v>
      </c>
      <c r="B293" s="147">
        <v>12</v>
      </c>
    </row>
    <row r="294" spans="1:2">
      <c r="A294" s="148" t="s">
        <v>177</v>
      </c>
      <c r="B294" s="147">
        <v>22</v>
      </c>
    </row>
    <row r="295" spans="1:2">
      <c r="A295" s="504" t="s">
        <v>180</v>
      </c>
      <c r="B295" s="147">
        <v>91</v>
      </c>
    </row>
    <row r="296" spans="1:2">
      <c r="A296" s="148" t="s">
        <v>173</v>
      </c>
      <c r="B296" s="147">
        <v>7</v>
      </c>
    </row>
    <row r="297" spans="1:2">
      <c r="A297" s="25" t="s">
        <v>99</v>
      </c>
      <c r="B297" s="147">
        <v>2</v>
      </c>
    </row>
    <row r="298" spans="1:2">
      <c r="A298" s="25" t="s">
        <v>72</v>
      </c>
      <c r="B298" s="147">
        <v>4</v>
      </c>
    </row>
    <row r="299" spans="1:2">
      <c r="A299" s="25" t="s">
        <v>100</v>
      </c>
      <c r="B299" s="147">
        <v>2</v>
      </c>
    </row>
    <row r="300" spans="1:2">
      <c r="A300" s="25" t="s">
        <v>73</v>
      </c>
      <c r="B300" s="147">
        <v>6</v>
      </c>
    </row>
    <row r="301" spans="1:2">
      <c r="A301" s="25" t="s">
        <v>74</v>
      </c>
      <c r="B301" s="147">
        <v>0</v>
      </c>
    </row>
    <row r="302" spans="1:2">
      <c r="A302" s="25" t="s">
        <v>75</v>
      </c>
      <c r="B302" s="147">
        <v>0</v>
      </c>
    </row>
    <row r="303" spans="1:2">
      <c r="A303" s="25" t="s">
        <v>90</v>
      </c>
      <c r="B303" s="147">
        <v>4</v>
      </c>
    </row>
    <row r="304" spans="1:2">
      <c r="A304" s="25" t="s">
        <v>76</v>
      </c>
      <c r="B304" s="147">
        <v>0</v>
      </c>
    </row>
    <row r="305" spans="1:2">
      <c r="A305" s="25" t="s">
        <v>112</v>
      </c>
      <c r="B305" s="147">
        <v>2</v>
      </c>
    </row>
    <row r="306" spans="1:2">
      <c r="A306" s="25" t="s">
        <v>101</v>
      </c>
      <c r="B306" s="147">
        <v>1</v>
      </c>
    </row>
    <row r="307" spans="1:2">
      <c r="A307" s="148" t="s">
        <v>118</v>
      </c>
      <c r="B307" s="147">
        <v>48</v>
      </c>
    </row>
    <row r="308" spans="1:2">
      <c r="A308" s="148" t="s">
        <v>469</v>
      </c>
      <c r="B308" s="147">
        <v>39</v>
      </c>
    </row>
    <row r="309" spans="1:2">
      <c r="A309" s="148" t="s">
        <v>463</v>
      </c>
      <c r="B309" s="147">
        <v>1</v>
      </c>
    </row>
    <row r="310" spans="1:2">
      <c r="A310" s="25" t="s">
        <v>91</v>
      </c>
      <c r="B310" s="147">
        <v>9</v>
      </c>
    </row>
    <row r="311" spans="1:2">
      <c r="A311" s="25" t="s">
        <v>110</v>
      </c>
      <c r="B311" s="147">
        <v>16</v>
      </c>
    </row>
    <row r="312" spans="1:2">
      <c r="A312" s="16" t="s">
        <v>467</v>
      </c>
      <c r="B312" s="147">
        <v>0</v>
      </c>
    </row>
    <row r="313" spans="1:2">
      <c r="A313" s="16" t="s">
        <v>103</v>
      </c>
      <c r="B313" s="147">
        <v>5</v>
      </c>
    </row>
    <row r="314" spans="1:2">
      <c r="A314" s="2" t="s">
        <v>95</v>
      </c>
      <c r="B314" s="147">
        <v>3</v>
      </c>
    </row>
    <row r="315" spans="1:2">
      <c r="A315" s="25" t="s">
        <v>78</v>
      </c>
      <c r="B315" s="147">
        <v>1</v>
      </c>
    </row>
    <row r="316" spans="1:2">
      <c r="A316" s="25" t="s">
        <v>80</v>
      </c>
      <c r="B316" s="147">
        <v>2</v>
      </c>
    </row>
    <row r="317" spans="1:2">
      <c r="A317" s="25" t="s">
        <v>81</v>
      </c>
      <c r="B317" s="147">
        <v>1</v>
      </c>
    </row>
    <row r="318" spans="1:2">
      <c r="A318" s="16" t="s">
        <v>82</v>
      </c>
      <c r="B318" s="147">
        <v>1</v>
      </c>
    </row>
    <row r="319" spans="1:2">
      <c r="A319" s="2" t="s">
        <v>83</v>
      </c>
      <c r="B319" s="147">
        <v>2</v>
      </c>
    </row>
    <row r="320" spans="1:2">
      <c r="A320" s="25" t="s">
        <v>84</v>
      </c>
      <c r="B320" s="147">
        <v>0</v>
      </c>
    </row>
    <row r="321" spans="1:11">
      <c r="A321" s="25" t="s">
        <v>96</v>
      </c>
      <c r="B321" s="147">
        <v>4</v>
      </c>
    </row>
    <row r="322" spans="1:11">
      <c r="A322" s="25" t="s">
        <v>107</v>
      </c>
      <c r="B322" s="147">
        <v>5</v>
      </c>
    </row>
    <row r="323" spans="1:11">
      <c r="A323" s="148" t="s">
        <v>471</v>
      </c>
      <c r="B323" s="147">
        <v>25</v>
      </c>
    </row>
    <row r="324" spans="1:11">
      <c r="A324" s="16" t="s">
        <v>472</v>
      </c>
      <c r="B324" s="147">
        <v>44</v>
      </c>
    </row>
    <row r="325" spans="1:11">
      <c r="A325" s="148" t="s">
        <v>468</v>
      </c>
      <c r="B325" s="147">
        <v>21</v>
      </c>
    </row>
    <row r="326" spans="1:11" ht="15.75" thickBot="1">
      <c r="A326" s="96" t="s">
        <v>148</v>
      </c>
      <c r="B326" s="147">
        <v>1</v>
      </c>
    </row>
    <row r="327" spans="1:11" ht="16.5" thickBot="1">
      <c r="A327" s="97" t="s">
        <v>2</v>
      </c>
      <c r="B327" s="131">
        <f>SUM(B271:B326)</f>
        <v>512</v>
      </c>
    </row>
    <row r="329" spans="1:11" ht="15.75">
      <c r="A329" s="10" t="s">
        <v>57</v>
      </c>
      <c r="B329" s="125"/>
    </row>
    <row r="330" spans="1:11" ht="15.75" thickBot="1">
      <c r="B330" s="125"/>
    </row>
    <row r="331" spans="1:11" ht="15.75" thickBot="1">
      <c r="A331" s="108" t="s">
        <v>64</v>
      </c>
      <c r="B331" s="59" t="s">
        <v>213</v>
      </c>
      <c r="C331" s="59" t="s">
        <v>50</v>
      </c>
      <c r="D331" s="59" t="s">
        <v>214</v>
      </c>
      <c r="E331" s="561" t="s">
        <v>215</v>
      </c>
      <c r="F331" s="59" t="s">
        <v>216</v>
      </c>
      <c r="G331" s="59" t="s">
        <v>217</v>
      </c>
      <c r="H331" s="59" t="s">
        <v>218</v>
      </c>
      <c r="I331" s="59" t="s">
        <v>305</v>
      </c>
      <c r="J331" s="59" t="s">
        <v>233</v>
      </c>
      <c r="K331" s="59" t="s">
        <v>417</v>
      </c>
    </row>
    <row r="332" spans="1:11" ht="15.75" thickBot="1">
      <c r="A332" s="146" t="str">
        <f>+A271</f>
        <v>Actas y Acuerdos</v>
      </c>
      <c r="B332" s="136">
        <v>0</v>
      </c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239">
        <f t="shared" ref="J332:J359" si="0">SUM(B332:I332)</f>
        <v>0</v>
      </c>
      <c r="K332" s="239">
        <f>+B271</f>
        <v>14</v>
      </c>
    </row>
    <row r="333" spans="1:11" ht="15.75" thickBot="1">
      <c r="A333" s="146" t="str">
        <f t="shared" ref="A333:A387" si="1">+A272</f>
        <v>Agua y Alcantarillado</v>
      </c>
      <c r="B333" s="136">
        <v>0</v>
      </c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239">
        <f t="shared" si="0"/>
        <v>0</v>
      </c>
      <c r="K333" s="239">
        <f t="shared" ref="K333:K387" si="2">+B272</f>
        <v>2</v>
      </c>
    </row>
    <row r="334" spans="1:11" ht="15.75" thickBot="1">
      <c r="A334" s="146" t="str">
        <f t="shared" si="1"/>
        <v>Alumbrado Público</v>
      </c>
      <c r="B334" s="136">
        <v>0</v>
      </c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239">
        <f t="shared" si="0"/>
        <v>0</v>
      </c>
      <c r="K334" s="239">
        <f t="shared" si="2"/>
        <v>1</v>
      </c>
    </row>
    <row r="335" spans="1:11" ht="15.75" thickBot="1">
      <c r="A335" s="146" t="str">
        <f t="shared" si="1"/>
        <v>Archivo Municipal</v>
      </c>
      <c r="B335" s="136">
        <v>0</v>
      </c>
      <c r="C335" s="136">
        <v>0</v>
      </c>
      <c r="D335" s="136">
        <v>0</v>
      </c>
      <c r="E335" s="136">
        <v>0</v>
      </c>
      <c r="F335" s="136">
        <v>0</v>
      </c>
      <c r="G335" s="136">
        <v>0</v>
      </c>
      <c r="H335" s="136">
        <v>0</v>
      </c>
      <c r="I335" s="136">
        <v>0</v>
      </c>
      <c r="J335" s="239">
        <f t="shared" si="0"/>
        <v>0</v>
      </c>
      <c r="K335" s="239">
        <f t="shared" si="2"/>
        <v>11</v>
      </c>
    </row>
    <row r="336" spans="1:11" ht="15.75" thickBot="1">
      <c r="A336" s="146" t="str">
        <f t="shared" si="1"/>
        <v>Aseo Público</v>
      </c>
      <c r="B336" s="136">
        <v>0</v>
      </c>
      <c r="C336" s="136">
        <v>0</v>
      </c>
      <c r="D336" s="136">
        <v>0</v>
      </c>
      <c r="E336" s="136">
        <v>0</v>
      </c>
      <c r="F336" s="136">
        <v>0</v>
      </c>
      <c r="G336" s="136">
        <v>0</v>
      </c>
      <c r="H336" s="136">
        <v>0</v>
      </c>
      <c r="I336" s="136">
        <v>0</v>
      </c>
      <c r="J336" s="239">
        <f t="shared" si="0"/>
        <v>0</v>
      </c>
      <c r="K336" s="239">
        <f t="shared" si="2"/>
        <v>2</v>
      </c>
    </row>
    <row r="337" spans="1:11" ht="15.75" thickBot="1">
      <c r="A337" s="146" t="str">
        <f t="shared" si="1"/>
        <v>Asuntos Internos</v>
      </c>
      <c r="B337" s="136">
        <v>0</v>
      </c>
      <c r="C337" s="136">
        <v>0</v>
      </c>
      <c r="D337" s="136">
        <v>0</v>
      </c>
      <c r="E337" s="136">
        <v>0</v>
      </c>
      <c r="F337" s="136">
        <v>0</v>
      </c>
      <c r="G337" s="136">
        <v>0</v>
      </c>
      <c r="H337" s="136">
        <v>0</v>
      </c>
      <c r="I337" s="136">
        <v>0</v>
      </c>
      <c r="J337" s="239">
        <f t="shared" si="0"/>
        <v>0</v>
      </c>
      <c r="K337" s="239">
        <f t="shared" si="2"/>
        <v>3</v>
      </c>
    </row>
    <row r="338" spans="1:11" ht="15.75" thickBot="1">
      <c r="A338" s="146" t="str">
        <f t="shared" si="1"/>
        <v>Atención Ciudadana</v>
      </c>
      <c r="B338" s="136">
        <v>0</v>
      </c>
      <c r="C338" s="136">
        <v>0</v>
      </c>
      <c r="D338" s="136">
        <v>0</v>
      </c>
      <c r="E338" s="136">
        <v>0</v>
      </c>
      <c r="F338" s="136">
        <v>0</v>
      </c>
      <c r="G338" s="136">
        <v>0</v>
      </c>
      <c r="H338" s="136">
        <v>0</v>
      </c>
      <c r="I338" s="136">
        <v>0</v>
      </c>
      <c r="J338" s="239">
        <f t="shared" si="0"/>
        <v>0</v>
      </c>
      <c r="K338" s="239">
        <f t="shared" si="2"/>
        <v>5</v>
      </c>
    </row>
    <row r="339" spans="1:11" ht="15.75" thickBot="1">
      <c r="A339" s="146" t="str">
        <f t="shared" si="1"/>
        <v>Catastro</v>
      </c>
      <c r="B339" s="136">
        <v>0</v>
      </c>
      <c r="C339" s="136">
        <v>0</v>
      </c>
      <c r="D339" s="136">
        <v>0</v>
      </c>
      <c r="E339" s="136">
        <v>0</v>
      </c>
      <c r="F339" s="136">
        <v>0</v>
      </c>
      <c r="G339" s="136">
        <v>0</v>
      </c>
      <c r="H339" s="136">
        <v>0</v>
      </c>
      <c r="I339" s="136">
        <v>0</v>
      </c>
      <c r="J339" s="239">
        <f t="shared" si="0"/>
        <v>0</v>
      </c>
      <c r="K339" s="239">
        <f t="shared" si="2"/>
        <v>9</v>
      </c>
    </row>
    <row r="340" spans="1:11" ht="15.75" thickBot="1">
      <c r="A340" s="146" t="str">
        <f t="shared" si="1"/>
        <v>Cementerios</v>
      </c>
      <c r="B340" s="136">
        <v>0</v>
      </c>
      <c r="C340" s="136">
        <v>0</v>
      </c>
      <c r="D340" s="136">
        <v>0</v>
      </c>
      <c r="E340" s="136">
        <v>0</v>
      </c>
      <c r="F340" s="136">
        <v>0</v>
      </c>
      <c r="G340" s="136">
        <v>0</v>
      </c>
      <c r="H340" s="136">
        <v>0</v>
      </c>
      <c r="I340" s="136">
        <v>0</v>
      </c>
      <c r="J340" s="239">
        <f t="shared" si="0"/>
        <v>0</v>
      </c>
      <c r="K340" s="239">
        <f t="shared" si="2"/>
        <v>1</v>
      </c>
    </row>
    <row r="341" spans="1:11" ht="15.75" thickBot="1">
      <c r="A341" s="146" t="str">
        <f t="shared" si="1"/>
        <v>Centro de  Promoción Económica y Turismo</v>
      </c>
      <c r="B341" s="136">
        <v>0</v>
      </c>
      <c r="C341" s="136">
        <v>0</v>
      </c>
      <c r="D341" s="136">
        <v>0</v>
      </c>
      <c r="E341" s="136">
        <v>0</v>
      </c>
      <c r="F341" s="136">
        <v>0</v>
      </c>
      <c r="G341" s="136">
        <v>0</v>
      </c>
      <c r="H341" s="136">
        <v>0</v>
      </c>
      <c r="I341" s="136">
        <v>0</v>
      </c>
      <c r="J341" s="239">
        <f t="shared" si="0"/>
        <v>0</v>
      </c>
      <c r="K341" s="239">
        <f t="shared" si="2"/>
        <v>3</v>
      </c>
    </row>
    <row r="342" spans="1:11" ht="15.75" thickBot="1">
      <c r="A342" s="146" t="str">
        <f t="shared" si="1"/>
        <v>Comisaría General de Seguridad Pública</v>
      </c>
      <c r="B342" s="136">
        <v>0</v>
      </c>
      <c r="C342" s="136">
        <v>0</v>
      </c>
      <c r="D342" s="136">
        <v>0</v>
      </c>
      <c r="E342" s="136">
        <v>0</v>
      </c>
      <c r="F342" s="136">
        <v>0</v>
      </c>
      <c r="G342" s="136">
        <v>0</v>
      </c>
      <c r="H342" s="136">
        <v>0</v>
      </c>
      <c r="I342" s="136">
        <v>0</v>
      </c>
      <c r="J342" s="239">
        <f t="shared" si="0"/>
        <v>0</v>
      </c>
      <c r="K342" s="239">
        <f t="shared" si="2"/>
        <v>43</v>
      </c>
    </row>
    <row r="343" spans="1:11" ht="15.75" thickBot="1">
      <c r="A343" s="146" t="str">
        <f t="shared" si="1"/>
        <v>Comunicación Social</v>
      </c>
      <c r="B343" s="136">
        <v>0</v>
      </c>
      <c r="C343" s="136">
        <v>0</v>
      </c>
      <c r="D343" s="136">
        <v>0</v>
      </c>
      <c r="E343" s="136">
        <v>0</v>
      </c>
      <c r="F343" s="136">
        <v>0</v>
      </c>
      <c r="G343" s="136">
        <v>0</v>
      </c>
      <c r="H343" s="136">
        <v>0</v>
      </c>
      <c r="I343" s="136">
        <v>0</v>
      </c>
      <c r="J343" s="239">
        <f t="shared" si="0"/>
        <v>0</v>
      </c>
      <c r="K343" s="239">
        <f t="shared" si="2"/>
        <v>6</v>
      </c>
    </row>
    <row r="344" spans="1:11" ht="15.75" thickBot="1">
      <c r="A344" s="146" t="str">
        <f t="shared" si="1"/>
        <v>Comunidad Digna</v>
      </c>
      <c r="B344" s="136">
        <v>0</v>
      </c>
      <c r="C344" s="136">
        <v>0</v>
      </c>
      <c r="D344" s="136">
        <v>0</v>
      </c>
      <c r="E344" s="136">
        <v>0</v>
      </c>
      <c r="F344" s="136">
        <v>0</v>
      </c>
      <c r="G344" s="136">
        <v>0</v>
      </c>
      <c r="H344" s="136">
        <v>0</v>
      </c>
      <c r="I344" s="136">
        <v>0</v>
      </c>
      <c r="J344" s="239">
        <f t="shared" si="0"/>
        <v>0</v>
      </c>
      <c r="K344" s="239">
        <f t="shared" si="2"/>
        <v>0</v>
      </c>
    </row>
    <row r="345" spans="1:11" ht="15.75" thickBot="1">
      <c r="A345" s="146" t="str">
        <f t="shared" si="1"/>
        <v>Consejería Juridica</v>
      </c>
      <c r="B345" s="136">
        <v>0</v>
      </c>
      <c r="C345" s="136">
        <v>0</v>
      </c>
      <c r="D345" s="136">
        <v>0</v>
      </c>
      <c r="E345" s="136">
        <v>0</v>
      </c>
      <c r="F345" s="136">
        <v>0</v>
      </c>
      <c r="G345" s="136">
        <v>0</v>
      </c>
      <c r="H345" s="136">
        <v>0</v>
      </c>
      <c r="I345" s="136">
        <v>0</v>
      </c>
      <c r="J345" s="239">
        <f t="shared" si="0"/>
        <v>0</v>
      </c>
      <c r="K345" s="239">
        <f t="shared" si="2"/>
        <v>0</v>
      </c>
    </row>
    <row r="346" spans="1:11" ht="15.75" thickBot="1">
      <c r="A346" s="146" t="str">
        <f t="shared" si="1"/>
        <v>Contraloría</v>
      </c>
      <c r="B346" s="136">
        <v>0</v>
      </c>
      <c r="C346" s="136">
        <v>0</v>
      </c>
      <c r="D346" s="136">
        <v>0</v>
      </c>
      <c r="E346" s="136">
        <v>0</v>
      </c>
      <c r="F346" s="136">
        <v>0</v>
      </c>
      <c r="G346" s="136">
        <v>0</v>
      </c>
      <c r="H346" s="136">
        <v>0</v>
      </c>
      <c r="I346" s="136">
        <v>0</v>
      </c>
      <c r="J346" s="239">
        <f t="shared" si="0"/>
        <v>0</v>
      </c>
      <c r="K346" s="239">
        <f t="shared" si="2"/>
        <v>4</v>
      </c>
    </row>
    <row r="347" spans="1:11" ht="15.75" thickBot="1">
      <c r="A347" s="146" t="str">
        <f t="shared" si="1"/>
        <v>Coordinación de Delegaciones</v>
      </c>
      <c r="B347" s="136">
        <v>0</v>
      </c>
      <c r="C347" s="136">
        <v>0</v>
      </c>
      <c r="D347" s="136">
        <v>0</v>
      </c>
      <c r="E347" s="136">
        <v>0</v>
      </c>
      <c r="F347" s="136">
        <v>0</v>
      </c>
      <c r="G347" s="136">
        <v>0</v>
      </c>
      <c r="H347" s="136">
        <v>0</v>
      </c>
      <c r="I347" s="136">
        <v>0</v>
      </c>
      <c r="J347" s="239">
        <f t="shared" si="0"/>
        <v>0</v>
      </c>
      <c r="K347" s="239">
        <f t="shared" si="2"/>
        <v>1</v>
      </c>
    </row>
    <row r="348" spans="1:11" ht="15.75" thickBot="1">
      <c r="A348" s="146" t="str">
        <f t="shared" si="1"/>
        <v>Coordinación de Gabinete</v>
      </c>
      <c r="B348" s="136">
        <v>0</v>
      </c>
      <c r="C348" s="136">
        <v>0</v>
      </c>
      <c r="D348" s="136">
        <v>0</v>
      </c>
      <c r="E348" s="136">
        <v>0</v>
      </c>
      <c r="F348" s="136">
        <v>0</v>
      </c>
      <c r="G348" s="136">
        <v>0</v>
      </c>
      <c r="H348" s="136">
        <v>0</v>
      </c>
      <c r="I348" s="136">
        <v>0</v>
      </c>
      <c r="J348" s="239">
        <f t="shared" si="0"/>
        <v>0</v>
      </c>
      <c r="K348" s="239">
        <f t="shared" si="2"/>
        <v>0</v>
      </c>
    </row>
    <row r="349" spans="1:11" ht="15.75" thickBot="1">
      <c r="A349" s="146" t="str">
        <f t="shared" si="1"/>
        <v xml:space="preserve">Coordinación de la Oficina de Presidencia </v>
      </c>
      <c r="B349" s="136">
        <v>0</v>
      </c>
      <c r="C349" s="136">
        <v>0</v>
      </c>
      <c r="D349" s="136">
        <v>0</v>
      </c>
      <c r="E349" s="136">
        <v>0</v>
      </c>
      <c r="F349" s="136">
        <v>0</v>
      </c>
      <c r="G349" s="136">
        <v>0</v>
      </c>
      <c r="H349" s="136">
        <v>0</v>
      </c>
      <c r="I349" s="136">
        <v>0</v>
      </c>
      <c r="J349" s="239">
        <f t="shared" si="0"/>
        <v>0</v>
      </c>
      <c r="K349" s="239">
        <f t="shared" si="2"/>
        <v>0</v>
      </c>
    </row>
    <row r="350" spans="1:11" ht="15.75" thickBot="1">
      <c r="A350" s="146" t="str">
        <f t="shared" si="1"/>
        <v>Coordinación General  Oficina Central de Gobierno, Estrategía y opinión Pública</v>
      </c>
      <c r="B350" s="136">
        <v>0</v>
      </c>
      <c r="C350" s="136">
        <v>0</v>
      </c>
      <c r="D350" s="136">
        <v>0</v>
      </c>
      <c r="E350" s="136">
        <v>0</v>
      </c>
      <c r="F350" s="136">
        <v>0</v>
      </c>
      <c r="G350" s="136">
        <v>0</v>
      </c>
      <c r="H350" s="136">
        <v>0</v>
      </c>
      <c r="I350" s="136">
        <v>0</v>
      </c>
      <c r="J350" s="239">
        <f t="shared" si="0"/>
        <v>0</v>
      </c>
      <c r="K350" s="239">
        <f t="shared" si="2"/>
        <v>1</v>
      </c>
    </row>
    <row r="351" spans="1:11" ht="15.75" thickBot="1">
      <c r="A351" s="146" t="str">
        <f t="shared" si="1"/>
        <v>Coplademun</v>
      </c>
      <c r="B351" s="136">
        <v>0</v>
      </c>
      <c r="C351" s="136">
        <v>0</v>
      </c>
      <c r="D351" s="136">
        <v>0</v>
      </c>
      <c r="E351" s="136">
        <v>0</v>
      </c>
      <c r="F351" s="136">
        <v>0</v>
      </c>
      <c r="G351" s="136">
        <v>0</v>
      </c>
      <c r="H351" s="136">
        <v>0</v>
      </c>
      <c r="I351" s="136">
        <v>0</v>
      </c>
      <c r="J351" s="239">
        <f t="shared" si="0"/>
        <v>0</v>
      </c>
      <c r="K351" s="239">
        <f t="shared" si="2"/>
        <v>3</v>
      </c>
    </row>
    <row r="352" spans="1:11" ht="15.75" thickBot="1">
      <c r="A352" s="146" t="str">
        <f t="shared" si="1"/>
        <v>Desarrollo Social Humano</v>
      </c>
      <c r="B352" s="136">
        <v>0</v>
      </c>
      <c r="C352" s="136">
        <v>0</v>
      </c>
      <c r="D352" s="136">
        <v>0</v>
      </c>
      <c r="E352" s="136">
        <v>0</v>
      </c>
      <c r="F352" s="136">
        <v>0</v>
      </c>
      <c r="G352" s="136">
        <v>0</v>
      </c>
      <c r="H352" s="136">
        <v>0</v>
      </c>
      <c r="I352" s="136">
        <v>0</v>
      </c>
      <c r="J352" s="239">
        <f t="shared" si="0"/>
        <v>0</v>
      </c>
      <c r="K352" s="239">
        <f t="shared" si="2"/>
        <v>12</v>
      </c>
    </row>
    <row r="353" spans="1:11" ht="15.75" thickBot="1">
      <c r="A353" s="146" t="str">
        <f t="shared" si="1"/>
        <v>Dirección General de  Innovación y Tecnología</v>
      </c>
      <c r="B353" s="136">
        <v>0</v>
      </c>
      <c r="C353" s="136">
        <v>0</v>
      </c>
      <c r="D353" s="136">
        <v>0</v>
      </c>
      <c r="E353" s="136">
        <v>0</v>
      </c>
      <c r="F353" s="136">
        <v>0</v>
      </c>
      <c r="G353" s="136">
        <v>0</v>
      </c>
      <c r="H353" s="136">
        <v>0</v>
      </c>
      <c r="I353" s="136">
        <v>0</v>
      </c>
      <c r="J353" s="239">
        <f t="shared" si="0"/>
        <v>0</v>
      </c>
      <c r="K353" s="239">
        <f t="shared" si="2"/>
        <v>10</v>
      </c>
    </row>
    <row r="354" spans="1:11" ht="15.75" thickBot="1">
      <c r="A354" s="146" t="str">
        <f t="shared" si="1"/>
        <v>Dirección General de Ecología</v>
      </c>
      <c r="B354" s="136">
        <v>0</v>
      </c>
      <c r="C354" s="136">
        <v>0</v>
      </c>
      <c r="D354" s="136">
        <v>0</v>
      </c>
      <c r="E354" s="136">
        <v>0</v>
      </c>
      <c r="F354" s="136">
        <v>0</v>
      </c>
      <c r="G354" s="136">
        <v>0</v>
      </c>
      <c r="H354" s="136">
        <v>0</v>
      </c>
      <c r="I354" s="136">
        <v>0</v>
      </c>
      <c r="J354" s="239">
        <f t="shared" si="0"/>
        <v>0</v>
      </c>
      <c r="K354" s="239">
        <f t="shared" si="2"/>
        <v>12</v>
      </c>
    </row>
    <row r="355" spans="1:11" ht="15.75" thickBot="1">
      <c r="A355" s="146" t="str">
        <f t="shared" si="1"/>
        <v>Dirección General de Inspección de Reglamentos</v>
      </c>
      <c r="B355" s="136">
        <v>0</v>
      </c>
      <c r="C355" s="136">
        <v>0</v>
      </c>
      <c r="D355" s="136">
        <v>0</v>
      </c>
      <c r="E355" s="136">
        <v>0</v>
      </c>
      <c r="F355" s="136">
        <v>0</v>
      </c>
      <c r="G355" s="136">
        <v>0</v>
      </c>
      <c r="H355" s="136">
        <v>0</v>
      </c>
      <c r="I355" s="136">
        <v>0</v>
      </c>
      <c r="J355" s="239">
        <f t="shared" si="0"/>
        <v>0</v>
      </c>
      <c r="K355" s="239">
        <f t="shared" si="2"/>
        <v>22</v>
      </c>
    </row>
    <row r="356" spans="1:11" ht="15.75" thickBot="1">
      <c r="A356" s="146" t="str">
        <f t="shared" si="1"/>
        <v>Dirección General de Obras Públicas</v>
      </c>
      <c r="B356" s="136">
        <v>0</v>
      </c>
      <c r="C356" s="136">
        <v>0</v>
      </c>
      <c r="D356" s="136">
        <v>0</v>
      </c>
      <c r="E356" s="136">
        <v>0</v>
      </c>
      <c r="F356" s="136">
        <v>0</v>
      </c>
      <c r="G356" s="136">
        <v>0</v>
      </c>
      <c r="H356" s="136">
        <v>0</v>
      </c>
      <c r="I356" s="136">
        <v>0</v>
      </c>
      <c r="J356" s="239">
        <f t="shared" si="0"/>
        <v>0</v>
      </c>
      <c r="K356" s="239">
        <f t="shared" si="2"/>
        <v>91</v>
      </c>
    </row>
    <row r="357" spans="1:11" ht="15.75" thickBot="1">
      <c r="A357" s="146" t="str">
        <f t="shared" si="1"/>
        <v>Dirección General de Servicios Públicos</v>
      </c>
      <c r="B357" s="136">
        <v>0</v>
      </c>
      <c r="C357" s="136">
        <v>0</v>
      </c>
      <c r="D357" s="136">
        <v>0</v>
      </c>
      <c r="E357" s="136">
        <v>0</v>
      </c>
      <c r="F357" s="136">
        <v>0</v>
      </c>
      <c r="G357" s="136">
        <v>0</v>
      </c>
      <c r="H357" s="136">
        <v>0</v>
      </c>
      <c r="I357" s="136">
        <v>0</v>
      </c>
      <c r="J357" s="239">
        <f t="shared" si="0"/>
        <v>0</v>
      </c>
      <c r="K357" s="239">
        <f t="shared" si="2"/>
        <v>7</v>
      </c>
    </row>
    <row r="358" spans="1:11" ht="15.75" thickBot="1">
      <c r="A358" s="146" t="str">
        <f t="shared" si="1"/>
        <v>Educación Municipal</v>
      </c>
      <c r="B358" s="136">
        <v>0</v>
      </c>
      <c r="C358" s="136">
        <v>0</v>
      </c>
      <c r="D358" s="136">
        <v>0</v>
      </c>
      <c r="E358" s="136">
        <v>0</v>
      </c>
      <c r="F358" s="136">
        <v>0</v>
      </c>
      <c r="G358" s="136">
        <v>0</v>
      </c>
      <c r="H358" s="136">
        <v>0</v>
      </c>
      <c r="I358" s="136">
        <v>0</v>
      </c>
      <c r="J358" s="239">
        <f t="shared" si="0"/>
        <v>0</v>
      </c>
      <c r="K358" s="239">
        <f t="shared" si="2"/>
        <v>2</v>
      </c>
    </row>
    <row r="359" spans="1:11" ht="15.75" thickBot="1">
      <c r="A359" s="146" t="str">
        <f t="shared" si="1"/>
        <v>Estacionómetros y Estacionamientos</v>
      </c>
      <c r="B359" s="136">
        <v>0</v>
      </c>
      <c r="C359" s="136">
        <v>0</v>
      </c>
      <c r="D359" s="136">
        <v>0</v>
      </c>
      <c r="E359" s="136">
        <v>0</v>
      </c>
      <c r="F359" s="136">
        <v>0</v>
      </c>
      <c r="G359" s="136">
        <v>0</v>
      </c>
      <c r="H359" s="136">
        <v>0</v>
      </c>
      <c r="I359" s="136">
        <v>0</v>
      </c>
      <c r="J359" s="239">
        <f t="shared" si="0"/>
        <v>0</v>
      </c>
      <c r="K359" s="239">
        <f t="shared" si="2"/>
        <v>4</v>
      </c>
    </row>
    <row r="360" spans="1:11" ht="15.75" thickBot="1">
      <c r="A360" s="146" t="str">
        <f t="shared" si="1"/>
        <v>Instituto de Capacitación y Oferta Educativa</v>
      </c>
      <c r="B360" s="136">
        <v>0</v>
      </c>
      <c r="C360" s="136">
        <v>0</v>
      </c>
      <c r="D360" s="136">
        <v>0</v>
      </c>
      <c r="E360" s="136">
        <v>0</v>
      </c>
      <c r="F360" s="136">
        <v>0</v>
      </c>
      <c r="G360" s="136">
        <v>0</v>
      </c>
      <c r="H360" s="136">
        <v>0</v>
      </c>
      <c r="I360" s="136">
        <v>0</v>
      </c>
      <c r="J360" s="239">
        <v>3</v>
      </c>
      <c r="K360" s="239">
        <f t="shared" si="2"/>
        <v>2</v>
      </c>
    </row>
    <row r="361" spans="1:11" ht="15.75" thickBot="1">
      <c r="A361" s="146" t="str">
        <f t="shared" si="1"/>
        <v>Instituto de Cultura</v>
      </c>
      <c r="B361" s="136">
        <v>0</v>
      </c>
      <c r="C361" s="136">
        <v>0</v>
      </c>
      <c r="D361" s="136">
        <v>0</v>
      </c>
      <c r="E361" s="136">
        <v>0</v>
      </c>
      <c r="F361" s="136">
        <v>0</v>
      </c>
      <c r="G361" s="136">
        <v>0</v>
      </c>
      <c r="H361" s="136">
        <v>0</v>
      </c>
      <c r="I361" s="136">
        <v>0</v>
      </c>
      <c r="J361" s="239">
        <f t="shared" ref="J361:J387" si="3">SUM(B361:I361)</f>
        <v>0</v>
      </c>
      <c r="K361" s="239">
        <f t="shared" si="2"/>
        <v>6</v>
      </c>
    </row>
    <row r="362" spans="1:11" ht="15.75" thickBot="1">
      <c r="A362" s="146" t="str">
        <f t="shared" si="1"/>
        <v>Instituto Municipal de la Juventud</v>
      </c>
      <c r="B362" s="136">
        <v>0</v>
      </c>
      <c r="C362" s="136">
        <v>0</v>
      </c>
      <c r="D362" s="136">
        <v>0</v>
      </c>
      <c r="E362" s="136">
        <v>0</v>
      </c>
      <c r="F362" s="136">
        <v>0</v>
      </c>
      <c r="G362" s="136">
        <v>0</v>
      </c>
      <c r="H362" s="136">
        <v>0</v>
      </c>
      <c r="I362" s="136">
        <v>0</v>
      </c>
      <c r="J362" s="239">
        <f t="shared" si="3"/>
        <v>0</v>
      </c>
      <c r="K362" s="239">
        <f t="shared" si="2"/>
        <v>0</v>
      </c>
    </row>
    <row r="363" spans="1:11" ht="15.75" thickBot="1">
      <c r="A363" s="146" t="str">
        <f t="shared" si="1"/>
        <v>Instituto Municipal de la Mujer</v>
      </c>
      <c r="B363" s="136">
        <v>0</v>
      </c>
      <c r="C363" s="136">
        <v>0</v>
      </c>
      <c r="D363" s="136">
        <v>0</v>
      </c>
      <c r="E363" s="136">
        <v>0</v>
      </c>
      <c r="F363" s="136">
        <v>0</v>
      </c>
      <c r="G363" s="136">
        <v>0</v>
      </c>
      <c r="H363" s="136">
        <v>0</v>
      </c>
      <c r="I363" s="136">
        <v>0</v>
      </c>
      <c r="J363" s="239">
        <f t="shared" si="3"/>
        <v>0</v>
      </c>
      <c r="K363" s="239">
        <f t="shared" si="2"/>
        <v>0</v>
      </c>
    </row>
    <row r="364" spans="1:11" ht="15.75" thickBot="1">
      <c r="A364" s="146" t="str">
        <f t="shared" si="1"/>
        <v>Integración y Dictaminación</v>
      </c>
      <c r="B364" s="136">
        <v>0</v>
      </c>
      <c r="C364" s="136">
        <v>0</v>
      </c>
      <c r="D364" s="136">
        <v>0</v>
      </c>
      <c r="E364" s="136">
        <v>0</v>
      </c>
      <c r="F364" s="136">
        <v>0</v>
      </c>
      <c r="G364" s="136">
        <v>0</v>
      </c>
      <c r="H364" s="136">
        <v>0</v>
      </c>
      <c r="I364" s="136">
        <v>0</v>
      </c>
      <c r="J364" s="239">
        <f t="shared" si="3"/>
        <v>0</v>
      </c>
      <c r="K364" s="239">
        <f t="shared" si="2"/>
        <v>4</v>
      </c>
    </row>
    <row r="365" spans="1:11" ht="15.75" thickBot="1">
      <c r="A365" s="146" t="str">
        <f t="shared" si="1"/>
        <v>Junta Municipal de Reclutamiento</v>
      </c>
      <c r="B365" s="136">
        <v>0</v>
      </c>
      <c r="C365" s="136">
        <v>0</v>
      </c>
      <c r="D365" s="136">
        <v>0</v>
      </c>
      <c r="E365" s="136">
        <v>0</v>
      </c>
      <c r="F365" s="136">
        <v>0</v>
      </c>
      <c r="G365" s="136">
        <v>0</v>
      </c>
      <c r="H365" s="136">
        <v>0</v>
      </c>
      <c r="I365" s="136">
        <v>0</v>
      </c>
      <c r="J365" s="239">
        <f t="shared" si="3"/>
        <v>0</v>
      </c>
      <c r="K365" s="239">
        <f t="shared" si="2"/>
        <v>0</v>
      </c>
    </row>
    <row r="366" spans="1:11" ht="15.75" thickBot="1">
      <c r="A366" s="146" t="str">
        <f t="shared" si="1"/>
        <v>Mantenimiento de Pavimentos</v>
      </c>
      <c r="B366" s="136">
        <v>0</v>
      </c>
      <c r="C366" s="136">
        <v>0</v>
      </c>
      <c r="D366" s="136">
        <v>0</v>
      </c>
      <c r="E366" s="136">
        <v>0</v>
      </c>
      <c r="F366" s="136">
        <v>0</v>
      </c>
      <c r="G366" s="136">
        <v>0</v>
      </c>
      <c r="H366" s="136">
        <v>0</v>
      </c>
      <c r="I366" s="136">
        <v>0</v>
      </c>
      <c r="J366" s="239">
        <f t="shared" si="3"/>
        <v>0</v>
      </c>
      <c r="K366" s="239">
        <f t="shared" si="2"/>
        <v>2</v>
      </c>
    </row>
    <row r="367" spans="1:11" ht="15.75" thickBot="1">
      <c r="A367" s="146" t="str">
        <f t="shared" si="1"/>
        <v>Mantenimiento Urbano</v>
      </c>
      <c r="B367" s="136">
        <v>0</v>
      </c>
      <c r="C367" s="136">
        <v>0</v>
      </c>
      <c r="D367" s="136">
        <v>0</v>
      </c>
      <c r="E367" s="136">
        <v>0</v>
      </c>
      <c r="F367" s="136">
        <v>0</v>
      </c>
      <c r="G367" s="136">
        <v>0</v>
      </c>
      <c r="H367" s="136">
        <v>0</v>
      </c>
      <c r="I367" s="136">
        <v>0</v>
      </c>
      <c r="J367" s="239">
        <f t="shared" si="3"/>
        <v>0</v>
      </c>
      <c r="K367" s="239">
        <f t="shared" si="2"/>
        <v>1</v>
      </c>
    </row>
    <row r="368" spans="1:11" ht="15.75" thickBot="1">
      <c r="A368" s="146" t="str">
        <f t="shared" si="1"/>
        <v>Oficialía Mayor Administrativa</v>
      </c>
      <c r="B368" s="136">
        <v>0</v>
      </c>
      <c r="C368" s="136">
        <v>0</v>
      </c>
      <c r="D368" s="136">
        <v>0</v>
      </c>
      <c r="E368" s="136">
        <v>0</v>
      </c>
      <c r="F368" s="136">
        <v>0</v>
      </c>
      <c r="G368" s="136">
        <v>0</v>
      </c>
      <c r="H368" s="136">
        <v>0</v>
      </c>
      <c r="I368" s="136">
        <v>0</v>
      </c>
      <c r="J368" s="239">
        <f t="shared" si="3"/>
        <v>0</v>
      </c>
      <c r="K368" s="239">
        <f t="shared" si="2"/>
        <v>48</v>
      </c>
    </row>
    <row r="369" spans="1:11" ht="15.75" thickBot="1">
      <c r="A369" s="146" t="str">
        <f t="shared" si="1"/>
        <v>Oficialía Mayor de Padrón y Licencias</v>
      </c>
      <c r="B369" s="136">
        <v>0</v>
      </c>
      <c r="C369" s="136">
        <v>0</v>
      </c>
      <c r="D369" s="136">
        <v>0</v>
      </c>
      <c r="E369" s="136">
        <v>0</v>
      </c>
      <c r="F369" s="136">
        <v>0</v>
      </c>
      <c r="G369" s="136">
        <v>0</v>
      </c>
      <c r="H369" s="136">
        <v>0</v>
      </c>
      <c r="I369" s="136">
        <v>0</v>
      </c>
      <c r="J369" s="239">
        <f t="shared" si="3"/>
        <v>0</v>
      </c>
      <c r="K369" s="239">
        <f t="shared" si="2"/>
        <v>39</v>
      </c>
    </row>
    <row r="370" spans="1:11" ht="15.75" thickBot="1">
      <c r="A370" s="146" t="str">
        <f t="shared" si="1"/>
        <v>Parques y Jardines</v>
      </c>
      <c r="B370" s="136">
        <v>0</v>
      </c>
      <c r="C370" s="136">
        <v>0</v>
      </c>
      <c r="D370" s="136">
        <v>0</v>
      </c>
      <c r="E370" s="136">
        <v>0</v>
      </c>
      <c r="F370" s="136">
        <v>0</v>
      </c>
      <c r="G370" s="136">
        <v>0</v>
      </c>
      <c r="H370" s="136">
        <v>0</v>
      </c>
      <c r="I370" s="136">
        <v>0</v>
      </c>
      <c r="J370" s="239">
        <f t="shared" si="3"/>
        <v>0</v>
      </c>
      <c r="K370" s="239">
        <f t="shared" si="2"/>
        <v>1</v>
      </c>
    </row>
    <row r="371" spans="1:11" ht="15.75" thickBot="1">
      <c r="A371" s="146" t="str">
        <f t="shared" si="1"/>
        <v>Participación Ciudadana</v>
      </c>
      <c r="B371" s="136">
        <v>0</v>
      </c>
      <c r="C371" s="136">
        <v>0</v>
      </c>
      <c r="D371" s="136">
        <v>0</v>
      </c>
      <c r="E371" s="136">
        <v>0</v>
      </c>
      <c r="F371" s="136">
        <v>0</v>
      </c>
      <c r="G371" s="136">
        <v>0</v>
      </c>
      <c r="H371" s="136">
        <v>0</v>
      </c>
      <c r="I371" s="136">
        <v>0</v>
      </c>
      <c r="J371" s="239">
        <f t="shared" si="3"/>
        <v>0</v>
      </c>
      <c r="K371" s="239">
        <f t="shared" si="2"/>
        <v>9</v>
      </c>
    </row>
    <row r="372" spans="1:11" ht="15.75" thickBot="1">
      <c r="A372" s="146" t="str">
        <f t="shared" si="1"/>
        <v>Patrimonio Municipal</v>
      </c>
      <c r="B372" s="136">
        <v>0</v>
      </c>
      <c r="C372" s="136">
        <v>0</v>
      </c>
      <c r="D372" s="136">
        <v>0</v>
      </c>
      <c r="E372" s="136">
        <v>0</v>
      </c>
      <c r="F372" s="136">
        <v>0</v>
      </c>
      <c r="G372" s="136">
        <v>0</v>
      </c>
      <c r="H372" s="136">
        <v>0</v>
      </c>
      <c r="I372" s="136">
        <v>0</v>
      </c>
      <c r="J372" s="239">
        <f t="shared" si="3"/>
        <v>0</v>
      </c>
      <c r="K372" s="239">
        <f t="shared" si="2"/>
        <v>16</v>
      </c>
    </row>
    <row r="373" spans="1:11" ht="15.75" thickBot="1">
      <c r="A373" s="146" t="str">
        <f t="shared" si="1"/>
        <v>Protección al Medio Ambiente</v>
      </c>
      <c r="B373" s="136">
        <v>0</v>
      </c>
      <c r="C373" s="136">
        <v>0</v>
      </c>
      <c r="D373" s="136">
        <v>0</v>
      </c>
      <c r="E373" s="136">
        <v>0</v>
      </c>
      <c r="F373" s="136">
        <v>0</v>
      </c>
      <c r="G373" s="136">
        <v>0</v>
      </c>
      <c r="H373" s="136">
        <v>0</v>
      </c>
      <c r="I373" s="136">
        <v>0</v>
      </c>
      <c r="J373" s="239">
        <f t="shared" si="3"/>
        <v>0</v>
      </c>
      <c r="K373" s="239">
        <f t="shared" si="2"/>
        <v>0</v>
      </c>
    </row>
    <row r="374" spans="1:11" ht="15.75" thickBot="1">
      <c r="A374" s="146" t="str">
        <f t="shared" si="1"/>
        <v>Protección Civil y Bomberos</v>
      </c>
      <c r="B374" s="136">
        <v>0</v>
      </c>
      <c r="C374" s="136">
        <v>0</v>
      </c>
      <c r="D374" s="136">
        <v>0</v>
      </c>
      <c r="E374" s="136">
        <v>0</v>
      </c>
      <c r="F374" s="136">
        <v>0</v>
      </c>
      <c r="G374" s="136">
        <v>0</v>
      </c>
      <c r="H374" s="136">
        <v>0</v>
      </c>
      <c r="I374" s="136">
        <v>0</v>
      </c>
      <c r="J374" s="239">
        <f t="shared" si="3"/>
        <v>0</v>
      </c>
      <c r="K374" s="239">
        <f t="shared" si="2"/>
        <v>5</v>
      </c>
    </row>
    <row r="375" spans="1:11" ht="15.75" thickBot="1">
      <c r="A375" s="146" t="str">
        <f t="shared" si="1"/>
        <v>Proyectos Estratégicos</v>
      </c>
      <c r="B375" s="136">
        <v>0</v>
      </c>
      <c r="C375" s="136">
        <v>0</v>
      </c>
      <c r="D375" s="136">
        <v>0</v>
      </c>
      <c r="E375" s="136">
        <v>0</v>
      </c>
      <c r="F375" s="136">
        <v>0</v>
      </c>
      <c r="G375" s="136">
        <v>0</v>
      </c>
      <c r="H375" s="136">
        <v>0</v>
      </c>
      <c r="I375" s="136">
        <v>0</v>
      </c>
      <c r="J375" s="239">
        <f t="shared" si="3"/>
        <v>0</v>
      </c>
      <c r="K375" s="239">
        <f t="shared" si="2"/>
        <v>3</v>
      </c>
    </row>
    <row r="376" spans="1:11" ht="15.75" thickBot="1">
      <c r="A376" s="146" t="str">
        <f t="shared" si="1"/>
        <v>Rastros Municipales</v>
      </c>
      <c r="B376" s="136">
        <v>0</v>
      </c>
      <c r="C376" s="136">
        <v>0</v>
      </c>
      <c r="D376" s="136">
        <v>0</v>
      </c>
      <c r="E376" s="136">
        <v>0</v>
      </c>
      <c r="F376" s="136">
        <v>0</v>
      </c>
      <c r="G376" s="136">
        <v>0</v>
      </c>
      <c r="H376" s="136">
        <v>0</v>
      </c>
      <c r="I376" s="136">
        <v>0</v>
      </c>
      <c r="J376" s="239">
        <f t="shared" si="3"/>
        <v>0</v>
      </c>
      <c r="K376" s="239">
        <f t="shared" si="2"/>
        <v>1</v>
      </c>
    </row>
    <row r="377" spans="1:11" ht="15.75" thickBot="1">
      <c r="A377" s="146" t="str">
        <f t="shared" si="1"/>
        <v>Regidores</v>
      </c>
      <c r="B377" s="136">
        <v>0</v>
      </c>
      <c r="C377" s="136">
        <v>0</v>
      </c>
      <c r="D377" s="136">
        <v>0</v>
      </c>
      <c r="E377" s="136">
        <v>0</v>
      </c>
      <c r="F377" s="136">
        <v>0</v>
      </c>
      <c r="G377" s="136">
        <v>0</v>
      </c>
      <c r="H377" s="136">
        <v>0</v>
      </c>
      <c r="I377" s="136">
        <v>0</v>
      </c>
      <c r="J377" s="138">
        <f t="shared" si="3"/>
        <v>0</v>
      </c>
      <c r="K377" s="239">
        <f t="shared" si="2"/>
        <v>2</v>
      </c>
    </row>
    <row r="378" spans="1:11" ht="15.75" thickBot="1">
      <c r="A378" s="146" t="str">
        <f t="shared" si="1"/>
        <v>Registro Civil</v>
      </c>
      <c r="B378" s="136">
        <v>0</v>
      </c>
      <c r="C378" s="136">
        <v>0</v>
      </c>
      <c r="D378" s="136">
        <v>0</v>
      </c>
      <c r="E378" s="136">
        <v>0</v>
      </c>
      <c r="F378" s="136">
        <v>0</v>
      </c>
      <c r="G378" s="136">
        <v>0</v>
      </c>
      <c r="H378" s="136">
        <v>0</v>
      </c>
      <c r="I378" s="136">
        <v>0</v>
      </c>
      <c r="J378" s="138">
        <f t="shared" si="3"/>
        <v>0</v>
      </c>
      <c r="K378" s="239">
        <f t="shared" si="2"/>
        <v>1</v>
      </c>
    </row>
    <row r="379" spans="1:11" ht="15.75" thickBot="1">
      <c r="A379" s="146" t="str">
        <f t="shared" si="1"/>
        <v>Relaciones Exteriores</v>
      </c>
      <c r="B379" s="136">
        <v>0</v>
      </c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138">
        <f t="shared" si="3"/>
        <v>0</v>
      </c>
      <c r="K379" s="239">
        <f t="shared" si="2"/>
        <v>1</v>
      </c>
    </row>
    <row r="380" spans="1:11" ht="15.75" thickBot="1">
      <c r="A380" s="146" t="str">
        <f t="shared" si="1"/>
        <v>Relaciones Públicas</v>
      </c>
      <c r="B380" s="136">
        <v>0</v>
      </c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138">
        <f t="shared" si="3"/>
        <v>0</v>
      </c>
      <c r="K380" s="239">
        <f t="shared" si="2"/>
        <v>2</v>
      </c>
    </row>
    <row r="381" spans="1:11" ht="15.75" thickBot="1">
      <c r="A381" s="146" t="str">
        <f t="shared" si="1"/>
        <v>Sanidad Animal</v>
      </c>
      <c r="B381" s="136">
        <v>0</v>
      </c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138">
        <f t="shared" si="3"/>
        <v>0</v>
      </c>
      <c r="K381" s="239">
        <f t="shared" si="2"/>
        <v>0</v>
      </c>
    </row>
    <row r="382" spans="1:11" ht="15.75" thickBot="1">
      <c r="A382" s="146" t="str">
        <f t="shared" si="1"/>
        <v>Secretaria del Ayuntamiento</v>
      </c>
      <c r="B382" s="136">
        <v>0</v>
      </c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156">
        <f t="shared" si="3"/>
        <v>0</v>
      </c>
      <c r="K382" s="239">
        <f t="shared" si="2"/>
        <v>4</v>
      </c>
    </row>
    <row r="383" spans="1:11" ht="15.75" thickBot="1">
      <c r="A383" s="146" t="str">
        <f t="shared" si="1"/>
        <v>Secretaría Particular</v>
      </c>
      <c r="B383" s="136">
        <v>0</v>
      </c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351">
        <f t="shared" si="3"/>
        <v>0</v>
      </c>
      <c r="K383" s="239">
        <f t="shared" si="2"/>
        <v>5</v>
      </c>
    </row>
    <row r="384" spans="1:11" ht="15.75" thickBot="1">
      <c r="A384" s="146" t="str">
        <f t="shared" si="1"/>
        <v>Sindicatura</v>
      </c>
      <c r="B384" s="136">
        <v>0</v>
      </c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351">
        <f t="shared" si="3"/>
        <v>0</v>
      </c>
      <c r="K384" s="239">
        <f t="shared" si="2"/>
        <v>25</v>
      </c>
    </row>
    <row r="385" spans="1:11" ht="15.75" thickBot="1">
      <c r="A385" s="146" t="str">
        <f t="shared" si="1"/>
        <v>Tesorería</v>
      </c>
      <c r="B385" s="136">
        <v>0</v>
      </c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351">
        <f t="shared" si="3"/>
        <v>0</v>
      </c>
      <c r="K385" s="239">
        <f t="shared" si="2"/>
        <v>44</v>
      </c>
    </row>
    <row r="386" spans="1:11" ht="15.75" thickBot="1">
      <c r="A386" s="146" t="str">
        <f t="shared" si="1"/>
        <v>Transparencia y Acceso a la Información</v>
      </c>
      <c r="B386" s="136">
        <v>0</v>
      </c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351">
        <f t="shared" si="3"/>
        <v>0</v>
      </c>
      <c r="K386" s="239">
        <f t="shared" si="2"/>
        <v>21</v>
      </c>
    </row>
    <row r="387" spans="1:11" ht="15.75" thickBot="1">
      <c r="A387" s="146" t="str">
        <f t="shared" si="1"/>
        <v>Vinculación Asuntos Religiosos</v>
      </c>
      <c r="B387" s="136">
        <v>0</v>
      </c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351">
        <f t="shared" si="3"/>
        <v>0</v>
      </c>
      <c r="K387" s="239">
        <f t="shared" si="2"/>
        <v>1</v>
      </c>
    </row>
    <row r="388" spans="1:11" ht="15.75" thickBot="1"/>
    <row r="389" spans="1:11" ht="19.5" thickBot="1">
      <c r="A389" s="489" t="s">
        <v>2</v>
      </c>
      <c r="B389" s="486">
        <f t="shared" ref="B389:H389" si="4">SUM(B331:B388)</f>
        <v>0</v>
      </c>
      <c r="C389" s="487">
        <f t="shared" si="4"/>
        <v>0</v>
      </c>
      <c r="D389" s="487">
        <f>SUM(D331:D388)</f>
        <v>0</v>
      </c>
      <c r="E389" s="490">
        <f>SUM(E331:E388)</f>
        <v>0</v>
      </c>
      <c r="F389" s="487">
        <f t="shared" si="4"/>
        <v>0</v>
      </c>
      <c r="G389" s="487">
        <f t="shared" si="4"/>
        <v>0</v>
      </c>
      <c r="H389" s="487">
        <f t="shared" si="4"/>
        <v>0</v>
      </c>
      <c r="I389" s="487">
        <f>SUM(I332:I388)</f>
        <v>0</v>
      </c>
      <c r="J389" s="491">
        <f>SUM(B389:I389)</f>
        <v>0</v>
      </c>
      <c r="K389" s="491">
        <f>SUM(K332:K388)</f>
        <v>512</v>
      </c>
    </row>
    <row r="390" spans="1:11" ht="15.75" thickBot="1"/>
    <row r="391" spans="1:11" ht="19.5" thickBot="1">
      <c r="B391" s="577">
        <v>5</v>
      </c>
      <c r="C391" s="577">
        <v>41</v>
      </c>
      <c r="D391" s="577">
        <v>77</v>
      </c>
      <c r="E391" s="577">
        <v>75</v>
      </c>
      <c r="F391" s="577">
        <v>82</v>
      </c>
      <c r="G391" s="577">
        <v>133</v>
      </c>
      <c r="H391" s="577">
        <v>85</v>
      </c>
      <c r="I391" s="577">
        <v>14</v>
      </c>
      <c r="J391" s="491">
        <f>SUM(B391:I391)</f>
        <v>512</v>
      </c>
    </row>
  </sheetData>
  <sortState ref="D249:D306">
    <sortCondition ref="D249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2:K378"/>
  <sheetViews>
    <sheetView topLeftCell="A85" workbookViewId="0">
      <selection activeCell="E47" sqref="E47:G47"/>
    </sheetView>
  </sheetViews>
  <sheetFormatPr baseColWidth="10" defaultRowHeight="15"/>
  <cols>
    <col min="1" max="1" width="67" style="409" customWidth="1"/>
    <col min="2" max="2" width="13" style="409" customWidth="1"/>
    <col min="3" max="3" width="11.42578125" style="409"/>
    <col min="4" max="4" width="11.42578125" style="409" customWidth="1"/>
    <col min="5" max="10" width="11.42578125" style="409"/>
    <col min="11" max="11" width="14.140625" style="409" customWidth="1"/>
    <col min="12" max="16384" width="11.42578125" style="409"/>
  </cols>
  <sheetData>
    <row r="2" spans="1:3">
      <c r="A2" s="409">
        <v>2584</v>
      </c>
      <c r="B2" s="409">
        <v>2962</v>
      </c>
      <c r="C2" s="409">
        <f>+B2-A2</f>
        <v>378</v>
      </c>
    </row>
    <row r="5" spans="1:3" ht="21" thickBot="1">
      <c r="A5" s="410" t="s">
        <v>430</v>
      </c>
      <c r="B5" s="350"/>
    </row>
    <row r="6" spans="1:3" ht="27.75" thickBot="1">
      <c r="A6" s="411" t="s">
        <v>297</v>
      </c>
      <c r="B6" s="412"/>
    </row>
    <row r="7" spans="1:3" ht="15.75">
      <c r="A7" s="413" t="s">
        <v>0</v>
      </c>
      <c r="B7" s="350"/>
    </row>
    <row r="8" spans="1:3">
      <c r="B8" s="414"/>
    </row>
    <row r="9" spans="1:3">
      <c r="A9" s="141" t="s">
        <v>37</v>
      </c>
      <c r="B9" s="101"/>
    </row>
    <row r="10" spans="1:3" ht="15.75" thickBot="1">
      <c r="A10" s="415" t="s">
        <v>1</v>
      </c>
      <c r="B10" s="101"/>
    </row>
    <row r="11" spans="1:3" ht="15.75" thickBot="1">
      <c r="A11" s="9" t="s">
        <v>2</v>
      </c>
      <c r="B11" s="19">
        <f>SUM(B9:B10)</f>
        <v>0</v>
      </c>
    </row>
    <row r="12" spans="1:3">
      <c r="A12" s="11"/>
      <c r="B12" s="350"/>
    </row>
    <row r="13" spans="1:3" ht="15.75">
      <c r="A13" s="413" t="s">
        <v>3</v>
      </c>
      <c r="B13" s="350"/>
    </row>
    <row r="14" spans="1:3">
      <c r="B14" s="414"/>
    </row>
    <row r="15" spans="1:3">
      <c r="A15" s="141" t="s">
        <v>4</v>
      </c>
      <c r="B15" s="101"/>
    </row>
    <row r="16" spans="1:3">
      <c r="A16" s="142" t="s">
        <v>5</v>
      </c>
      <c r="B16" s="101"/>
    </row>
    <row r="17" spans="1:2">
      <c r="A17" s="142" t="s">
        <v>6</v>
      </c>
      <c r="B17" s="414"/>
    </row>
    <row r="18" spans="1:2" ht="15.75" thickBot="1">
      <c r="A18" s="142" t="s">
        <v>7</v>
      </c>
      <c r="B18" s="416"/>
    </row>
    <row r="19" spans="1:2" ht="15.75" thickBot="1">
      <c r="A19" s="9" t="s">
        <v>2</v>
      </c>
      <c r="B19" s="3">
        <f>SUM(B15:B18)</f>
        <v>0</v>
      </c>
    </row>
    <row r="20" spans="1:2">
      <c r="A20" s="11"/>
      <c r="B20" s="350"/>
    </row>
    <row r="21" spans="1:2">
      <c r="A21" s="11"/>
      <c r="B21" s="350"/>
    </row>
    <row r="22" spans="1:2">
      <c r="A22" s="142" t="s">
        <v>330</v>
      </c>
      <c r="B22" s="5"/>
    </row>
    <row r="23" spans="1:2">
      <c r="A23" s="142" t="s">
        <v>331</v>
      </c>
      <c r="B23" s="5"/>
    </row>
    <row r="24" spans="1:2">
      <c r="A24" s="142" t="s">
        <v>332</v>
      </c>
      <c r="B24" s="5"/>
    </row>
    <row r="25" spans="1:2">
      <c r="A25" s="142" t="s">
        <v>333</v>
      </c>
      <c r="B25" s="5"/>
    </row>
    <row r="26" spans="1:2" ht="15.75" thickBot="1">
      <c r="A26" s="11"/>
      <c r="B26" s="12"/>
    </row>
    <row r="27" spans="1:2" ht="15.75" thickBot="1">
      <c r="A27" s="9" t="s">
        <v>2</v>
      </c>
      <c r="B27" s="3">
        <f>SUM(B22:B26)</f>
        <v>0</v>
      </c>
    </row>
    <row r="28" spans="1:2">
      <c r="A28" s="11"/>
      <c r="B28" s="18"/>
    </row>
    <row r="29" spans="1:2">
      <c r="A29" s="11"/>
      <c r="B29" s="18"/>
    </row>
    <row r="30" spans="1:2">
      <c r="A30" s="11"/>
      <c r="B30" s="18"/>
    </row>
    <row r="31" spans="1:2">
      <c r="A31" s="11"/>
      <c r="B31" s="12"/>
    </row>
    <row r="32" spans="1:2">
      <c r="A32" s="142" t="s">
        <v>377</v>
      </c>
      <c r="B32" s="5"/>
    </row>
    <row r="33" spans="1:2">
      <c r="A33" s="142" t="s">
        <v>376</v>
      </c>
      <c r="B33" s="5"/>
    </row>
    <row r="34" spans="1:2">
      <c r="A34" s="142" t="s">
        <v>375</v>
      </c>
      <c r="B34" s="5"/>
    </row>
    <row r="35" spans="1:2">
      <c r="A35" s="142" t="s">
        <v>378</v>
      </c>
      <c r="B35" s="5"/>
    </row>
    <row r="36" spans="1:2" ht="15.75" thickBot="1">
      <c r="A36" s="11"/>
      <c r="B36" s="12"/>
    </row>
    <row r="37" spans="1:2" ht="15.75" thickBot="1">
      <c r="A37" s="9"/>
      <c r="B37" s="3">
        <f>SUM(B33:B36)</f>
        <v>0</v>
      </c>
    </row>
    <row r="38" spans="1:2">
      <c r="A38" s="11"/>
      <c r="B38" s="350"/>
    </row>
    <row r="39" spans="1:2">
      <c r="A39" s="11"/>
      <c r="B39" s="350"/>
    </row>
    <row r="40" spans="1:2">
      <c r="A40" s="11"/>
      <c r="B40" s="350"/>
    </row>
    <row r="41" spans="1:2" ht="15.75">
      <c r="A41" s="413" t="s">
        <v>8</v>
      </c>
      <c r="B41" s="350"/>
    </row>
    <row r="42" spans="1:2">
      <c r="B42" s="414"/>
    </row>
    <row r="43" spans="1:2" ht="15.75" thickBot="1">
      <c r="A43" s="141" t="s">
        <v>9</v>
      </c>
      <c r="B43" s="417"/>
    </row>
    <row r="44" spans="1:2" ht="15.75" thickBot="1">
      <c r="A44" s="9" t="s">
        <v>2</v>
      </c>
      <c r="B44" s="3">
        <f>SUM(B43)</f>
        <v>0</v>
      </c>
    </row>
    <row r="45" spans="1:2">
      <c r="B45" s="414"/>
    </row>
    <row r="46" spans="1:2" ht="15.75">
      <c r="A46" s="413" t="s">
        <v>10</v>
      </c>
      <c r="B46" s="350"/>
    </row>
    <row r="47" spans="1:2">
      <c r="B47" s="414"/>
    </row>
    <row r="48" spans="1:2">
      <c r="A48" s="7" t="s">
        <v>453</v>
      </c>
      <c r="B48" s="101"/>
    </row>
    <row r="49" spans="1:2">
      <c r="A49" s="141" t="s">
        <v>253</v>
      </c>
      <c r="B49" s="101"/>
    </row>
    <row r="50" spans="1:2">
      <c r="A50" s="141" t="s">
        <v>12</v>
      </c>
      <c r="B50" s="101"/>
    </row>
    <row r="51" spans="1:2">
      <c r="A51" s="141" t="s">
        <v>273</v>
      </c>
      <c r="B51" s="101"/>
    </row>
    <row r="52" spans="1:2">
      <c r="A52" s="141" t="s">
        <v>287</v>
      </c>
      <c r="B52" s="101"/>
    </row>
    <row r="53" spans="1:2">
      <c r="A53" s="141" t="s">
        <v>14</v>
      </c>
      <c r="B53" s="101"/>
    </row>
    <row r="54" spans="1:2">
      <c r="A54" s="141" t="s">
        <v>235</v>
      </c>
      <c r="B54" s="101"/>
    </row>
    <row r="55" spans="1:2">
      <c r="A55" s="141" t="s">
        <v>15</v>
      </c>
      <c r="B55" s="101"/>
    </row>
    <row r="56" spans="1:2">
      <c r="A56" s="141" t="s">
        <v>16</v>
      </c>
      <c r="B56" s="101"/>
    </row>
    <row r="57" spans="1:2">
      <c r="A57" s="141" t="s">
        <v>289</v>
      </c>
      <c r="B57" s="101"/>
    </row>
    <row r="58" spans="1:2">
      <c r="A58" s="141" t="s">
        <v>17</v>
      </c>
      <c r="B58" s="101"/>
    </row>
    <row r="59" spans="1:2">
      <c r="A59" s="141" t="s">
        <v>236</v>
      </c>
      <c r="B59" s="101"/>
    </row>
    <row r="60" spans="1:2">
      <c r="A60" s="141" t="s">
        <v>254</v>
      </c>
      <c r="B60" s="101"/>
    </row>
    <row r="61" spans="1:2">
      <c r="A61" s="141" t="s">
        <v>274</v>
      </c>
      <c r="B61" s="101"/>
    </row>
    <row r="62" spans="1:2">
      <c r="A62" s="141" t="s">
        <v>18</v>
      </c>
      <c r="B62" s="101"/>
    </row>
    <row r="63" spans="1:2" ht="15.75" thickBot="1">
      <c r="A63" s="418"/>
      <c r="B63" s="350"/>
    </row>
    <row r="64" spans="1:2" ht="15.75" thickBot="1">
      <c r="A64" s="418"/>
      <c r="B64" s="3">
        <f>SUM(B48:B63)</f>
        <v>0</v>
      </c>
    </row>
    <row r="65" spans="1:2">
      <c r="A65" s="418"/>
      <c r="B65" s="18"/>
    </row>
    <row r="66" spans="1:2">
      <c r="A66" s="418"/>
      <c r="B66" s="18"/>
    </row>
    <row r="67" spans="1:2">
      <c r="B67" s="414"/>
    </row>
    <row r="68" spans="1:2">
      <c r="B68" s="414"/>
    </row>
    <row r="69" spans="1:2">
      <c r="B69" s="414"/>
    </row>
    <row r="70" spans="1:2">
      <c r="B70" s="414"/>
    </row>
    <row r="71" spans="1:2">
      <c r="B71" s="414"/>
    </row>
    <row r="72" spans="1:2">
      <c r="B72" s="414"/>
    </row>
    <row r="73" spans="1:2" ht="15.75">
      <c r="A73" s="413" t="s">
        <v>19</v>
      </c>
      <c r="B73" s="350"/>
    </row>
    <row r="74" spans="1:2">
      <c r="B74" s="414"/>
    </row>
    <row r="75" spans="1:2">
      <c r="A75" s="7" t="s">
        <v>197</v>
      </c>
      <c r="B75" s="101"/>
    </row>
    <row r="76" spans="1:2">
      <c r="A76" s="7" t="s">
        <v>21</v>
      </c>
      <c r="B76" s="101"/>
    </row>
    <row r="77" spans="1:2">
      <c r="A77" s="7" t="s">
        <v>22</v>
      </c>
      <c r="B77" s="101"/>
    </row>
    <row r="78" spans="1:2">
      <c r="A78" s="7" t="s">
        <v>20</v>
      </c>
      <c r="B78" s="101"/>
    </row>
    <row r="79" spans="1:2">
      <c r="A79" s="7" t="s">
        <v>196</v>
      </c>
      <c r="B79" s="101"/>
    </row>
    <row r="80" spans="1:2">
      <c r="A80" s="7" t="s">
        <v>23</v>
      </c>
      <c r="B80" s="101"/>
    </row>
    <row r="81" spans="1:2">
      <c r="A81" s="7" t="s">
        <v>24</v>
      </c>
      <c r="B81" s="101"/>
    </row>
    <row r="82" spans="1:2" ht="15.75" thickBot="1">
      <c r="A82" s="418"/>
      <c r="B82" s="350"/>
    </row>
    <row r="83" spans="1:2" ht="15.75" thickBot="1">
      <c r="A83" s="9" t="s">
        <v>2</v>
      </c>
      <c r="B83" s="3">
        <f>SUM(B75:B82)</f>
        <v>0</v>
      </c>
    </row>
    <row r="84" spans="1:2">
      <c r="B84" s="414"/>
    </row>
    <row r="85" spans="1:2">
      <c r="B85" s="414"/>
    </row>
    <row r="86" spans="1:2" ht="15.75">
      <c r="A86" s="413" t="s">
        <v>25</v>
      </c>
      <c r="B86" s="350"/>
    </row>
    <row r="87" spans="1:2">
      <c r="B87" s="414"/>
    </row>
    <row r="88" spans="1:2" ht="15.75" thickBot="1">
      <c r="A88" s="418"/>
      <c r="B88" s="350"/>
    </row>
    <row r="89" spans="1:2" ht="15.75" thickBot="1">
      <c r="A89" s="148" t="s">
        <v>25</v>
      </c>
      <c r="B89" s="3"/>
    </row>
    <row r="90" spans="1:2">
      <c r="B90" s="414"/>
    </row>
    <row r="91" spans="1:2" ht="15.75">
      <c r="A91" s="413" t="s">
        <v>26</v>
      </c>
      <c r="B91" s="350"/>
    </row>
    <row r="92" spans="1:2" ht="15.75" thickBot="1">
      <c r="A92" s="418"/>
      <c r="B92" s="350"/>
    </row>
    <row r="93" spans="1:2" ht="15.75" thickBot="1">
      <c r="A93" s="148" t="s">
        <v>431</v>
      </c>
      <c r="B93" s="3"/>
    </row>
    <row r="94" spans="1:2">
      <c r="B94" s="414"/>
    </row>
    <row r="95" spans="1:2">
      <c r="B95" s="414"/>
    </row>
    <row r="96" spans="1:2">
      <c r="B96" s="414"/>
    </row>
    <row r="97" spans="1:2">
      <c r="B97" s="414"/>
    </row>
    <row r="98" spans="1:2">
      <c r="B98" s="414"/>
    </row>
    <row r="99" spans="1:2">
      <c r="B99" s="414"/>
    </row>
    <row r="100" spans="1:2" ht="15.75">
      <c r="A100" s="10" t="s">
        <v>296</v>
      </c>
      <c r="B100" s="18"/>
    </row>
    <row r="101" spans="1:2" ht="15.75" thickBot="1">
      <c r="A101" s="122"/>
      <c r="B101" s="125"/>
    </row>
    <row r="102" spans="1:2" ht="15.75" thickBot="1">
      <c r="A102" s="16" t="s">
        <v>296</v>
      </c>
      <c r="B102" s="3"/>
    </row>
    <row r="103" spans="1:2">
      <c r="B103" s="414"/>
    </row>
    <row r="104" spans="1:2">
      <c r="B104" s="414"/>
    </row>
    <row r="105" spans="1:2">
      <c r="B105" s="414"/>
    </row>
    <row r="106" spans="1:2">
      <c r="B106" s="414"/>
    </row>
    <row r="107" spans="1:2">
      <c r="B107" s="414"/>
    </row>
    <row r="108" spans="1:2">
      <c r="B108" s="414"/>
    </row>
    <row r="109" spans="1:2" ht="15.75">
      <c r="A109" s="10" t="s">
        <v>317</v>
      </c>
      <c r="B109" s="125"/>
    </row>
    <row r="110" spans="1:2" ht="15.75" thickBot="1">
      <c r="A110" s="122"/>
      <c r="B110" s="125"/>
    </row>
    <row r="111" spans="1:2" ht="15.75" thickBot="1">
      <c r="A111" s="16" t="s">
        <v>318</v>
      </c>
      <c r="B111" s="3">
        <v>0</v>
      </c>
    </row>
    <row r="112" spans="1:2" ht="15.75" thickBot="1">
      <c r="A112" s="16" t="s">
        <v>268</v>
      </c>
      <c r="B112" s="3">
        <v>0</v>
      </c>
    </row>
    <row r="113" spans="1:2" ht="15.75" thickBot="1">
      <c r="A113" s="16" t="s">
        <v>319</v>
      </c>
      <c r="B113" s="3">
        <v>0</v>
      </c>
    </row>
    <row r="114" spans="1:2" ht="15.75" thickBot="1">
      <c r="A114" s="16" t="s">
        <v>359</v>
      </c>
      <c r="B114" s="3">
        <v>0</v>
      </c>
    </row>
    <row r="115" spans="1:2" ht="15.75" thickBot="1">
      <c r="A115" s="16" t="s">
        <v>368</v>
      </c>
      <c r="B115" s="3">
        <v>0</v>
      </c>
    </row>
    <row r="116" spans="1:2" ht="15.75" thickBot="1">
      <c r="A116" s="191"/>
      <c r="B116" s="18"/>
    </row>
    <row r="117" spans="1:2" ht="15.75" thickBot="1">
      <c r="A117" s="9" t="s">
        <v>2</v>
      </c>
      <c r="B117" s="3">
        <f>SUM(B111:B116)</f>
        <v>0</v>
      </c>
    </row>
    <row r="118" spans="1:2">
      <c r="B118" s="414"/>
    </row>
    <row r="119" spans="1:2">
      <c r="B119" s="414"/>
    </row>
    <row r="120" spans="1:2">
      <c r="B120" s="414"/>
    </row>
    <row r="121" spans="1:2" ht="16.5" thickBot="1">
      <c r="A121" s="10" t="s">
        <v>435</v>
      </c>
      <c r="B121" s="125"/>
    </row>
    <row r="122" spans="1:2" ht="15.75" thickBot="1">
      <c r="A122" s="16" t="s">
        <v>435</v>
      </c>
      <c r="B122" s="3"/>
    </row>
    <row r="123" spans="1:2">
      <c r="B123" s="414"/>
    </row>
    <row r="124" spans="1:2">
      <c r="B124" s="414"/>
    </row>
    <row r="125" spans="1:2">
      <c r="B125" s="414"/>
    </row>
    <row r="126" spans="1:2">
      <c r="B126" s="414"/>
    </row>
    <row r="127" spans="1:2" ht="15.75">
      <c r="A127" s="413" t="s">
        <v>188</v>
      </c>
      <c r="B127" s="350"/>
    </row>
    <row r="128" spans="1:2">
      <c r="B128" s="414"/>
    </row>
    <row r="129" spans="1:2">
      <c r="A129" s="141" t="s">
        <v>28</v>
      </c>
      <c r="B129" s="101"/>
    </row>
    <row r="130" spans="1:2">
      <c r="A130" s="141" t="s">
        <v>29</v>
      </c>
      <c r="B130" s="101"/>
    </row>
    <row r="131" spans="1:2">
      <c r="A131" s="141" t="s">
        <v>30</v>
      </c>
      <c r="B131" s="101"/>
    </row>
    <row r="132" spans="1:2" ht="15.75" thickBot="1">
      <c r="A132" s="141" t="s">
        <v>18</v>
      </c>
      <c r="B132" s="101"/>
    </row>
    <row r="133" spans="1:2" ht="15.75" thickBot="1">
      <c r="A133" s="9" t="s">
        <v>2</v>
      </c>
      <c r="B133" s="3">
        <f>SUM(B129:B132)</f>
        <v>0</v>
      </c>
    </row>
    <row r="134" spans="1:2">
      <c r="B134" s="414"/>
    </row>
    <row r="135" spans="1:2" ht="15.75">
      <c r="A135" s="413" t="s">
        <v>31</v>
      </c>
      <c r="B135" s="350"/>
    </row>
    <row r="136" spans="1:2">
      <c r="B136" s="414"/>
    </row>
    <row r="137" spans="1:2">
      <c r="A137" s="141" t="s">
        <v>32</v>
      </c>
      <c r="B137" s="101"/>
    </row>
    <row r="138" spans="1:2">
      <c r="A138" s="141" t="s">
        <v>33</v>
      </c>
      <c r="B138" s="101"/>
    </row>
    <row r="139" spans="1:2">
      <c r="A139" s="141" t="s">
        <v>34</v>
      </c>
      <c r="B139" s="101"/>
    </row>
    <row r="140" spans="1:2">
      <c r="A140" s="141" t="s">
        <v>35</v>
      </c>
      <c r="B140" s="101"/>
    </row>
    <row r="141" spans="1:2" ht="15.75" thickBot="1">
      <c r="A141" s="418"/>
      <c r="B141" s="350"/>
    </row>
    <row r="142" spans="1:2" ht="15.75" thickBot="1">
      <c r="A142" s="9" t="s">
        <v>2</v>
      </c>
      <c r="B142" s="3">
        <f>+B137+B138+B139+B140</f>
        <v>0</v>
      </c>
    </row>
    <row r="143" spans="1:2">
      <c r="B143" s="414"/>
    </row>
    <row r="144" spans="1:2">
      <c r="B144" s="414"/>
    </row>
    <row r="145" spans="1:6" ht="15.75">
      <c r="A145" s="413" t="s">
        <v>36</v>
      </c>
      <c r="B145" s="350"/>
    </row>
    <row r="146" spans="1:6" ht="15.75" thickBot="1">
      <c r="B146" s="414"/>
      <c r="E146" s="122"/>
      <c r="F146" s="125"/>
    </row>
    <row r="147" spans="1:6">
      <c r="A147" s="419" t="s">
        <v>222</v>
      </c>
      <c r="B147" s="420"/>
    </row>
    <row r="148" spans="1:6">
      <c r="A148" s="421" t="s">
        <v>37</v>
      </c>
      <c r="B148" s="422"/>
    </row>
    <row r="149" spans="1:6">
      <c r="A149" s="421" t="s">
        <v>38</v>
      </c>
      <c r="B149" s="422"/>
    </row>
    <row r="150" spans="1:6">
      <c r="A150" s="421" t="s">
        <v>193</v>
      </c>
      <c r="B150" s="422"/>
    </row>
    <row r="151" spans="1:6" ht="15.75" thickBot="1">
      <c r="A151" s="418"/>
      <c r="B151" s="350"/>
    </row>
    <row r="152" spans="1:6" ht="15.75" thickBot="1">
      <c r="A152" s="9" t="s">
        <v>2</v>
      </c>
      <c r="B152" s="3">
        <f>SUM(B147:B151)</f>
        <v>0</v>
      </c>
    </row>
    <row r="153" spans="1:6">
      <c r="B153" s="414"/>
    </row>
    <row r="154" spans="1:6">
      <c r="B154" s="414"/>
    </row>
    <row r="155" spans="1:6" ht="15.75" thickBot="1">
      <c r="B155" s="414"/>
    </row>
    <row r="156" spans="1:6" ht="15.75" thickBot="1">
      <c r="A156" s="423" t="s">
        <v>39</v>
      </c>
      <c r="B156" s="3" t="s">
        <v>40</v>
      </c>
    </row>
    <row r="157" spans="1:6">
      <c r="B157" s="414"/>
    </row>
    <row r="158" spans="1:6" ht="15.75" thickBot="1">
      <c r="B158" s="414"/>
    </row>
    <row r="159" spans="1:6">
      <c r="A159" s="421" t="s">
        <v>41</v>
      </c>
      <c r="B159" s="420"/>
    </row>
    <row r="160" spans="1:6">
      <c r="A160" s="421" t="s">
        <v>298</v>
      </c>
      <c r="B160" s="422"/>
    </row>
    <row r="161" spans="1:6">
      <c r="A161" s="421" t="s">
        <v>299</v>
      </c>
      <c r="B161" s="422"/>
    </row>
    <row r="162" spans="1:6">
      <c r="A162" s="421" t="s">
        <v>42</v>
      </c>
      <c r="B162" s="422"/>
    </row>
    <row r="163" spans="1:6">
      <c r="A163" s="421" t="s">
        <v>43</v>
      </c>
      <c r="B163" s="422"/>
    </row>
    <row r="164" spans="1:6">
      <c r="A164" s="421" t="s">
        <v>300</v>
      </c>
      <c r="B164" s="422"/>
    </row>
    <row r="165" spans="1:6">
      <c r="A165" s="421" t="s">
        <v>238</v>
      </c>
      <c r="B165" s="422"/>
    </row>
    <row r="166" spans="1:6">
      <c r="A166" s="421" t="s">
        <v>44</v>
      </c>
      <c r="B166" s="422"/>
    </row>
    <row r="167" spans="1:6">
      <c r="A167" s="421" t="s">
        <v>255</v>
      </c>
      <c r="B167" s="422"/>
    </row>
    <row r="168" spans="1:6">
      <c r="A168" s="421" t="s">
        <v>240</v>
      </c>
      <c r="B168" s="422"/>
    </row>
    <row r="169" spans="1:6">
      <c r="A169" s="421" t="s">
        <v>266</v>
      </c>
      <c r="B169" s="422"/>
    </row>
    <row r="170" spans="1:6">
      <c r="A170" s="421" t="s">
        <v>242</v>
      </c>
      <c r="B170" s="422"/>
    </row>
    <row r="171" spans="1:6">
      <c r="A171" s="421" t="s">
        <v>301</v>
      </c>
      <c r="B171" s="422"/>
      <c r="F171" s="414"/>
    </row>
    <row r="172" spans="1:6">
      <c r="A172" s="421" t="s">
        <v>302</v>
      </c>
      <c r="B172" s="422"/>
    </row>
    <row r="173" spans="1:6">
      <c r="A173" s="421" t="s">
        <v>244</v>
      </c>
      <c r="B173" s="422"/>
    </row>
    <row r="174" spans="1:6">
      <c r="A174" s="421" t="s">
        <v>245</v>
      </c>
      <c r="B174" s="422"/>
    </row>
    <row r="175" spans="1:6">
      <c r="A175" s="421" t="s">
        <v>268</v>
      </c>
      <c r="B175" s="422"/>
    </row>
    <row r="176" spans="1:6">
      <c r="A176" s="421" t="s">
        <v>48</v>
      </c>
      <c r="B176" s="422"/>
    </row>
    <row r="177" spans="1:6">
      <c r="A177" s="421" t="s">
        <v>246</v>
      </c>
      <c r="B177" s="422"/>
    </row>
    <row r="178" spans="1:6" ht="15.75" thickBot="1">
      <c r="A178" s="421" t="s">
        <v>303</v>
      </c>
      <c r="B178" s="424"/>
    </row>
    <row r="179" spans="1:6">
      <c r="A179" s="421" t="s">
        <v>255</v>
      </c>
      <c r="B179" s="422"/>
    </row>
    <row r="180" spans="1:6" ht="15.75" thickBot="1">
      <c r="A180" s="421" t="s">
        <v>264</v>
      </c>
      <c r="B180" s="424"/>
    </row>
    <row r="181" spans="1:6">
      <c r="A181" s="421" t="s">
        <v>241</v>
      </c>
      <c r="B181" s="422"/>
    </row>
    <row r="182" spans="1:6" ht="15.75" thickBot="1">
      <c r="A182" s="421" t="s">
        <v>304</v>
      </c>
      <c r="B182" s="424"/>
    </row>
    <row r="183" spans="1:6">
      <c r="A183" s="425"/>
      <c r="B183" s="18"/>
    </row>
    <row r="184" spans="1:6" ht="15.75" thickBot="1">
      <c r="A184" s="425"/>
      <c r="B184" s="18"/>
    </row>
    <row r="185" spans="1:6" ht="15.75" thickBot="1">
      <c r="A185" s="425"/>
      <c r="B185" s="3">
        <f>SUM(B159:B184)</f>
        <v>0</v>
      </c>
    </row>
    <row r="186" spans="1:6">
      <c r="A186" s="425"/>
      <c r="B186" s="18"/>
    </row>
    <row r="187" spans="1:6">
      <c r="A187" s="425"/>
      <c r="B187" s="18"/>
    </row>
    <row r="188" spans="1:6">
      <c r="A188" s="418"/>
      <c r="B188" s="18"/>
    </row>
    <row r="189" spans="1:6" ht="32.25" thickBot="1">
      <c r="A189" s="403" t="s">
        <v>294</v>
      </c>
      <c r="B189" s="350"/>
    </row>
    <row r="190" spans="1:6" ht="15.75" thickBot="1">
      <c r="A190" s="418"/>
      <c r="B190" s="144" t="s">
        <v>40</v>
      </c>
    </row>
    <row r="191" spans="1:6">
      <c r="A191" s="110" t="s">
        <v>49</v>
      </c>
      <c r="B191" s="420"/>
      <c r="F191" s="425"/>
    </row>
    <row r="192" spans="1:6">
      <c r="A192" s="111" t="s">
        <v>50</v>
      </c>
      <c r="B192" s="422"/>
      <c r="F192" s="425"/>
    </row>
    <row r="193" spans="1:6">
      <c r="A193" s="111" t="s">
        <v>51</v>
      </c>
      <c r="B193" s="422"/>
      <c r="F193" s="425"/>
    </row>
    <row r="194" spans="1:6">
      <c r="A194" s="111" t="s">
        <v>52</v>
      </c>
      <c r="B194" s="422"/>
      <c r="F194" s="425"/>
    </row>
    <row r="195" spans="1:6">
      <c r="A195" s="111" t="s">
        <v>53</v>
      </c>
      <c r="B195" s="422"/>
      <c r="F195" s="425"/>
    </row>
    <row r="196" spans="1:6">
      <c r="A196" s="111" t="s">
        <v>54</v>
      </c>
      <c r="B196" s="422"/>
      <c r="F196" s="425"/>
    </row>
    <row r="197" spans="1:6">
      <c r="A197" s="111" t="s">
        <v>55</v>
      </c>
      <c r="B197" s="422"/>
      <c r="F197" s="425"/>
    </row>
    <row r="198" spans="1:6">
      <c r="A198" s="111" t="s">
        <v>56</v>
      </c>
      <c r="B198" s="422"/>
      <c r="F198" s="425"/>
    </row>
    <row r="199" spans="1:6" ht="15.75" thickBot="1">
      <c r="A199" s="112" t="s">
        <v>282</v>
      </c>
      <c r="B199" s="424"/>
      <c r="F199" s="425"/>
    </row>
    <row r="200" spans="1:6" ht="15.75" thickBot="1">
      <c r="A200" s="418"/>
      <c r="D200" s="426"/>
      <c r="F200" s="425"/>
    </row>
    <row r="201" spans="1:6" ht="15.75" thickBot="1">
      <c r="A201" s="9" t="s">
        <v>2</v>
      </c>
      <c r="B201" s="3">
        <f>SUM(B191:B199)</f>
        <v>0</v>
      </c>
      <c r="F201" s="425"/>
    </row>
    <row r="202" spans="1:6">
      <c r="B202" s="414"/>
      <c r="F202" s="425"/>
    </row>
    <row r="203" spans="1:6">
      <c r="B203" s="414"/>
      <c r="F203" s="425"/>
    </row>
    <row r="204" spans="1:6">
      <c r="B204" s="414"/>
      <c r="F204" s="425"/>
    </row>
    <row r="205" spans="1:6">
      <c r="B205" s="414"/>
      <c r="F205" s="425"/>
    </row>
    <row r="206" spans="1:6">
      <c r="B206" s="414"/>
    </row>
    <row r="207" spans="1:6">
      <c r="B207" s="414"/>
    </row>
    <row r="208" spans="1:6">
      <c r="B208" s="414"/>
    </row>
    <row r="209" spans="1:2">
      <c r="B209" s="414"/>
    </row>
    <row r="210" spans="1:2" ht="47.25">
      <c r="A210" s="403" t="s">
        <v>295</v>
      </c>
      <c r="B210" s="350"/>
    </row>
    <row r="211" spans="1:2" ht="15.75" thickBot="1">
      <c r="A211" s="418"/>
      <c r="B211" s="350"/>
    </row>
    <row r="212" spans="1:2" ht="15.75" thickBot="1">
      <c r="A212" s="418"/>
      <c r="B212" s="144" t="s">
        <v>58</v>
      </c>
    </row>
    <row r="213" spans="1:2">
      <c r="A213" s="110" t="s">
        <v>49</v>
      </c>
      <c r="B213" s="427"/>
    </row>
    <row r="214" spans="1:2">
      <c r="A214" s="111" t="s">
        <v>50</v>
      </c>
      <c r="B214" s="422"/>
    </row>
    <row r="215" spans="1:2">
      <c r="A215" s="111" t="s">
        <v>51</v>
      </c>
      <c r="B215" s="422"/>
    </row>
    <row r="216" spans="1:2">
      <c r="A216" s="111" t="s">
        <v>52</v>
      </c>
      <c r="B216" s="422"/>
    </row>
    <row r="217" spans="1:2">
      <c r="A217" s="111" t="s">
        <v>53</v>
      </c>
      <c r="B217" s="422"/>
    </row>
    <row r="218" spans="1:2">
      <c r="A218" s="111" t="s">
        <v>54</v>
      </c>
      <c r="B218" s="422"/>
    </row>
    <row r="219" spans="1:2">
      <c r="A219" s="111" t="s">
        <v>55</v>
      </c>
      <c r="B219" s="422"/>
    </row>
    <row r="220" spans="1:2" ht="15.75" thickBot="1">
      <c r="A220" s="112" t="s">
        <v>56</v>
      </c>
      <c r="B220" s="424"/>
    </row>
    <row r="221" spans="1:2" ht="15.75" thickBot="1">
      <c r="A221" s="418"/>
      <c r="B221" s="350"/>
    </row>
    <row r="222" spans="1:2" ht="15.75" thickBot="1">
      <c r="A222" s="9" t="s">
        <v>2</v>
      </c>
      <c r="B222" s="3">
        <f>SUM(B213:B221)</f>
        <v>0</v>
      </c>
    </row>
    <row r="223" spans="1:2">
      <c r="B223" s="414"/>
    </row>
    <row r="224" spans="1:2">
      <c r="B224" s="414"/>
    </row>
    <row r="225" spans="1:2">
      <c r="B225" s="414"/>
    </row>
    <row r="226" spans="1:2" ht="15.75" thickBot="1">
      <c r="A226" s="418"/>
      <c r="B226" s="350"/>
    </row>
    <row r="227" spans="1:2" ht="15.75" thickBot="1">
      <c r="A227" s="17" t="s">
        <v>419</v>
      </c>
      <c r="B227" s="3"/>
    </row>
    <row r="228" spans="1:2">
      <c r="A228" s="485"/>
      <c r="B228" s="18"/>
    </row>
    <row r="229" spans="1:2" ht="15.75" thickBot="1">
      <c r="A229" s="485"/>
      <c r="B229" s="18"/>
    </row>
    <row r="230" spans="1:2" ht="15.75" thickBot="1">
      <c r="A230" s="17" t="s">
        <v>420</v>
      </c>
      <c r="B230" s="494"/>
    </row>
    <row r="231" spans="1:2">
      <c r="A231" s="485"/>
      <c r="B231" s="18"/>
    </row>
    <row r="232" spans="1:2" ht="15.75" thickBot="1">
      <c r="A232" s="418"/>
      <c r="B232" s="350"/>
    </row>
    <row r="233" spans="1:2" ht="15.75" thickBot="1">
      <c r="A233" s="17" t="s">
        <v>59</v>
      </c>
      <c r="B233" s="3"/>
    </row>
    <row r="234" spans="1:2">
      <c r="B234" s="414"/>
    </row>
    <row r="235" spans="1:2">
      <c r="B235" s="414"/>
    </row>
    <row r="236" spans="1:2" ht="15.75">
      <c r="A236" s="413" t="s">
        <v>60</v>
      </c>
      <c r="B236" s="350"/>
    </row>
    <row r="237" spans="1:2" ht="15.75" thickBot="1">
      <c r="B237" s="414"/>
    </row>
    <row r="238" spans="1:2">
      <c r="A238" s="110" t="s">
        <v>61</v>
      </c>
      <c r="B238" s="420"/>
    </row>
    <row r="239" spans="1:2" ht="38.25" thickBot="1">
      <c r="A239" s="397" t="s">
        <v>62</v>
      </c>
      <c r="B239" s="424"/>
    </row>
    <row r="240" spans="1:2" ht="15.75" thickBot="1"/>
    <row r="241" spans="1:2" ht="15.75" thickBot="1">
      <c r="A241" s="9" t="s">
        <v>2</v>
      </c>
      <c r="B241" s="3">
        <f>SUM(B238:B240)</f>
        <v>0</v>
      </c>
    </row>
    <row r="242" spans="1:2">
      <c r="B242" s="414"/>
    </row>
    <row r="243" spans="1:2" ht="15.75" thickBot="1">
      <c r="A243" s="418"/>
      <c r="B243" s="350"/>
    </row>
    <row r="244" spans="1:2" ht="15.75" thickBot="1">
      <c r="A244" s="141" t="s">
        <v>63</v>
      </c>
      <c r="B244" s="3"/>
    </row>
    <row r="245" spans="1:2">
      <c r="B245" s="414"/>
    </row>
    <row r="246" spans="1:2" ht="15.75" thickBot="1">
      <c r="A246" s="418"/>
      <c r="B246" s="350"/>
    </row>
    <row r="247" spans="1:2" ht="15.75" thickBot="1">
      <c r="A247" s="9" t="s">
        <v>2</v>
      </c>
      <c r="B247" s="3">
        <f>SUM(B241:B246)</f>
        <v>0</v>
      </c>
    </row>
    <row r="248" spans="1:2">
      <c r="B248" s="414"/>
    </row>
    <row r="249" spans="1:2">
      <c r="B249" s="414"/>
    </row>
    <row r="250" spans="1:2">
      <c r="B250" s="414"/>
    </row>
    <row r="251" spans="1:2">
      <c r="B251" s="414"/>
    </row>
    <row r="252" spans="1:2">
      <c r="B252" s="414"/>
    </row>
    <row r="253" spans="1:2">
      <c r="B253" s="414"/>
    </row>
    <row r="254" spans="1:2">
      <c r="B254" s="414"/>
    </row>
    <row r="255" spans="1:2">
      <c r="B255" s="414"/>
    </row>
    <row r="256" spans="1:2">
      <c r="B256" s="414"/>
    </row>
    <row r="257" spans="1:2">
      <c r="B257" s="414"/>
    </row>
    <row r="258" spans="1:2" ht="15.75" thickBot="1">
      <c r="B258" s="414"/>
    </row>
    <row r="259" spans="1:2" ht="16.5" thickBot="1">
      <c r="A259" s="133" t="s">
        <v>64</v>
      </c>
      <c r="B259" s="3" t="s">
        <v>233</v>
      </c>
    </row>
    <row r="260" spans="1:2">
      <c r="A260" s="148" t="s">
        <v>104</v>
      </c>
      <c r="B260" s="428">
        <v>0</v>
      </c>
    </row>
    <row r="261" spans="1:2">
      <c r="A261" s="148" t="s">
        <v>85</v>
      </c>
      <c r="B261" s="428">
        <v>0</v>
      </c>
    </row>
    <row r="262" spans="1:2">
      <c r="A262" s="148" t="s">
        <v>86</v>
      </c>
      <c r="B262" s="428">
        <v>0</v>
      </c>
    </row>
    <row r="263" spans="1:2">
      <c r="A263" s="148" t="s">
        <v>87</v>
      </c>
      <c r="B263" s="428">
        <v>0</v>
      </c>
    </row>
    <row r="264" spans="1:2">
      <c r="A264" s="148" t="s">
        <v>97</v>
      </c>
      <c r="B264" s="428">
        <v>0</v>
      </c>
    </row>
    <row r="265" spans="1:2">
      <c r="A265" s="148" t="s">
        <v>92</v>
      </c>
      <c r="B265" s="428">
        <v>0</v>
      </c>
    </row>
    <row r="266" spans="1:2">
      <c r="A266" s="148" t="s">
        <v>88</v>
      </c>
      <c r="B266" s="428">
        <v>0</v>
      </c>
    </row>
    <row r="267" spans="1:2">
      <c r="A267" s="148" t="s">
        <v>65</v>
      </c>
      <c r="B267" s="428">
        <v>0</v>
      </c>
    </row>
    <row r="268" spans="1:2">
      <c r="A268" s="148" t="s">
        <v>67</v>
      </c>
      <c r="B268" s="428">
        <v>0</v>
      </c>
    </row>
    <row r="269" spans="1:2">
      <c r="A269" s="148" t="s">
        <v>68</v>
      </c>
      <c r="B269" s="428">
        <v>0</v>
      </c>
    </row>
    <row r="270" spans="1:2">
      <c r="A270" s="148" t="s">
        <v>66</v>
      </c>
      <c r="B270" s="428">
        <v>0</v>
      </c>
    </row>
    <row r="271" spans="1:2">
      <c r="A271" s="148" t="s">
        <v>69</v>
      </c>
      <c r="B271" s="428">
        <v>0</v>
      </c>
    </row>
    <row r="272" spans="1:2">
      <c r="A272" s="146" t="s">
        <v>257</v>
      </c>
      <c r="B272" s="428">
        <v>0</v>
      </c>
    </row>
    <row r="273" spans="1:2">
      <c r="A273" s="148" t="s">
        <v>93</v>
      </c>
      <c r="B273" s="428">
        <v>0</v>
      </c>
    </row>
    <row r="274" spans="1:2">
      <c r="A274" s="429" t="s">
        <v>269</v>
      </c>
      <c r="B274" s="428">
        <v>0</v>
      </c>
    </row>
    <row r="275" spans="1:2">
      <c r="A275" s="148" t="s">
        <v>105</v>
      </c>
      <c r="B275" s="428">
        <v>0</v>
      </c>
    </row>
    <row r="276" spans="1:2">
      <c r="A276" s="148" t="s">
        <v>106</v>
      </c>
      <c r="B276" s="428">
        <v>0</v>
      </c>
    </row>
    <row r="277" spans="1:2">
      <c r="A277" s="148" t="s">
        <v>111</v>
      </c>
      <c r="B277" s="428">
        <v>0</v>
      </c>
    </row>
    <row r="278" spans="1:2">
      <c r="A278" s="148" t="s">
        <v>102</v>
      </c>
      <c r="B278" s="428">
        <v>0</v>
      </c>
    </row>
    <row r="279" spans="1:2">
      <c r="A279" s="148" t="s">
        <v>98</v>
      </c>
      <c r="B279" s="428">
        <v>0</v>
      </c>
    </row>
    <row r="280" spans="1:2">
      <c r="A280" s="148" t="s">
        <v>108</v>
      </c>
      <c r="B280" s="428">
        <v>0</v>
      </c>
    </row>
    <row r="281" spans="1:2">
      <c r="A281" s="148" t="s">
        <v>89</v>
      </c>
      <c r="B281" s="428">
        <v>0</v>
      </c>
    </row>
    <row r="282" spans="1:2">
      <c r="A282" s="148" t="s">
        <v>70</v>
      </c>
      <c r="B282" s="428">
        <v>0</v>
      </c>
    </row>
    <row r="283" spans="1:2">
      <c r="A283" s="148" t="s">
        <v>94</v>
      </c>
      <c r="B283" s="428">
        <v>0</v>
      </c>
    </row>
    <row r="284" spans="1:2">
      <c r="A284" s="148" t="s">
        <v>71</v>
      </c>
      <c r="B284" s="428">
        <v>0</v>
      </c>
    </row>
    <row r="285" spans="1:2">
      <c r="A285" s="148" t="s">
        <v>109</v>
      </c>
      <c r="B285" s="428">
        <v>0</v>
      </c>
    </row>
    <row r="286" spans="1:2">
      <c r="A286" s="148" t="s">
        <v>99</v>
      </c>
      <c r="B286" s="428">
        <v>0</v>
      </c>
    </row>
    <row r="287" spans="1:2">
      <c r="A287" s="148" t="s">
        <v>72</v>
      </c>
      <c r="B287" s="428">
        <v>0</v>
      </c>
    </row>
    <row r="288" spans="1:2">
      <c r="A288" s="148" t="s">
        <v>115</v>
      </c>
      <c r="B288" s="428">
        <v>0</v>
      </c>
    </row>
    <row r="289" spans="1:2">
      <c r="A289" s="148" t="s">
        <v>100</v>
      </c>
      <c r="B289" s="428">
        <v>0</v>
      </c>
    </row>
    <row r="290" spans="1:2">
      <c r="A290" s="148" t="s">
        <v>73</v>
      </c>
      <c r="B290" s="428">
        <v>0</v>
      </c>
    </row>
    <row r="291" spans="1:2">
      <c r="A291" s="148" t="s">
        <v>74</v>
      </c>
      <c r="B291" s="428">
        <v>0</v>
      </c>
    </row>
    <row r="292" spans="1:2">
      <c r="A292" s="148" t="s">
        <v>75</v>
      </c>
      <c r="B292" s="428">
        <v>0</v>
      </c>
    </row>
    <row r="293" spans="1:2">
      <c r="A293" s="148" t="s">
        <v>90</v>
      </c>
      <c r="B293" s="428">
        <v>0</v>
      </c>
    </row>
    <row r="294" spans="1:2">
      <c r="A294" s="148" t="s">
        <v>76</v>
      </c>
      <c r="B294" s="428">
        <v>0</v>
      </c>
    </row>
    <row r="295" spans="1:2">
      <c r="A295" s="148" t="s">
        <v>112</v>
      </c>
      <c r="B295" s="428">
        <v>0</v>
      </c>
    </row>
    <row r="296" spans="1:2">
      <c r="A296" s="148" t="s">
        <v>101</v>
      </c>
      <c r="B296" s="428">
        <v>0</v>
      </c>
    </row>
    <row r="297" spans="1:2">
      <c r="A297" s="148" t="s">
        <v>119</v>
      </c>
      <c r="B297" s="428">
        <v>0</v>
      </c>
    </row>
    <row r="298" spans="1:2">
      <c r="A298" s="148" t="s">
        <v>118</v>
      </c>
      <c r="B298" s="428">
        <v>0</v>
      </c>
    </row>
    <row r="299" spans="1:2">
      <c r="A299" s="148" t="s">
        <v>116</v>
      </c>
      <c r="B299" s="428">
        <v>0</v>
      </c>
    </row>
    <row r="300" spans="1:2">
      <c r="A300" s="148" t="s">
        <v>91</v>
      </c>
      <c r="B300" s="428">
        <v>0</v>
      </c>
    </row>
    <row r="301" spans="1:2">
      <c r="A301" s="148" t="s">
        <v>110</v>
      </c>
      <c r="B301" s="428">
        <v>0</v>
      </c>
    </row>
    <row r="302" spans="1:2">
      <c r="A302" s="148" t="s">
        <v>103</v>
      </c>
      <c r="B302" s="428">
        <v>0</v>
      </c>
    </row>
    <row r="303" spans="1:2">
      <c r="A303" s="148" t="s">
        <v>95</v>
      </c>
      <c r="B303" s="428">
        <v>0</v>
      </c>
    </row>
    <row r="304" spans="1:2">
      <c r="A304" s="148" t="s">
        <v>78</v>
      </c>
      <c r="B304" s="428">
        <v>0</v>
      </c>
    </row>
    <row r="305" spans="1:11">
      <c r="A305" s="148" t="s">
        <v>80</v>
      </c>
      <c r="B305" s="428">
        <v>0</v>
      </c>
    </row>
    <row r="306" spans="1:11">
      <c r="A306" s="148" t="s">
        <v>81</v>
      </c>
      <c r="B306" s="428">
        <v>0</v>
      </c>
    </row>
    <row r="307" spans="1:11">
      <c r="A307" s="148" t="s">
        <v>82</v>
      </c>
      <c r="B307" s="428">
        <v>0</v>
      </c>
    </row>
    <row r="308" spans="1:11">
      <c r="A308" s="148" t="s">
        <v>83</v>
      </c>
      <c r="B308" s="428">
        <v>0</v>
      </c>
    </row>
    <row r="309" spans="1:11">
      <c r="A309" s="148" t="s">
        <v>84</v>
      </c>
      <c r="B309" s="428">
        <v>0</v>
      </c>
    </row>
    <row r="310" spans="1:11">
      <c r="A310" s="148" t="s">
        <v>96</v>
      </c>
      <c r="B310" s="428">
        <v>0</v>
      </c>
    </row>
    <row r="311" spans="1:11">
      <c r="A311" s="148" t="s">
        <v>107</v>
      </c>
      <c r="B311" s="428">
        <v>0</v>
      </c>
    </row>
    <row r="312" spans="1:11">
      <c r="A312" s="148" t="s">
        <v>114</v>
      </c>
      <c r="B312" s="428">
        <v>0</v>
      </c>
    </row>
    <row r="313" spans="1:11">
      <c r="A313" s="148" t="s">
        <v>113</v>
      </c>
      <c r="B313" s="428">
        <v>0</v>
      </c>
    </row>
    <row r="314" spans="1:11">
      <c r="A314" s="148" t="s">
        <v>117</v>
      </c>
      <c r="B314" s="428">
        <v>0</v>
      </c>
    </row>
    <row r="315" spans="1:11" ht="15.75" thickBot="1">
      <c r="A315" s="149" t="s">
        <v>148</v>
      </c>
      <c r="B315" s="428">
        <v>0</v>
      </c>
    </row>
    <row r="316" spans="1:11" ht="16.5" thickBot="1">
      <c r="A316" s="97" t="s">
        <v>2</v>
      </c>
      <c r="B316" s="131">
        <f>SUM(B260:B315)</f>
        <v>0</v>
      </c>
    </row>
    <row r="318" spans="1:11" ht="15.75">
      <c r="A318" s="413" t="s">
        <v>57</v>
      </c>
      <c r="B318" s="414"/>
    </row>
    <row r="319" spans="1:11" ht="15.75" thickBot="1">
      <c r="B319" s="414"/>
    </row>
    <row r="320" spans="1:11" ht="24" thickBot="1">
      <c r="A320" s="430" t="s">
        <v>64</v>
      </c>
      <c r="B320" s="431" t="s">
        <v>213</v>
      </c>
      <c r="C320" s="431" t="s">
        <v>50</v>
      </c>
      <c r="D320" s="431" t="s">
        <v>214</v>
      </c>
      <c r="E320" s="431" t="s">
        <v>215</v>
      </c>
      <c r="F320" s="431" t="s">
        <v>216</v>
      </c>
      <c r="G320" s="431" t="s">
        <v>217</v>
      </c>
      <c r="H320" s="431" t="s">
        <v>218</v>
      </c>
      <c r="I320" s="432" t="s">
        <v>305</v>
      </c>
      <c r="J320" s="431" t="s">
        <v>233</v>
      </c>
      <c r="K320" s="59" t="s">
        <v>417</v>
      </c>
    </row>
    <row r="321" spans="1:11" ht="15.75" thickBot="1">
      <c r="A321" s="135" t="s">
        <v>104</v>
      </c>
      <c r="B321" s="136">
        <v>0</v>
      </c>
      <c r="C321" s="136">
        <v>0</v>
      </c>
      <c r="D321" s="136">
        <v>0</v>
      </c>
      <c r="E321" s="136">
        <v>0</v>
      </c>
      <c r="F321" s="136">
        <v>0</v>
      </c>
      <c r="G321" s="136">
        <v>0</v>
      </c>
      <c r="H321" s="136">
        <v>0</v>
      </c>
      <c r="I321" s="136">
        <v>0</v>
      </c>
      <c r="J321" s="433">
        <f t="shared" ref="J321:J352" si="0">SUM(B321:I321)</f>
        <v>0</v>
      </c>
      <c r="K321" s="239">
        <f>+B260</f>
        <v>0</v>
      </c>
    </row>
    <row r="322" spans="1:11" ht="15.75" thickBot="1">
      <c r="A322" s="135" t="s">
        <v>85</v>
      </c>
      <c r="B322" s="136">
        <v>0</v>
      </c>
      <c r="C322" s="136">
        <v>0</v>
      </c>
      <c r="D322" s="136">
        <v>0</v>
      </c>
      <c r="E322" s="136">
        <v>0</v>
      </c>
      <c r="F322" s="136">
        <v>0</v>
      </c>
      <c r="G322" s="136">
        <v>0</v>
      </c>
      <c r="H322" s="136">
        <v>0</v>
      </c>
      <c r="I322" s="136">
        <v>0</v>
      </c>
      <c r="J322" s="433">
        <f t="shared" si="0"/>
        <v>0</v>
      </c>
      <c r="K322" s="239">
        <f t="shared" ref="K322:K376" si="1">+B261</f>
        <v>0</v>
      </c>
    </row>
    <row r="323" spans="1:11" ht="15.75" thickBot="1">
      <c r="A323" s="135" t="s">
        <v>86</v>
      </c>
      <c r="B323" s="136">
        <v>0</v>
      </c>
      <c r="C323" s="136">
        <v>0</v>
      </c>
      <c r="D323" s="136">
        <v>0</v>
      </c>
      <c r="E323" s="136">
        <v>0</v>
      </c>
      <c r="F323" s="136">
        <v>0</v>
      </c>
      <c r="G323" s="136">
        <v>0</v>
      </c>
      <c r="H323" s="136">
        <v>0</v>
      </c>
      <c r="I323" s="136">
        <v>0</v>
      </c>
      <c r="J323" s="433">
        <f t="shared" si="0"/>
        <v>0</v>
      </c>
      <c r="K323" s="239">
        <f t="shared" si="1"/>
        <v>0</v>
      </c>
    </row>
    <row r="324" spans="1:11" ht="15.75" thickBot="1">
      <c r="A324" s="135" t="s">
        <v>87</v>
      </c>
      <c r="B324" s="136">
        <v>0</v>
      </c>
      <c r="C324" s="136">
        <v>0</v>
      </c>
      <c r="D324" s="136">
        <v>0</v>
      </c>
      <c r="E324" s="136">
        <v>0</v>
      </c>
      <c r="F324" s="136">
        <v>0</v>
      </c>
      <c r="G324" s="136">
        <v>0</v>
      </c>
      <c r="H324" s="136">
        <v>0</v>
      </c>
      <c r="I324" s="136">
        <v>0</v>
      </c>
      <c r="J324" s="433">
        <f t="shared" si="0"/>
        <v>0</v>
      </c>
      <c r="K324" s="239">
        <f t="shared" si="1"/>
        <v>0</v>
      </c>
    </row>
    <row r="325" spans="1:11" ht="15.75" thickBot="1">
      <c r="A325" s="135" t="s">
        <v>97</v>
      </c>
      <c r="B325" s="136">
        <v>0</v>
      </c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433">
        <f t="shared" si="0"/>
        <v>0</v>
      </c>
      <c r="K325" s="239">
        <f t="shared" si="1"/>
        <v>0</v>
      </c>
    </row>
    <row r="326" spans="1:11" ht="15.75" thickBot="1">
      <c r="A326" s="135" t="s">
        <v>92</v>
      </c>
      <c r="B326" s="136">
        <v>0</v>
      </c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433">
        <f t="shared" si="0"/>
        <v>0</v>
      </c>
      <c r="K326" s="239">
        <f t="shared" si="1"/>
        <v>0</v>
      </c>
    </row>
    <row r="327" spans="1:11" ht="15.75" thickBot="1">
      <c r="A327" s="135" t="s">
        <v>88</v>
      </c>
      <c r="B327" s="136">
        <v>0</v>
      </c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433">
        <f t="shared" si="0"/>
        <v>0</v>
      </c>
      <c r="K327" s="239">
        <f t="shared" si="1"/>
        <v>0</v>
      </c>
    </row>
    <row r="328" spans="1:11" ht="15.75" thickBot="1">
      <c r="A328" s="135" t="s">
        <v>65</v>
      </c>
      <c r="B328" s="136">
        <v>0</v>
      </c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433">
        <f t="shared" si="0"/>
        <v>0</v>
      </c>
      <c r="K328" s="239">
        <f t="shared" si="1"/>
        <v>0</v>
      </c>
    </row>
    <row r="329" spans="1:11" ht="15.75" thickBot="1">
      <c r="A329" s="135" t="s">
        <v>67</v>
      </c>
      <c r="B329" s="136">
        <v>0</v>
      </c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433">
        <f t="shared" si="0"/>
        <v>0</v>
      </c>
      <c r="K329" s="239">
        <f t="shared" si="1"/>
        <v>0</v>
      </c>
    </row>
    <row r="330" spans="1:11" ht="15.75" thickBot="1">
      <c r="A330" s="135" t="s">
        <v>68</v>
      </c>
      <c r="B330" s="136">
        <v>0</v>
      </c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433">
        <f t="shared" si="0"/>
        <v>0</v>
      </c>
      <c r="K330" s="239">
        <f t="shared" si="1"/>
        <v>0</v>
      </c>
    </row>
    <row r="331" spans="1:11" ht="15.75" thickBot="1">
      <c r="A331" s="135" t="s">
        <v>66</v>
      </c>
      <c r="B331" s="136">
        <v>0</v>
      </c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433">
        <f t="shared" si="0"/>
        <v>0</v>
      </c>
      <c r="K331" s="239">
        <f t="shared" si="1"/>
        <v>0</v>
      </c>
    </row>
    <row r="332" spans="1:11" ht="15.75" thickBot="1">
      <c r="A332" s="135" t="s">
        <v>69</v>
      </c>
      <c r="B332" s="136">
        <v>0</v>
      </c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433">
        <f t="shared" si="0"/>
        <v>0</v>
      </c>
      <c r="K332" s="239">
        <f t="shared" si="1"/>
        <v>0</v>
      </c>
    </row>
    <row r="333" spans="1:11" ht="15.75" thickBot="1">
      <c r="A333" s="135" t="s">
        <v>257</v>
      </c>
      <c r="B333" s="136">
        <v>0</v>
      </c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433">
        <f t="shared" si="0"/>
        <v>0</v>
      </c>
      <c r="K333" s="239">
        <f t="shared" si="1"/>
        <v>0</v>
      </c>
    </row>
    <row r="334" spans="1:11" ht="15.75" thickBot="1">
      <c r="A334" s="135" t="s">
        <v>93</v>
      </c>
      <c r="B334" s="136">
        <v>0</v>
      </c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433">
        <f t="shared" si="0"/>
        <v>0</v>
      </c>
      <c r="K334" s="239">
        <f t="shared" si="1"/>
        <v>0</v>
      </c>
    </row>
    <row r="335" spans="1:11" ht="15.75" thickBot="1">
      <c r="A335" s="135" t="s">
        <v>269</v>
      </c>
      <c r="B335" s="136">
        <v>0</v>
      </c>
      <c r="C335" s="136">
        <v>0</v>
      </c>
      <c r="D335" s="136">
        <v>0</v>
      </c>
      <c r="E335" s="136">
        <v>0</v>
      </c>
      <c r="F335" s="136">
        <v>0</v>
      </c>
      <c r="G335" s="136">
        <v>0</v>
      </c>
      <c r="H335" s="136">
        <v>0</v>
      </c>
      <c r="I335" s="136">
        <v>0</v>
      </c>
      <c r="J335" s="433">
        <f t="shared" si="0"/>
        <v>0</v>
      </c>
      <c r="K335" s="239">
        <f t="shared" si="1"/>
        <v>0</v>
      </c>
    </row>
    <row r="336" spans="1:11" ht="15.75" thickBot="1">
      <c r="A336" s="135" t="s">
        <v>105</v>
      </c>
      <c r="B336" s="136">
        <v>0</v>
      </c>
      <c r="C336" s="136">
        <v>0</v>
      </c>
      <c r="D336" s="136">
        <v>0</v>
      </c>
      <c r="E336" s="136">
        <v>0</v>
      </c>
      <c r="F336" s="136">
        <v>0</v>
      </c>
      <c r="G336" s="136">
        <v>0</v>
      </c>
      <c r="H336" s="136">
        <v>0</v>
      </c>
      <c r="I336" s="136">
        <v>0</v>
      </c>
      <c r="J336" s="433">
        <f t="shared" si="0"/>
        <v>0</v>
      </c>
      <c r="K336" s="239">
        <f t="shared" si="1"/>
        <v>0</v>
      </c>
    </row>
    <row r="337" spans="1:11" ht="15.75" thickBot="1">
      <c r="A337" s="135" t="s">
        <v>106</v>
      </c>
      <c r="B337" s="136">
        <v>0</v>
      </c>
      <c r="C337" s="136">
        <v>0</v>
      </c>
      <c r="D337" s="136">
        <v>0</v>
      </c>
      <c r="E337" s="136">
        <v>0</v>
      </c>
      <c r="F337" s="136">
        <v>0</v>
      </c>
      <c r="G337" s="136">
        <v>0</v>
      </c>
      <c r="H337" s="136">
        <v>0</v>
      </c>
      <c r="I337" s="136">
        <v>0</v>
      </c>
      <c r="J337" s="433">
        <f t="shared" si="0"/>
        <v>0</v>
      </c>
      <c r="K337" s="239">
        <f t="shared" si="1"/>
        <v>0</v>
      </c>
    </row>
    <row r="338" spans="1:11" ht="15.75" thickBot="1">
      <c r="A338" s="135" t="s">
        <v>111</v>
      </c>
      <c r="B338" s="136">
        <v>0</v>
      </c>
      <c r="C338" s="136">
        <v>0</v>
      </c>
      <c r="D338" s="136">
        <v>0</v>
      </c>
      <c r="E338" s="136">
        <v>0</v>
      </c>
      <c r="F338" s="136">
        <v>0</v>
      </c>
      <c r="G338" s="136">
        <v>0</v>
      </c>
      <c r="H338" s="136">
        <v>0</v>
      </c>
      <c r="I338" s="136">
        <v>0</v>
      </c>
      <c r="J338" s="433">
        <f t="shared" si="0"/>
        <v>0</v>
      </c>
      <c r="K338" s="239">
        <f t="shared" si="1"/>
        <v>0</v>
      </c>
    </row>
    <row r="339" spans="1:11" ht="15.75" thickBot="1">
      <c r="A339" s="135" t="s">
        <v>102</v>
      </c>
      <c r="B339" s="136">
        <v>0</v>
      </c>
      <c r="C339" s="136">
        <v>0</v>
      </c>
      <c r="D339" s="136">
        <v>0</v>
      </c>
      <c r="E339" s="136">
        <v>0</v>
      </c>
      <c r="F339" s="136">
        <v>0</v>
      </c>
      <c r="G339" s="136">
        <v>0</v>
      </c>
      <c r="H339" s="136">
        <v>0</v>
      </c>
      <c r="I339" s="136">
        <v>0</v>
      </c>
      <c r="J339" s="433">
        <f t="shared" si="0"/>
        <v>0</v>
      </c>
      <c r="K339" s="239">
        <f t="shared" si="1"/>
        <v>0</v>
      </c>
    </row>
    <row r="340" spans="1:11" ht="15.75" thickBot="1">
      <c r="A340" s="135" t="s">
        <v>98</v>
      </c>
      <c r="B340" s="136">
        <v>0</v>
      </c>
      <c r="C340" s="136">
        <v>0</v>
      </c>
      <c r="D340" s="136">
        <v>0</v>
      </c>
      <c r="E340" s="136">
        <v>0</v>
      </c>
      <c r="F340" s="136">
        <v>0</v>
      </c>
      <c r="G340" s="136">
        <v>0</v>
      </c>
      <c r="H340" s="136">
        <v>0</v>
      </c>
      <c r="I340" s="136">
        <v>0</v>
      </c>
      <c r="J340" s="433">
        <f t="shared" si="0"/>
        <v>0</v>
      </c>
      <c r="K340" s="239">
        <f t="shared" si="1"/>
        <v>0</v>
      </c>
    </row>
    <row r="341" spans="1:11" ht="15.75" thickBot="1">
      <c r="A341" s="135" t="s">
        <v>108</v>
      </c>
      <c r="B341" s="136">
        <v>0</v>
      </c>
      <c r="C341" s="136">
        <v>0</v>
      </c>
      <c r="D341" s="136">
        <v>0</v>
      </c>
      <c r="E341" s="136">
        <v>0</v>
      </c>
      <c r="F341" s="136">
        <v>0</v>
      </c>
      <c r="G341" s="136">
        <v>0</v>
      </c>
      <c r="H341" s="136">
        <v>0</v>
      </c>
      <c r="I341" s="136">
        <v>0</v>
      </c>
      <c r="J341" s="433">
        <f t="shared" si="0"/>
        <v>0</v>
      </c>
      <c r="K341" s="239">
        <f t="shared" si="1"/>
        <v>0</v>
      </c>
    </row>
    <row r="342" spans="1:11" ht="15.75" thickBot="1">
      <c r="A342" s="135" t="s">
        <v>89</v>
      </c>
      <c r="B342" s="136">
        <v>0</v>
      </c>
      <c r="C342" s="136">
        <v>0</v>
      </c>
      <c r="D342" s="136">
        <v>0</v>
      </c>
      <c r="E342" s="136">
        <v>0</v>
      </c>
      <c r="F342" s="136">
        <v>0</v>
      </c>
      <c r="G342" s="136">
        <v>0</v>
      </c>
      <c r="H342" s="136">
        <v>0</v>
      </c>
      <c r="I342" s="136">
        <v>0</v>
      </c>
      <c r="J342" s="433">
        <f t="shared" si="0"/>
        <v>0</v>
      </c>
      <c r="K342" s="239">
        <f t="shared" si="1"/>
        <v>0</v>
      </c>
    </row>
    <row r="343" spans="1:11" ht="15.75" thickBot="1">
      <c r="A343" s="135" t="s">
        <v>70</v>
      </c>
      <c r="B343" s="136">
        <v>0</v>
      </c>
      <c r="C343" s="136">
        <v>0</v>
      </c>
      <c r="D343" s="136">
        <v>0</v>
      </c>
      <c r="E343" s="136">
        <v>0</v>
      </c>
      <c r="F343" s="136">
        <v>0</v>
      </c>
      <c r="G343" s="136">
        <v>0</v>
      </c>
      <c r="H343" s="136">
        <v>0</v>
      </c>
      <c r="I343" s="136">
        <v>0</v>
      </c>
      <c r="J343" s="433">
        <f t="shared" si="0"/>
        <v>0</v>
      </c>
      <c r="K343" s="239">
        <f t="shared" si="1"/>
        <v>0</v>
      </c>
    </row>
    <row r="344" spans="1:11" ht="15.75" thickBot="1">
      <c r="A344" s="135" t="s">
        <v>94</v>
      </c>
      <c r="B344" s="136">
        <v>0</v>
      </c>
      <c r="C344" s="136">
        <v>0</v>
      </c>
      <c r="D344" s="136">
        <v>0</v>
      </c>
      <c r="E344" s="136">
        <v>0</v>
      </c>
      <c r="F344" s="136">
        <v>0</v>
      </c>
      <c r="G344" s="136">
        <v>0</v>
      </c>
      <c r="H344" s="136">
        <v>0</v>
      </c>
      <c r="I344" s="136">
        <v>0</v>
      </c>
      <c r="J344" s="433">
        <f t="shared" si="0"/>
        <v>0</v>
      </c>
      <c r="K344" s="239">
        <f t="shared" si="1"/>
        <v>0</v>
      </c>
    </row>
    <row r="345" spans="1:11" ht="15.75" thickBot="1">
      <c r="A345" s="135" t="s">
        <v>71</v>
      </c>
      <c r="B345" s="136">
        <v>0</v>
      </c>
      <c r="C345" s="136">
        <v>0</v>
      </c>
      <c r="D345" s="136">
        <v>0</v>
      </c>
      <c r="E345" s="136">
        <v>0</v>
      </c>
      <c r="F345" s="136">
        <v>0</v>
      </c>
      <c r="G345" s="136">
        <v>0</v>
      </c>
      <c r="H345" s="136">
        <v>0</v>
      </c>
      <c r="I345" s="136">
        <v>0</v>
      </c>
      <c r="J345" s="433">
        <f t="shared" si="0"/>
        <v>0</v>
      </c>
      <c r="K345" s="239">
        <f t="shared" si="1"/>
        <v>0</v>
      </c>
    </row>
    <row r="346" spans="1:11" ht="15.75" thickBot="1">
      <c r="A346" s="135" t="s">
        <v>109</v>
      </c>
      <c r="B346" s="136">
        <v>0</v>
      </c>
      <c r="C346" s="136">
        <v>0</v>
      </c>
      <c r="D346" s="136">
        <v>0</v>
      </c>
      <c r="E346" s="136">
        <v>0</v>
      </c>
      <c r="F346" s="136">
        <v>0</v>
      </c>
      <c r="G346" s="136">
        <v>0</v>
      </c>
      <c r="H346" s="136">
        <v>0</v>
      </c>
      <c r="I346" s="136">
        <v>0</v>
      </c>
      <c r="J346" s="433">
        <f t="shared" si="0"/>
        <v>0</v>
      </c>
      <c r="K346" s="239">
        <f t="shared" si="1"/>
        <v>0</v>
      </c>
    </row>
    <row r="347" spans="1:11" ht="15.75" thickBot="1">
      <c r="A347" s="135" t="s">
        <v>99</v>
      </c>
      <c r="B347" s="136">
        <v>0</v>
      </c>
      <c r="C347" s="136">
        <v>0</v>
      </c>
      <c r="D347" s="136">
        <v>0</v>
      </c>
      <c r="E347" s="136">
        <v>0</v>
      </c>
      <c r="F347" s="136">
        <v>0</v>
      </c>
      <c r="G347" s="136">
        <v>0</v>
      </c>
      <c r="H347" s="136">
        <v>0</v>
      </c>
      <c r="I347" s="136">
        <v>0</v>
      </c>
      <c r="J347" s="433">
        <f t="shared" si="0"/>
        <v>0</v>
      </c>
      <c r="K347" s="239">
        <f t="shared" si="1"/>
        <v>0</v>
      </c>
    </row>
    <row r="348" spans="1:11" ht="15.75" thickBot="1">
      <c r="A348" s="135" t="s">
        <v>72</v>
      </c>
      <c r="B348" s="136">
        <v>0</v>
      </c>
      <c r="C348" s="136">
        <v>0</v>
      </c>
      <c r="D348" s="136">
        <v>0</v>
      </c>
      <c r="E348" s="136">
        <v>0</v>
      </c>
      <c r="F348" s="136">
        <v>0</v>
      </c>
      <c r="G348" s="136">
        <v>0</v>
      </c>
      <c r="H348" s="136">
        <v>0</v>
      </c>
      <c r="I348" s="136">
        <v>0</v>
      </c>
      <c r="J348" s="433">
        <f t="shared" si="0"/>
        <v>0</v>
      </c>
      <c r="K348" s="239">
        <f t="shared" si="1"/>
        <v>0</v>
      </c>
    </row>
    <row r="349" spans="1:11" ht="15.75" thickBot="1">
      <c r="A349" s="135" t="s">
        <v>115</v>
      </c>
      <c r="B349" s="136">
        <v>0</v>
      </c>
      <c r="C349" s="136">
        <v>0</v>
      </c>
      <c r="D349" s="136">
        <v>0</v>
      </c>
      <c r="E349" s="136">
        <v>0</v>
      </c>
      <c r="F349" s="136">
        <v>0</v>
      </c>
      <c r="G349" s="136">
        <v>0</v>
      </c>
      <c r="H349" s="136">
        <v>0</v>
      </c>
      <c r="I349" s="136">
        <v>0</v>
      </c>
      <c r="J349" s="433">
        <f t="shared" si="0"/>
        <v>0</v>
      </c>
      <c r="K349" s="239">
        <f t="shared" si="1"/>
        <v>0</v>
      </c>
    </row>
    <row r="350" spans="1:11" ht="15.75" thickBot="1">
      <c r="A350" s="135" t="s">
        <v>100</v>
      </c>
      <c r="B350" s="136">
        <v>0</v>
      </c>
      <c r="C350" s="136">
        <v>0</v>
      </c>
      <c r="D350" s="136">
        <v>0</v>
      </c>
      <c r="E350" s="136">
        <v>0</v>
      </c>
      <c r="F350" s="136">
        <v>0</v>
      </c>
      <c r="G350" s="136">
        <v>0</v>
      </c>
      <c r="H350" s="136">
        <v>0</v>
      </c>
      <c r="I350" s="136">
        <v>0</v>
      </c>
      <c r="J350" s="433">
        <f t="shared" si="0"/>
        <v>0</v>
      </c>
      <c r="K350" s="239">
        <f t="shared" si="1"/>
        <v>0</v>
      </c>
    </row>
    <row r="351" spans="1:11" ht="15.75" thickBot="1">
      <c r="A351" s="135" t="s">
        <v>73</v>
      </c>
      <c r="B351" s="136">
        <v>0</v>
      </c>
      <c r="C351" s="136">
        <v>0</v>
      </c>
      <c r="D351" s="136">
        <v>0</v>
      </c>
      <c r="E351" s="136">
        <v>0</v>
      </c>
      <c r="F351" s="136">
        <v>0</v>
      </c>
      <c r="G351" s="136">
        <v>0</v>
      </c>
      <c r="H351" s="136">
        <v>0</v>
      </c>
      <c r="I351" s="136">
        <v>0</v>
      </c>
      <c r="J351" s="433">
        <f t="shared" si="0"/>
        <v>0</v>
      </c>
      <c r="K351" s="239">
        <f t="shared" si="1"/>
        <v>0</v>
      </c>
    </row>
    <row r="352" spans="1:11" ht="15.75" thickBot="1">
      <c r="A352" s="135" t="s">
        <v>74</v>
      </c>
      <c r="B352" s="136">
        <v>0</v>
      </c>
      <c r="C352" s="136">
        <v>0</v>
      </c>
      <c r="D352" s="136">
        <v>0</v>
      </c>
      <c r="E352" s="136">
        <v>0</v>
      </c>
      <c r="F352" s="136">
        <v>0</v>
      </c>
      <c r="G352" s="136">
        <v>0</v>
      </c>
      <c r="H352" s="136">
        <v>0</v>
      </c>
      <c r="I352" s="136">
        <v>0</v>
      </c>
      <c r="J352" s="433">
        <f t="shared" si="0"/>
        <v>0</v>
      </c>
      <c r="K352" s="239">
        <f t="shared" si="1"/>
        <v>0</v>
      </c>
    </row>
    <row r="353" spans="1:11" ht="15.75" thickBot="1">
      <c r="A353" s="135" t="s">
        <v>75</v>
      </c>
      <c r="B353" s="136">
        <v>0</v>
      </c>
      <c r="C353" s="136">
        <v>0</v>
      </c>
      <c r="D353" s="136">
        <v>0</v>
      </c>
      <c r="E353" s="136">
        <v>0</v>
      </c>
      <c r="F353" s="136">
        <v>0</v>
      </c>
      <c r="G353" s="136">
        <v>0</v>
      </c>
      <c r="H353" s="136">
        <v>0</v>
      </c>
      <c r="I353" s="136">
        <v>0</v>
      </c>
      <c r="J353" s="433">
        <f t="shared" ref="J353:J376" si="2">SUM(B353:I353)</f>
        <v>0</v>
      </c>
      <c r="K353" s="239">
        <f t="shared" si="1"/>
        <v>0</v>
      </c>
    </row>
    <row r="354" spans="1:11" ht="15.75" thickBot="1">
      <c r="A354" s="135" t="s">
        <v>90</v>
      </c>
      <c r="B354" s="136">
        <v>0</v>
      </c>
      <c r="C354" s="136">
        <v>0</v>
      </c>
      <c r="D354" s="136">
        <v>0</v>
      </c>
      <c r="E354" s="136">
        <v>0</v>
      </c>
      <c r="F354" s="136">
        <v>0</v>
      </c>
      <c r="G354" s="136">
        <v>0</v>
      </c>
      <c r="H354" s="136">
        <v>0</v>
      </c>
      <c r="I354" s="136">
        <v>0</v>
      </c>
      <c r="J354" s="433">
        <f t="shared" si="2"/>
        <v>0</v>
      </c>
      <c r="K354" s="239">
        <f t="shared" si="1"/>
        <v>0</v>
      </c>
    </row>
    <row r="355" spans="1:11" ht="15.75" thickBot="1">
      <c r="A355" s="135" t="s">
        <v>76</v>
      </c>
      <c r="B355" s="136">
        <v>0</v>
      </c>
      <c r="C355" s="136">
        <v>0</v>
      </c>
      <c r="D355" s="136">
        <v>0</v>
      </c>
      <c r="E355" s="136">
        <v>0</v>
      </c>
      <c r="F355" s="136">
        <v>0</v>
      </c>
      <c r="G355" s="136">
        <v>0</v>
      </c>
      <c r="H355" s="136">
        <v>0</v>
      </c>
      <c r="I355" s="136">
        <v>0</v>
      </c>
      <c r="J355" s="433">
        <f t="shared" si="2"/>
        <v>0</v>
      </c>
      <c r="K355" s="239">
        <f t="shared" si="1"/>
        <v>0</v>
      </c>
    </row>
    <row r="356" spans="1:11" ht="15.75" thickBot="1">
      <c r="A356" s="135" t="s">
        <v>112</v>
      </c>
      <c r="B356" s="136">
        <v>0</v>
      </c>
      <c r="C356" s="136">
        <v>0</v>
      </c>
      <c r="D356" s="136">
        <v>0</v>
      </c>
      <c r="E356" s="136">
        <v>0</v>
      </c>
      <c r="F356" s="136">
        <v>0</v>
      </c>
      <c r="G356" s="136">
        <v>0</v>
      </c>
      <c r="H356" s="136">
        <v>0</v>
      </c>
      <c r="I356" s="136">
        <v>0</v>
      </c>
      <c r="J356" s="433">
        <f t="shared" si="2"/>
        <v>0</v>
      </c>
      <c r="K356" s="239">
        <f t="shared" si="1"/>
        <v>0</v>
      </c>
    </row>
    <row r="357" spans="1:11" ht="15.75" thickBot="1">
      <c r="A357" s="135" t="s">
        <v>101</v>
      </c>
      <c r="B357" s="136">
        <v>0</v>
      </c>
      <c r="C357" s="136">
        <v>0</v>
      </c>
      <c r="D357" s="136">
        <v>0</v>
      </c>
      <c r="E357" s="136">
        <v>0</v>
      </c>
      <c r="F357" s="136">
        <v>0</v>
      </c>
      <c r="G357" s="136">
        <v>0</v>
      </c>
      <c r="H357" s="136">
        <v>0</v>
      </c>
      <c r="I357" s="136">
        <v>0</v>
      </c>
      <c r="J357" s="433">
        <f t="shared" si="2"/>
        <v>0</v>
      </c>
      <c r="K357" s="239">
        <f t="shared" si="1"/>
        <v>0</v>
      </c>
    </row>
    <row r="358" spans="1:11" ht="15.75" thickBot="1">
      <c r="A358" s="135" t="s">
        <v>119</v>
      </c>
      <c r="B358" s="136">
        <v>0</v>
      </c>
      <c r="C358" s="136">
        <v>0</v>
      </c>
      <c r="D358" s="136">
        <v>0</v>
      </c>
      <c r="E358" s="136">
        <v>0</v>
      </c>
      <c r="F358" s="136">
        <v>0</v>
      </c>
      <c r="G358" s="136">
        <v>0</v>
      </c>
      <c r="H358" s="136">
        <v>0</v>
      </c>
      <c r="I358" s="136">
        <v>0</v>
      </c>
      <c r="J358" s="433">
        <f t="shared" si="2"/>
        <v>0</v>
      </c>
      <c r="K358" s="239">
        <f t="shared" si="1"/>
        <v>0</v>
      </c>
    </row>
    <row r="359" spans="1:11" ht="15.75" thickBot="1">
      <c r="A359" s="135" t="s">
        <v>118</v>
      </c>
      <c r="B359" s="136">
        <v>0</v>
      </c>
      <c r="C359" s="136">
        <v>0</v>
      </c>
      <c r="D359" s="136">
        <v>0</v>
      </c>
      <c r="E359" s="136">
        <v>0</v>
      </c>
      <c r="F359" s="136">
        <v>0</v>
      </c>
      <c r="G359" s="136">
        <v>0</v>
      </c>
      <c r="H359" s="136">
        <v>0</v>
      </c>
      <c r="I359" s="136">
        <v>0</v>
      </c>
      <c r="J359" s="433">
        <f t="shared" si="2"/>
        <v>0</v>
      </c>
      <c r="K359" s="239">
        <f t="shared" si="1"/>
        <v>0</v>
      </c>
    </row>
    <row r="360" spans="1:11" ht="15.75" thickBot="1">
      <c r="A360" s="135" t="s">
        <v>116</v>
      </c>
      <c r="B360" s="136">
        <v>0</v>
      </c>
      <c r="C360" s="136">
        <v>0</v>
      </c>
      <c r="D360" s="136">
        <v>0</v>
      </c>
      <c r="E360" s="136">
        <v>0</v>
      </c>
      <c r="F360" s="136">
        <v>0</v>
      </c>
      <c r="G360" s="136">
        <v>0</v>
      </c>
      <c r="H360" s="136">
        <v>0</v>
      </c>
      <c r="I360" s="136">
        <v>0</v>
      </c>
      <c r="J360" s="433">
        <f t="shared" si="2"/>
        <v>0</v>
      </c>
      <c r="K360" s="239">
        <f t="shared" si="1"/>
        <v>0</v>
      </c>
    </row>
    <row r="361" spans="1:11" ht="15.75" thickBot="1">
      <c r="A361" s="135" t="s">
        <v>91</v>
      </c>
      <c r="B361" s="136">
        <v>0</v>
      </c>
      <c r="C361" s="136">
        <v>0</v>
      </c>
      <c r="D361" s="136">
        <v>0</v>
      </c>
      <c r="E361" s="136">
        <v>0</v>
      </c>
      <c r="F361" s="136">
        <v>0</v>
      </c>
      <c r="G361" s="136">
        <v>0</v>
      </c>
      <c r="H361" s="136">
        <v>0</v>
      </c>
      <c r="I361" s="136">
        <v>0</v>
      </c>
      <c r="J361" s="433">
        <f t="shared" si="2"/>
        <v>0</v>
      </c>
      <c r="K361" s="239">
        <f t="shared" si="1"/>
        <v>0</v>
      </c>
    </row>
    <row r="362" spans="1:11" ht="15.75" thickBot="1">
      <c r="A362" s="135" t="s">
        <v>110</v>
      </c>
      <c r="B362" s="136">
        <v>0</v>
      </c>
      <c r="C362" s="136">
        <v>0</v>
      </c>
      <c r="D362" s="136">
        <v>0</v>
      </c>
      <c r="E362" s="136">
        <v>0</v>
      </c>
      <c r="F362" s="136">
        <v>0</v>
      </c>
      <c r="G362" s="136">
        <v>0</v>
      </c>
      <c r="H362" s="136">
        <v>0</v>
      </c>
      <c r="I362" s="136">
        <v>0</v>
      </c>
      <c r="J362" s="433">
        <f t="shared" si="2"/>
        <v>0</v>
      </c>
      <c r="K362" s="239">
        <f t="shared" si="1"/>
        <v>0</v>
      </c>
    </row>
    <row r="363" spans="1:11" ht="15.75" thickBot="1">
      <c r="A363" s="135" t="s">
        <v>103</v>
      </c>
      <c r="B363" s="136">
        <v>0</v>
      </c>
      <c r="C363" s="136">
        <v>0</v>
      </c>
      <c r="D363" s="136">
        <v>0</v>
      </c>
      <c r="E363" s="136">
        <v>0</v>
      </c>
      <c r="F363" s="136">
        <v>0</v>
      </c>
      <c r="G363" s="136">
        <v>0</v>
      </c>
      <c r="H363" s="136">
        <v>0</v>
      </c>
      <c r="I363" s="136">
        <v>0</v>
      </c>
      <c r="J363" s="433">
        <f t="shared" si="2"/>
        <v>0</v>
      </c>
      <c r="K363" s="239">
        <f t="shared" si="1"/>
        <v>0</v>
      </c>
    </row>
    <row r="364" spans="1:11" ht="15.75" thickBot="1">
      <c r="A364" s="135" t="s">
        <v>95</v>
      </c>
      <c r="B364" s="136">
        <v>0</v>
      </c>
      <c r="C364" s="136">
        <v>0</v>
      </c>
      <c r="D364" s="136">
        <v>0</v>
      </c>
      <c r="E364" s="136">
        <v>0</v>
      </c>
      <c r="F364" s="136">
        <v>0</v>
      </c>
      <c r="G364" s="136">
        <v>0</v>
      </c>
      <c r="H364" s="136">
        <v>0</v>
      </c>
      <c r="I364" s="136">
        <v>0</v>
      </c>
      <c r="J364" s="433">
        <f t="shared" si="2"/>
        <v>0</v>
      </c>
      <c r="K364" s="239">
        <f t="shared" si="1"/>
        <v>0</v>
      </c>
    </row>
    <row r="365" spans="1:11" ht="15.75" thickBot="1">
      <c r="A365" s="135" t="s">
        <v>78</v>
      </c>
      <c r="B365" s="136">
        <v>0</v>
      </c>
      <c r="C365" s="136">
        <v>0</v>
      </c>
      <c r="D365" s="136">
        <v>0</v>
      </c>
      <c r="E365" s="136">
        <v>0</v>
      </c>
      <c r="F365" s="136">
        <v>0</v>
      </c>
      <c r="G365" s="136">
        <v>0</v>
      </c>
      <c r="H365" s="136">
        <v>0</v>
      </c>
      <c r="I365" s="136">
        <v>0</v>
      </c>
      <c r="J365" s="433">
        <f t="shared" si="2"/>
        <v>0</v>
      </c>
      <c r="K365" s="239">
        <f t="shared" si="1"/>
        <v>0</v>
      </c>
    </row>
    <row r="366" spans="1:11" ht="15.75" thickBot="1">
      <c r="A366" s="135" t="s">
        <v>80</v>
      </c>
      <c r="B366" s="136">
        <v>0</v>
      </c>
      <c r="C366" s="136">
        <v>0</v>
      </c>
      <c r="D366" s="136">
        <v>0</v>
      </c>
      <c r="E366" s="136">
        <v>0</v>
      </c>
      <c r="F366" s="136">
        <v>0</v>
      </c>
      <c r="G366" s="136">
        <v>0</v>
      </c>
      <c r="H366" s="136">
        <v>0</v>
      </c>
      <c r="I366" s="136">
        <v>0</v>
      </c>
      <c r="J366" s="433">
        <f t="shared" si="2"/>
        <v>0</v>
      </c>
      <c r="K366" s="239">
        <f t="shared" si="1"/>
        <v>0</v>
      </c>
    </row>
    <row r="367" spans="1:11" ht="15.75" thickBot="1">
      <c r="A367" s="135" t="s">
        <v>81</v>
      </c>
      <c r="B367" s="136">
        <v>0</v>
      </c>
      <c r="C367" s="136">
        <v>0</v>
      </c>
      <c r="D367" s="136">
        <v>0</v>
      </c>
      <c r="E367" s="136">
        <v>0</v>
      </c>
      <c r="F367" s="136">
        <v>0</v>
      </c>
      <c r="G367" s="136">
        <v>0</v>
      </c>
      <c r="H367" s="136">
        <v>0</v>
      </c>
      <c r="I367" s="136">
        <v>0</v>
      </c>
      <c r="J367" s="433">
        <f t="shared" si="2"/>
        <v>0</v>
      </c>
      <c r="K367" s="239">
        <f t="shared" si="1"/>
        <v>0</v>
      </c>
    </row>
    <row r="368" spans="1:11" ht="15.75" thickBot="1">
      <c r="A368" s="135" t="s">
        <v>82</v>
      </c>
      <c r="B368" s="136">
        <v>0</v>
      </c>
      <c r="C368" s="136">
        <v>0</v>
      </c>
      <c r="D368" s="136">
        <v>0</v>
      </c>
      <c r="E368" s="136">
        <v>0</v>
      </c>
      <c r="F368" s="136">
        <v>0</v>
      </c>
      <c r="G368" s="136">
        <v>0</v>
      </c>
      <c r="H368" s="136">
        <v>0</v>
      </c>
      <c r="I368" s="136">
        <v>0</v>
      </c>
      <c r="J368" s="433">
        <f t="shared" si="2"/>
        <v>0</v>
      </c>
      <c r="K368" s="239">
        <f t="shared" si="1"/>
        <v>0</v>
      </c>
    </row>
    <row r="369" spans="1:11" ht="15.75" thickBot="1">
      <c r="A369" s="135" t="s">
        <v>83</v>
      </c>
      <c r="B369" s="136">
        <v>0</v>
      </c>
      <c r="C369" s="136">
        <v>0</v>
      </c>
      <c r="D369" s="136">
        <v>0</v>
      </c>
      <c r="E369" s="136">
        <v>0</v>
      </c>
      <c r="F369" s="136">
        <v>0</v>
      </c>
      <c r="G369" s="136">
        <v>0</v>
      </c>
      <c r="H369" s="136">
        <v>0</v>
      </c>
      <c r="I369" s="136">
        <v>0</v>
      </c>
      <c r="J369" s="433">
        <f t="shared" si="2"/>
        <v>0</v>
      </c>
      <c r="K369" s="239">
        <f t="shared" si="1"/>
        <v>0</v>
      </c>
    </row>
    <row r="370" spans="1:11" ht="15.75" thickBot="1">
      <c r="A370" s="135" t="s">
        <v>84</v>
      </c>
      <c r="B370" s="136">
        <v>0</v>
      </c>
      <c r="C370" s="136">
        <v>0</v>
      </c>
      <c r="D370" s="136">
        <v>0</v>
      </c>
      <c r="E370" s="136">
        <v>0</v>
      </c>
      <c r="F370" s="136">
        <v>0</v>
      </c>
      <c r="G370" s="136">
        <v>0</v>
      </c>
      <c r="H370" s="136">
        <v>0</v>
      </c>
      <c r="I370" s="136">
        <v>0</v>
      </c>
      <c r="J370" s="433">
        <f t="shared" si="2"/>
        <v>0</v>
      </c>
      <c r="K370" s="239">
        <f t="shared" si="1"/>
        <v>0</v>
      </c>
    </row>
    <row r="371" spans="1:11" ht="15.75" thickBot="1">
      <c r="A371" s="135" t="s">
        <v>96</v>
      </c>
      <c r="B371" s="136">
        <v>0</v>
      </c>
      <c r="C371" s="136">
        <v>0</v>
      </c>
      <c r="D371" s="136">
        <v>0</v>
      </c>
      <c r="E371" s="136">
        <v>0</v>
      </c>
      <c r="F371" s="136">
        <v>0</v>
      </c>
      <c r="G371" s="136">
        <v>0</v>
      </c>
      <c r="H371" s="136">
        <v>0</v>
      </c>
      <c r="I371" s="136">
        <v>0</v>
      </c>
      <c r="J371" s="433">
        <f t="shared" si="2"/>
        <v>0</v>
      </c>
      <c r="K371" s="239">
        <f t="shared" si="1"/>
        <v>0</v>
      </c>
    </row>
    <row r="372" spans="1:11" ht="15.75" thickBot="1">
      <c r="A372" s="135" t="s">
        <v>107</v>
      </c>
      <c r="B372" s="136">
        <v>0</v>
      </c>
      <c r="C372" s="136">
        <v>0</v>
      </c>
      <c r="D372" s="136">
        <v>0</v>
      </c>
      <c r="E372" s="136">
        <v>0</v>
      </c>
      <c r="F372" s="136">
        <v>0</v>
      </c>
      <c r="G372" s="136">
        <v>0</v>
      </c>
      <c r="H372" s="136">
        <v>0</v>
      </c>
      <c r="I372" s="136">
        <v>0</v>
      </c>
      <c r="J372" s="433">
        <f t="shared" si="2"/>
        <v>0</v>
      </c>
      <c r="K372" s="239">
        <f t="shared" si="1"/>
        <v>0</v>
      </c>
    </row>
    <row r="373" spans="1:11" ht="15.75" thickBot="1">
      <c r="A373" s="135" t="s">
        <v>114</v>
      </c>
      <c r="B373" s="136">
        <v>0</v>
      </c>
      <c r="C373" s="136">
        <v>0</v>
      </c>
      <c r="D373" s="136">
        <v>0</v>
      </c>
      <c r="E373" s="136">
        <v>0</v>
      </c>
      <c r="F373" s="136">
        <v>0</v>
      </c>
      <c r="G373" s="136">
        <v>0</v>
      </c>
      <c r="H373" s="136">
        <v>0</v>
      </c>
      <c r="I373" s="136">
        <v>0</v>
      </c>
      <c r="J373" s="433">
        <f t="shared" si="2"/>
        <v>0</v>
      </c>
      <c r="K373" s="239">
        <f t="shared" si="1"/>
        <v>0</v>
      </c>
    </row>
    <row r="374" spans="1:11" ht="15.75" thickBot="1">
      <c r="A374" s="135" t="s">
        <v>113</v>
      </c>
      <c r="B374" s="136">
        <v>0</v>
      </c>
      <c r="C374" s="136">
        <v>0</v>
      </c>
      <c r="D374" s="136">
        <v>0</v>
      </c>
      <c r="E374" s="136">
        <v>0</v>
      </c>
      <c r="F374" s="136">
        <v>0</v>
      </c>
      <c r="G374" s="136">
        <v>0</v>
      </c>
      <c r="H374" s="136">
        <v>0</v>
      </c>
      <c r="I374" s="136">
        <v>0</v>
      </c>
      <c r="J374" s="433">
        <f t="shared" si="2"/>
        <v>0</v>
      </c>
      <c r="K374" s="239">
        <f t="shared" si="1"/>
        <v>0</v>
      </c>
    </row>
    <row r="375" spans="1:11" ht="15.75" thickBot="1">
      <c r="A375" s="135" t="s">
        <v>117</v>
      </c>
      <c r="B375" s="136">
        <v>0</v>
      </c>
      <c r="C375" s="136">
        <v>0</v>
      </c>
      <c r="D375" s="136">
        <v>0</v>
      </c>
      <c r="E375" s="136">
        <v>0</v>
      </c>
      <c r="F375" s="136">
        <v>0</v>
      </c>
      <c r="G375" s="136">
        <v>0</v>
      </c>
      <c r="H375" s="136">
        <v>0</v>
      </c>
      <c r="I375" s="136">
        <v>0</v>
      </c>
      <c r="J375" s="433">
        <f t="shared" si="2"/>
        <v>0</v>
      </c>
      <c r="K375" s="239">
        <f t="shared" si="1"/>
        <v>0</v>
      </c>
    </row>
    <row r="376" spans="1:11" ht="15.75" thickBot="1">
      <c r="A376" s="135" t="s">
        <v>148</v>
      </c>
      <c r="B376" s="136">
        <v>0</v>
      </c>
      <c r="C376" s="136">
        <v>0</v>
      </c>
      <c r="D376" s="136">
        <v>0</v>
      </c>
      <c r="E376" s="136">
        <v>0</v>
      </c>
      <c r="F376" s="136">
        <v>0</v>
      </c>
      <c r="G376" s="136">
        <v>0</v>
      </c>
      <c r="H376" s="136">
        <v>0</v>
      </c>
      <c r="I376" s="136">
        <v>0</v>
      </c>
      <c r="J376" s="433">
        <f t="shared" si="2"/>
        <v>0</v>
      </c>
      <c r="K376" s="239">
        <f t="shared" si="1"/>
        <v>0</v>
      </c>
    </row>
    <row r="377" spans="1:11" ht="15.75" thickBot="1">
      <c r="K377" s="122"/>
    </row>
    <row r="378" spans="1:11" ht="19.5" thickBot="1">
      <c r="A378" s="489" t="s">
        <v>2</v>
      </c>
      <c r="B378" s="486">
        <f t="shared" ref="B378:I378" si="3">SUM(B321:B377)</f>
        <v>0</v>
      </c>
      <c r="C378" s="487">
        <f t="shared" si="3"/>
        <v>0</v>
      </c>
      <c r="D378" s="487">
        <f t="shared" si="3"/>
        <v>0</v>
      </c>
      <c r="E378" s="487">
        <f t="shared" si="3"/>
        <v>0</v>
      </c>
      <c r="F378" s="487">
        <f t="shared" si="3"/>
        <v>0</v>
      </c>
      <c r="G378" s="487">
        <f t="shared" si="3"/>
        <v>0</v>
      </c>
      <c r="H378" s="487">
        <f t="shared" si="3"/>
        <v>0</v>
      </c>
      <c r="I378" s="487">
        <f t="shared" si="3"/>
        <v>0</v>
      </c>
      <c r="J378" s="491">
        <f>SUM(B378:I378)</f>
        <v>0</v>
      </c>
      <c r="K378" s="491">
        <f>SUM(C378:J378)</f>
        <v>0</v>
      </c>
    </row>
  </sheetData>
  <sortState ref="A205:B261">
    <sortCondition ref="A204"/>
  </sortState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2:K426"/>
  <sheetViews>
    <sheetView topLeftCell="A238" workbookViewId="0">
      <selection activeCell="E47" sqref="E47:G47"/>
    </sheetView>
  </sheetViews>
  <sheetFormatPr baseColWidth="10" defaultRowHeight="15"/>
  <cols>
    <col min="1" max="1" width="65.5703125" style="122" customWidth="1"/>
    <col min="2" max="2" width="14.140625" style="122" customWidth="1"/>
    <col min="3" max="3" width="11.42578125" style="122"/>
    <col min="4" max="4" width="11.42578125" style="122" customWidth="1"/>
    <col min="5" max="10" width="11.42578125" style="122"/>
    <col min="11" max="11" width="13.85546875" style="122" customWidth="1"/>
    <col min="12" max="16384" width="11.42578125" style="122"/>
  </cols>
  <sheetData>
    <row r="2" spans="1:3">
      <c r="A2" s="122">
        <v>2963</v>
      </c>
      <c r="B2" s="122">
        <v>3360</v>
      </c>
      <c r="C2" s="122">
        <f>+B2-A2</f>
        <v>397</v>
      </c>
    </row>
    <row r="5" spans="1:3" ht="21" thickBot="1">
      <c r="A5" s="4" t="s">
        <v>314</v>
      </c>
      <c r="B5" s="140"/>
    </row>
    <row r="6" spans="1:3" ht="27.75" thickBot="1">
      <c r="A6" s="15" t="s">
        <v>315</v>
      </c>
      <c r="B6" s="116"/>
    </row>
    <row r="7" spans="1:3" ht="15.75">
      <c r="A7" s="10" t="s">
        <v>0</v>
      </c>
      <c r="B7" s="140"/>
    </row>
    <row r="8" spans="1:3">
      <c r="B8" s="125"/>
    </row>
    <row r="9" spans="1:3">
      <c r="A9" s="7" t="s">
        <v>37</v>
      </c>
      <c r="B9" s="5"/>
    </row>
    <row r="10" spans="1:3" ht="15.75" thickBot="1">
      <c r="A10" s="8" t="s">
        <v>1</v>
      </c>
      <c r="B10" s="5"/>
    </row>
    <row r="11" spans="1:3" ht="15.75" thickBot="1">
      <c r="A11" s="9" t="s">
        <v>2</v>
      </c>
      <c r="B11" s="19">
        <f>SUM(B9:B10)</f>
        <v>0</v>
      </c>
    </row>
    <row r="12" spans="1:3">
      <c r="A12" s="11"/>
      <c r="B12" s="12"/>
    </row>
    <row r="13" spans="1:3" ht="15.75">
      <c r="A13" s="10" t="s">
        <v>3</v>
      </c>
      <c r="B13" s="12"/>
    </row>
    <row r="14" spans="1:3">
      <c r="B14" s="125"/>
    </row>
    <row r="15" spans="1:3">
      <c r="A15" s="141" t="s">
        <v>4</v>
      </c>
      <c r="B15" s="5"/>
    </row>
    <row r="16" spans="1:3">
      <c r="A16" s="142" t="s">
        <v>5</v>
      </c>
      <c r="B16" s="5"/>
    </row>
    <row r="17" spans="1:2">
      <c r="A17" s="142" t="s">
        <v>6</v>
      </c>
      <c r="B17" s="5"/>
    </row>
    <row r="18" spans="1:2" ht="15.75" thickBot="1">
      <c r="A18" s="142" t="s">
        <v>7</v>
      </c>
      <c r="B18" s="26"/>
    </row>
    <row r="19" spans="1:2" ht="15.75" thickBot="1">
      <c r="A19" s="9" t="s">
        <v>2</v>
      </c>
      <c r="B19" s="3">
        <f>SUM(B15:B18)</f>
        <v>0</v>
      </c>
    </row>
    <row r="20" spans="1:2">
      <c r="A20" s="11"/>
      <c r="B20" s="12"/>
    </row>
    <row r="21" spans="1:2" s="497" customFormat="1">
      <c r="A21" s="11"/>
      <c r="B21" s="12"/>
    </row>
    <row r="22" spans="1:2" s="497" customFormat="1">
      <c r="A22" s="11"/>
      <c r="B22" s="12"/>
    </row>
    <row r="23" spans="1:2" s="497" customFormat="1">
      <c r="A23" s="142" t="s">
        <v>330</v>
      </c>
      <c r="B23" s="5"/>
    </row>
    <row r="24" spans="1:2" s="497" customFormat="1">
      <c r="A24" s="142" t="s">
        <v>331</v>
      </c>
      <c r="B24" s="5"/>
    </row>
    <row r="25" spans="1:2" s="497" customFormat="1">
      <c r="A25" s="142" t="s">
        <v>332</v>
      </c>
      <c r="B25" s="5"/>
    </row>
    <row r="26" spans="1:2" s="497" customFormat="1">
      <c r="A26" s="142" t="s">
        <v>333</v>
      </c>
      <c r="B26" s="5"/>
    </row>
    <row r="27" spans="1:2" s="497" customFormat="1" ht="15.75" thickBot="1">
      <c r="A27" s="11"/>
      <c r="B27" s="12"/>
    </row>
    <row r="28" spans="1:2" s="497" customFormat="1" ht="15.75" thickBot="1">
      <c r="A28" s="9" t="s">
        <v>2</v>
      </c>
      <c r="B28" s="3">
        <f>SUM(B23:B27)</f>
        <v>0</v>
      </c>
    </row>
    <row r="29" spans="1:2" s="497" customFormat="1">
      <c r="A29" s="11"/>
      <c r="B29" s="18"/>
    </row>
    <row r="30" spans="1:2" s="497" customFormat="1">
      <c r="A30" s="11"/>
      <c r="B30" s="18"/>
    </row>
    <row r="31" spans="1:2" s="497" customFormat="1">
      <c r="A31" s="11"/>
      <c r="B31" s="18"/>
    </row>
    <row r="32" spans="1:2" s="497" customFormat="1">
      <c r="A32" s="11"/>
      <c r="B32" s="12"/>
    </row>
    <row r="33" spans="1:2" s="497" customFormat="1">
      <c r="A33" s="142" t="s">
        <v>377</v>
      </c>
      <c r="B33" s="5"/>
    </row>
    <row r="34" spans="1:2" s="497" customFormat="1">
      <c r="A34" s="142" t="s">
        <v>376</v>
      </c>
      <c r="B34" s="5"/>
    </row>
    <row r="35" spans="1:2" s="497" customFormat="1">
      <c r="A35" s="142" t="s">
        <v>375</v>
      </c>
      <c r="B35" s="5"/>
    </row>
    <row r="36" spans="1:2" s="497" customFormat="1">
      <c r="A36" s="142" t="s">
        <v>378</v>
      </c>
      <c r="B36" s="5"/>
    </row>
    <row r="37" spans="1:2" s="497" customFormat="1" ht="15.75" thickBot="1">
      <c r="A37" s="11"/>
      <c r="B37" s="12"/>
    </row>
    <row r="38" spans="1:2" s="497" customFormat="1" ht="15.75" thickBot="1">
      <c r="A38" s="9"/>
      <c r="B38" s="3">
        <f>SUM(B34:B37)</f>
        <v>0</v>
      </c>
    </row>
    <row r="39" spans="1:2" s="497" customFormat="1">
      <c r="A39" s="11"/>
      <c r="B39" s="12"/>
    </row>
    <row r="40" spans="1:2" s="497" customFormat="1">
      <c r="A40" s="11"/>
      <c r="B40" s="12"/>
    </row>
    <row r="41" spans="1:2" s="497" customFormat="1">
      <c r="A41" s="11"/>
      <c r="B41" s="12"/>
    </row>
    <row r="42" spans="1:2" s="497" customFormat="1">
      <c r="A42" s="11"/>
      <c r="B42" s="12"/>
    </row>
    <row r="43" spans="1:2" s="497" customFormat="1">
      <c r="A43" s="11"/>
      <c r="B43" s="12"/>
    </row>
    <row r="44" spans="1:2" s="497" customFormat="1">
      <c r="A44" s="11"/>
      <c r="B44" s="12"/>
    </row>
    <row r="45" spans="1:2" s="497" customFormat="1">
      <c r="A45" s="11"/>
      <c r="B45" s="12"/>
    </row>
    <row r="46" spans="1:2" ht="15.75">
      <c r="A46" s="10" t="s">
        <v>8</v>
      </c>
      <c r="B46" s="12"/>
    </row>
    <row r="47" spans="1:2">
      <c r="B47" s="125"/>
    </row>
    <row r="48" spans="1:2" ht="15.75" thickBot="1">
      <c r="A48" s="141" t="s">
        <v>9</v>
      </c>
      <c r="B48" s="6"/>
    </row>
    <row r="49" spans="1:2" ht="15.75" thickBot="1">
      <c r="A49" s="9" t="s">
        <v>2</v>
      </c>
      <c r="B49" s="3">
        <v>701</v>
      </c>
    </row>
    <row r="50" spans="1:2">
      <c r="B50" s="125"/>
    </row>
    <row r="51" spans="1:2" ht="15.75">
      <c r="A51" s="10" t="s">
        <v>10</v>
      </c>
      <c r="B51" s="140"/>
    </row>
    <row r="52" spans="1:2">
      <c r="B52" s="125"/>
    </row>
    <row r="53" spans="1:2">
      <c r="A53" s="7" t="s">
        <v>453</v>
      </c>
      <c r="B53" s="5"/>
    </row>
    <row r="54" spans="1:2">
      <c r="A54" s="7" t="s">
        <v>12</v>
      </c>
      <c r="B54" s="5"/>
    </row>
    <row r="55" spans="1:2">
      <c r="A55" s="7" t="s">
        <v>273</v>
      </c>
      <c r="B55" s="5"/>
    </row>
    <row r="56" spans="1:2">
      <c r="A56" s="7" t="s">
        <v>14</v>
      </c>
      <c r="B56" s="5"/>
    </row>
    <row r="57" spans="1:2">
      <c r="A57" s="7" t="s">
        <v>235</v>
      </c>
      <c r="B57" s="5"/>
    </row>
    <row r="58" spans="1:2">
      <c r="A58" s="7" t="s">
        <v>15</v>
      </c>
      <c r="B58" s="5"/>
    </row>
    <row r="59" spans="1:2">
      <c r="A59" s="7" t="s">
        <v>16</v>
      </c>
      <c r="B59" s="5"/>
    </row>
    <row r="60" spans="1:2">
      <c r="A60" s="7" t="s">
        <v>289</v>
      </c>
      <c r="B60" s="5"/>
    </row>
    <row r="61" spans="1:2">
      <c r="A61" s="141" t="s">
        <v>17</v>
      </c>
      <c r="B61" s="5"/>
    </row>
    <row r="62" spans="1:2">
      <c r="A62" s="141" t="s">
        <v>254</v>
      </c>
      <c r="B62" s="5"/>
    </row>
    <row r="63" spans="1:2">
      <c r="A63" s="7" t="s">
        <v>274</v>
      </c>
      <c r="B63" s="5"/>
    </row>
    <row r="64" spans="1:2">
      <c r="A64" s="7" t="s">
        <v>18</v>
      </c>
      <c r="B64" s="5"/>
    </row>
    <row r="65" spans="1:2" ht="15.75" thickBot="1">
      <c r="A65" s="191"/>
      <c r="B65" s="12"/>
    </row>
    <row r="66" spans="1:2" ht="15.75" thickBot="1">
      <c r="A66" s="1"/>
      <c r="B66" s="3">
        <f>SUM(B53:B65)</f>
        <v>0</v>
      </c>
    </row>
    <row r="67" spans="1:2">
      <c r="A67" s="1"/>
      <c r="B67" s="18"/>
    </row>
    <row r="68" spans="1:2">
      <c r="A68" s="1"/>
      <c r="B68" s="18"/>
    </row>
    <row r="69" spans="1:2">
      <c r="B69" s="125"/>
    </row>
    <row r="70" spans="1:2">
      <c r="B70" s="125"/>
    </row>
    <row r="71" spans="1:2">
      <c r="B71" s="125"/>
    </row>
    <row r="72" spans="1:2">
      <c r="B72" s="125"/>
    </row>
    <row r="73" spans="1:2">
      <c r="B73" s="125"/>
    </row>
    <row r="74" spans="1:2">
      <c r="B74" s="125"/>
    </row>
    <row r="75" spans="1:2">
      <c r="B75" s="125"/>
    </row>
    <row r="76" spans="1:2">
      <c r="B76" s="125"/>
    </row>
    <row r="77" spans="1:2" ht="15.75">
      <c r="A77" s="10" t="s">
        <v>19</v>
      </c>
      <c r="B77" s="140"/>
    </row>
    <row r="78" spans="1:2">
      <c r="B78" s="125"/>
    </row>
    <row r="79" spans="1:2">
      <c r="A79" s="7" t="s">
        <v>197</v>
      </c>
      <c r="B79" s="5"/>
    </row>
    <row r="80" spans="1:2">
      <c r="A80" s="7" t="s">
        <v>21</v>
      </c>
      <c r="B80" s="5"/>
    </row>
    <row r="81" spans="1:2">
      <c r="A81" s="7" t="s">
        <v>22</v>
      </c>
      <c r="B81" s="5"/>
    </row>
    <row r="82" spans="1:2">
      <c r="A82" s="7" t="s">
        <v>20</v>
      </c>
      <c r="B82" s="5"/>
    </row>
    <row r="83" spans="1:2">
      <c r="A83" s="7" t="s">
        <v>196</v>
      </c>
      <c r="B83" s="5"/>
    </row>
    <row r="84" spans="1:2">
      <c r="A84" s="7" t="s">
        <v>23</v>
      </c>
      <c r="B84" s="5"/>
    </row>
    <row r="85" spans="1:2">
      <c r="A85" s="7" t="s">
        <v>24</v>
      </c>
      <c r="B85" s="5"/>
    </row>
    <row r="86" spans="1:2" ht="15.75" thickBot="1">
      <c r="A86" s="1"/>
      <c r="B86" s="140"/>
    </row>
    <row r="87" spans="1:2" ht="15.75" thickBot="1">
      <c r="A87" s="9" t="s">
        <v>2</v>
      </c>
      <c r="B87" s="3">
        <f>SUM(B79:B86)</f>
        <v>0</v>
      </c>
    </row>
    <row r="88" spans="1:2">
      <c r="B88" s="125"/>
    </row>
    <row r="89" spans="1:2">
      <c r="B89" s="125"/>
    </row>
    <row r="90" spans="1:2" ht="15.75">
      <c r="A90" s="10" t="s">
        <v>25</v>
      </c>
      <c r="B90" s="140"/>
    </row>
    <row r="91" spans="1:2">
      <c r="B91" s="125"/>
    </row>
    <row r="92" spans="1:2" ht="15.75" thickBot="1">
      <c r="A92" s="1"/>
      <c r="B92" s="140"/>
    </row>
    <row r="93" spans="1:2" ht="15.75" thickBot="1">
      <c r="A93" s="16" t="s">
        <v>25</v>
      </c>
      <c r="B93" s="3"/>
    </row>
    <row r="94" spans="1:2">
      <c r="B94" s="125"/>
    </row>
    <row r="95" spans="1:2" ht="15.75">
      <c r="A95" s="10" t="s">
        <v>26</v>
      </c>
      <c r="B95" s="140"/>
    </row>
    <row r="96" spans="1:2" ht="15.75" thickBot="1">
      <c r="A96" s="1"/>
      <c r="B96" s="140"/>
    </row>
    <row r="97" spans="1:2" ht="15.75" thickBot="1">
      <c r="A97" s="16" t="s">
        <v>432</v>
      </c>
      <c r="B97" s="3"/>
    </row>
    <row r="98" spans="1:2">
      <c r="B98" s="125"/>
    </row>
    <row r="99" spans="1:2">
      <c r="B99" s="125"/>
    </row>
    <row r="100" spans="1:2" ht="15.75">
      <c r="A100" s="10" t="s">
        <v>27</v>
      </c>
      <c r="B100" s="140"/>
    </row>
    <row r="101" spans="1:2">
      <c r="B101" s="125"/>
    </row>
    <row r="102" spans="1:2">
      <c r="A102" s="7" t="s">
        <v>28</v>
      </c>
      <c r="B102" s="5"/>
    </row>
    <row r="103" spans="1:2">
      <c r="A103" s="7" t="s">
        <v>29</v>
      </c>
      <c r="B103" s="5"/>
    </row>
    <row r="104" spans="1:2">
      <c r="A104" s="7" t="s">
        <v>30</v>
      </c>
      <c r="B104" s="5"/>
    </row>
    <row r="105" spans="1:2" ht="15.75" thickBot="1">
      <c r="A105" s="7" t="s">
        <v>18</v>
      </c>
      <c r="B105" s="5"/>
    </row>
    <row r="106" spans="1:2" ht="15.75" thickBot="1">
      <c r="A106" s="9" t="s">
        <v>2</v>
      </c>
      <c r="B106" s="3">
        <f>SUM(B102:B105)</f>
        <v>0</v>
      </c>
    </row>
    <row r="107" spans="1:2">
      <c r="B107" s="125"/>
    </row>
    <row r="108" spans="1:2" ht="15.75">
      <c r="A108" s="10" t="s">
        <v>31</v>
      </c>
      <c r="B108" s="140"/>
    </row>
    <row r="109" spans="1:2">
      <c r="B109" s="125"/>
    </row>
    <row r="110" spans="1:2">
      <c r="A110" s="7" t="s">
        <v>32</v>
      </c>
      <c r="B110" s="5"/>
    </row>
    <row r="111" spans="1:2">
      <c r="A111" s="7" t="s">
        <v>33</v>
      </c>
      <c r="B111" s="5"/>
    </row>
    <row r="112" spans="1:2">
      <c r="A112" s="141" t="s">
        <v>34</v>
      </c>
      <c r="B112" s="5"/>
    </row>
    <row r="113" spans="1:2">
      <c r="A113" s="7" t="s">
        <v>35</v>
      </c>
      <c r="B113" s="5"/>
    </row>
    <row r="114" spans="1:2" ht="15.75" thickBot="1">
      <c r="A114" s="1"/>
      <c r="B114" s="140"/>
    </row>
    <row r="115" spans="1:2" ht="15.75" thickBot="1">
      <c r="A115" s="9" t="s">
        <v>2</v>
      </c>
      <c r="B115" s="3">
        <f>+B110+B111+B112+B113</f>
        <v>0</v>
      </c>
    </row>
    <row r="116" spans="1:2">
      <c r="B116" s="125"/>
    </row>
    <row r="117" spans="1:2">
      <c r="B117" s="125"/>
    </row>
    <row r="118" spans="1:2">
      <c r="B118" s="125"/>
    </row>
    <row r="119" spans="1:2">
      <c r="B119" s="125"/>
    </row>
    <row r="120" spans="1:2">
      <c r="B120" s="125"/>
    </row>
    <row r="121" spans="1:2">
      <c r="B121" s="125"/>
    </row>
    <row r="122" spans="1:2">
      <c r="B122" s="125"/>
    </row>
    <row r="123" spans="1:2">
      <c r="B123" s="125"/>
    </row>
    <row r="124" spans="1:2">
      <c r="B124" s="125"/>
    </row>
    <row r="125" spans="1:2">
      <c r="B125" s="125"/>
    </row>
    <row r="126" spans="1:2">
      <c r="B126" s="125"/>
    </row>
    <row r="127" spans="1:2">
      <c r="B127" s="125"/>
    </row>
    <row r="128" spans="1:2">
      <c r="B128" s="125"/>
    </row>
    <row r="129" spans="1:2">
      <c r="B129" s="125"/>
    </row>
    <row r="130" spans="1:2">
      <c r="B130" s="125"/>
    </row>
    <row r="131" spans="1:2">
      <c r="B131" s="125"/>
    </row>
    <row r="132" spans="1:2" ht="16.5" thickBot="1">
      <c r="A132" s="10" t="s">
        <v>316</v>
      </c>
      <c r="B132" s="125"/>
    </row>
    <row r="133" spans="1:2" ht="15.75" thickBot="1">
      <c r="A133" s="16" t="s">
        <v>316</v>
      </c>
      <c r="B133" s="3"/>
    </row>
    <row r="134" spans="1:2">
      <c r="A134" s="191"/>
      <c r="B134" s="18"/>
    </row>
    <row r="135" spans="1:2">
      <c r="A135" s="191"/>
      <c r="B135" s="18"/>
    </row>
    <row r="136" spans="1:2">
      <c r="A136" s="191"/>
      <c r="B136" s="18"/>
    </row>
    <row r="137" spans="1:2">
      <c r="B137" s="125"/>
    </row>
    <row r="138" spans="1:2" ht="15.75">
      <c r="A138" s="10" t="s">
        <v>317</v>
      </c>
      <c r="B138" s="125"/>
    </row>
    <row r="139" spans="1:2" ht="15.75" thickBot="1">
      <c r="B139" s="125"/>
    </row>
    <row r="140" spans="1:2" ht="15.75" thickBot="1">
      <c r="A140" s="16" t="s">
        <v>318</v>
      </c>
      <c r="B140" s="3"/>
    </row>
    <row r="141" spans="1:2" ht="15.75" thickBot="1">
      <c r="A141" s="16" t="s">
        <v>319</v>
      </c>
      <c r="B141" s="3"/>
    </row>
    <row r="142" spans="1:2" ht="15.75" thickBot="1">
      <c r="A142" s="16" t="s">
        <v>320</v>
      </c>
      <c r="B142" s="3"/>
    </row>
    <row r="143" spans="1:2" ht="15.75" thickBot="1">
      <c r="B143" s="125"/>
    </row>
    <row r="144" spans="1:2" ht="15.75" thickBot="1">
      <c r="A144" s="9" t="s">
        <v>2</v>
      </c>
      <c r="B144" s="3">
        <f>SUM(B140:B143)</f>
        <v>0</v>
      </c>
    </row>
    <row r="145" spans="1:2">
      <c r="B145" s="125"/>
    </row>
    <row r="146" spans="1:2">
      <c r="B146" s="125"/>
    </row>
    <row r="147" spans="1:2">
      <c r="B147" s="125"/>
    </row>
    <row r="148" spans="1:2">
      <c r="B148" s="125"/>
    </row>
    <row r="149" spans="1:2" ht="16.5" thickBot="1">
      <c r="A149" s="10" t="s">
        <v>435</v>
      </c>
      <c r="B149" s="125"/>
    </row>
    <row r="150" spans="1:2" ht="15.75" thickBot="1">
      <c r="A150" s="16" t="s">
        <v>435</v>
      </c>
      <c r="B150" s="3"/>
    </row>
    <row r="151" spans="1:2">
      <c r="B151" s="125"/>
    </row>
    <row r="152" spans="1:2">
      <c r="B152" s="125"/>
    </row>
    <row r="153" spans="1:2">
      <c r="B153" s="125"/>
    </row>
    <row r="154" spans="1:2">
      <c r="B154" s="125"/>
    </row>
    <row r="155" spans="1:2">
      <c r="B155" s="125"/>
    </row>
    <row r="156" spans="1:2" ht="15.75">
      <c r="A156" s="10" t="s">
        <v>36</v>
      </c>
      <c r="B156" s="140"/>
    </row>
    <row r="157" spans="1:2" ht="15.75" thickBot="1">
      <c r="B157" s="125"/>
    </row>
    <row r="158" spans="1:2">
      <c r="A158" s="388" t="s">
        <v>222</v>
      </c>
      <c r="B158" s="389"/>
    </row>
    <row r="159" spans="1:2">
      <c r="A159" s="390" t="s">
        <v>37</v>
      </c>
      <c r="B159" s="391"/>
    </row>
    <row r="160" spans="1:2">
      <c r="A160" s="390" t="s">
        <v>38</v>
      </c>
      <c r="B160" s="391"/>
    </row>
    <row r="161" spans="1:2">
      <c r="A161" s="390" t="s">
        <v>193</v>
      </c>
      <c r="B161" s="391"/>
    </row>
    <row r="162" spans="1:2" ht="15.75" thickBot="1">
      <c r="A162" s="1"/>
      <c r="B162" s="140"/>
    </row>
    <row r="163" spans="1:2" ht="15.75" thickBot="1">
      <c r="A163" s="9" t="s">
        <v>2</v>
      </c>
      <c r="B163" s="3">
        <f>SUM(B158:B162)</f>
        <v>0</v>
      </c>
    </row>
    <row r="164" spans="1:2">
      <c r="B164" s="125"/>
    </row>
    <row r="165" spans="1:2">
      <c r="B165" s="125"/>
    </row>
    <row r="166" spans="1:2">
      <c r="B166" s="125"/>
    </row>
    <row r="167" spans="1:2">
      <c r="B167" s="125"/>
    </row>
    <row r="168" spans="1:2">
      <c r="B168" s="125"/>
    </row>
    <row r="169" spans="1:2">
      <c r="B169" s="125"/>
    </row>
    <row r="170" spans="1:2">
      <c r="B170" s="125"/>
    </row>
    <row r="171" spans="1:2">
      <c r="B171" s="125"/>
    </row>
    <row r="172" spans="1:2">
      <c r="B172" s="125"/>
    </row>
    <row r="173" spans="1:2">
      <c r="B173" s="125"/>
    </row>
    <row r="174" spans="1:2">
      <c r="B174" s="125"/>
    </row>
    <row r="175" spans="1:2" ht="15.75" thickBot="1">
      <c r="B175" s="125"/>
    </row>
    <row r="176" spans="1:2" ht="15.75" thickBot="1">
      <c r="A176" s="20" t="s">
        <v>39</v>
      </c>
      <c r="B176" s="3" t="s">
        <v>40</v>
      </c>
    </row>
    <row r="177" spans="1:6" ht="15.75" thickBot="1">
      <c r="B177" s="125"/>
    </row>
    <row r="178" spans="1:6">
      <c r="A178" s="390" t="s">
        <v>321</v>
      </c>
      <c r="B178" s="389"/>
    </row>
    <row r="179" spans="1:6">
      <c r="A179" s="390" t="s">
        <v>42</v>
      </c>
      <c r="B179" s="391"/>
    </row>
    <row r="180" spans="1:6">
      <c r="A180" s="390" t="s">
        <v>300</v>
      </c>
      <c r="B180" s="391"/>
    </row>
    <row r="181" spans="1:6">
      <c r="A181" s="390" t="s">
        <v>238</v>
      </c>
      <c r="B181" s="391"/>
    </row>
    <row r="182" spans="1:6">
      <c r="A182" s="390" t="s">
        <v>44</v>
      </c>
      <c r="B182" s="391"/>
    </row>
    <row r="183" spans="1:6">
      <c r="A183" s="390" t="s">
        <v>275</v>
      </c>
      <c r="B183" s="391"/>
    </row>
    <row r="184" spans="1:6">
      <c r="A184" s="390" t="s">
        <v>255</v>
      </c>
      <c r="B184" s="391"/>
    </row>
    <row r="185" spans="1:6">
      <c r="A185" s="390" t="s">
        <v>239</v>
      </c>
      <c r="B185" s="391"/>
    </row>
    <row r="186" spans="1:6">
      <c r="A186" s="390" t="s">
        <v>240</v>
      </c>
      <c r="B186" s="391"/>
    </row>
    <row r="187" spans="1:6">
      <c r="A187" s="390" t="s">
        <v>45</v>
      </c>
      <c r="B187" s="391"/>
    </row>
    <row r="188" spans="1:6">
      <c r="A188" s="390" t="s">
        <v>322</v>
      </c>
      <c r="B188" s="391"/>
    </row>
    <row r="189" spans="1:6">
      <c r="A189" s="390" t="s">
        <v>266</v>
      </c>
      <c r="B189" s="391"/>
    </row>
    <row r="190" spans="1:6">
      <c r="A190" s="390" t="s">
        <v>242</v>
      </c>
      <c r="B190" s="391"/>
      <c r="F190" s="125"/>
    </row>
    <row r="191" spans="1:6">
      <c r="A191" s="390" t="s">
        <v>243</v>
      </c>
      <c r="B191" s="391"/>
    </row>
    <row r="192" spans="1:6">
      <c r="A192" s="390" t="s">
        <v>304</v>
      </c>
      <c r="B192" s="391"/>
    </row>
    <row r="193" spans="1:2">
      <c r="A193" s="390" t="s">
        <v>256</v>
      </c>
      <c r="B193" s="391"/>
    </row>
    <row r="194" spans="1:2">
      <c r="A194" s="390" t="s">
        <v>244</v>
      </c>
      <c r="B194" s="391"/>
    </row>
    <row r="195" spans="1:2">
      <c r="A195" s="390" t="s">
        <v>245</v>
      </c>
      <c r="B195" s="391"/>
    </row>
    <row r="196" spans="1:2">
      <c r="A196" s="390" t="s">
        <v>267</v>
      </c>
      <c r="B196" s="391"/>
    </row>
    <row r="197" spans="1:2" ht="15.75" thickBot="1">
      <c r="A197" s="390" t="s">
        <v>268</v>
      </c>
      <c r="B197" s="392"/>
    </row>
    <row r="198" spans="1:2">
      <c r="A198" s="390" t="s">
        <v>323</v>
      </c>
      <c r="B198" s="391"/>
    </row>
    <row r="199" spans="1:2" ht="15.75" thickBot="1">
      <c r="A199" s="390" t="s">
        <v>48</v>
      </c>
      <c r="B199" s="392"/>
    </row>
    <row r="200" spans="1:2">
      <c r="A200" s="390" t="s">
        <v>246</v>
      </c>
      <c r="B200" s="391"/>
    </row>
    <row r="201" spans="1:2" ht="15.75" thickBot="1">
      <c r="A201" s="390" t="s">
        <v>291</v>
      </c>
      <c r="B201" s="392"/>
    </row>
    <row r="202" spans="1:2" ht="15.75" thickBot="1">
      <c r="A202" s="390" t="s">
        <v>324</v>
      </c>
      <c r="B202" s="392"/>
    </row>
    <row r="203" spans="1:2" ht="15.75" thickBot="1">
      <c r="A203" s="390" t="s">
        <v>300</v>
      </c>
      <c r="B203" s="392"/>
    </row>
    <row r="204" spans="1:2" ht="15.75" thickBot="1">
      <c r="A204" s="390" t="s">
        <v>238</v>
      </c>
      <c r="B204" s="392"/>
    </row>
    <row r="205" spans="1:2" ht="15.75" thickBot="1">
      <c r="A205" s="390" t="s">
        <v>255</v>
      </c>
      <c r="B205" s="392"/>
    </row>
    <row r="206" spans="1:2" ht="15.75" thickBot="1">
      <c r="A206" s="390" t="s">
        <v>239</v>
      </c>
      <c r="B206" s="392"/>
    </row>
    <row r="207" spans="1:2" ht="15.75" thickBot="1">
      <c r="A207" s="390" t="s">
        <v>240</v>
      </c>
      <c r="B207" s="392"/>
    </row>
    <row r="208" spans="1:2" ht="15.75" thickBot="1">
      <c r="A208" s="390" t="s">
        <v>45</v>
      </c>
      <c r="B208" s="392"/>
    </row>
    <row r="209" spans="1:3" ht="15.75" thickBot="1">
      <c r="A209" s="390" t="s">
        <v>266</v>
      </c>
      <c r="B209" s="392"/>
    </row>
    <row r="210" spans="1:3" ht="15.75" thickBot="1">
      <c r="A210" s="390" t="s">
        <v>242</v>
      </c>
      <c r="B210" s="392"/>
    </row>
    <row r="211" spans="1:3" ht="15.75" thickBot="1">
      <c r="A211" s="390" t="s">
        <v>243</v>
      </c>
      <c r="B211" s="392"/>
    </row>
    <row r="212" spans="1:3" ht="15.75" thickBot="1">
      <c r="A212" s="390" t="s">
        <v>304</v>
      </c>
      <c r="B212" s="392"/>
    </row>
    <row r="213" spans="1:3" ht="15.75" thickBot="1">
      <c r="A213" s="390" t="s">
        <v>245</v>
      </c>
      <c r="B213" s="392"/>
      <c r="C213" s="122" t="s">
        <v>325</v>
      </c>
    </row>
    <row r="214" spans="1:3" ht="15.75" thickBot="1">
      <c r="A214" s="390" t="s">
        <v>326</v>
      </c>
      <c r="B214" s="392"/>
    </row>
    <row r="215" spans="1:3" ht="15.75" thickBot="1">
      <c r="A215" s="390" t="s">
        <v>267</v>
      </c>
      <c r="B215" s="392"/>
    </row>
    <row r="216" spans="1:3" ht="15.75" thickBot="1">
      <c r="A216" s="390" t="s">
        <v>268</v>
      </c>
      <c r="B216" s="392"/>
    </row>
    <row r="217" spans="1:3" ht="15.75" thickBot="1">
      <c r="A217" s="390" t="s">
        <v>323</v>
      </c>
      <c r="B217" s="392"/>
    </row>
    <row r="218" spans="1:3" ht="15.75" thickBot="1">
      <c r="A218" s="390" t="s">
        <v>246</v>
      </c>
      <c r="B218" s="392"/>
    </row>
    <row r="219" spans="1:3" ht="15.75" thickBot="1">
      <c r="A219" s="390" t="s">
        <v>242</v>
      </c>
      <c r="B219" s="392"/>
    </row>
    <row r="220" spans="1:3" ht="15.75" thickBot="1">
      <c r="A220" s="390" t="s">
        <v>243</v>
      </c>
      <c r="B220" s="392"/>
    </row>
    <row r="221" spans="1:3" ht="15.75" thickBot="1">
      <c r="A221" s="445"/>
      <c r="B221" s="18"/>
    </row>
    <row r="222" spans="1:3" ht="15.75" thickBot="1">
      <c r="A222" s="445"/>
      <c r="B222" s="3">
        <f>SUM(B178:B221)</f>
        <v>0</v>
      </c>
    </row>
    <row r="223" spans="1:3">
      <c r="A223" s="445"/>
      <c r="B223" s="18"/>
    </row>
    <row r="224" spans="1:3">
      <c r="A224" s="445"/>
      <c r="B224" s="18"/>
    </row>
    <row r="225" spans="1:2">
      <c r="A225" s="445"/>
      <c r="B225" s="18"/>
    </row>
    <row r="226" spans="1:2">
      <c r="A226" s="445"/>
      <c r="B226" s="18"/>
    </row>
    <row r="227" spans="1:2">
      <c r="A227" s="445"/>
      <c r="B227" s="18"/>
    </row>
    <row r="228" spans="1:2">
      <c r="A228" s="445"/>
      <c r="B228" s="18"/>
    </row>
    <row r="229" spans="1:2">
      <c r="A229" s="445"/>
      <c r="B229" s="18"/>
    </row>
    <row r="230" spans="1:2">
      <c r="A230" s="445"/>
      <c r="B230" s="18"/>
    </row>
    <row r="231" spans="1:2">
      <c r="A231" s="445"/>
      <c r="B231" s="18"/>
    </row>
    <row r="232" spans="1:2">
      <c r="A232" s="1"/>
      <c r="B232" s="18"/>
    </row>
    <row r="233" spans="1:2" ht="32.25" thickBot="1">
      <c r="A233" s="403" t="s">
        <v>294</v>
      </c>
      <c r="B233" s="140"/>
    </row>
    <row r="234" spans="1:2" ht="15.75" thickBot="1">
      <c r="A234" s="1"/>
      <c r="B234" s="144" t="s">
        <v>40</v>
      </c>
    </row>
    <row r="235" spans="1:2">
      <c r="A235" s="393" t="s">
        <v>49</v>
      </c>
      <c r="B235" s="389"/>
    </row>
    <row r="236" spans="1:2">
      <c r="A236" s="394" t="s">
        <v>50</v>
      </c>
      <c r="B236" s="391"/>
    </row>
    <row r="237" spans="1:2">
      <c r="A237" s="394" t="s">
        <v>51</v>
      </c>
      <c r="B237" s="391"/>
    </row>
    <row r="238" spans="1:2">
      <c r="A238" s="394" t="s">
        <v>52</v>
      </c>
      <c r="B238" s="391"/>
    </row>
    <row r="239" spans="1:2">
      <c r="A239" s="394" t="s">
        <v>53</v>
      </c>
      <c r="B239" s="391"/>
    </row>
    <row r="240" spans="1:2">
      <c r="A240" s="394" t="s">
        <v>54</v>
      </c>
      <c r="B240" s="391"/>
    </row>
    <row r="241" spans="1:6">
      <c r="A241" s="394" t="s">
        <v>55</v>
      </c>
      <c r="B241" s="391"/>
    </row>
    <row r="242" spans="1:6">
      <c r="A242" s="111" t="s">
        <v>56</v>
      </c>
      <c r="B242" s="391"/>
    </row>
    <row r="243" spans="1:6" ht="15.75" thickBot="1">
      <c r="A243" s="112" t="s">
        <v>282</v>
      </c>
      <c r="B243" s="392"/>
    </row>
    <row r="244" spans="1:6" ht="15.75" thickBot="1">
      <c r="A244" s="1"/>
      <c r="D244" s="446"/>
      <c r="F244" s="445"/>
    </row>
    <row r="245" spans="1:6" ht="15.75" thickBot="1">
      <c r="A245" s="9" t="s">
        <v>2</v>
      </c>
      <c r="B245" s="3">
        <f>SUM(B235:B243)</f>
        <v>0</v>
      </c>
      <c r="F245" s="445"/>
    </row>
    <row r="246" spans="1:6">
      <c r="B246" s="125"/>
      <c r="F246" s="445"/>
    </row>
    <row r="247" spans="1:6">
      <c r="B247" s="125"/>
    </row>
    <row r="248" spans="1:6" ht="47.25">
      <c r="A248" s="403" t="s">
        <v>295</v>
      </c>
      <c r="B248" s="140"/>
    </row>
    <row r="249" spans="1:6" ht="15.75" thickBot="1">
      <c r="A249" s="1"/>
      <c r="B249" s="140"/>
    </row>
    <row r="250" spans="1:6" ht="15.75" thickBot="1">
      <c r="A250" s="1"/>
      <c r="B250" s="144" t="s">
        <v>58</v>
      </c>
    </row>
    <row r="251" spans="1:6">
      <c r="A251" s="393" t="s">
        <v>49</v>
      </c>
      <c r="B251" s="395"/>
    </row>
    <row r="252" spans="1:6">
      <c r="A252" s="394" t="s">
        <v>50</v>
      </c>
      <c r="B252" s="391"/>
    </row>
    <row r="253" spans="1:6">
      <c r="A253" s="394" t="s">
        <v>51</v>
      </c>
      <c r="B253" s="391"/>
    </row>
    <row r="254" spans="1:6">
      <c r="A254" s="394" t="s">
        <v>52</v>
      </c>
      <c r="B254" s="391"/>
    </row>
    <row r="255" spans="1:6">
      <c r="A255" s="394" t="s">
        <v>53</v>
      </c>
      <c r="B255" s="391"/>
    </row>
    <row r="256" spans="1:6">
      <c r="A256" s="394" t="s">
        <v>54</v>
      </c>
      <c r="B256" s="391"/>
    </row>
    <row r="257" spans="1:2">
      <c r="A257" s="394" t="s">
        <v>55</v>
      </c>
      <c r="B257" s="391"/>
    </row>
    <row r="258" spans="1:2" ht="15.75" thickBot="1">
      <c r="A258" s="396" t="s">
        <v>56</v>
      </c>
      <c r="B258" s="392"/>
    </row>
    <row r="259" spans="1:2" ht="15.75" thickBot="1">
      <c r="A259" s="112" t="s">
        <v>282</v>
      </c>
      <c r="B259" s="392"/>
    </row>
    <row r="260" spans="1:2" ht="15.75" thickBot="1">
      <c r="A260" s="1"/>
    </row>
    <row r="261" spans="1:2" ht="15.75" thickBot="1">
      <c r="A261" s="9" t="s">
        <v>2</v>
      </c>
      <c r="B261" s="3">
        <f>SUM(B251:B259)</f>
        <v>0</v>
      </c>
    </row>
    <row r="262" spans="1:2">
      <c r="B262" s="125"/>
    </row>
    <row r="263" spans="1:2">
      <c r="B263" s="125"/>
    </row>
    <row r="264" spans="1:2">
      <c r="B264" s="125"/>
    </row>
    <row r="265" spans="1:2">
      <c r="B265" s="125"/>
    </row>
    <row r="266" spans="1:2">
      <c r="A266" s="1"/>
      <c r="B266" s="140"/>
    </row>
    <row r="267" spans="1:2">
      <c r="A267" s="1"/>
      <c r="B267" s="140"/>
    </row>
    <row r="268" spans="1:2" ht="15.75" thickBot="1">
      <c r="A268" s="1"/>
      <c r="B268" s="140"/>
    </row>
    <row r="269" spans="1:2" ht="15.75" thickBot="1">
      <c r="A269" s="17" t="s">
        <v>433</v>
      </c>
      <c r="B269" s="3"/>
    </row>
    <row r="270" spans="1:2">
      <c r="A270" s="485"/>
      <c r="B270" s="18"/>
    </row>
    <row r="271" spans="1:2" ht="15.75" thickBot="1">
      <c r="A271" s="485"/>
      <c r="B271" s="18"/>
    </row>
    <row r="272" spans="1:2" ht="15.75" thickBot="1">
      <c r="A272" s="17" t="s">
        <v>420</v>
      </c>
      <c r="B272" s="494"/>
    </row>
    <row r="273" spans="1:2">
      <c r="A273" s="485"/>
      <c r="B273" s="18"/>
    </row>
    <row r="274" spans="1:2" ht="15.75" thickBot="1">
      <c r="A274" s="1"/>
      <c r="B274" s="140"/>
    </row>
    <row r="275" spans="1:2" ht="15.75" thickBot="1">
      <c r="A275" s="17" t="s">
        <v>59</v>
      </c>
      <c r="B275" s="3"/>
    </row>
    <row r="276" spans="1:2">
      <c r="B276" s="125"/>
    </row>
    <row r="277" spans="1:2">
      <c r="B277" s="125"/>
    </row>
    <row r="278" spans="1:2" ht="15.75">
      <c r="A278" s="10" t="s">
        <v>60</v>
      </c>
      <c r="B278" s="140"/>
    </row>
    <row r="279" spans="1:2" ht="15.75" thickBot="1">
      <c r="B279" s="125"/>
    </row>
    <row r="280" spans="1:2">
      <c r="A280" s="393" t="s">
        <v>61</v>
      </c>
      <c r="B280" s="389"/>
    </row>
    <row r="281" spans="1:2" ht="38.25" thickBot="1">
      <c r="A281" s="397" t="s">
        <v>62</v>
      </c>
      <c r="B281" s="392"/>
    </row>
    <row r="282" spans="1:2" ht="15.75" thickBot="1"/>
    <row r="283" spans="1:2" ht="15.75" thickBot="1">
      <c r="A283" s="9" t="s">
        <v>2</v>
      </c>
      <c r="B283" s="3">
        <f>SUM(B280:B282)</f>
        <v>0</v>
      </c>
    </row>
    <row r="284" spans="1:2">
      <c r="B284" s="125"/>
    </row>
    <row r="285" spans="1:2" ht="15.75" thickBot="1">
      <c r="A285" s="1"/>
      <c r="B285" s="140"/>
    </row>
    <row r="286" spans="1:2" ht="15.75" thickBot="1">
      <c r="A286" s="141" t="s">
        <v>63</v>
      </c>
      <c r="B286" s="3"/>
    </row>
    <row r="287" spans="1:2">
      <c r="B287" s="125"/>
    </row>
    <row r="288" spans="1:2" ht="15.75" thickBot="1">
      <c r="A288" s="1"/>
      <c r="B288" s="140"/>
    </row>
    <row r="289" spans="1:2" ht="15.75" thickBot="1">
      <c r="A289" s="9" t="s">
        <v>2</v>
      </c>
      <c r="B289" s="3">
        <f>SUM(B283:B288)</f>
        <v>0</v>
      </c>
    </row>
    <row r="290" spans="1:2">
      <c r="B290" s="125"/>
    </row>
    <row r="291" spans="1:2">
      <c r="B291" s="125"/>
    </row>
    <row r="292" spans="1:2">
      <c r="B292" s="125"/>
    </row>
    <row r="293" spans="1:2">
      <c r="B293" s="125"/>
    </row>
    <row r="294" spans="1:2">
      <c r="B294" s="125"/>
    </row>
    <row r="295" spans="1:2">
      <c r="B295" s="125"/>
    </row>
    <row r="296" spans="1:2">
      <c r="B296" s="125"/>
    </row>
    <row r="297" spans="1:2">
      <c r="B297" s="125"/>
    </row>
    <row r="298" spans="1:2">
      <c r="B298" s="125"/>
    </row>
    <row r="299" spans="1:2">
      <c r="B299" s="125"/>
    </row>
    <row r="300" spans="1:2">
      <c r="B300" s="125"/>
    </row>
    <row r="301" spans="1:2">
      <c r="B301" s="125"/>
    </row>
    <row r="302" spans="1:2">
      <c r="B302" s="125"/>
    </row>
    <row r="303" spans="1:2">
      <c r="B303" s="125"/>
    </row>
    <row r="304" spans="1:2">
      <c r="B304" s="125"/>
    </row>
    <row r="305" spans="1:2" ht="15.75" thickBot="1">
      <c r="B305" s="125"/>
    </row>
    <row r="306" spans="1:2" ht="16.5" thickBot="1">
      <c r="A306" s="133" t="s">
        <v>64</v>
      </c>
      <c r="B306" s="3" t="s">
        <v>233</v>
      </c>
    </row>
    <row r="307" spans="1:2">
      <c r="A307" s="146" t="s">
        <v>104</v>
      </c>
      <c r="B307" s="147">
        <v>0</v>
      </c>
    </row>
    <row r="308" spans="1:2">
      <c r="A308" s="148" t="s">
        <v>85</v>
      </c>
      <c r="B308" s="147">
        <v>0</v>
      </c>
    </row>
    <row r="309" spans="1:2">
      <c r="A309" s="148" t="s">
        <v>86</v>
      </c>
      <c r="B309" s="147">
        <v>0</v>
      </c>
    </row>
    <row r="310" spans="1:2">
      <c r="A310" s="148" t="s">
        <v>87</v>
      </c>
      <c r="B310" s="147">
        <v>0</v>
      </c>
    </row>
    <row r="311" spans="1:2">
      <c r="A311" s="148" t="s">
        <v>97</v>
      </c>
      <c r="B311" s="147">
        <v>0</v>
      </c>
    </row>
    <row r="312" spans="1:2">
      <c r="A312" s="148" t="s">
        <v>92</v>
      </c>
      <c r="B312" s="147">
        <v>0</v>
      </c>
    </row>
    <row r="313" spans="1:2">
      <c r="A313" s="148" t="s">
        <v>88</v>
      </c>
      <c r="B313" s="147">
        <v>0</v>
      </c>
    </row>
    <row r="314" spans="1:2">
      <c r="A314" s="148" t="s">
        <v>65</v>
      </c>
      <c r="B314" s="147">
        <v>0</v>
      </c>
    </row>
    <row r="315" spans="1:2">
      <c r="A315" s="148" t="s">
        <v>67</v>
      </c>
      <c r="B315" s="147">
        <v>0</v>
      </c>
    </row>
    <row r="316" spans="1:2">
      <c r="A316" s="148" t="s">
        <v>68</v>
      </c>
      <c r="B316" s="147">
        <v>0</v>
      </c>
    </row>
    <row r="317" spans="1:2">
      <c r="A317" s="148" t="s">
        <v>66</v>
      </c>
      <c r="B317" s="147">
        <v>0</v>
      </c>
    </row>
    <row r="318" spans="1:2">
      <c r="A318" s="148" t="s">
        <v>69</v>
      </c>
      <c r="B318" s="147">
        <v>0</v>
      </c>
    </row>
    <row r="319" spans="1:2">
      <c r="A319" s="148" t="s">
        <v>257</v>
      </c>
      <c r="B319" s="147">
        <v>0</v>
      </c>
    </row>
    <row r="320" spans="1:2">
      <c r="A320" s="148" t="s">
        <v>93</v>
      </c>
      <c r="B320" s="147">
        <v>0</v>
      </c>
    </row>
    <row r="321" spans="1:2">
      <c r="A321" s="398" t="s">
        <v>269</v>
      </c>
      <c r="B321" s="147">
        <v>0</v>
      </c>
    </row>
    <row r="322" spans="1:2">
      <c r="A322" s="148" t="s">
        <v>105</v>
      </c>
      <c r="B322" s="147">
        <v>0</v>
      </c>
    </row>
    <row r="323" spans="1:2">
      <c r="A323" s="148" t="s">
        <v>106</v>
      </c>
      <c r="B323" s="147">
        <v>0</v>
      </c>
    </row>
    <row r="324" spans="1:2">
      <c r="A324" s="148" t="s">
        <v>111</v>
      </c>
      <c r="B324" s="147">
        <v>0</v>
      </c>
    </row>
    <row r="325" spans="1:2">
      <c r="A325" s="148" t="s">
        <v>102</v>
      </c>
      <c r="B325" s="147">
        <v>0</v>
      </c>
    </row>
    <row r="326" spans="1:2">
      <c r="A326" s="148" t="s">
        <v>98</v>
      </c>
      <c r="B326" s="147">
        <v>0</v>
      </c>
    </row>
    <row r="327" spans="1:2">
      <c r="A327" s="148" t="s">
        <v>108</v>
      </c>
      <c r="B327" s="147">
        <v>0</v>
      </c>
    </row>
    <row r="328" spans="1:2">
      <c r="A328" s="148" t="s">
        <v>89</v>
      </c>
      <c r="B328" s="147">
        <v>0</v>
      </c>
    </row>
    <row r="329" spans="1:2">
      <c r="A329" s="148" t="s">
        <v>70</v>
      </c>
      <c r="B329" s="147">
        <v>0</v>
      </c>
    </row>
    <row r="330" spans="1:2">
      <c r="A330" s="148" t="s">
        <v>94</v>
      </c>
      <c r="B330" s="147">
        <v>0</v>
      </c>
    </row>
    <row r="331" spans="1:2">
      <c r="A331" s="148" t="s">
        <v>71</v>
      </c>
      <c r="B331" s="147">
        <v>0</v>
      </c>
    </row>
    <row r="332" spans="1:2">
      <c r="A332" s="148" t="s">
        <v>109</v>
      </c>
      <c r="B332" s="147">
        <v>0</v>
      </c>
    </row>
    <row r="333" spans="1:2">
      <c r="A333" s="148" t="s">
        <v>99</v>
      </c>
      <c r="B333" s="147">
        <v>0</v>
      </c>
    </row>
    <row r="334" spans="1:2">
      <c r="A334" s="148" t="s">
        <v>72</v>
      </c>
      <c r="B334" s="147">
        <v>0</v>
      </c>
    </row>
    <row r="335" spans="1:2">
      <c r="A335" s="148" t="s">
        <v>115</v>
      </c>
      <c r="B335" s="147">
        <v>0</v>
      </c>
    </row>
    <row r="336" spans="1:2">
      <c r="A336" s="148" t="s">
        <v>100</v>
      </c>
      <c r="B336" s="147">
        <v>0</v>
      </c>
    </row>
    <row r="337" spans="1:2">
      <c r="A337" s="148" t="s">
        <v>73</v>
      </c>
      <c r="B337" s="147">
        <v>0</v>
      </c>
    </row>
    <row r="338" spans="1:2">
      <c r="A338" s="148" t="s">
        <v>74</v>
      </c>
      <c r="B338" s="147">
        <v>0</v>
      </c>
    </row>
    <row r="339" spans="1:2">
      <c r="A339" s="148" t="s">
        <v>75</v>
      </c>
      <c r="B339" s="147">
        <v>0</v>
      </c>
    </row>
    <row r="340" spans="1:2">
      <c r="A340" s="148" t="s">
        <v>90</v>
      </c>
      <c r="B340" s="147">
        <v>0</v>
      </c>
    </row>
    <row r="341" spans="1:2">
      <c r="A341" s="148" t="s">
        <v>76</v>
      </c>
      <c r="B341" s="147">
        <v>0</v>
      </c>
    </row>
    <row r="342" spans="1:2">
      <c r="A342" s="148" t="s">
        <v>112</v>
      </c>
      <c r="B342" s="147">
        <v>0</v>
      </c>
    </row>
    <row r="343" spans="1:2">
      <c r="A343" s="148" t="s">
        <v>101</v>
      </c>
      <c r="B343" s="147">
        <v>0</v>
      </c>
    </row>
    <row r="344" spans="1:2">
      <c r="A344" s="148" t="s">
        <v>119</v>
      </c>
      <c r="B344" s="147">
        <v>0</v>
      </c>
    </row>
    <row r="345" spans="1:2">
      <c r="A345" s="148" t="s">
        <v>118</v>
      </c>
      <c r="B345" s="147">
        <v>0</v>
      </c>
    </row>
    <row r="346" spans="1:2">
      <c r="A346" s="148" t="s">
        <v>116</v>
      </c>
      <c r="B346" s="147">
        <v>0</v>
      </c>
    </row>
    <row r="347" spans="1:2">
      <c r="A347" s="148" t="s">
        <v>91</v>
      </c>
      <c r="B347" s="147">
        <v>0</v>
      </c>
    </row>
    <row r="348" spans="1:2">
      <c r="A348" s="148" t="s">
        <v>110</v>
      </c>
      <c r="B348" s="147">
        <v>0</v>
      </c>
    </row>
    <row r="349" spans="1:2">
      <c r="A349" s="148" t="s">
        <v>103</v>
      </c>
      <c r="B349" s="147">
        <v>0</v>
      </c>
    </row>
    <row r="350" spans="1:2">
      <c r="A350" s="148" t="s">
        <v>95</v>
      </c>
      <c r="B350" s="147">
        <v>0</v>
      </c>
    </row>
    <row r="351" spans="1:2">
      <c r="A351" s="148" t="s">
        <v>78</v>
      </c>
      <c r="B351" s="147">
        <v>0</v>
      </c>
    </row>
    <row r="352" spans="1:2">
      <c r="A352" s="148" t="s">
        <v>80</v>
      </c>
      <c r="B352" s="147">
        <v>0</v>
      </c>
    </row>
    <row r="353" spans="1:11">
      <c r="A353" s="148" t="s">
        <v>81</v>
      </c>
      <c r="B353" s="147">
        <v>0</v>
      </c>
    </row>
    <row r="354" spans="1:11">
      <c r="A354" s="148" t="s">
        <v>82</v>
      </c>
      <c r="B354" s="147">
        <v>0</v>
      </c>
    </row>
    <row r="355" spans="1:11">
      <c r="A355" s="148" t="s">
        <v>83</v>
      </c>
      <c r="B355" s="147">
        <v>0</v>
      </c>
    </row>
    <row r="356" spans="1:11">
      <c r="A356" s="148" t="s">
        <v>84</v>
      </c>
      <c r="B356" s="147">
        <v>0</v>
      </c>
    </row>
    <row r="357" spans="1:11">
      <c r="A357" s="148" t="s">
        <v>96</v>
      </c>
      <c r="B357" s="147">
        <v>0</v>
      </c>
    </row>
    <row r="358" spans="1:11">
      <c r="A358" s="148" t="s">
        <v>107</v>
      </c>
      <c r="B358" s="147">
        <v>0</v>
      </c>
    </row>
    <row r="359" spans="1:11">
      <c r="A359" s="148" t="s">
        <v>114</v>
      </c>
      <c r="B359" s="147">
        <v>0</v>
      </c>
    </row>
    <row r="360" spans="1:11">
      <c r="A360" s="148" t="s">
        <v>113</v>
      </c>
      <c r="B360" s="147">
        <v>0</v>
      </c>
    </row>
    <row r="361" spans="1:11">
      <c r="A361" s="148" t="s">
        <v>117</v>
      </c>
      <c r="B361" s="147">
        <v>0</v>
      </c>
    </row>
    <row r="362" spans="1:11" ht="15.75" thickBot="1">
      <c r="A362" s="149" t="s">
        <v>148</v>
      </c>
      <c r="B362" s="147">
        <v>0</v>
      </c>
    </row>
    <row r="363" spans="1:11" ht="16.5" thickBot="1">
      <c r="A363" s="97" t="s">
        <v>2</v>
      </c>
      <c r="B363" s="131">
        <f>SUM(B307:B362)</f>
        <v>0</v>
      </c>
    </row>
    <row r="365" spans="1:11" ht="15.75">
      <c r="A365" s="10" t="s">
        <v>57</v>
      </c>
      <c r="B365" s="125"/>
    </row>
    <row r="366" spans="1:11" ht="15.75" thickBot="1">
      <c r="B366" s="125"/>
    </row>
    <row r="367" spans="1:11" ht="24" thickBot="1">
      <c r="A367" s="108" t="s">
        <v>64</v>
      </c>
      <c r="B367" s="59" t="s">
        <v>213</v>
      </c>
      <c r="C367" s="59" t="s">
        <v>50</v>
      </c>
      <c r="D367" s="59" t="s">
        <v>214</v>
      </c>
      <c r="E367" s="59" t="s">
        <v>215</v>
      </c>
      <c r="F367" s="59" t="s">
        <v>216</v>
      </c>
      <c r="G367" s="59" t="s">
        <v>217</v>
      </c>
      <c r="H367" s="59" t="s">
        <v>218</v>
      </c>
      <c r="I367" s="447" t="s">
        <v>305</v>
      </c>
      <c r="J367" s="59" t="s">
        <v>233</v>
      </c>
      <c r="K367" s="59" t="s">
        <v>417</v>
      </c>
    </row>
    <row r="368" spans="1:11" ht="26.25" customHeight="1" thickBot="1">
      <c r="A368" s="135" t="s">
        <v>104</v>
      </c>
      <c r="B368" s="136">
        <v>0</v>
      </c>
      <c r="C368" s="136">
        <v>0</v>
      </c>
      <c r="D368" s="136">
        <v>0</v>
      </c>
      <c r="E368" s="136">
        <v>0</v>
      </c>
      <c r="F368" s="136">
        <v>0</v>
      </c>
      <c r="G368" s="136">
        <v>0</v>
      </c>
      <c r="H368" s="136">
        <v>0</v>
      </c>
      <c r="I368" s="136">
        <v>0</v>
      </c>
      <c r="J368" s="239">
        <f t="shared" ref="J368:J399" si="0">SUM(B368:I368)</f>
        <v>0</v>
      </c>
      <c r="K368" s="239">
        <f>+B307</f>
        <v>0</v>
      </c>
    </row>
    <row r="369" spans="1:11" ht="15.75" thickBot="1">
      <c r="A369" s="135" t="s">
        <v>85</v>
      </c>
      <c r="B369" s="136">
        <v>0</v>
      </c>
      <c r="C369" s="136">
        <v>0</v>
      </c>
      <c r="D369" s="136">
        <v>0</v>
      </c>
      <c r="E369" s="136">
        <v>0</v>
      </c>
      <c r="F369" s="136">
        <v>0</v>
      </c>
      <c r="G369" s="136">
        <v>0</v>
      </c>
      <c r="H369" s="136">
        <v>0</v>
      </c>
      <c r="I369" s="136">
        <v>0</v>
      </c>
      <c r="J369" s="239">
        <f t="shared" si="0"/>
        <v>0</v>
      </c>
      <c r="K369" s="239">
        <f t="shared" ref="K369:K423" si="1">+B308</f>
        <v>0</v>
      </c>
    </row>
    <row r="370" spans="1:11" ht="15.75" thickBot="1">
      <c r="A370" s="135" t="s">
        <v>86</v>
      </c>
      <c r="B370" s="136">
        <v>0</v>
      </c>
      <c r="C370" s="136">
        <v>0</v>
      </c>
      <c r="D370" s="136">
        <v>0</v>
      </c>
      <c r="E370" s="136">
        <v>0</v>
      </c>
      <c r="F370" s="136">
        <v>0</v>
      </c>
      <c r="G370" s="136">
        <v>0</v>
      </c>
      <c r="H370" s="136">
        <v>0</v>
      </c>
      <c r="I370" s="136">
        <v>0</v>
      </c>
      <c r="J370" s="239">
        <f t="shared" si="0"/>
        <v>0</v>
      </c>
      <c r="K370" s="239">
        <f t="shared" si="1"/>
        <v>0</v>
      </c>
    </row>
    <row r="371" spans="1:11" ht="15.75" thickBot="1">
      <c r="A371" s="135" t="s">
        <v>87</v>
      </c>
      <c r="B371" s="136">
        <v>0</v>
      </c>
      <c r="C371" s="136">
        <v>0</v>
      </c>
      <c r="D371" s="136">
        <v>0</v>
      </c>
      <c r="E371" s="136">
        <v>0</v>
      </c>
      <c r="F371" s="136">
        <v>0</v>
      </c>
      <c r="G371" s="136">
        <v>0</v>
      </c>
      <c r="H371" s="136">
        <v>0</v>
      </c>
      <c r="I371" s="136">
        <v>0</v>
      </c>
      <c r="J371" s="239">
        <f t="shared" si="0"/>
        <v>0</v>
      </c>
      <c r="K371" s="239">
        <f t="shared" si="1"/>
        <v>0</v>
      </c>
    </row>
    <row r="372" spans="1:11" ht="15.75" thickBot="1">
      <c r="A372" s="135" t="s">
        <v>97</v>
      </c>
      <c r="B372" s="136">
        <v>0</v>
      </c>
      <c r="C372" s="136">
        <v>0</v>
      </c>
      <c r="D372" s="136">
        <v>0</v>
      </c>
      <c r="E372" s="136">
        <v>0</v>
      </c>
      <c r="F372" s="136">
        <v>0</v>
      </c>
      <c r="G372" s="136">
        <v>0</v>
      </c>
      <c r="H372" s="136">
        <v>0</v>
      </c>
      <c r="I372" s="136">
        <v>0</v>
      </c>
      <c r="J372" s="239">
        <f t="shared" si="0"/>
        <v>0</v>
      </c>
      <c r="K372" s="239">
        <f t="shared" si="1"/>
        <v>0</v>
      </c>
    </row>
    <row r="373" spans="1:11" ht="15.75" thickBot="1">
      <c r="A373" s="135" t="s">
        <v>92</v>
      </c>
      <c r="B373" s="136">
        <v>0</v>
      </c>
      <c r="C373" s="136">
        <v>0</v>
      </c>
      <c r="D373" s="136">
        <v>0</v>
      </c>
      <c r="E373" s="136">
        <v>0</v>
      </c>
      <c r="F373" s="136">
        <v>0</v>
      </c>
      <c r="G373" s="136">
        <v>0</v>
      </c>
      <c r="H373" s="136">
        <v>0</v>
      </c>
      <c r="I373" s="136">
        <v>0</v>
      </c>
      <c r="J373" s="239">
        <f t="shared" si="0"/>
        <v>0</v>
      </c>
      <c r="K373" s="239">
        <f t="shared" si="1"/>
        <v>0</v>
      </c>
    </row>
    <row r="374" spans="1:11" ht="15.75" thickBot="1">
      <c r="A374" s="135" t="s">
        <v>88</v>
      </c>
      <c r="B374" s="136">
        <v>0</v>
      </c>
      <c r="C374" s="136">
        <v>0</v>
      </c>
      <c r="D374" s="136">
        <v>0</v>
      </c>
      <c r="E374" s="136">
        <v>0</v>
      </c>
      <c r="F374" s="136">
        <v>0</v>
      </c>
      <c r="G374" s="136">
        <v>0</v>
      </c>
      <c r="H374" s="136">
        <v>0</v>
      </c>
      <c r="I374" s="136">
        <v>0</v>
      </c>
      <c r="J374" s="239">
        <f t="shared" si="0"/>
        <v>0</v>
      </c>
      <c r="K374" s="239">
        <f t="shared" si="1"/>
        <v>0</v>
      </c>
    </row>
    <row r="375" spans="1:11" ht="15.75" thickBot="1">
      <c r="A375" s="135" t="s">
        <v>65</v>
      </c>
      <c r="B375" s="136">
        <v>0</v>
      </c>
      <c r="C375" s="136">
        <v>0</v>
      </c>
      <c r="D375" s="136">
        <v>0</v>
      </c>
      <c r="E375" s="136">
        <v>0</v>
      </c>
      <c r="F375" s="136">
        <v>0</v>
      </c>
      <c r="G375" s="136">
        <v>0</v>
      </c>
      <c r="H375" s="136">
        <v>0</v>
      </c>
      <c r="I375" s="136">
        <v>0</v>
      </c>
      <c r="J375" s="239">
        <f t="shared" si="0"/>
        <v>0</v>
      </c>
      <c r="K375" s="239">
        <f t="shared" si="1"/>
        <v>0</v>
      </c>
    </row>
    <row r="376" spans="1:11" ht="15.75" thickBot="1">
      <c r="A376" s="135" t="s">
        <v>67</v>
      </c>
      <c r="B376" s="136">
        <v>0</v>
      </c>
      <c r="C376" s="136">
        <v>0</v>
      </c>
      <c r="D376" s="136">
        <v>0</v>
      </c>
      <c r="E376" s="136">
        <v>0</v>
      </c>
      <c r="F376" s="136">
        <v>0</v>
      </c>
      <c r="G376" s="136">
        <v>0</v>
      </c>
      <c r="H376" s="136">
        <v>0</v>
      </c>
      <c r="I376" s="136">
        <v>0</v>
      </c>
      <c r="J376" s="239">
        <f t="shared" si="0"/>
        <v>0</v>
      </c>
      <c r="K376" s="239">
        <f t="shared" si="1"/>
        <v>0</v>
      </c>
    </row>
    <row r="377" spans="1:11" ht="15.75" thickBot="1">
      <c r="A377" s="135" t="s">
        <v>68</v>
      </c>
      <c r="B377" s="136">
        <v>0</v>
      </c>
      <c r="C377" s="136">
        <v>0</v>
      </c>
      <c r="D377" s="136">
        <v>0</v>
      </c>
      <c r="E377" s="136">
        <v>0</v>
      </c>
      <c r="F377" s="136">
        <v>0</v>
      </c>
      <c r="G377" s="136">
        <v>0</v>
      </c>
      <c r="H377" s="136">
        <v>0</v>
      </c>
      <c r="I377" s="136">
        <v>0</v>
      </c>
      <c r="J377" s="239">
        <f t="shared" si="0"/>
        <v>0</v>
      </c>
      <c r="K377" s="239">
        <f t="shared" si="1"/>
        <v>0</v>
      </c>
    </row>
    <row r="378" spans="1:11" ht="15.75" thickBot="1">
      <c r="A378" s="135" t="s">
        <v>66</v>
      </c>
      <c r="B378" s="136">
        <v>0</v>
      </c>
      <c r="C378" s="136">
        <v>0</v>
      </c>
      <c r="D378" s="136">
        <v>0</v>
      </c>
      <c r="E378" s="136">
        <v>0</v>
      </c>
      <c r="F378" s="136">
        <v>0</v>
      </c>
      <c r="G378" s="136">
        <v>0</v>
      </c>
      <c r="H378" s="136">
        <v>0</v>
      </c>
      <c r="I378" s="136">
        <v>0</v>
      </c>
      <c r="J378" s="239">
        <f t="shared" si="0"/>
        <v>0</v>
      </c>
      <c r="K378" s="239">
        <f t="shared" si="1"/>
        <v>0</v>
      </c>
    </row>
    <row r="379" spans="1:11" ht="15.75" thickBot="1">
      <c r="A379" s="135" t="s">
        <v>69</v>
      </c>
      <c r="B379" s="136">
        <v>0</v>
      </c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239">
        <f t="shared" si="0"/>
        <v>0</v>
      </c>
      <c r="K379" s="239">
        <f t="shared" si="1"/>
        <v>0</v>
      </c>
    </row>
    <row r="380" spans="1:11" ht="15.75" thickBot="1">
      <c r="A380" s="135" t="s">
        <v>257</v>
      </c>
      <c r="B380" s="136">
        <v>0</v>
      </c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239">
        <f t="shared" si="0"/>
        <v>0</v>
      </c>
      <c r="K380" s="239">
        <f t="shared" si="1"/>
        <v>0</v>
      </c>
    </row>
    <row r="381" spans="1:11" ht="15.75" thickBot="1">
      <c r="A381" s="135" t="s">
        <v>93</v>
      </c>
      <c r="B381" s="136">
        <v>0</v>
      </c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239">
        <f t="shared" si="0"/>
        <v>0</v>
      </c>
      <c r="K381" s="239">
        <f t="shared" si="1"/>
        <v>0</v>
      </c>
    </row>
    <row r="382" spans="1:11" ht="15.75" thickBot="1">
      <c r="A382" s="135" t="s">
        <v>269</v>
      </c>
      <c r="B382" s="136">
        <v>0</v>
      </c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239">
        <f t="shared" si="0"/>
        <v>0</v>
      </c>
      <c r="K382" s="239">
        <f t="shared" si="1"/>
        <v>0</v>
      </c>
    </row>
    <row r="383" spans="1:11" ht="15.75" thickBot="1">
      <c r="A383" s="135" t="s">
        <v>105</v>
      </c>
      <c r="B383" s="136">
        <v>0</v>
      </c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239">
        <f t="shared" si="0"/>
        <v>0</v>
      </c>
      <c r="K383" s="239">
        <f t="shared" si="1"/>
        <v>0</v>
      </c>
    </row>
    <row r="384" spans="1:11" ht="15.75" thickBot="1">
      <c r="A384" s="135" t="s">
        <v>106</v>
      </c>
      <c r="B384" s="136">
        <v>0</v>
      </c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239">
        <f t="shared" si="0"/>
        <v>0</v>
      </c>
      <c r="K384" s="239">
        <f t="shared" si="1"/>
        <v>0</v>
      </c>
    </row>
    <row r="385" spans="1:11" ht="15.75" thickBot="1">
      <c r="A385" s="135" t="s">
        <v>111</v>
      </c>
      <c r="B385" s="136">
        <v>0</v>
      </c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239">
        <f t="shared" si="0"/>
        <v>0</v>
      </c>
      <c r="K385" s="239">
        <f t="shared" si="1"/>
        <v>0</v>
      </c>
    </row>
    <row r="386" spans="1:11" ht="15.75" thickBot="1">
      <c r="A386" s="135" t="s">
        <v>102</v>
      </c>
      <c r="B386" s="136">
        <v>0</v>
      </c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239">
        <f t="shared" si="0"/>
        <v>0</v>
      </c>
      <c r="K386" s="239">
        <f t="shared" si="1"/>
        <v>0</v>
      </c>
    </row>
    <row r="387" spans="1:11" ht="15.75" thickBot="1">
      <c r="A387" s="135" t="s">
        <v>98</v>
      </c>
      <c r="B387" s="136">
        <v>0</v>
      </c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239">
        <f t="shared" si="0"/>
        <v>0</v>
      </c>
      <c r="K387" s="239">
        <f t="shared" si="1"/>
        <v>0</v>
      </c>
    </row>
    <row r="388" spans="1:11" ht="15.75" thickBot="1">
      <c r="A388" s="135" t="s">
        <v>108</v>
      </c>
      <c r="B388" s="136">
        <v>0</v>
      </c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239">
        <f t="shared" si="0"/>
        <v>0</v>
      </c>
      <c r="K388" s="239">
        <f t="shared" si="1"/>
        <v>0</v>
      </c>
    </row>
    <row r="389" spans="1:11" ht="15.75" thickBot="1">
      <c r="A389" s="135" t="s">
        <v>89</v>
      </c>
      <c r="B389" s="136">
        <v>0</v>
      </c>
      <c r="C389" s="136">
        <v>0</v>
      </c>
      <c r="D389" s="136">
        <v>0</v>
      </c>
      <c r="E389" s="136">
        <v>0</v>
      </c>
      <c r="F389" s="136">
        <v>0</v>
      </c>
      <c r="G389" s="136">
        <v>0</v>
      </c>
      <c r="H389" s="136">
        <v>0</v>
      </c>
      <c r="I389" s="136">
        <v>0</v>
      </c>
      <c r="J389" s="239">
        <f t="shared" si="0"/>
        <v>0</v>
      </c>
      <c r="K389" s="239">
        <f t="shared" si="1"/>
        <v>0</v>
      </c>
    </row>
    <row r="390" spans="1:11" ht="15.75" thickBot="1">
      <c r="A390" s="135" t="s">
        <v>70</v>
      </c>
      <c r="B390" s="136">
        <v>0</v>
      </c>
      <c r="C390" s="136">
        <v>0</v>
      </c>
      <c r="D390" s="136">
        <v>0</v>
      </c>
      <c r="E390" s="136">
        <v>0</v>
      </c>
      <c r="F390" s="136">
        <v>0</v>
      </c>
      <c r="G390" s="136">
        <v>0</v>
      </c>
      <c r="H390" s="136">
        <v>0</v>
      </c>
      <c r="I390" s="136">
        <v>0</v>
      </c>
      <c r="J390" s="239">
        <f t="shared" si="0"/>
        <v>0</v>
      </c>
      <c r="K390" s="239">
        <f t="shared" si="1"/>
        <v>0</v>
      </c>
    </row>
    <row r="391" spans="1:11" ht="15.75" thickBot="1">
      <c r="A391" s="135" t="s">
        <v>94</v>
      </c>
      <c r="B391" s="136">
        <v>0</v>
      </c>
      <c r="C391" s="136">
        <v>0</v>
      </c>
      <c r="D391" s="136">
        <v>0</v>
      </c>
      <c r="E391" s="136">
        <v>0</v>
      </c>
      <c r="F391" s="136">
        <v>0</v>
      </c>
      <c r="G391" s="136">
        <v>0</v>
      </c>
      <c r="H391" s="136">
        <v>0</v>
      </c>
      <c r="I391" s="136">
        <v>0</v>
      </c>
      <c r="J391" s="239">
        <f t="shared" si="0"/>
        <v>0</v>
      </c>
      <c r="K391" s="239">
        <f t="shared" si="1"/>
        <v>0</v>
      </c>
    </row>
    <row r="392" spans="1:11" ht="15.75" thickBot="1">
      <c r="A392" s="135" t="s">
        <v>71</v>
      </c>
      <c r="B392" s="136">
        <v>0</v>
      </c>
      <c r="C392" s="136">
        <v>0</v>
      </c>
      <c r="D392" s="136">
        <v>0</v>
      </c>
      <c r="E392" s="136">
        <v>0</v>
      </c>
      <c r="F392" s="136">
        <v>0</v>
      </c>
      <c r="G392" s="136">
        <v>0</v>
      </c>
      <c r="H392" s="136">
        <v>0</v>
      </c>
      <c r="I392" s="136">
        <v>0</v>
      </c>
      <c r="J392" s="239">
        <f t="shared" si="0"/>
        <v>0</v>
      </c>
      <c r="K392" s="239">
        <f t="shared" si="1"/>
        <v>0</v>
      </c>
    </row>
    <row r="393" spans="1:11" ht="15.75" thickBot="1">
      <c r="A393" s="135" t="s">
        <v>109</v>
      </c>
      <c r="B393" s="136">
        <v>0</v>
      </c>
      <c r="C393" s="136">
        <v>0</v>
      </c>
      <c r="D393" s="136">
        <v>0</v>
      </c>
      <c r="E393" s="136">
        <v>0</v>
      </c>
      <c r="F393" s="136">
        <v>0</v>
      </c>
      <c r="G393" s="136">
        <v>0</v>
      </c>
      <c r="H393" s="136">
        <v>0</v>
      </c>
      <c r="I393" s="136">
        <v>0</v>
      </c>
      <c r="J393" s="239">
        <f t="shared" si="0"/>
        <v>0</v>
      </c>
      <c r="K393" s="239">
        <f t="shared" si="1"/>
        <v>0</v>
      </c>
    </row>
    <row r="394" spans="1:11" ht="15.75" thickBot="1">
      <c r="A394" s="135" t="s">
        <v>99</v>
      </c>
      <c r="B394" s="136">
        <v>0</v>
      </c>
      <c r="C394" s="136">
        <v>0</v>
      </c>
      <c r="D394" s="136">
        <v>0</v>
      </c>
      <c r="E394" s="136">
        <v>0</v>
      </c>
      <c r="F394" s="136">
        <v>0</v>
      </c>
      <c r="G394" s="136">
        <v>0</v>
      </c>
      <c r="H394" s="136">
        <v>0</v>
      </c>
      <c r="I394" s="136">
        <v>0</v>
      </c>
      <c r="J394" s="239">
        <f t="shared" si="0"/>
        <v>0</v>
      </c>
      <c r="K394" s="239">
        <f t="shared" si="1"/>
        <v>0</v>
      </c>
    </row>
    <row r="395" spans="1:11" ht="15.75" thickBot="1">
      <c r="A395" s="135" t="s">
        <v>72</v>
      </c>
      <c r="B395" s="136">
        <v>0</v>
      </c>
      <c r="C395" s="136">
        <v>0</v>
      </c>
      <c r="D395" s="136">
        <v>0</v>
      </c>
      <c r="E395" s="136">
        <v>0</v>
      </c>
      <c r="F395" s="136">
        <v>0</v>
      </c>
      <c r="G395" s="136">
        <v>0</v>
      </c>
      <c r="H395" s="136">
        <v>0</v>
      </c>
      <c r="I395" s="136">
        <v>0</v>
      </c>
      <c r="J395" s="239">
        <f t="shared" si="0"/>
        <v>0</v>
      </c>
      <c r="K395" s="239">
        <f t="shared" si="1"/>
        <v>0</v>
      </c>
    </row>
    <row r="396" spans="1:11" ht="15.75" thickBot="1">
      <c r="A396" s="135" t="s">
        <v>115</v>
      </c>
      <c r="B396" s="136">
        <v>0</v>
      </c>
      <c r="C396" s="136">
        <v>0</v>
      </c>
      <c r="D396" s="136">
        <v>0</v>
      </c>
      <c r="E396" s="136">
        <v>0</v>
      </c>
      <c r="F396" s="136">
        <v>0</v>
      </c>
      <c r="G396" s="136">
        <v>0</v>
      </c>
      <c r="H396" s="136">
        <v>0</v>
      </c>
      <c r="I396" s="136">
        <v>0</v>
      </c>
      <c r="J396" s="239">
        <f t="shared" si="0"/>
        <v>0</v>
      </c>
      <c r="K396" s="239">
        <f t="shared" si="1"/>
        <v>0</v>
      </c>
    </row>
    <row r="397" spans="1:11" ht="15.75" thickBot="1">
      <c r="A397" s="135" t="s">
        <v>100</v>
      </c>
      <c r="B397" s="136">
        <v>0</v>
      </c>
      <c r="C397" s="136">
        <v>0</v>
      </c>
      <c r="D397" s="136">
        <v>0</v>
      </c>
      <c r="E397" s="136">
        <v>0</v>
      </c>
      <c r="F397" s="136">
        <v>0</v>
      </c>
      <c r="G397" s="136">
        <v>0</v>
      </c>
      <c r="H397" s="136">
        <v>0</v>
      </c>
      <c r="I397" s="136">
        <v>0</v>
      </c>
      <c r="J397" s="239">
        <f t="shared" si="0"/>
        <v>0</v>
      </c>
      <c r="K397" s="239">
        <f t="shared" si="1"/>
        <v>0</v>
      </c>
    </row>
    <row r="398" spans="1:11" ht="15.75" thickBot="1">
      <c r="A398" s="135" t="s">
        <v>73</v>
      </c>
      <c r="B398" s="136">
        <v>0</v>
      </c>
      <c r="C398" s="136">
        <v>0</v>
      </c>
      <c r="D398" s="136">
        <v>0</v>
      </c>
      <c r="E398" s="136">
        <v>0</v>
      </c>
      <c r="F398" s="136">
        <v>0</v>
      </c>
      <c r="G398" s="136">
        <v>0</v>
      </c>
      <c r="H398" s="136">
        <v>0</v>
      </c>
      <c r="I398" s="136">
        <v>0</v>
      </c>
      <c r="J398" s="239">
        <f t="shared" si="0"/>
        <v>0</v>
      </c>
      <c r="K398" s="239">
        <f t="shared" si="1"/>
        <v>0</v>
      </c>
    </row>
    <row r="399" spans="1:11" ht="15.75" thickBot="1">
      <c r="A399" s="135" t="s">
        <v>74</v>
      </c>
      <c r="B399" s="136">
        <v>0</v>
      </c>
      <c r="C399" s="136">
        <v>0</v>
      </c>
      <c r="D399" s="136">
        <v>0</v>
      </c>
      <c r="E399" s="136">
        <v>0</v>
      </c>
      <c r="F399" s="136">
        <v>0</v>
      </c>
      <c r="G399" s="136">
        <v>0</v>
      </c>
      <c r="H399" s="136">
        <v>0</v>
      </c>
      <c r="I399" s="136">
        <v>0</v>
      </c>
      <c r="J399" s="239">
        <f t="shared" si="0"/>
        <v>0</v>
      </c>
      <c r="K399" s="239">
        <f t="shared" si="1"/>
        <v>0</v>
      </c>
    </row>
    <row r="400" spans="1:11" ht="15.75" thickBot="1">
      <c r="A400" s="135" t="s">
        <v>75</v>
      </c>
      <c r="B400" s="136">
        <v>0</v>
      </c>
      <c r="C400" s="136">
        <v>0</v>
      </c>
      <c r="D400" s="136">
        <v>0</v>
      </c>
      <c r="E400" s="136">
        <v>0</v>
      </c>
      <c r="F400" s="136">
        <v>0</v>
      </c>
      <c r="G400" s="136">
        <v>0</v>
      </c>
      <c r="H400" s="136">
        <v>0</v>
      </c>
      <c r="I400" s="136">
        <v>0</v>
      </c>
      <c r="J400" s="239">
        <f t="shared" ref="J400:J423" si="2">SUM(B400:I400)</f>
        <v>0</v>
      </c>
      <c r="K400" s="239">
        <f t="shared" si="1"/>
        <v>0</v>
      </c>
    </row>
    <row r="401" spans="1:11" ht="15.75" thickBot="1">
      <c r="A401" s="135" t="s">
        <v>90</v>
      </c>
      <c r="B401" s="136">
        <v>0</v>
      </c>
      <c r="C401" s="136">
        <v>0</v>
      </c>
      <c r="D401" s="136">
        <v>0</v>
      </c>
      <c r="E401" s="136">
        <v>0</v>
      </c>
      <c r="F401" s="136">
        <v>0</v>
      </c>
      <c r="G401" s="136">
        <v>0</v>
      </c>
      <c r="H401" s="136">
        <v>0</v>
      </c>
      <c r="I401" s="136">
        <v>0</v>
      </c>
      <c r="J401" s="239">
        <f t="shared" si="2"/>
        <v>0</v>
      </c>
      <c r="K401" s="239">
        <f t="shared" si="1"/>
        <v>0</v>
      </c>
    </row>
    <row r="402" spans="1:11" ht="15.75" thickBot="1">
      <c r="A402" s="135" t="s">
        <v>76</v>
      </c>
      <c r="B402" s="136">
        <v>0</v>
      </c>
      <c r="C402" s="136">
        <v>0</v>
      </c>
      <c r="D402" s="136">
        <v>0</v>
      </c>
      <c r="E402" s="136">
        <v>0</v>
      </c>
      <c r="F402" s="136">
        <v>0</v>
      </c>
      <c r="G402" s="136">
        <v>0</v>
      </c>
      <c r="H402" s="136">
        <v>0</v>
      </c>
      <c r="I402" s="136">
        <v>0</v>
      </c>
      <c r="J402" s="239">
        <f t="shared" si="2"/>
        <v>0</v>
      </c>
      <c r="K402" s="239">
        <f t="shared" si="1"/>
        <v>0</v>
      </c>
    </row>
    <row r="403" spans="1:11" ht="15.75" thickBot="1">
      <c r="A403" s="135" t="s">
        <v>112</v>
      </c>
      <c r="B403" s="136">
        <v>0</v>
      </c>
      <c r="C403" s="136">
        <v>0</v>
      </c>
      <c r="D403" s="136">
        <v>0</v>
      </c>
      <c r="E403" s="136">
        <v>0</v>
      </c>
      <c r="F403" s="136">
        <v>0</v>
      </c>
      <c r="G403" s="136">
        <v>0</v>
      </c>
      <c r="H403" s="136">
        <v>0</v>
      </c>
      <c r="I403" s="136">
        <v>0</v>
      </c>
      <c r="J403" s="239">
        <f t="shared" si="2"/>
        <v>0</v>
      </c>
      <c r="K403" s="239">
        <f t="shared" si="1"/>
        <v>0</v>
      </c>
    </row>
    <row r="404" spans="1:11" ht="15.75" thickBot="1">
      <c r="A404" s="135" t="s">
        <v>101</v>
      </c>
      <c r="B404" s="136">
        <v>0</v>
      </c>
      <c r="C404" s="136">
        <v>0</v>
      </c>
      <c r="D404" s="136">
        <v>0</v>
      </c>
      <c r="E404" s="136">
        <v>0</v>
      </c>
      <c r="F404" s="136">
        <v>0</v>
      </c>
      <c r="G404" s="136">
        <v>0</v>
      </c>
      <c r="H404" s="136">
        <v>0</v>
      </c>
      <c r="I404" s="136">
        <v>0</v>
      </c>
      <c r="J404" s="239">
        <f t="shared" si="2"/>
        <v>0</v>
      </c>
      <c r="K404" s="239">
        <f t="shared" si="1"/>
        <v>0</v>
      </c>
    </row>
    <row r="405" spans="1:11" ht="15.75" thickBot="1">
      <c r="A405" s="135" t="s">
        <v>119</v>
      </c>
      <c r="B405" s="136">
        <v>0</v>
      </c>
      <c r="C405" s="136">
        <v>0</v>
      </c>
      <c r="D405" s="136">
        <v>0</v>
      </c>
      <c r="E405" s="136">
        <v>0</v>
      </c>
      <c r="F405" s="136">
        <v>0</v>
      </c>
      <c r="G405" s="136">
        <v>0</v>
      </c>
      <c r="H405" s="136">
        <v>0</v>
      </c>
      <c r="I405" s="136">
        <v>0</v>
      </c>
      <c r="J405" s="239">
        <f t="shared" si="2"/>
        <v>0</v>
      </c>
      <c r="K405" s="239">
        <f t="shared" si="1"/>
        <v>0</v>
      </c>
    </row>
    <row r="406" spans="1:11" ht="15.75" thickBot="1">
      <c r="A406" s="135" t="s">
        <v>118</v>
      </c>
      <c r="B406" s="136">
        <v>0</v>
      </c>
      <c r="C406" s="136">
        <v>0</v>
      </c>
      <c r="D406" s="136">
        <v>0</v>
      </c>
      <c r="E406" s="136">
        <v>0</v>
      </c>
      <c r="F406" s="136">
        <v>0</v>
      </c>
      <c r="G406" s="136">
        <v>0</v>
      </c>
      <c r="H406" s="136">
        <v>0</v>
      </c>
      <c r="I406" s="136">
        <v>0</v>
      </c>
      <c r="J406" s="239">
        <f t="shared" si="2"/>
        <v>0</v>
      </c>
      <c r="K406" s="239">
        <f t="shared" si="1"/>
        <v>0</v>
      </c>
    </row>
    <row r="407" spans="1:11" ht="15.75" thickBot="1">
      <c r="A407" s="135" t="s">
        <v>116</v>
      </c>
      <c r="B407" s="136">
        <v>0</v>
      </c>
      <c r="C407" s="136">
        <v>0</v>
      </c>
      <c r="D407" s="136">
        <v>0</v>
      </c>
      <c r="E407" s="136">
        <v>0</v>
      </c>
      <c r="F407" s="136">
        <v>0</v>
      </c>
      <c r="G407" s="136">
        <v>0</v>
      </c>
      <c r="H407" s="136">
        <v>0</v>
      </c>
      <c r="I407" s="136">
        <v>0</v>
      </c>
      <c r="J407" s="239">
        <f t="shared" si="2"/>
        <v>0</v>
      </c>
      <c r="K407" s="239">
        <f t="shared" si="1"/>
        <v>0</v>
      </c>
    </row>
    <row r="408" spans="1:11" ht="15.75" thickBot="1">
      <c r="A408" s="135" t="s">
        <v>91</v>
      </c>
      <c r="B408" s="136">
        <v>0</v>
      </c>
      <c r="C408" s="136">
        <v>0</v>
      </c>
      <c r="D408" s="136">
        <v>0</v>
      </c>
      <c r="E408" s="136">
        <v>0</v>
      </c>
      <c r="F408" s="136">
        <v>0</v>
      </c>
      <c r="G408" s="136">
        <v>0</v>
      </c>
      <c r="H408" s="136">
        <v>0</v>
      </c>
      <c r="I408" s="136">
        <v>0</v>
      </c>
      <c r="J408" s="239">
        <f t="shared" si="2"/>
        <v>0</v>
      </c>
      <c r="K408" s="239">
        <f t="shared" si="1"/>
        <v>0</v>
      </c>
    </row>
    <row r="409" spans="1:11" ht="15.75" thickBot="1">
      <c r="A409" s="135" t="s">
        <v>110</v>
      </c>
      <c r="B409" s="136">
        <v>0</v>
      </c>
      <c r="C409" s="136">
        <v>0</v>
      </c>
      <c r="D409" s="136">
        <v>0</v>
      </c>
      <c r="E409" s="136">
        <v>0</v>
      </c>
      <c r="F409" s="136">
        <v>0</v>
      </c>
      <c r="G409" s="136">
        <v>0</v>
      </c>
      <c r="H409" s="136">
        <v>0</v>
      </c>
      <c r="I409" s="136">
        <v>0</v>
      </c>
      <c r="J409" s="239">
        <f t="shared" si="2"/>
        <v>0</v>
      </c>
      <c r="K409" s="239">
        <f t="shared" si="1"/>
        <v>0</v>
      </c>
    </row>
    <row r="410" spans="1:11" ht="15.75" thickBot="1">
      <c r="A410" s="135" t="s">
        <v>103</v>
      </c>
      <c r="B410" s="136">
        <v>0</v>
      </c>
      <c r="C410" s="136">
        <v>0</v>
      </c>
      <c r="D410" s="136">
        <v>0</v>
      </c>
      <c r="E410" s="136">
        <v>0</v>
      </c>
      <c r="F410" s="136">
        <v>0</v>
      </c>
      <c r="G410" s="136">
        <v>0</v>
      </c>
      <c r="H410" s="136">
        <v>0</v>
      </c>
      <c r="I410" s="136">
        <v>0</v>
      </c>
      <c r="J410" s="239">
        <f t="shared" si="2"/>
        <v>0</v>
      </c>
      <c r="K410" s="239">
        <f t="shared" si="1"/>
        <v>0</v>
      </c>
    </row>
    <row r="411" spans="1:11" ht="15.75" thickBot="1">
      <c r="A411" s="135" t="s">
        <v>95</v>
      </c>
      <c r="B411" s="136">
        <v>0</v>
      </c>
      <c r="C411" s="136">
        <v>0</v>
      </c>
      <c r="D411" s="136">
        <v>0</v>
      </c>
      <c r="E411" s="136">
        <v>0</v>
      </c>
      <c r="F411" s="136">
        <v>0</v>
      </c>
      <c r="G411" s="136">
        <v>0</v>
      </c>
      <c r="H411" s="136">
        <v>0</v>
      </c>
      <c r="I411" s="136">
        <v>0</v>
      </c>
      <c r="J411" s="239">
        <f t="shared" si="2"/>
        <v>0</v>
      </c>
      <c r="K411" s="239">
        <f t="shared" si="1"/>
        <v>0</v>
      </c>
    </row>
    <row r="412" spans="1:11" ht="15.75" thickBot="1">
      <c r="A412" s="135" t="s">
        <v>78</v>
      </c>
      <c r="B412" s="136">
        <v>0</v>
      </c>
      <c r="C412" s="136">
        <v>0</v>
      </c>
      <c r="D412" s="136">
        <v>0</v>
      </c>
      <c r="E412" s="136">
        <v>0</v>
      </c>
      <c r="F412" s="136">
        <v>0</v>
      </c>
      <c r="G412" s="136">
        <v>0</v>
      </c>
      <c r="H412" s="136">
        <v>0</v>
      </c>
      <c r="I412" s="136">
        <v>0</v>
      </c>
      <c r="J412" s="239">
        <f t="shared" si="2"/>
        <v>0</v>
      </c>
      <c r="K412" s="239">
        <f t="shared" si="1"/>
        <v>0</v>
      </c>
    </row>
    <row r="413" spans="1:11" ht="15.75" thickBot="1">
      <c r="A413" s="135" t="s">
        <v>80</v>
      </c>
      <c r="B413" s="136">
        <v>0</v>
      </c>
      <c r="C413" s="136">
        <v>0</v>
      </c>
      <c r="D413" s="136">
        <v>0</v>
      </c>
      <c r="E413" s="136">
        <v>0</v>
      </c>
      <c r="F413" s="136">
        <v>0</v>
      </c>
      <c r="G413" s="136">
        <v>0</v>
      </c>
      <c r="H413" s="136">
        <v>0</v>
      </c>
      <c r="I413" s="136">
        <v>0</v>
      </c>
      <c r="J413" s="239">
        <f t="shared" si="2"/>
        <v>0</v>
      </c>
      <c r="K413" s="239">
        <f t="shared" si="1"/>
        <v>0</v>
      </c>
    </row>
    <row r="414" spans="1:11" ht="15.75" thickBot="1">
      <c r="A414" s="135" t="s">
        <v>81</v>
      </c>
      <c r="B414" s="136">
        <v>0</v>
      </c>
      <c r="C414" s="136">
        <v>0</v>
      </c>
      <c r="D414" s="136">
        <v>0</v>
      </c>
      <c r="E414" s="136">
        <v>0</v>
      </c>
      <c r="F414" s="136">
        <v>0</v>
      </c>
      <c r="G414" s="136">
        <v>0</v>
      </c>
      <c r="H414" s="136">
        <v>0</v>
      </c>
      <c r="I414" s="136">
        <v>0</v>
      </c>
      <c r="J414" s="239">
        <f t="shared" si="2"/>
        <v>0</v>
      </c>
      <c r="K414" s="239">
        <f t="shared" si="1"/>
        <v>0</v>
      </c>
    </row>
    <row r="415" spans="1:11" ht="15.75" thickBot="1">
      <c r="A415" s="135" t="s">
        <v>82</v>
      </c>
      <c r="B415" s="136">
        <v>0</v>
      </c>
      <c r="C415" s="136">
        <v>0</v>
      </c>
      <c r="D415" s="136">
        <v>0</v>
      </c>
      <c r="E415" s="136">
        <v>0</v>
      </c>
      <c r="F415" s="136">
        <v>0</v>
      </c>
      <c r="G415" s="136">
        <v>0</v>
      </c>
      <c r="H415" s="136">
        <v>0</v>
      </c>
      <c r="I415" s="136">
        <v>0</v>
      </c>
      <c r="J415" s="239">
        <f t="shared" si="2"/>
        <v>0</v>
      </c>
      <c r="K415" s="239">
        <f t="shared" si="1"/>
        <v>0</v>
      </c>
    </row>
    <row r="416" spans="1:11" ht="15.75" thickBot="1">
      <c r="A416" s="135" t="s">
        <v>83</v>
      </c>
      <c r="B416" s="136">
        <v>0</v>
      </c>
      <c r="C416" s="136">
        <v>0</v>
      </c>
      <c r="D416" s="136">
        <v>0</v>
      </c>
      <c r="E416" s="136">
        <v>0</v>
      </c>
      <c r="F416" s="136">
        <v>0</v>
      </c>
      <c r="G416" s="136">
        <v>0</v>
      </c>
      <c r="H416" s="136">
        <v>0</v>
      </c>
      <c r="I416" s="136">
        <v>0</v>
      </c>
      <c r="J416" s="239">
        <f t="shared" si="2"/>
        <v>0</v>
      </c>
      <c r="K416" s="239">
        <f t="shared" si="1"/>
        <v>0</v>
      </c>
    </row>
    <row r="417" spans="1:11" ht="15.75" thickBot="1">
      <c r="A417" s="135" t="s">
        <v>84</v>
      </c>
      <c r="B417" s="136">
        <v>0</v>
      </c>
      <c r="C417" s="136">
        <v>0</v>
      </c>
      <c r="D417" s="136">
        <v>0</v>
      </c>
      <c r="E417" s="136">
        <v>0</v>
      </c>
      <c r="F417" s="136">
        <v>0</v>
      </c>
      <c r="G417" s="136">
        <v>0</v>
      </c>
      <c r="H417" s="136">
        <v>0</v>
      </c>
      <c r="I417" s="136">
        <v>0</v>
      </c>
      <c r="J417" s="239">
        <f t="shared" si="2"/>
        <v>0</v>
      </c>
      <c r="K417" s="239">
        <f t="shared" si="1"/>
        <v>0</v>
      </c>
    </row>
    <row r="418" spans="1:11" ht="15.75" thickBot="1">
      <c r="A418" s="135" t="s">
        <v>96</v>
      </c>
      <c r="B418" s="136">
        <v>0</v>
      </c>
      <c r="C418" s="136">
        <v>0</v>
      </c>
      <c r="D418" s="136">
        <v>0</v>
      </c>
      <c r="E418" s="136">
        <v>0</v>
      </c>
      <c r="F418" s="136">
        <v>0</v>
      </c>
      <c r="G418" s="136">
        <v>0</v>
      </c>
      <c r="H418" s="136">
        <v>0</v>
      </c>
      <c r="I418" s="136">
        <v>0</v>
      </c>
      <c r="J418" s="239">
        <f t="shared" si="2"/>
        <v>0</v>
      </c>
      <c r="K418" s="239">
        <f t="shared" si="1"/>
        <v>0</v>
      </c>
    </row>
    <row r="419" spans="1:11" ht="15.75" thickBot="1">
      <c r="A419" s="135" t="s">
        <v>107</v>
      </c>
      <c r="B419" s="136">
        <v>0</v>
      </c>
      <c r="C419" s="136">
        <v>0</v>
      </c>
      <c r="D419" s="136">
        <v>0</v>
      </c>
      <c r="E419" s="136">
        <v>0</v>
      </c>
      <c r="F419" s="136">
        <v>0</v>
      </c>
      <c r="G419" s="136">
        <v>0</v>
      </c>
      <c r="H419" s="136">
        <v>0</v>
      </c>
      <c r="I419" s="136">
        <v>0</v>
      </c>
      <c r="J419" s="239">
        <f t="shared" si="2"/>
        <v>0</v>
      </c>
      <c r="K419" s="239">
        <f t="shared" si="1"/>
        <v>0</v>
      </c>
    </row>
    <row r="420" spans="1:11" ht="15.75" thickBot="1">
      <c r="A420" s="135" t="s">
        <v>114</v>
      </c>
      <c r="B420" s="136">
        <v>0</v>
      </c>
      <c r="C420" s="136">
        <v>0</v>
      </c>
      <c r="D420" s="136">
        <v>0</v>
      </c>
      <c r="E420" s="136">
        <v>0</v>
      </c>
      <c r="F420" s="136">
        <v>0</v>
      </c>
      <c r="G420" s="136">
        <v>0</v>
      </c>
      <c r="H420" s="136">
        <v>0</v>
      </c>
      <c r="I420" s="136">
        <v>0</v>
      </c>
      <c r="J420" s="239">
        <f t="shared" si="2"/>
        <v>0</v>
      </c>
      <c r="K420" s="239">
        <f t="shared" si="1"/>
        <v>0</v>
      </c>
    </row>
    <row r="421" spans="1:11" ht="15.75" thickBot="1">
      <c r="A421" s="135" t="s">
        <v>113</v>
      </c>
      <c r="B421" s="136">
        <v>0</v>
      </c>
      <c r="C421" s="136">
        <v>0</v>
      </c>
      <c r="D421" s="136">
        <v>0</v>
      </c>
      <c r="E421" s="136">
        <v>0</v>
      </c>
      <c r="F421" s="136">
        <v>0</v>
      </c>
      <c r="G421" s="136">
        <v>0</v>
      </c>
      <c r="H421" s="136">
        <v>0</v>
      </c>
      <c r="I421" s="136">
        <v>0</v>
      </c>
      <c r="J421" s="239">
        <f t="shared" si="2"/>
        <v>0</v>
      </c>
      <c r="K421" s="239">
        <f t="shared" si="1"/>
        <v>0</v>
      </c>
    </row>
    <row r="422" spans="1:11" ht="15.75" thickBot="1">
      <c r="A422" s="135" t="s">
        <v>117</v>
      </c>
      <c r="B422" s="136">
        <v>0</v>
      </c>
      <c r="C422" s="136">
        <v>0</v>
      </c>
      <c r="D422" s="136">
        <v>0</v>
      </c>
      <c r="E422" s="136">
        <v>0</v>
      </c>
      <c r="F422" s="136">
        <v>0</v>
      </c>
      <c r="G422" s="136">
        <v>0</v>
      </c>
      <c r="H422" s="136">
        <v>0</v>
      </c>
      <c r="I422" s="136">
        <v>0</v>
      </c>
      <c r="J422" s="239">
        <f t="shared" si="2"/>
        <v>0</v>
      </c>
      <c r="K422" s="239">
        <f t="shared" si="1"/>
        <v>0</v>
      </c>
    </row>
    <row r="423" spans="1:11" ht="15.75" thickBot="1">
      <c r="A423" s="135" t="s">
        <v>148</v>
      </c>
      <c r="B423" s="136">
        <v>0</v>
      </c>
      <c r="C423" s="136">
        <v>0</v>
      </c>
      <c r="D423" s="136">
        <v>0</v>
      </c>
      <c r="E423" s="136">
        <v>0</v>
      </c>
      <c r="F423" s="136">
        <v>0</v>
      </c>
      <c r="G423" s="136">
        <v>0</v>
      </c>
      <c r="H423" s="136">
        <v>0</v>
      </c>
      <c r="I423" s="136">
        <v>0</v>
      </c>
      <c r="J423" s="239">
        <f t="shared" si="2"/>
        <v>0</v>
      </c>
      <c r="K423" s="239">
        <f t="shared" si="1"/>
        <v>0</v>
      </c>
    </row>
    <row r="425" spans="1:11" ht="15.75" thickBot="1"/>
    <row r="426" spans="1:11" ht="19.5" thickBot="1">
      <c r="A426" s="489" t="s">
        <v>2</v>
      </c>
      <c r="B426" s="486">
        <f t="shared" ref="B426:I426" si="3">SUM(B369:B425)</f>
        <v>0</v>
      </c>
      <c r="C426" s="487">
        <f t="shared" si="3"/>
        <v>0</v>
      </c>
      <c r="D426" s="487">
        <f t="shared" si="3"/>
        <v>0</v>
      </c>
      <c r="E426" s="487">
        <f t="shared" si="3"/>
        <v>0</v>
      </c>
      <c r="F426" s="487">
        <f t="shared" si="3"/>
        <v>0</v>
      </c>
      <c r="G426" s="487">
        <f t="shared" si="3"/>
        <v>0</v>
      </c>
      <c r="H426" s="487">
        <f t="shared" si="3"/>
        <v>0</v>
      </c>
      <c r="I426" s="487">
        <f t="shared" si="3"/>
        <v>0</v>
      </c>
      <c r="J426" s="491">
        <f>SUM(B426:I426)</f>
        <v>0</v>
      </c>
      <c r="K426" s="491">
        <f>SUM(C426:J426)</f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2:K371"/>
  <sheetViews>
    <sheetView topLeftCell="A195" workbookViewId="0">
      <selection activeCell="E47" sqref="E47:G47"/>
    </sheetView>
  </sheetViews>
  <sheetFormatPr baseColWidth="10" defaultRowHeight="15"/>
  <cols>
    <col min="1" max="1" width="65.5703125" style="122" customWidth="1"/>
    <col min="2" max="2" width="14.140625" style="122" customWidth="1"/>
    <col min="3" max="3" width="11.42578125" style="122"/>
    <col min="4" max="4" width="15.7109375" style="122" customWidth="1"/>
    <col min="5" max="10" width="11.42578125" style="122"/>
    <col min="11" max="11" width="14.140625" style="122" customWidth="1"/>
    <col min="12" max="16384" width="11.42578125" style="122"/>
  </cols>
  <sheetData>
    <row r="2" spans="1:3">
      <c r="A2" s="122">
        <v>3361</v>
      </c>
      <c r="B2" s="122">
        <v>3559</v>
      </c>
      <c r="C2" s="122">
        <f>+B2-A2</f>
        <v>198</v>
      </c>
    </row>
    <row r="5" spans="1:3" ht="21" thickBot="1">
      <c r="A5" s="4" t="s">
        <v>328</v>
      </c>
      <c r="B5" s="140"/>
    </row>
    <row r="6" spans="1:3" ht="27.75" thickBot="1">
      <c r="A6" s="15" t="s">
        <v>329</v>
      </c>
      <c r="B6" s="116"/>
    </row>
    <row r="7" spans="1:3" ht="15.75">
      <c r="A7" s="10" t="s">
        <v>0</v>
      </c>
      <c r="B7" s="140"/>
    </row>
    <row r="8" spans="1:3">
      <c r="B8" s="125"/>
    </row>
    <row r="9" spans="1:3">
      <c r="A9" s="7" t="s">
        <v>37</v>
      </c>
      <c r="B9" s="5"/>
    </row>
    <row r="10" spans="1:3" ht="15.75" thickBot="1">
      <c r="A10" s="8" t="s">
        <v>1</v>
      </c>
      <c r="B10" s="5"/>
    </row>
    <row r="11" spans="1:3" ht="15.75" thickBot="1">
      <c r="A11" s="9" t="s">
        <v>2</v>
      </c>
      <c r="B11" s="19">
        <f>SUM(B9:B10)</f>
        <v>0</v>
      </c>
    </row>
    <row r="12" spans="1:3">
      <c r="A12" s="11"/>
      <c r="B12" s="12"/>
    </row>
    <row r="13" spans="1:3" ht="15.75">
      <c r="A13" s="10" t="s">
        <v>3</v>
      </c>
      <c r="B13" s="12"/>
    </row>
    <row r="14" spans="1:3">
      <c r="B14" s="125"/>
    </row>
    <row r="15" spans="1:3">
      <c r="A15" s="141" t="s">
        <v>4</v>
      </c>
      <c r="B15" s="5"/>
    </row>
    <row r="16" spans="1:3">
      <c r="A16" s="142" t="s">
        <v>5</v>
      </c>
      <c r="B16" s="5"/>
    </row>
    <row r="17" spans="1:2">
      <c r="A17" s="142" t="s">
        <v>6</v>
      </c>
      <c r="B17" s="5"/>
    </row>
    <row r="18" spans="1:2" ht="15.75" thickBot="1">
      <c r="A18" s="142" t="s">
        <v>7</v>
      </c>
      <c r="B18" s="26"/>
    </row>
    <row r="19" spans="1:2" ht="15.75" thickBot="1">
      <c r="A19" s="9" t="s">
        <v>2</v>
      </c>
      <c r="B19" s="3">
        <f>SUM(B15:B18)</f>
        <v>0</v>
      </c>
    </row>
    <row r="20" spans="1:2">
      <c r="A20" s="11"/>
      <c r="B20" s="12"/>
    </row>
    <row r="21" spans="1:2">
      <c r="A21" s="11"/>
      <c r="B21" s="12"/>
    </row>
    <row r="22" spans="1:2">
      <c r="A22" s="142" t="s">
        <v>330</v>
      </c>
      <c r="B22" s="5"/>
    </row>
    <row r="23" spans="1:2">
      <c r="A23" s="142" t="s">
        <v>331</v>
      </c>
      <c r="B23" s="5"/>
    </row>
    <row r="24" spans="1:2">
      <c r="A24" s="142" t="s">
        <v>332</v>
      </c>
      <c r="B24" s="5"/>
    </row>
    <row r="25" spans="1:2">
      <c r="A25" s="142" t="s">
        <v>333</v>
      </c>
      <c r="B25" s="5"/>
    </row>
    <row r="26" spans="1:2" ht="15.75" thickBot="1">
      <c r="A26" s="11"/>
      <c r="B26" s="12"/>
    </row>
    <row r="27" spans="1:2" ht="15.75" thickBot="1">
      <c r="A27" s="9" t="s">
        <v>2</v>
      </c>
      <c r="B27" s="3">
        <f>SUM(B22:B26)</f>
        <v>0</v>
      </c>
    </row>
    <row r="28" spans="1:2">
      <c r="A28" s="11"/>
      <c r="B28" s="18"/>
    </row>
    <row r="29" spans="1:2">
      <c r="A29" s="11"/>
      <c r="B29" s="18"/>
    </row>
    <row r="30" spans="1:2">
      <c r="A30" s="11"/>
      <c r="B30" s="18"/>
    </row>
    <row r="31" spans="1:2">
      <c r="A31" s="11"/>
      <c r="B31" s="12"/>
    </row>
    <row r="32" spans="1:2">
      <c r="A32" s="142" t="s">
        <v>377</v>
      </c>
      <c r="B32" s="5"/>
    </row>
    <row r="33" spans="1:2">
      <c r="A33" s="142" t="s">
        <v>376</v>
      </c>
      <c r="B33" s="5"/>
    </row>
    <row r="34" spans="1:2">
      <c r="A34" s="142" t="s">
        <v>375</v>
      </c>
      <c r="B34" s="5"/>
    </row>
    <row r="35" spans="1:2">
      <c r="A35" s="142" t="s">
        <v>378</v>
      </c>
      <c r="B35" s="5"/>
    </row>
    <row r="36" spans="1:2" ht="15.75" thickBot="1">
      <c r="A36" s="11"/>
      <c r="B36" s="12"/>
    </row>
    <row r="37" spans="1:2" ht="15.75" thickBot="1">
      <c r="A37" s="9"/>
      <c r="B37" s="3">
        <f>SUM(B33:B36)</f>
        <v>0</v>
      </c>
    </row>
    <row r="38" spans="1:2">
      <c r="A38" s="11"/>
      <c r="B38" s="12"/>
    </row>
    <row r="39" spans="1:2">
      <c r="A39" s="11"/>
      <c r="B39" s="12"/>
    </row>
    <row r="40" spans="1:2">
      <c r="A40" s="11"/>
      <c r="B40" s="12"/>
    </row>
    <row r="41" spans="1:2" ht="15.75">
      <c r="A41" s="10" t="s">
        <v>8</v>
      </c>
      <c r="B41" s="12"/>
    </row>
    <row r="42" spans="1:2">
      <c r="B42" s="125"/>
    </row>
    <row r="43" spans="1:2" ht="15.75" thickBot="1">
      <c r="A43" s="141" t="s">
        <v>9</v>
      </c>
      <c r="B43" s="6"/>
    </row>
    <row r="44" spans="1:2" ht="15.75" thickBot="1">
      <c r="A44" s="9" t="s">
        <v>2</v>
      </c>
      <c r="B44" s="3">
        <f>SUM(B43)</f>
        <v>0</v>
      </c>
    </row>
    <row r="45" spans="1:2">
      <c r="B45" s="125"/>
    </row>
    <row r="46" spans="1:2" ht="15.75">
      <c r="A46" s="10" t="s">
        <v>10</v>
      </c>
      <c r="B46" s="140"/>
    </row>
    <row r="47" spans="1:2">
      <c r="B47" s="125"/>
    </row>
    <row r="48" spans="1:2">
      <c r="A48" s="7" t="s">
        <v>453</v>
      </c>
      <c r="B48" s="5"/>
    </row>
    <row r="49" spans="1:2">
      <c r="A49" s="7" t="s">
        <v>253</v>
      </c>
      <c r="B49" s="5"/>
    </row>
    <row r="50" spans="1:2">
      <c r="A50" s="7" t="s">
        <v>12</v>
      </c>
      <c r="B50" s="5"/>
    </row>
    <row r="51" spans="1:2">
      <c r="A51" s="7" t="s">
        <v>273</v>
      </c>
      <c r="B51" s="5"/>
    </row>
    <row r="52" spans="1:2">
      <c r="A52" s="7" t="s">
        <v>14</v>
      </c>
      <c r="B52" s="5"/>
    </row>
    <row r="53" spans="1:2">
      <c r="A53" s="7" t="s">
        <v>235</v>
      </c>
      <c r="B53" s="5"/>
    </row>
    <row r="54" spans="1:2">
      <c r="A54" s="7" t="s">
        <v>15</v>
      </c>
      <c r="B54" s="5"/>
    </row>
    <row r="55" spans="1:2">
      <c r="A55" s="7" t="s">
        <v>16</v>
      </c>
      <c r="B55" s="5"/>
    </row>
    <row r="56" spans="1:2">
      <c r="A56" s="7" t="s">
        <v>289</v>
      </c>
      <c r="B56" s="5"/>
    </row>
    <row r="57" spans="1:2">
      <c r="A57" s="141" t="s">
        <v>17</v>
      </c>
      <c r="B57" s="5"/>
    </row>
    <row r="58" spans="1:2">
      <c r="A58" s="141" t="s">
        <v>236</v>
      </c>
      <c r="B58" s="5"/>
    </row>
    <row r="59" spans="1:2">
      <c r="A59" s="141" t="s">
        <v>254</v>
      </c>
      <c r="B59" s="5"/>
    </row>
    <row r="60" spans="1:2">
      <c r="A60" s="7" t="s">
        <v>274</v>
      </c>
      <c r="B60" s="5"/>
    </row>
    <row r="61" spans="1:2">
      <c r="A61" s="7" t="s">
        <v>18</v>
      </c>
      <c r="B61" s="5"/>
    </row>
    <row r="62" spans="1:2" ht="15.75" thickBot="1">
      <c r="A62" s="191"/>
      <c r="B62" s="12"/>
    </row>
    <row r="63" spans="1:2" ht="15.75" thickBot="1">
      <c r="A63" s="1"/>
      <c r="B63" s="3">
        <f>SUM(B48:B62)</f>
        <v>0</v>
      </c>
    </row>
    <row r="64" spans="1:2">
      <c r="A64" s="1"/>
      <c r="B64" s="18"/>
    </row>
    <row r="65" spans="1:2">
      <c r="A65" s="1"/>
      <c r="B65" s="18"/>
    </row>
    <row r="66" spans="1:2">
      <c r="B66" s="125"/>
    </row>
    <row r="67" spans="1:2" ht="15.75">
      <c r="A67" s="10" t="s">
        <v>19</v>
      </c>
      <c r="B67" s="140"/>
    </row>
    <row r="68" spans="1:2">
      <c r="B68" s="125"/>
    </row>
    <row r="69" spans="1:2">
      <c r="A69" s="7" t="s">
        <v>197</v>
      </c>
      <c r="B69" s="5"/>
    </row>
    <row r="70" spans="1:2">
      <c r="A70" s="7" t="s">
        <v>21</v>
      </c>
      <c r="B70" s="5"/>
    </row>
    <row r="71" spans="1:2">
      <c r="A71" s="7" t="s">
        <v>22</v>
      </c>
      <c r="B71" s="5"/>
    </row>
    <row r="72" spans="1:2">
      <c r="A72" s="7" t="s">
        <v>20</v>
      </c>
      <c r="B72" s="5"/>
    </row>
    <row r="73" spans="1:2">
      <c r="A73" s="7" t="s">
        <v>196</v>
      </c>
      <c r="B73" s="5"/>
    </row>
    <row r="74" spans="1:2">
      <c r="A74" s="7" t="s">
        <v>23</v>
      </c>
      <c r="B74" s="5"/>
    </row>
    <row r="75" spans="1:2">
      <c r="A75" s="7" t="s">
        <v>24</v>
      </c>
      <c r="B75" s="5"/>
    </row>
    <row r="76" spans="1:2" ht="15.75" thickBot="1">
      <c r="A76" s="1"/>
      <c r="B76" s="140"/>
    </row>
    <row r="77" spans="1:2" ht="15.75" thickBot="1">
      <c r="A77" s="9" t="s">
        <v>2</v>
      </c>
      <c r="B77" s="3">
        <f>SUM(B69:B76)</f>
        <v>0</v>
      </c>
    </row>
    <row r="78" spans="1:2">
      <c r="B78" s="125"/>
    </row>
    <row r="79" spans="1:2">
      <c r="B79" s="125"/>
    </row>
    <row r="80" spans="1:2" ht="15.75">
      <c r="A80" s="10" t="s">
        <v>25</v>
      </c>
      <c r="B80" s="140"/>
    </row>
    <row r="81" spans="1:2">
      <c r="B81" s="125"/>
    </row>
    <row r="82" spans="1:2" ht="15.75" thickBot="1">
      <c r="A82" s="1"/>
      <c r="B82" s="140"/>
    </row>
    <row r="83" spans="1:2" ht="15.75" thickBot="1">
      <c r="A83" s="16" t="s">
        <v>25</v>
      </c>
      <c r="B83" s="3"/>
    </row>
    <row r="84" spans="1:2">
      <c r="B84" s="125"/>
    </row>
    <row r="85" spans="1:2" ht="15.75">
      <c r="A85" s="10" t="s">
        <v>26</v>
      </c>
      <c r="B85" s="140"/>
    </row>
    <row r="86" spans="1:2" ht="15.75" thickBot="1">
      <c r="A86" s="1"/>
      <c r="B86" s="140"/>
    </row>
    <row r="87" spans="1:2" ht="15.75" thickBot="1">
      <c r="A87" s="16" t="s">
        <v>334</v>
      </c>
      <c r="B87" s="3"/>
    </row>
    <row r="88" spans="1:2">
      <c r="B88" s="125"/>
    </row>
    <row r="89" spans="1:2">
      <c r="B89" s="125"/>
    </row>
    <row r="90" spans="1:2" ht="15.75">
      <c r="A90" s="10" t="s">
        <v>27</v>
      </c>
      <c r="B90" s="140"/>
    </row>
    <row r="91" spans="1:2">
      <c r="B91" s="125"/>
    </row>
    <row r="92" spans="1:2">
      <c r="A92" s="7" t="s">
        <v>28</v>
      </c>
      <c r="B92" s="5"/>
    </row>
    <row r="93" spans="1:2">
      <c r="A93" s="7" t="s">
        <v>29</v>
      </c>
      <c r="B93" s="5"/>
    </row>
    <row r="94" spans="1:2">
      <c r="A94" s="7" t="s">
        <v>30</v>
      </c>
      <c r="B94" s="5"/>
    </row>
    <row r="95" spans="1:2" ht="15.75" thickBot="1">
      <c r="A95" s="7" t="s">
        <v>18</v>
      </c>
      <c r="B95" s="5"/>
    </row>
    <row r="96" spans="1:2" ht="15.75" thickBot="1">
      <c r="A96" s="9" t="s">
        <v>2</v>
      </c>
      <c r="B96" s="3">
        <f>SUM(B92:B95)</f>
        <v>0</v>
      </c>
    </row>
    <row r="97" spans="1:2">
      <c r="B97" s="125"/>
    </row>
    <row r="98" spans="1:2" ht="15.75">
      <c r="A98" s="10" t="s">
        <v>31</v>
      </c>
      <c r="B98" s="140"/>
    </row>
    <row r="99" spans="1:2">
      <c r="B99" s="125"/>
    </row>
    <row r="100" spans="1:2">
      <c r="A100" s="7" t="s">
        <v>32</v>
      </c>
      <c r="B100" s="5"/>
    </row>
    <row r="101" spans="1:2">
      <c r="A101" s="7" t="s">
        <v>33</v>
      </c>
      <c r="B101" s="5"/>
    </row>
    <row r="102" spans="1:2">
      <c r="A102" s="141" t="s">
        <v>34</v>
      </c>
      <c r="B102" s="5"/>
    </row>
    <row r="103" spans="1:2">
      <c r="A103" s="7" t="s">
        <v>35</v>
      </c>
      <c r="B103" s="5"/>
    </row>
    <row r="104" spans="1:2" ht="15.75" thickBot="1">
      <c r="A104" s="1"/>
      <c r="B104" s="140"/>
    </row>
    <row r="105" spans="1:2" ht="15.75" thickBot="1">
      <c r="A105" s="9" t="s">
        <v>2</v>
      </c>
      <c r="B105" s="3">
        <f>+B100+B101+B102+B103</f>
        <v>0</v>
      </c>
    </row>
    <row r="106" spans="1:2">
      <c r="B106" s="125"/>
    </row>
    <row r="107" spans="1:2">
      <c r="B107" s="125"/>
    </row>
    <row r="108" spans="1:2">
      <c r="B108" s="125"/>
    </row>
    <row r="109" spans="1:2" ht="16.5" thickBot="1">
      <c r="A109" s="10" t="s">
        <v>367</v>
      </c>
      <c r="B109" s="125"/>
    </row>
    <row r="110" spans="1:2" ht="15.75" thickBot="1">
      <c r="A110" s="16" t="s">
        <v>367</v>
      </c>
      <c r="B110" s="3"/>
    </row>
    <row r="111" spans="1:2">
      <c r="A111" s="191"/>
      <c r="B111" s="18"/>
    </row>
    <row r="112" spans="1:2">
      <c r="A112" s="191"/>
      <c r="B112" s="18"/>
    </row>
    <row r="113" spans="1:2">
      <c r="A113" s="191"/>
      <c r="B113" s="18"/>
    </row>
    <row r="114" spans="1:2">
      <c r="B114" s="125"/>
    </row>
    <row r="115" spans="1:2" ht="15.75">
      <c r="A115" s="10" t="s">
        <v>317</v>
      </c>
      <c r="B115" s="125"/>
    </row>
    <row r="116" spans="1:2" ht="15.75" thickBot="1">
      <c r="B116" s="125"/>
    </row>
    <row r="117" spans="1:2" ht="15.75" thickBot="1">
      <c r="A117" s="16" t="s">
        <v>318</v>
      </c>
      <c r="B117" s="3"/>
    </row>
    <row r="118" spans="1:2" ht="15.75" thickBot="1">
      <c r="A118" s="16" t="s">
        <v>268</v>
      </c>
      <c r="B118" s="3"/>
    </row>
    <row r="119" spans="1:2" ht="15.75" thickBot="1">
      <c r="A119" s="16" t="s">
        <v>319</v>
      </c>
      <c r="B119" s="3"/>
    </row>
    <row r="120" spans="1:2" ht="15.75" thickBot="1">
      <c r="A120" s="16" t="s">
        <v>359</v>
      </c>
      <c r="B120" s="3"/>
    </row>
    <row r="121" spans="1:2" ht="15.75" thickBot="1">
      <c r="A121" s="16" t="s">
        <v>368</v>
      </c>
      <c r="B121" s="3"/>
    </row>
    <row r="122" spans="1:2" ht="15.75" thickBot="1">
      <c r="B122" s="125"/>
    </row>
    <row r="123" spans="1:2" ht="15.75" thickBot="1">
      <c r="A123" s="9" t="s">
        <v>2</v>
      </c>
      <c r="B123" s="3">
        <f>SUM(B117:B122)</f>
        <v>0</v>
      </c>
    </row>
    <row r="124" spans="1:2">
      <c r="B124" s="125"/>
    </row>
    <row r="125" spans="1:2">
      <c r="B125" s="125"/>
    </row>
    <row r="126" spans="1:2">
      <c r="B126" s="125"/>
    </row>
    <row r="127" spans="1:2">
      <c r="B127" s="125"/>
    </row>
    <row r="128" spans="1:2" ht="16.5" thickBot="1">
      <c r="A128" s="10" t="s">
        <v>435</v>
      </c>
      <c r="B128" s="125"/>
    </row>
    <row r="129" spans="1:2" ht="15.75" thickBot="1">
      <c r="A129" s="16" t="s">
        <v>435</v>
      </c>
      <c r="B129" s="3"/>
    </row>
    <row r="130" spans="1:2">
      <c r="B130" s="125"/>
    </row>
    <row r="131" spans="1:2">
      <c r="B131" s="125"/>
    </row>
    <row r="132" spans="1:2">
      <c r="B132" s="125"/>
    </row>
    <row r="133" spans="1:2">
      <c r="B133" s="125"/>
    </row>
    <row r="134" spans="1:2">
      <c r="B134" s="125"/>
    </row>
    <row r="135" spans="1:2" ht="15.75">
      <c r="A135" s="10" t="s">
        <v>36</v>
      </c>
      <c r="B135" s="140"/>
    </row>
    <row r="136" spans="1:2" ht="15.75" thickBot="1">
      <c r="B136" s="125"/>
    </row>
    <row r="137" spans="1:2">
      <c r="A137" s="388" t="s">
        <v>222</v>
      </c>
      <c r="B137" s="389"/>
    </row>
    <row r="138" spans="1:2">
      <c r="A138" s="390" t="s">
        <v>37</v>
      </c>
      <c r="B138" s="391"/>
    </row>
    <row r="139" spans="1:2">
      <c r="A139" s="390" t="s">
        <v>38</v>
      </c>
      <c r="B139" s="391"/>
    </row>
    <row r="140" spans="1:2">
      <c r="A140" s="390" t="s">
        <v>193</v>
      </c>
      <c r="B140" s="391"/>
    </row>
    <row r="141" spans="1:2" ht="15.75" thickBot="1">
      <c r="A141" s="1"/>
      <c r="B141" s="140"/>
    </row>
    <row r="142" spans="1:2" ht="15.75" thickBot="1">
      <c r="A142" s="9" t="s">
        <v>2</v>
      </c>
      <c r="B142" s="3">
        <f>SUM(B137:B141)</f>
        <v>0</v>
      </c>
    </row>
    <row r="143" spans="1:2">
      <c r="B143" s="125"/>
    </row>
    <row r="144" spans="1:2" ht="15.75" thickBot="1">
      <c r="B144" s="125"/>
    </row>
    <row r="145" spans="1:6" ht="15.75" thickBot="1">
      <c r="A145" s="20" t="s">
        <v>39</v>
      </c>
      <c r="B145" s="3" t="s">
        <v>40</v>
      </c>
    </row>
    <row r="146" spans="1:6" ht="15.75" thickBot="1">
      <c r="B146" s="125"/>
    </row>
    <row r="147" spans="1:6">
      <c r="A147" s="390" t="s">
        <v>41</v>
      </c>
      <c r="B147" s="389"/>
    </row>
    <row r="148" spans="1:6">
      <c r="A148" s="390" t="s">
        <v>335</v>
      </c>
      <c r="B148" s="391"/>
    </row>
    <row r="149" spans="1:6">
      <c r="A149" s="390" t="s">
        <v>336</v>
      </c>
      <c r="B149" s="391"/>
    </row>
    <row r="150" spans="1:6">
      <c r="A150" s="390" t="s">
        <v>262</v>
      </c>
      <c r="B150" s="391"/>
    </row>
    <row r="151" spans="1:6">
      <c r="A151" s="390" t="s">
        <v>291</v>
      </c>
      <c r="B151" s="391"/>
    </row>
    <row r="152" spans="1:6">
      <c r="A152" s="390" t="s">
        <v>42</v>
      </c>
      <c r="B152" s="391"/>
    </row>
    <row r="153" spans="1:6">
      <c r="A153" s="390" t="s">
        <v>300</v>
      </c>
      <c r="B153" s="391"/>
    </row>
    <row r="154" spans="1:6">
      <c r="A154" s="390" t="s">
        <v>263</v>
      </c>
      <c r="B154" s="391"/>
    </row>
    <row r="155" spans="1:6">
      <c r="A155" s="390" t="s">
        <v>275</v>
      </c>
      <c r="B155" s="391"/>
    </row>
    <row r="156" spans="1:6">
      <c r="A156" s="390" t="s">
        <v>337</v>
      </c>
      <c r="B156" s="391"/>
    </row>
    <row r="157" spans="1:6">
      <c r="A157" s="390" t="s">
        <v>255</v>
      </c>
      <c r="B157" s="391"/>
    </row>
    <row r="158" spans="1:6">
      <c r="A158" s="390" t="s">
        <v>239</v>
      </c>
      <c r="B158" s="391"/>
    </row>
    <row r="159" spans="1:6">
      <c r="A159" s="390" t="s">
        <v>240</v>
      </c>
      <c r="B159" s="391"/>
      <c r="F159" s="125"/>
    </row>
    <row r="160" spans="1:6">
      <c r="A160" s="390" t="s">
        <v>338</v>
      </c>
      <c r="B160" s="391"/>
    </row>
    <row r="161" spans="1:2">
      <c r="A161" s="390" t="s">
        <v>280</v>
      </c>
      <c r="B161" s="391"/>
    </row>
    <row r="162" spans="1:2">
      <c r="A162" s="390" t="s">
        <v>46</v>
      </c>
      <c r="B162" s="391"/>
    </row>
    <row r="163" spans="1:2">
      <c r="A163" s="390" t="s">
        <v>266</v>
      </c>
      <c r="B163" s="391"/>
    </row>
    <row r="164" spans="1:2">
      <c r="A164" s="390" t="s">
        <v>242</v>
      </c>
      <c r="B164" s="391"/>
    </row>
    <row r="165" spans="1:2">
      <c r="A165" s="390" t="s">
        <v>243</v>
      </c>
      <c r="B165" s="391"/>
    </row>
    <row r="166" spans="1:2" ht="15.75" thickBot="1">
      <c r="A166" s="390" t="s">
        <v>256</v>
      </c>
      <c r="B166" s="392"/>
    </row>
    <row r="167" spans="1:2">
      <c r="A167" s="390" t="s">
        <v>244</v>
      </c>
      <c r="B167" s="391"/>
    </row>
    <row r="168" spans="1:2" ht="15.75" thickBot="1">
      <c r="A168" s="390" t="s">
        <v>339</v>
      </c>
      <c r="B168" s="392"/>
    </row>
    <row r="169" spans="1:2">
      <c r="A169" s="390" t="s">
        <v>340</v>
      </c>
      <c r="B169" s="391"/>
    </row>
    <row r="170" spans="1:2" ht="15.75" thickBot="1">
      <c r="A170" s="390" t="s">
        <v>245</v>
      </c>
      <c r="B170" s="392"/>
    </row>
    <row r="171" spans="1:2" ht="15.75" thickBot="1">
      <c r="A171" s="390" t="s">
        <v>341</v>
      </c>
      <c r="B171" s="392"/>
    </row>
    <row r="172" spans="1:2" ht="15.75" thickBot="1">
      <c r="A172" s="390" t="s">
        <v>267</v>
      </c>
      <c r="B172" s="392"/>
    </row>
    <row r="173" spans="1:2" ht="15.75" thickBot="1">
      <c r="A173" s="390" t="s">
        <v>342</v>
      </c>
      <c r="B173" s="392"/>
    </row>
    <row r="174" spans="1:2" ht="15.75" thickBot="1">
      <c r="A174" s="390" t="s">
        <v>323</v>
      </c>
      <c r="B174" s="392"/>
    </row>
    <row r="175" spans="1:2" ht="15.75" thickBot="1">
      <c r="A175" s="390" t="s">
        <v>48</v>
      </c>
      <c r="B175" s="392"/>
    </row>
    <row r="176" spans="1:2" ht="15.75" thickBot="1">
      <c r="A176" s="390" t="s">
        <v>246</v>
      </c>
      <c r="B176" s="392"/>
    </row>
    <row r="177" spans="1:2" ht="15.75" thickBot="1">
      <c r="A177" s="445"/>
      <c r="B177" s="18"/>
    </row>
    <row r="178" spans="1:2" ht="15.75" thickBot="1">
      <c r="A178" s="445"/>
      <c r="B178" s="3">
        <f>SUM(B147:B177)</f>
        <v>0</v>
      </c>
    </row>
    <row r="179" spans="1:2">
      <c r="A179" s="445"/>
      <c r="B179" s="18"/>
    </row>
    <row r="180" spans="1:2">
      <c r="A180" s="445"/>
      <c r="B180" s="18"/>
    </row>
    <row r="181" spans="1:2">
      <c r="A181" s="445"/>
      <c r="B181" s="18"/>
    </row>
    <row r="182" spans="1:2">
      <c r="A182" s="445"/>
      <c r="B182" s="18"/>
    </row>
    <row r="183" spans="1:2">
      <c r="A183" s="445"/>
      <c r="B183" s="18"/>
    </row>
    <row r="184" spans="1:2">
      <c r="A184" s="445"/>
      <c r="B184" s="18"/>
    </row>
    <row r="185" spans="1:2">
      <c r="A185" s="445"/>
      <c r="B185" s="18"/>
    </row>
    <row r="186" spans="1:2">
      <c r="A186" s="445"/>
      <c r="B186" s="18"/>
    </row>
    <row r="187" spans="1:2">
      <c r="A187" s="445"/>
      <c r="B187" s="18"/>
    </row>
    <row r="188" spans="1:2">
      <c r="A188" s="445"/>
      <c r="B188" s="18"/>
    </row>
    <row r="189" spans="1:2">
      <c r="A189" s="1"/>
      <c r="B189" s="18"/>
    </row>
    <row r="190" spans="1:2" ht="32.25" thickBot="1">
      <c r="A190" s="403" t="s">
        <v>294</v>
      </c>
      <c r="B190" s="140"/>
    </row>
    <row r="191" spans="1:2" ht="15.75" thickBot="1">
      <c r="A191" s="1"/>
      <c r="B191" s="144" t="s">
        <v>40</v>
      </c>
    </row>
    <row r="192" spans="1:2">
      <c r="A192" s="393" t="s">
        <v>49</v>
      </c>
      <c r="B192" s="389"/>
    </row>
    <row r="193" spans="1:6">
      <c r="A193" s="394" t="s">
        <v>50</v>
      </c>
      <c r="B193" s="391"/>
    </row>
    <row r="194" spans="1:6">
      <c r="A194" s="394" t="s">
        <v>51</v>
      </c>
      <c r="B194" s="391"/>
    </row>
    <row r="195" spans="1:6">
      <c r="A195" s="394" t="s">
        <v>52</v>
      </c>
      <c r="B195" s="391"/>
    </row>
    <row r="196" spans="1:6">
      <c r="A196" s="394" t="s">
        <v>53</v>
      </c>
      <c r="B196" s="391"/>
    </row>
    <row r="197" spans="1:6">
      <c r="A197" s="394" t="s">
        <v>54</v>
      </c>
      <c r="B197" s="391"/>
    </row>
    <row r="198" spans="1:6">
      <c r="A198" s="394" t="s">
        <v>55</v>
      </c>
      <c r="B198" s="391"/>
    </row>
    <row r="199" spans="1:6">
      <c r="A199" s="111" t="s">
        <v>56</v>
      </c>
      <c r="B199" s="391"/>
    </row>
    <row r="200" spans="1:6" ht="15.75" thickBot="1">
      <c r="A200" s="112" t="s">
        <v>282</v>
      </c>
      <c r="B200" s="392"/>
    </row>
    <row r="201" spans="1:6" ht="15.75" thickBot="1">
      <c r="A201" s="1"/>
      <c r="D201" s="446"/>
      <c r="F201" s="445"/>
    </row>
    <row r="202" spans="1:6" ht="15.75" thickBot="1">
      <c r="A202" s="9" t="s">
        <v>2</v>
      </c>
      <c r="B202" s="3">
        <f>SUM(B192:B200)</f>
        <v>0</v>
      </c>
      <c r="F202" s="445"/>
    </row>
    <row r="203" spans="1:6">
      <c r="B203" s="125"/>
      <c r="F203" s="445"/>
    </row>
    <row r="204" spans="1:6">
      <c r="B204" s="125"/>
    </row>
    <row r="205" spans="1:6" ht="47.25">
      <c r="A205" s="403" t="s">
        <v>295</v>
      </c>
      <c r="B205" s="140"/>
    </row>
    <row r="206" spans="1:6" ht="15.75" thickBot="1">
      <c r="A206" s="1"/>
      <c r="B206" s="140"/>
    </row>
    <row r="207" spans="1:6" ht="15.75" thickBot="1">
      <c r="A207" s="1"/>
      <c r="B207" s="144" t="s">
        <v>58</v>
      </c>
    </row>
    <row r="208" spans="1:6">
      <c r="A208" s="393" t="s">
        <v>49</v>
      </c>
      <c r="B208" s="395"/>
    </row>
    <row r="209" spans="1:2">
      <c r="A209" s="394" t="s">
        <v>50</v>
      </c>
      <c r="B209" s="391"/>
    </row>
    <row r="210" spans="1:2">
      <c r="A210" s="394" t="s">
        <v>51</v>
      </c>
      <c r="B210" s="391"/>
    </row>
    <row r="211" spans="1:2">
      <c r="A211" s="394" t="s">
        <v>52</v>
      </c>
      <c r="B211" s="391"/>
    </row>
    <row r="212" spans="1:2">
      <c r="A212" s="394" t="s">
        <v>53</v>
      </c>
      <c r="B212" s="391"/>
    </row>
    <row r="213" spans="1:2">
      <c r="A213" s="394" t="s">
        <v>54</v>
      </c>
      <c r="B213" s="391"/>
    </row>
    <row r="214" spans="1:2">
      <c r="A214" s="394" t="s">
        <v>55</v>
      </c>
      <c r="B214" s="391"/>
    </row>
    <row r="215" spans="1:2" ht="15.75" thickBot="1">
      <c r="A215" s="396" t="s">
        <v>56</v>
      </c>
      <c r="B215" s="392"/>
    </row>
    <row r="216" spans="1:2" ht="15.75" thickBot="1">
      <c r="A216" s="112" t="s">
        <v>282</v>
      </c>
      <c r="B216" s="392"/>
    </row>
    <row r="217" spans="1:2" ht="15.75" thickBot="1">
      <c r="A217" s="1"/>
    </row>
    <row r="218" spans="1:2" ht="15.75" thickBot="1">
      <c r="A218" s="9" t="s">
        <v>2</v>
      </c>
      <c r="B218" s="3">
        <f>SUM(B208:B216)</f>
        <v>0</v>
      </c>
    </row>
    <row r="219" spans="1:2">
      <c r="B219" s="125"/>
    </row>
    <row r="220" spans="1:2" ht="15.75" thickBot="1">
      <c r="A220" s="1"/>
      <c r="B220" s="140"/>
    </row>
    <row r="221" spans="1:2" ht="15.75" thickBot="1">
      <c r="A221" s="17" t="s">
        <v>434</v>
      </c>
      <c r="B221" s="3"/>
    </row>
    <row r="222" spans="1:2">
      <c r="A222" s="485"/>
      <c r="B222" s="18"/>
    </row>
    <row r="223" spans="1:2" ht="15.75" thickBot="1">
      <c r="A223" s="485"/>
      <c r="B223" s="18"/>
    </row>
    <row r="224" spans="1:2" ht="15.75" thickBot="1">
      <c r="A224" s="17" t="s">
        <v>420</v>
      </c>
      <c r="B224" s="494"/>
    </row>
    <row r="225" spans="1:2">
      <c r="A225" s="485"/>
      <c r="B225" s="18"/>
    </row>
    <row r="226" spans="1:2" ht="15.75" thickBot="1">
      <c r="A226" s="1"/>
      <c r="B226" s="140"/>
    </row>
    <row r="227" spans="1:2" ht="15.75" thickBot="1">
      <c r="A227" s="17" t="s">
        <v>248</v>
      </c>
      <c r="B227" s="3"/>
    </row>
    <row r="228" spans="1:2">
      <c r="B228" s="125"/>
    </row>
    <row r="229" spans="1:2">
      <c r="B229" s="125"/>
    </row>
    <row r="230" spans="1:2" ht="15.75">
      <c r="A230" s="10" t="s">
        <v>60</v>
      </c>
      <c r="B230" s="140"/>
    </row>
    <row r="231" spans="1:2" ht="15.75" thickBot="1">
      <c r="B231" s="125"/>
    </row>
    <row r="232" spans="1:2">
      <c r="A232" s="393" t="s">
        <v>61</v>
      </c>
      <c r="B232" s="389"/>
    </row>
    <row r="233" spans="1:2" ht="51.75" customHeight="1" thickBot="1">
      <c r="A233" s="397" t="s">
        <v>62</v>
      </c>
      <c r="B233" s="392"/>
    </row>
    <row r="234" spans="1:2" ht="15.75" thickBot="1"/>
    <row r="235" spans="1:2" ht="15.75" thickBot="1">
      <c r="A235" s="9" t="s">
        <v>2</v>
      </c>
      <c r="B235" s="3">
        <f>SUM(B232:B234)</f>
        <v>0</v>
      </c>
    </row>
    <row r="236" spans="1:2">
      <c r="B236" s="125"/>
    </row>
    <row r="237" spans="1:2" ht="15.75" thickBot="1">
      <c r="A237" s="1"/>
      <c r="B237" s="140"/>
    </row>
    <row r="238" spans="1:2" ht="15.75" thickBot="1">
      <c r="A238" s="141" t="s">
        <v>63</v>
      </c>
      <c r="B238" s="3"/>
    </row>
    <row r="239" spans="1:2">
      <c r="B239" s="125"/>
    </row>
    <row r="240" spans="1:2" ht="15.75" thickBot="1">
      <c r="A240" s="1"/>
      <c r="B240" s="140"/>
    </row>
    <row r="241" spans="1:2" ht="15.75" thickBot="1">
      <c r="A241" s="9" t="s">
        <v>2</v>
      </c>
      <c r="B241" s="3">
        <f>SUM(B235:B240)</f>
        <v>0</v>
      </c>
    </row>
    <row r="242" spans="1:2">
      <c r="B242" s="125"/>
    </row>
    <row r="243" spans="1:2">
      <c r="B243" s="125"/>
    </row>
    <row r="244" spans="1:2">
      <c r="B244" s="125"/>
    </row>
    <row r="245" spans="1:2">
      <c r="B245" s="125"/>
    </row>
    <row r="246" spans="1:2">
      <c r="B246" s="125"/>
    </row>
    <row r="247" spans="1:2">
      <c r="B247" s="125"/>
    </row>
    <row r="248" spans="1:2">
      <c r="B248" s="125"/>
    </row>
    <row r="249" spans="1:2">
      <c r="B249" s="125"/>
    </row>
    <row r="250" spans="1:2" ht="15.75" thickBot="1">
      <c r="B250" s="125"/>
    </row>
    <row r="251" spans="1:2" ht="16.5" thickBot="1">
      <c r="A251" s="133" t="s">
        <v>64</v>
      </c>
      <c r="B251" s="3" t="s">
        <v>233</v>
      </c>
    </row>
    <row r="252" spans="1:2">
      <c r="A252" s="146" t="s">
        <v>104</v>
      </c>
      <c r="B252" s="147">
        <v>0</v>
      </c>
    </row>
    <row r="253" spans="1:2">
      <c r="A253" s="148" t="s">
        <v>85</v>
      </c>
      <c r="B253" s="147">
        <v>0</v>
      </c>
    </row>
    <row r="254" spans="1:2">
      <c r="A254" s="148" t="s">
        <v>86</v>
      </c>
      <c r="B254" s="147">
        <v>0</v>
      </c>
    </row>
    <row r="255" spans="1:2">
      <c r="A255" s="148" t="s">
        <v>87</v>
      </c>
      <c r="B255" s="147">
        <v>0</v>
      </c>
    </row>
    <row r="256" spans="1:2">
      <c r="A256" s="148" t="s">
        <v>97</v>
      </c>
      <c r="B256" s="147">
        <v>0</v>
      </c>
    </row>
    <row r="257" spans="1:2">
      <c r="A257" s="148" t="s">
        <v>92</v>
      </c>
      <c r="B257" s="147">
        <v>0</v>
      </c>
    </row>
    <row r="258" spans="1:2">
      <c r="A258" s="148" t="s">
        <v>88</v>
      </c>
      <c r="B258" s="147">
        <v>0</v>
      </c>
    </row>
    <row r="259" spans="1:2">
      <c r="A259" s="148" t="s">
        <v>65</v>
      </c>
      <c r="B259" s="147">
        <v>0</v>
      </c>
    </row>
    <row r="260" spans="1:2">
      <c r="A260" s="148" t="s">
        <v>67</v>
      </c>
      <c r="B260" s="147">
        <v>0</v>
      </c>
    </row>
    <row r="261" spans="1:2">
      <c r="A261" s="148" t="s">
        <v>68</v>
      </c>
      <c r="B261" s="147">
        <v>0</v>
      </c>
    </row>
    <row r="262" spans="1:2">
      <c r="A262" s="148" t="s">
        <v>66</v>
      </c>
      <c r="B262" s="147">
        <v>0</v>
      </c>
    </row>
    <row r="263" spans="1:2">
      <c r="A263" s="148" t="s">
        <v>69</v>
      </c>
      <c r="B263" s="147">
        <v>0</v>
      </c>
    </row>
    <row r="264" spans="1:2">
      <c r="A264" s="148" t="s">
        <v>257</v>
      </c>
      <c r="B264" s="147">
        <v>0</v>
      </c>
    </row>
    <row r="265" spans="1:2">
      <c r="A265" s="148" t="s">
        <v>93</v>
      </c>
      <c r="B265" s="147">
        <v>0</v>
      </c>
    </row>
    <row r="266" spans="1:2">
      <c r="A266" s="398" t="s">
        <v>269</v>
      </c>
      <c r="B266" s="147">
        <v>0</v>
      </c>
    </row>
    <row r="267" spans="1:2">
      <c r="A267" s="148" t="s">
        <v>105</v>
      </c>
      <c r="B267" s="147">
        <v>0</v>
      </c>
    </row>
    <row r="268" spans="1:2">
      <c r="A268" s="148" t="s">
        <v>106</v>
      </c>
      <c r="B268" s="147">
        <v>0</v>
      </c>
    </row>
    <row r="269" spans="1:2">
      <c r="A269" s="148" t="s">
        <v>111</v>
      </c>
      <c r="B269" s="147">
        <v>0</v>
      </c>
    </row>
    <row r="270" spans="1:2">
      <c r="A270" s="148" t="s">
        <v>102</v>
      </c>
      <c r="B270" s="147">
        <v>0</v>
      </c>
    </row>
    <row r="271" spans="1:2">
      <c r="A271" s="148" t="s">
        <v>98</v>
      </c>
      <c r="B271" s="147">
        <v>0</v>
      </c>
    </row>
    <row r="272" spans="1:2">
      <c r="A272" s="148" t="s">
        <v>108</v>
      </c>
      <c r="B272" s="147">
        <v>0</v>
      </c>
    </row>
    <row r="273" spans="1:2">
      <c r="A273" s="148" t="s">
        <v>89</v>
      </c>
      <c r="B273" s="147">
        <v>0</v>
      </c>
    </row>
    <row r="274" spans="1:2">
      <c r="A274" s="148" t="s">
        <v>70</v>
      </c>
      <c r="B274" s="147">
        <v>0</v>
      </c>
    </row>
    <row r="275" spans="1:2">
      <c r="A275" s="148" t="s">
        <v>94</v>
      </c>
      <c r="B275" s="147">
        <v>0</v>
      </c>
    </row>
    <row r="276" spans="1:2">
      <c r="A276" s="148" t="s">
        <v>71</v>
      </c>
      <c r="B276" s="147">
        <v>0</v>
      </c>
    </row>
    <row r="277" spans="1:2">
      <c r="A277" s="148" t="s">
        <v>109</v>
      </c>
      <c r="B277" s="147">
        <v>0</v>
      </c>
    </row>
    <row r="278" spans="1:2">
      <c r="A278" s="148" t="s">
        <v>99</v>
      </c>
      <c r="B278" s="147">
        <v>0</v>
      </c>
    </row>
    <row r="279" spans="1:2">
      <c r="A279" s="148" t="s">
        <v>72</v>
      </c>
      <c r="B279" s="147">
        <v>0</v>
      </c>
    </row>
    <row r="280" spans="1:2">
      <c r="A280" s="148" t="s">
        <v>115</v>
      </c>
      <c r="B280" s="147">
        <v>0</v>
      </c>
    </row>
    <row r="281" spans="1:2">
      <c r="A281" s="148" t="s">
        <v>100</v>
      </c>
      <c r="B281" s="147">
        <v>0</v>
      </c>
    </row>
    <row r="282" spans="1:2">
      <c r="A282" s="148" t="s">
        <v>73</v>
      </c>
      <c r="B282" s="147">
        <v>0</v>
      </c>
    </row>
    <row r="283" spans="1:2">
      <c r="A283" s="148" t="s">
        <v>74</v>
      </c>
      <c r="B283" s="147">
        <v>0</v>
      </c>
    </row>
    <row r="284" spans="1:2">
      <c r="A284" s="148" t="s">
        <v>75</v>
      </c>
      <c r="B284" s="147">
        <v>0</v>
      </c>
    </row>
    <row r="285" spans="1:2">
      <c r="A285" s="148" t="s">
        <v>90</v>
      </c>
      <c r="B285" s="147">
        <v>0</v>
      </c>
    </row>
    <row r="286" spans="1:2">
      <c r="A286" s="148" t="s">
        <v>76</v>
      </c>
      <c r="B286" s="147">
        <v>0</v>
      </c>
    </row>
    <row r="287" spans="1:2">
      <c r="A287" s="148" t="s">
        <v>112</v>
      </c>
      <c r="B287" s="147">
        <v>0</v>
      </c>
    </row>
    <row r="288" spans="1:2">
      <c r="A288" s="148" t="s">
        <v>101</v>
      </c>
      <c r="B288" s="147">
        <v>0</v>
      </c>
    </row>
    <row r="289" spans="1:2">
      <c r="A289" s="148" t="s">
        <v>119</v>
      </c>
      <c r="B289" s="147">
        <v>0</v>
      </c>
    </row>
    <row r="290" spans="1:2">
      <c r="A290" s="148" t="s">
        <v>118</v>
      </c>
      <c r="B290" s="147">
        <v>0</v>
      </c>
    </row>
    <row r="291" spans="1:2">
      <c r="A291" s="148" t="s">
        <v>116</v>
      </c>
      <c r="B291" s="147">
        <v>0</v>
      </c>
    </row>
    <row r="292" spans="1:2">
      <c r="A292" s="148" t="s">
        <v>91</v>
      </c>
      <c r="B292" s="147">
        <v>0</v>
      </c>
    </row>
    <row r="293" spans="1:2">
      <c r="A293" s="148" t="s">
        <v>110</v>
      </c>
      <c r="B293" s="147">
        <v>0</v>
      </c>
    </row>
    <row r="294" spans="1:2">
      <c r="A294" s="148" t="s">
        <v>103</v>
      </c>
      <c r="B294" s="147">
        <v>0</v>
      </c>
    </row>
    <row r="295" spans="1:2">
      <c r="A295" s="148" t="s">
        <v>95</v>
      </c>
      <c r="B295" s="147">
        <v>0</v>
      </c>
    </row>
    <row r="296" spans="1:2">
      <c r="A296" s="148" t="s">
        <v>78</v>
      </c>
      <c r="B296" s="147">
        <v>0</v>
      </c>
    </row>
    <row r="297" spans="1:2">
      <c r="A297" s="148" t="s">
        <v>80</v>
      </c>
      <c r="B297" s="147">
        <v>0</v>
      </c>
    </row>
    <row r="298" spans="1:2">
      <c r="A298" s="148" t="s">
        <v>81</v>
      </c>
      <c r="B298" s="147">
        <v>0</v>
      </c>
    </row>
    <row r="299" spans="1:2">
      <c r="A299" s="148" t="s">
        <v>82</v>
      </c>
      <c r="B299" s="147">
        <v>0</v>
      </c>
    </row>
    <row r="300" spans="1:2">
      <c r="A300" s="148" t="s">
        <v>83</v>
      </c>
      <c r="B300" s="147">
        <v>0</v>
      </c>
    </row>
    <row r="301" spans="1:2">
      <c r="A301" s="148" t="s">
        <v>84</v>
      </c>
      <c r="B301" s="147">
        <v>0</v>
      </c>
    </row>
    <row r="302" spans="1:2">
      <c r="A302" s="148" t="s">
        <v>96</v>
      </c>
      <c r="B302" s="147">
        <v>0</v>
      </c>
    </row>
    <row r="303" spans="1:2">
      <c r="A303" s="148" t="s">
        <v>107</v>
      </c>
      <c r="B303" s="147">
        <v>0</v>
      </c>
    </row>
    <row r="304" spans="1:2">
      <c r="A304" s="148" t="s">
        <v>114</v>
      </c>
      <c r="B304" s="147">
        <v>0</v>
      </c>
    </row>
    <row r="305" spans="1:11">
      <c r="A305" s="148" t="s">
        <v>113</v>
      </c>
      <c r="B305" s="147">
        <v>0</v>
      </c>
    </row>
    <row r="306" spans="1:11">
      <c r="A306" s="148" t="s">
        <v>117</v>
      </c>
      <c r="B306" s="147">
        <v>0</v>
      </c>
    </row>
    <row r="307" spans="1:11" ht="15.75" thickBot="1">
      <c r="A307" s="149" t="s">
        <v>148</v>
      </c>
      <c r="B307" s="147">
        <v>0</v>
      </c>
    </row>
    <row r="308" spans="1:11" ht="16.5" thickBot="1">
      <c r="A308" s="97" t="s">
        <v>2</v>
      </c>
      <c r="B308" s="131">
        <f>SUM(B252:B307)</f>
        <v>0</v>
      </c>
    </row>
    <row r="310" spans="1:11" ht="15.75">
      <c r="A310" s="10" t="s">
        <v>57</v>
      </c>
      <c r="B310" s="125"/>
    </row>
    <row r="311" spans="1:11" ht="15.75" thickBot="1">
      <c r="B311" s="125"/>
    </row>
    <row r="312" spans="1:11" ht="24" thickBot="1">
      <c r="A312" s="108" t="s">
        <v>64</v>
      </c>
      <c r="B312" s="59" t="s">
        <v>213</v>
      </c>
      <c r="C312" s="59" t="s">
        <v>50</v>
      </c>
      <c r="D312" s="59" t="s">
        <v>214</v>
      </c>
      <c r="E312" s="59" t="s">
        <v>215</v>
      </c>
      <c r="F312" s="59" t="s">
        <v>216</v>
      </c>
      <c r="G312" s="59" t="s">
        <v>217</v>
      </c>
      <c r="H312" s="59" t="s">
        <v>218</v>
      </c>
      <c r="I312" s="447" t="s">
        <v>305</v>
      </c>
      <c r="J312" s="59" t="s">
        <v>233</v>
      </c>
      <c r="K312" s="59" t="s">
        <v>417</v>
      </c>
    </row>
    <row r="313" spans="1:11" ht="15.75" thickBot="1">
      <c r="A313" s="135" t="s">
        <v>104</v>
      </c>
      <c r="B313" s="136">
        <v>0</v>
      </c>
      <c r="C313" s="136">
        <v>0</v>
      </c>
      <c r="D313" s="136">
        <v>0</v>
      </c>
      <c r="E313" s="136">
        <v>0</v>
      </c>
      <c r="F313" s="136">
        <v>0</v>
      </c>
      <c r="G313" s="136">
        <v>0</v>
      </c>
      <c r="H313" s="136">
        <v>0</v>
      </c>
      <c r="I313" s="136">
        <v>0</v>
      </c>
      <c r="J313" s="239">
        <f t="shared" ref="J313:J344" si="0">SUM(B313:I313)</f>
        <v>0</v>
      </c>
      <c r="K313" s="239">
        <f>+B252</f>
        <v>0</v>
      </c>
    </row>
    <row r="314" spans="1:11" ht="15.75" thickBot="1">
      <c r="A314" s="135" t="s">
        <v>85</v>
      </c>
      <c r="B314" s="136">
        <v>0</v>
      </c>
      <c r="C314" s="136">
        <v>0</v>
      </c>
      <c r="D314" s="136">
        <v>0</v>
      </c>
      <c r="E314" s="136">
        <v>0</v>
      </c>
      <c r="F314" s="136">
        <v>0</v>
      </c>
      <c r="G314" s="136">
        <v>0</v>
      </c>
      <c r="H314" s="136">
        <v>0</v>
      </c>
      <c r="I314" s="136">
        <v>0</v>
      </c>
      <c r="J314" s="239">
        <f t="shared" si="0"/>
        <v>0</v>
      </c>
      <c r="K314" s="239">
        <f t="shared" ref="K314:K368" si="1">+B253</f>
        <v>0</v>
      </c>
    </row>
    <row r="315" spans="1:11" ht="15.75" thickBot="1">
      <c r="A315" s="135" t="s">
        <v>86</v>
      </c>
      <c r="B315" s="136">
        <v>0</v>
      </c>
      <c r="C315" s="136">
        <v>0</v>
      </c>
      <c r="D315" s="136">
        <v>0</v>
      </c>
      <c r="E315" s="136">
        <v>0</v>
      </c>
      <c r="F315" s="136">
        <v>0</v>
      </c>
      <c r="G315" s="136">
        <v>0</v>
      </c>
      <c r="H315" s="136">
        <v>0</v>
      </c>
      <c r="I315" s="136">
        <v>0</v>
      </c>
      <c r="J315" s="239">
        <f t="shared" si="0"/>
        <v>0</v>
      </c>
      <c r="K315" s="239">
        <f t="shared" si="1"/>
        <v>0</v>
      </c>
    </row>
    <row r="316" spans="1:11" ht="15.75" thickBot="1">
      <c r="A316" s="135" t="s">
        <v>87</v>
      </c>
      <c r="B316" s="136">
        <v>0</v>
      </c>
      <c r="C316" s="136">
        <v>0</v>
      </c>
      <c r="D316" s="136">
        <v>0</v>
      </c>
      <c r="E316" s="136">
        <v>0</v>
      </c>
      <c r="F316" s="136">
        <v>0</v>
      </c>
      <c r="G316" s="136">
        <v>0</v>
      </c>
      <c r="H316" s="136">
        <v>0</v>
      </c>
      <c r="I316" s="136">
        <v>0</v>
      </c>
      <c r="J316" s="239">
        <f t="shared" si="0"/>
        <v>0</v>
      </c>
      <c r="K316" s="239">
        <f t="shared" si="1"/>
        <v>0</v>
      </c>
    </row>
    <row r="317" spans="1:11" ht="15.75" thickBot="1">
      <c r="A317" s="135" t="s">
        <v>97</v>
      </c>
      <c r="B317" s="136">
        <v>0</v>
      </c>
      <c r="C317" s="136">
        <v>0</v>
      </c>
      <c r="D317" s="136">
        <v>0</v>
      </c>
      <c r="E317" s="136">
        <v>0</v>
      </c>
      <c r="F317" s="136">
        <v>0</v>
      </c>
      <c r="G317" s="136">
        <v>0</v>
      </c>
      <c r="H317" s="136">
        <v>0</v>
      </c>
      <c r="I317" s="136">
        <v>0</v>
      </c>
      <c r="J317" s="239">
        <f t="shared" si="0"/>
        <v>0</v>
      </c>
      <c r="K317" s="239">
        <f t="shared" si="1"/>
        <v>0</v>
      </c>
    </row>
    <row r="318" spans="1:11" ht="15.75" thickBot="1">
      <c r="A318" s="135" t="s">
        <v>92</v>
      </c>
      <c r="B318" s="136">
        <v>0</v>
      </c>
      <c r="C318" s="136">
        <v>0</v>
      </c>
      <c r="D318" s="136">
        <v>0</v>
      </c>
      <c r="E318" s="136">
        <v>0</v>
      </c>
      <c r="F318" s="136">
        <v>0</v>
      </c>
      <c r="G318" s="136">
        <v>0</v>
      </c>
      <c r="H318" s="136">
        <v>0</v>
      </c>
      <c r="I318" s="136">
        <v>0</v>
      </c>
      <c r="J318" s="239">
        <f t="shared" si="0"/>
        <v>0</v>
      </c>
      <c r="K318" s="239">
        <f t="shared" si="1"/>
        <v>0</v>
      </c>
    </row>
    <row r="319" spans="1:11" ht="15.75" thickBot="1">
      <c r="A319" s="135" t="s">
        <v>88</v>
      </c>
      <c r="B319" s="136">
        <v>0</v>
      </c>
      <c r="C319" s="136">
        <v>0</v>
      </c>
      <c r="D319" s="136">
        <v>0</v>
      </c>
      <c r="E319" s="136">
        <v>0</v>
      </c>
      <c r="F319" s="136">
        <v>0</v>
      </c>
      <c r="G319" s="136">
        <v>0</v>
      </c>
      <c r="H319" s="136">
        <v>0</v>
      </c>
      <c r="I319" s="136">
        <v>0</v>
      </c>
      <c r="J319" s="239">
        <f t="shared" si="0"/>
        <v>0</v>
      </c>
      <c r="K319" s="239">
        <f t="shared" si="1"/>
        <v>0</v>
      </c>
    </row>
    <row r="320" spans="1:11" ht="15.75" thickBot="1">
      <c r="A320" s="135" t="s">
        <v>65</v>
      </c>
      <c r="B320" s="136">
        <v>0</v>
      </c>
      <c r="C320" s="136">
        <v>0</v>
      </c>
      <c r="D320" s="136">
        <v>0</v>
      </c>
      <c r="E320" s="136">
        <v>0</v>
      </c>
      <c r="F320" s="136">
        <v>0</v>
      </c>
      <c r="G320" s="136">
        <v>0</v>
      </c>
      <c r="H320" s="136">
        <v>0</v>
      </c>
      <c r="I320" s="136">
        <v>0</v>
      </c>
      <c r="J320" s="239">
        <f t="shared" si="0"/>
        <v>0</v>
      </c>
      <c r="K320" s="239">
        <f t="shared" si="1"/>
        <v>0</v>
      </c>
    </row>
    <row r="321" spans="1:11" ht="15.75" thickBot="1">
      <c r="A321" s="135" t="s">
        <v>67</v>
      </c>
      <c r="B321" s="136">
        <v>0</v>
      </c>
      <c r="C321" s="136">
        <v>0</v>
      </c>
      <c r="D321" s="136">
        <v>0</v>
      </c>
      <c r="E321" s="136">
        <v>0</v>
      </c>
      <c r="F321" s="136">
        <v>0</v>
      </c>
      <c r="G321" s="136">
        <v>0</v>
      </c>
      <c r="H321" s="136">
        <v>0</v>
      </c>
      <c r="I321" s="136">
        <v>0</v>
      </c>
      <c r="J321" s="239">
        <f t="shared" si="0"/>
        <v>0</v>
      </c>
      <c r="K321" s="239">
        <f t="shared" si="1"/>
        <v>0</v>
      </c>
    </row>
    <row r="322" spans="1:11" ht="15.75" thickBot="1">
      <c r="A322" s="135" t="s">
        <v>68</v>
      </c>
      <c r="B322" s="136">
        <v>0</v>
      </c>
      <c r="C322" s="136">
        <v>0</v>
      </c>
      <c r="D322" s="136">
        <v>0</v>
      </c>
      <c r="E322" s="136">
        <v>0</v>
      </c>
      <c r="F322" s="136">
        <v>0</v>
      </c>
      <c r="G322" s="136">
        <v>0</v>
      </c>
      <c r="H322" s="136">
        <v>0</v>
      </c>
      <c r="I322" s="136">
        <v>0</v>
      </c>
      <c r="J322" s="239">
        <f t="shared" si="0"/>
        <v>0</v>
      </c>
      <c r="K322" s="239">
        <f t="shared" si="1"/>
        <v>0</v>
      </c>
    </row>
    <row r="323" spans="1:11" ht="15.75" thickBot="1">
      <c r="A323" s="135" t="s">
        <v>66</v>
      </c>
      <c r="B323" s="136">
        <v>0</v>
      </c>
      <c r="C323" s="136">
        <v>0</v>
      </c>
      <c r="D323" s="136">
        <v>0</v>
      </c>
      <c r="E323" s="136">
        <v>0</v>
      </c>
      <c r="F323" s="136">
        <v>0</v>
      </c>
      <c r="G323" s="136">
        <v>0</v>
      </c>
      <c r="H323" s="136">
        <v>0</v>
      </c>
      <c r="I323" s="136">
        <v>0</v>
      </c>
      <c r="J323" s="239">
        <f t="shared" si="0"/>
        <v>0</v>
      </c>
      <c r="K323" s="239">
        <f t="shared" si="1"/>
        <v>0</v>
      </c>
    </row>
    <row r="324" spans="1:11" ht="15.75" thickBot="1">
      <c r="A324" s="135" t="s">
        <v>69</v>
      </c>
      <c r="B324" s="136">
        <v>0</v>
      </c>
      <c r="C324" s="136">
        <v>0</v>
      </c>
      <c r="D324" s="136">
        <v>0</v>
      </c>
      <c r="E324" s="136">
        <v>0</v>
      </c>
      <c r="F324" s="136">
        <v>0</v>
      </c>
      <c r="G324" s="136">
        <v>0</v>
      </c>
      <c r="H324" s="136">
        <v>0</v>
      </c>
      <c r="I324" s="136">
        <v>0</v>
      </c>
      <c r="J324" s="239">
        <f t="shared" si="0"/>
        <v>0</v>
      </c>
      <c r="K324" s="239">
        <f t="shared" si="1"/>
        <v>0</v>
      </c>
    </row>
    <row r="325" spans="1:11" ht="15.75" thickBot="1">
      <c r="A325" s="135" t="s">
        <v>257</v>
      </c>
      <c r="B325" s="136">
        <v>0</v>
      </c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239">
        <f t="shared" si="0"/>
        <v>0</v>
      </c>
      <c r="K325" s="239">
        <f t="shared" si="1"/>
        <v>0</v>
      </c>
    </row>
    <row r="326" spans="1:11" ht="15.75" thickBot="1">
      <c r="A326" s="135" t="s">
        <v>93</v>
      </c>
      <c r="B326" s="136">
        <v>0</v>
      </c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239">
        <f t="shared" si="0"/>
        <v>0</v>
      </c>
      <c r="K326" s="239">
        <f t="shared" si="1"/>
        <v>0</v>
      </c>
    </row>
    <row r="327" spans="1:11" ht="15.75" thickBot="1">
      <c r="A327" s="135" t="s">
        <v>269</v>
      </c>
      <c r="B327" s="136">
        <v>0</v>
      </c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239">
        <f t="shared" si="0"/>
        <v>0</v>
      </c>
      <c r="K327" s="239">
        <f t="shared" si="1"/>
        <v>0</v>
      </c>
    </row>
    <row r="328" spans="1:11" ht="15.75" thickBot="1">
      <c r="A328" s="135" t="s">
        <v>105</v>
      </c>
      <c r="B328" s="136">
        <v>0</v>
      </c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239">
        <f t="shared" si="0"/>
        <v>0</v>
      </c>
      <c r="K328" s="239">
        <f t="shared" si="1"/>
        <v>0</v>
      </c>
    </row>
    <row r="329" spans="1:11" ht="15.75" thickBot="1">
      <c r="A329" s="135" t="s">
        <v>106</v>
      </c>
      <c r="B329" s="136">
        <v>0</v>
      </c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239">
        <f t="shared" si="0"/>
        <v>0</v>
      </c>
      <c r="K329" s="239">
        <f t="shared" si="1"/>
        <v>0</v>
      </c>
    </row>
    <row r="330" spans="1:11" ht="15.75" thickBot="1">
      <c r="A330" s="135" t="s">
        <v>111</v>
      </c>
      <c r="B330" s="136">
        <v>0</v>
      </c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239">
        <f t="shared" si="0"/>
        <v>0</v>
      </c>
      <c r="K330" s="239">
        <f t="shared" si="1"/>
        <v>0</v>
      </c>
    </row>
    <row r="331" spans="1:11" ht="15.75" thickBot="1">
      <c r="A331" s="135" t="s">
        <v>102</v>
      </c>
      <c r="B331" s="136">
        <v>0</v>
      </c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239">
        <f t="shared" si="0"/>
        <v>0</v>
      </c>
      <c r="K331" s="239">
        <f t="shared" si="1"/>
        <v>0</v>
      </c>
    </row>
    <row r="332" spans="1:11" ht="15.75" thickBot="1">
      <c r="A332" s="135" t="s">
        <v>98</v>
      </c>
      <c r="B332" s="136">
        <v>0</v>
      </c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239">
        <f t="shared" si="0"/>
        <v>0</v>
      </c>
      <c r="K332" s="239">
        <f t="shared" si="1"/>
        <v>0</v>
      </c>
    </row>
    <row r="333" spans="1:11" ht="15.75" thickBot="1">
      <c r="A333" s="135" t="s">
        <v>108</v>
      </c>
      <c r="B333" s="136">
        <v>0</v>
      </c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239">
        <f t="shared" si="0"/>
        <v>0</v>
      </c>
      <c r="K333" s="239">
        <f t="shared" si="1"/>
        <v>0</v>
      </c>
    </row>
    <row r="334" spans="1:11" ht="15.75" thickBot="1">
      <c r="A334" s="135" t="s">
        <v>89</v>
      </c>
      <c r="B334" s="136">
        <v>0</v>
      </c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239">
        <f t="shared" si="0"/>
        <v>0</v>
      </c>
      <c r="K334" s="239">
        <f t="shared" si="1"/>
        <v>0</v>
      </c>
    </row>
    <row r="335" spans="1:11" ht="15.75" thickBot="1">
      <c r="A335" s="135" t="s">
        <v>70</v>
      </c>
      <c r="B335" s="136">
        <v>0</v>
      </c>
      <c r="C335" s="136">
        <v>0</v>
      </c>
      <c r="D335" s="136">
        <v>0</v>
      </c>
      <c r="E335" s="136">
        <v>0</v>
      </c>
      <c r="F335" s="136">
        <v>0</v>
      </c>
      <c r="G335" s="136">
        <v>0</v>
      </c>
      <c r="H335" s="136">
        <v>0</v>
      </c>
      <c r="I335" s="136">
        <v>0</v>
      </c>
      <c r="J335" s="239">
        <f t="shared" si="0"/>
        <v>0</v>
      </c>
      <c r="K335" s="239">
        <f t="shared" si="1"/>
        <v>0</v>
      </c>
    </row>
    <row r="336" spans="1:11" ht="15.75" thickBot="1">
      <c r="A336" s="135" t="s">
        <v>94</v>
      </c>
      <c r="B336" s="136">
        <v>0</v>
      </c>
      <c r="C336" s="136">
        <v>0</v>
      </c>
      <c r="D336" s="136">
        <v>0</v>
      </c>
      <c r="E336" s="136">
        <v>0</v>
      </c>
      <c r="F336" s="136">
        <v>0</v>
      </c>
      <c r="G336" s="136">
        <v>0</v>
      </c>
      <c r="H336" s="136">
        <v>0</v>
      </c>
      <c r="I336" s="136">
        <v>0</v>
      </c>
      <c r="J336" s="239">
        <f t="shared" si="0"/>
        <v>0</v>
      </c>
      <c r="K336" s="239">
        <f t="shared" si="1"/>
        <v>0</v>
      </c>
    </row>
    <row r="337" spans="1:11" ht="15.75" thickBot="1">
      <c r="A337" s="135" t="s">
        <v>71</v>
      </c>
      <c r="B337" s="136">
        <v>0</v>
      </c>
      <c r="C337" s="136">
        <v>0</v>
      </c>
      <c r="D337" s="136">
        <v>0</v>
      </c>
      <c r="E337" s="136">
        <v>0</v>
      </c>
      <c r="F337" s="136">
        <v>0</v>
      </c>
      <c r="G337" s="136">
        <v>0</v>
      </c>
      <c r="H337" s="136">
        <v>0</v>
      </c>
      <c r="I337" s="136">
        <v>0</v>
      </c>
      <c r="J337" s="239">
        <f t="shared" si="0"/>
        <v>0</v>
      </c>
      <c r="K337" s="239">
        <f t="shared" si="1"/>
        <v>0</v>
      </c>
    </row>
    <row r="338" spans="1:11" ht="15.75" thickBot="1">
      <c r="A338" s="135" t="s">
        <v>109</v>
      </c>
      <c r="B338" s="136">
        <v>0</v>
      </c>
      <c r="C338" s="136">
        <v>0</v>
      </c>
      <c r="D338" s="136">
        <v>0</v>
      </c>
      <c r="E338" s="136">
        <v>0</v>
      </c>
      <c r="F338" s="136">
        <v>0</v>
      </c>
      <c r="G338" s="136">
        <v>0</v>
      </c>
      <c r="H338" s="136">
        <v>0</v>
      </c>
      <c r="I338" s="136">
        <v>0</v>
      </c>
      <c r="J338" s="239">
        <f t="shared" si="0"/>
        <v>0</v>
      </c>
      <c r="K338" s="239">
        <f t="shared" si="1"/>
        <v>0</v>
      </c>
    </row>
    <row r="339" spans="1:11" ht="15.75" thickBot="1">
      <c r="A339" s="135" t="s">
        <v>99</v>
      </c>
      <c r="B339" s="136">
        <v>0</v>
      </c>
      <c r="C339" s="136">
        <v>0</v>
      </c>
      <c r="D339" s="136">
        <v>0</v>
      </c>
      <c r="E339" s="136">
        <v>0</v>
      </c>
      <c r="F339" s="136">
        <v>0</v>
      </c>
      <c r="G339" s="136">
        <v>0</v>
      </c>
      <c r="H339" s="136">
        <v>0</v>
      </c>
      <c r="I339" s="136">
        <v>0</v>
      </c>
      <c r="J339" s="239">
        <f t="shared" si="0"/>
        <v>0</v>
      </c>
      <c r="K339" s="239">
        <f t="shared" si="1"/>
        <v>0</v>
      </c>
    </row>
    <row r="340" spans="1:11" ht="15.75" thickBot="1">
      <c r="A340" s="135" t="s">
        <v>72</v>
      </c>
      <c r="B340" s="136">
        <v>0</v>
      </c>
      <c r="C340" s="136">
        <v>0</v>
      </c>
      <c r="D340" s="136">
        <v>0</v>
      </c>
      <c r="E340" s="136">
        <v>0</v>
      </c>
      <c r="F340" s="136">
        <v>0</v>
      </c>
      <c r="G340" s="136">
        <v>0</v>
      </c>
      <c r="H340" s="136">
        <v>0</v>
      </c>
      <c r="I340" s="136">
        <v>0</v>
      </c>
      <c r="J340" s="239">
        <f t="shared" si="0"/>
        <v>0</v>
      </c>
      <c r="K340" s="239">
        <f t="shared" si="1"/>
        <v>0</v>
      </c>
    </row>
    <row r="341" spans="1:11" ht="15.75" thickBot="1">
      <c r="A341" s="135" t="s">
        <v>115</v>
      </c>
      <c r="B341" s="136">
        <v>0</v>
      </c>
      <c r="C341" s="136">
        <v>0</v>
      </c>
      <c r="D341" s="136">
        <v>0</v>
      </c>
      <c r="E341" s="136">
        <v>0</v>
      </c>
      <c r="F341" s="136">
        <v>0</v>
      </c>
      <c r="G341" s="136">
        <v>0</v>
      </c>
      <c r="H341" s="136">
        <v>0</v>
      </c>
      <c r="I341" s="136">
        <v>0</v>
      </c>
      <c r="J341" s="239">
        <f t="shared" si="0"/>
        <v>0</v>
      </c>
      <c r="K341" s="239">
        <f t="shared" si="1"/>
        <v>0</v>
      </c>
    </row>
    <row r="342" spans="1:11" ht="15.75" thickBot="1">
      <c r="A342" s="135" t="s">
        <v>100</v>
      </c>
      <c r="B342" s="136">
        <v>0</v>
      </c>
      <c r="C342" s="136">
        <v>0</v>
      </c>
      <c r="D342" s="136">
        <v>0</v>
      </c>
      <c r="E342" s="136">
        <v>0</v>
      </c>
      <c r="F342" s="136">
        <v>0</v>
      </c>
      <c r="G342" s="136">
        <v>0</v>
      </c>
      <c r="H342" s="136">
        <v>0</v>
      </c>
      <c r="I342" s="136">
        <v>0</v>
      </c>
      <c r="J342" s="239">
        <f t="shared" si="0"/>
        <v>0</v>
      </c>
      <c r="K342" s="239">
        <f t="shared" si="1"/>
        <v>0</v>
      </c>
    </row>
    <row r="343" spans="1:11" ht="15.75" thickBot="1">
      <c r="A343" s="135" t="s">
        <v>73</v>
      </c>
      <c r="B343" s="136">
        <v>0</v>
      </c>
      <c r="C343" s="136">
        <v>0</v>
      </c>
      <c r="D343" s="136">
        <v>0</v>
      </c>
      <c r="E343" s="136">
        <v>0</v>
      </c>
      <c r="F343" s="136">
        <v>0</v>
      </c>
      <c r="G343" s="136">
        <v>0</v>
      </c>
      <c r="H343" s="136">
        <v>0</v>
      </c>
      <c r="I343" s="136">
        <v>0</v>
      </c>
      <c r="J343" s="239">
        <f t="shared" si="0"/>
        <v>0</v>
      </c>
      <c r="K343" s="239">
        <f t="shared" si="1"/>
        <v>0</v>
      </c>
    </row>
    <row r="344" spans="1:11" ht="15.75" thickBot="1">
      <c r="A344" s="135" t="s">
        <v>74</v>
      </c>
      <c r="B344" s="136">
        <v>0</v>
      </c>
      <c r="C344" s="136">
        <v>0</v>
      </c>
      <c r="D344" s="136">
        <v>0</v>
      </c>
      <c r="E344" s="136">
        <v>0</v>
      </c>
      <c r="F344" s="136">
        <v>0</v>
      </c>
      <c r="G344" s="136">
        <v>0</v>
      </c>
      <c r="H344" s="136">
        <v>0</v>
      </c>
      <c r="I344" s="136">
        <v>0</v>
      </c>
      <c r="J344" s="239">
        <f t="shared" si="0"/>
        <v>0</v>
      </c>
      <c r="K344" s="239">
        <f t="shared" si="1"/>
        <v>0</v>
      </c>
    </row>
    <row r="345" spans="1:11" ht="15.75" thickBot="1">
      <c r="A345" s="135" t="s">
        <v>75</v>
      </c>
      <c r="B345" s="136">
        <v>0</v>
      </c>
      <c r="C345" s="136">
        <v>0</v>
      </c>
      <c r="D345" s="136">
        <v>0</v>
      </c>
      <c r="E345" s="136">
        <v>0</v>
      </c>
      <c r="F345" s="136">
        <v>0</v>
      </c>
      <c r="G345" s="136">
        <v>0</v>
      </c>
      <c r="H345" s="136">
        <v>0</v>
      </c>
      <c r="I345" s="136">
        <v>0</v>
      </c>
      <c r="J345" s="239">
        <f t="shared" ref="J345:J368" si="2">SUM(B345:I345)</f>
        <v>0</v>
      </c>
      <c r="K345" s="239">
        <f t="shared" si="1"/>
        <v>0</v>
      </c>
    </row>
    <row r="346" spans="1:11" ht="15.75" thickBot="1">
      <c r="A346" s="135" t="s">
        <v>90</v>
      </c>
      <c r="B346" s="136">
        <v>0</v>
      </c>
      <c r="C346" s="136">
        <v>0</v>
      </c>
      <c r="D346" s="136">
        <v>0</v>
      </c>
      <c r="E346" s="136">
        <v>0</v>
      </c>
      <c r="F346" s="136">
        <v>0</v>
      </c>
      <c r="G346" s="136">
        <v>0</v>
      </c>
      <c r="H346" s="136">
        <v>0</v>
      </c>
      <c r="I346" s="136">
        <v>0</v>
      </c>
      <c r="J346" s="239">
        <f t="shared" si="2"/>
        <v>0</v>
      </c>
      <c r="K346" s="239">
        <f t="shared" si="1"/>
        <v>0</v>
      </c>
    </row>
    <row r="347" spans="1:11" ht="15.75" thickBot="1">
      <c r="A347" s="135" t="s">
        <v>76</v>
      </c>
      <c r="B347" s="136">
        <v>0</v>
      </c>
      <c r="C347" s="136">
        <v>0</v>
      </c>
      <c r="D347" s="136">
        <v>0</v>
      </c>
      <c r="E347" s="136">
        <v>0</v>
      </c>
      <c r="F347" s="136">
        <v>0</v>
      </c>
      <c r="G347" s="136">
        <v>0</v>
      </c>
      <c r="H347" s="136">
        <v>0</v>
      </c>
      <c r="I347" s="136">
        <v>0</v>
      </c>
      <c r="J347" s="239">
        <f t="shared" si="2"/>
        <v>0</v>
      </c>
      <c r="K347" s="239">
        <f t="shared" si="1"/>
        <v>0</v>
      </c>
    </row>
    <row r="348" spans="1:11" ht="15.75" thickBot="1">
      <c r="A348" s="135" t="s">
        <v>112</v>
      </c>
      <c r="B348" s="136">
        <v>0</v>
      </c>
      <c r="C348" s="136">
        <v>0</v>
      </c>
      <c r="D348" s="136">
        <v>0</v>
      </c>
      <c r="E348" s="136">
        <v>0</v>
      </c>
      <c r="F348" s="136">
        <v>0</v>
      </c>
      <c r="G348" s="136">
        <v>0</v>
      </c>
      <c r="H348" s="136">
        <v>0</v>
      </c>
      <c r="I348" s="136">
        <v>0</v>
      </c>
      <c r="J348" s="239">
        <f t="shared" si="2"/>
        <v>0</v>
      </c>
      <c r="K348" s="239">
        <f t="shared" si="1"/>
        <v>0</v>
      </c>
    </row>
    <row r="349" spans="1:11" ht="15.75" thickBot="1">
      <c r="A349" s="135" t="s">
        <v>101</v>
      </c>
      <c r="B349" s="136">
        <v>0</v>
      </c>
      <c r="C349" s="136">
        <v>0</v>
      </c>
      <c r="D349" s="136">
        <v>0</v>
      </c>
      <c r="E349" s="136">
        <v>0</v>
      </c>
      <c r="F349" s="136">
        <v>0</v>
      </c>
      <c r="G349" s="136">
        <v>0</v>
      </c>
      <c r="H349" s="136">
        <v>0</v>
      </c>
      <c r="I349" s="136">
        <v>0</v>
      </c>
      <c r="J349" s="239">
        <f t="shared" si="2"/>
        <v>0</v>
      </c>
      <c r="K349" s="239">
        <f t="shared" si="1"/>
        <v>0</v>
      </c>
    </row>
    <row r="350" spans="1:11" ht="15.75" thickBot="1">
      <c r="A350" s="135" t="s">
        <v>119</v>
      </c>
      <c r="B350" s="136">
        <v>0</v>
      </c>
      <c r="C350" s="136">
        <v>0</v>
      </c>
      <c r="D350" s="136">
        <v>0</v>
      </c>
      <c r="E350" s="136">
        <v>0</v>
      </c>
      <c r="F350" s="136">
        <v>0</v>
      </c>
      <c r="G350" s="136">
        <v>0</v>
      </c>
      <c r="H350" s="136">
        <v>0</v>
      </c>
      <c r="I350" s="136">
        <v>0</v>
      </c>
      <c r="J350" s="239">
        <f t="shared" si="2"/>
        <v>0</v>
      </c>
      <c r="K350" s="239">
        <f t="shared" si="1"/>
        <v>0</v>
      </c>
    </row>
    <row r="351" spans="1:11" ht="15.75" thickBot="1">
      <c r="A351" s="135" t="s">
        <v>118</v>
      </c>
      <c r="B351" s="136">
        <v>0</v>
      </c>
      <c r="C351" s="136">
        <v>0</v>
      </c>
      <c r="D351" s="136">
        <v>0</v>
      </c>
      <c r="E351" s="136">
        <v>0</v>
      </c>
      <c r="F351" s="136">
        <v>0</v>
      </c>
      <c r="G351" s="136">
        <v>0</v>
      </c>
      <c r="H351" s="136">
        <v>0</v>
      </c>
      <c r="I351" s="136">
        <v>0</v>
      </c>
      <c r="J351" s="239">
        <f t="shared" si="2"/>
        <v>0</v>
      </c>
      <c r="K351" s="239">
        <f t="shared" si="1"/>
        <v>0</v>
      </c>
    </row>
    <row r="352" spans="1:11" ht="15.75" thickBot="1">
      <c r="A352" s="135" t="s">
        <v>116</v>
      </c>
      <c r="B352" s="136">
        <v>0</v>
      </c>
      <c r="C352" s="136">
        <v>0</v>
      </c>
      <c r="D352" s="136">
        <v>0</v>
      </c>
      <c r="E352" s="136">
        <v>0</v>
      </c>
      <c r="F352" s="136">
        <v>0</v>
      </c>
      <c r="G352" s="136">
        <v>0</v>
      </c>
      <c r="H352" s="136">
        <v>0</v>
      </c>
      <c r="I352" s="136">
        <v>0</v>
      </c>
      <c r="J352" s="239">
        <f t="shared" si="2"/>
        <v>0</v>
      </c>
      <c r="K352" s="239">
        <f t="shared" si="1"/>
        <v>0</v>
      </c>
    </row>
    <row r="353" spans="1:11" ht="15.75" thickBot="1">
      <c r="A353" s="135" t="s">
        <v>91</v>
      </c>
      <c r="B353" s="136">
        <v>0</v>
      </c>
      <c r="C353" s="136">
        <v>0</v>
      </c>
      <c r="D353" s="136">
        <v>0</v>
      </c>
      <c r="E353" s="136">
        <v>0</v>
      </c>
      <c r="F353" s="136">
        <v>0</v>
      </c>
      <c r="G353" s="136">
        <v>0</v>
      </c>
      <c r="H353" s="136">
        <v>0</v>
      </c>
      <c r="I353" s="136">
        <v>0</v>
      </c>
      <c r="J353" s="239">
        <f t="shared" si="2"/>
        <v>0</v>
      </c>
      <c r="K353" s="239">
        <f t="shared" si="1"/>
        <v>0</v>
      </c>
    </row>
    <row r="354" spans="1:11" ht="15.75" thickBot="1">
      <c r="A354" s="135" t="s">
        <v>110</v>
      </c>
      <c r="B354" s="136">
        <v>0</v>
      </c>
      <c r="C354" s="136">
        <v>0</v>
      </c>
      <c r="D354" s="136">
        <v>0</v>
      </c>
      <c r="E354" s="136">
        <v>0</v>
      </c>
      <c r="F354" s="136">
        <v>0</v>
      </c>
      <c r="G354" s="136">
        <v>0</v>
      </c>
      <c r="H354" s="136">
        <v>0</v>
      </c>
      <c r="I354" s="136">
        <v>0</v>
      </c>
      <c r="J354" s="239">
        <f t="shared" si="2"/>
        <v>0</v>
      </c>
      <c r="K354" s="239">
        <f t="shared" si="1"/>
        <v>0</v>
      </c>
    </row>
    <row r="355" spans="1:11" ht="15.75" thickBot="1">
      <c r="A355" s="135" t="s">
        <v>103</v>
      </c>
      <c r="B355" s="136">
        <v>0</v>
      </c>
      <c r="C355" s="136">
        <v>0</v>
      </c>
      <c r="D355" s="136">
        <v>0</v>
      </c>
      <c r="E355" s="136">
        <v>0</v>
      </c>
      <c r="F355" s="136">
        <v>0</v>
      </c>
      <c r="G355" s="136">
        <v>0</v>
      </c>
      <c r="H355" s="136">
        <v>0</v>
      </c>
      <c r="I355" s="136">
        <v>0</v>
      </c>
      <c r="J355" s="239">
        <f t="shared" si="2"/>
        <v>0</v>
      </c>
      <c r="K355" s="239">
        <f t="shared" si="1"/>
        <v>0</v>
      </c>
    </row>
    <row r="356" spans="1:11" ht="15.75" thickBot="1">
      <c r="A356" s="135" t="s">
        <v>95</v>
      </c>
      <c r="B356" s="136">
        <v>0</v>
      </c>
      <c r="C356" s="136">
        <v>0</v>
      </c>
      <c r="D356" s="136">
        <v>0</v>
      </c>
      <c r="E356" s="136">
        <v>0</v>
      </c>
      <c r="F356" s="136">
        <v>0</v>
      </c>
      <c r="G356" s="136">
        <v>0</v>
      </c>
      <c r="H356" s="136">
        <v>0</v>
      </c>
      <c r="I356" s="136">
        <v>0</v>
      </c>
      <c r="J356" s="239">
        <f t="shared" si="2"/>
        <v>0</v>
      </c>
      <c r="K356" s="239">
        <f t="shared" si="1"/>
        <v>0</v>
      </c>
    </row>
    <row r="357" spans="1:11" ht="15.75" thickBot="1">
      <c r="A357" s="135" t="s">
        <v>78</v>
      </c>
      <c r="B357" s="136">
        <v>0</v>
      </c>
      <c r="C357" s="136">
        <v>0</v>
      </c>
      <c r="D357" s="136">
        <v>0</v>
      </c>
      <c r="E357" s="136">
        <v>0</v>
      </c>
      <c r="F357" s="136">
        <v>0</v>
      </c>
      <c r="G357" s="136">
        <v>0</v>
      </c>
      <c r="H357" s="136">
        <v>0</v>
      </c>
      <c r="I357" s="136">
        <v>0</v>
      </c>
      <c r="J357" s="239">
        <f t="shared" si="2"/>
        <v>0</v>
      </c>
      <c r="K357" s="239">
        <f t="shared" si="1"/>
        <v>0</v>
      </c>
    </row>
    <row r="358" spans="1:11" ht="15.75" thickBot="1">
      <c r="A358" s="135" t="s">
        <v>80</v>
      </c>
      <c r="B358" s="136">
        <v>0</v>
      </c>
      <c r="C358" s="136">
        <v>0</v>
      </c>
      <c r="D358" s="136">
        <v>0</v>
      </c>
      <c r="E358" s="136">
        <v>0</v>
      </c>
      <c r="F358" s="136">
        <v>0</v>
      </c>
      <c r="G358" s="136">
        <v>0</v>
      </c>
      <c r="H358" s="136">
        <v>0</v>
      </c>
      <c r="I358" s="136">
        <v>0</v>
      </c>
      <c r="J358" s="239">
        <f t="shared" si="2"/>
        <v>0</v>
      </c>
      <c r="K358" s="239">
        <f t="shared" si="1"/>
        <v>0</v>
      </c>
    </row>
    <row r="359" spans="1:11" ht="15.75" thickBot="1">
      <c r="A359" s="135" t="s">
        <v>81</v>
      </c>
      <c r="B359" s="136">
        <v>0</v>
      </c>
      <c r="C359" s="136">
        <v>0</v>
      </c>
      <c r="D359" s="136">
        <v>0</v>
      </c>
      <c r="E359" s="136">
        <v>0</v>
      </c>
      <c r="F359" s="136">
        <v>0</v>
      </c>
      <c r="G359" s="136">
        <v>0</v>
      </c>
      <c r="H359" s="136">
        <v>0</v>
      </c>
      <c r="I359" s="136">
        <v>0</v>
      </c>
      <c r="J359" s="239">
        <f t="shared" si="2"/>
        <v>0</v>
      </c>
      <c r="K359" s="239">
        <f t="shared" si="1"/>
        <v>0</v>
      </c>
    </row>
    <row r="360" spans="1:11" ht="15.75" thickBot="1">
      <c r="A360" s="135" t="s">
        <v>82</v>
      </c>
      <c r="B360" s="136">
        <v>0</v>
      </c>
      <c r="C360" s="136">
        <v>0</v>
      </c>
      <c r="D360" s="136">
        <v>0</v>
      </c>
      <c r="E360" s="136">
        <v>0</v>
      </c>
      <c r="F360" s="136">
        <v>0</v>
      </c>
      <c r="G360" s="136">
        <v>0</v>
      </c>
      <c r="H360" s="136">
        <v>0</v>
      </c>
      <c r="I360" s="136">
        <v>0</v>
      </c>
      <c r="J360" s="239">
        <f t="shared" si="2"/>
        <v>0</v>
      </c>
      <c r="K360" s="239">
        <f t="shared" si="1"/>
        <v>0</v>
      </c>
    </row>
    <row r="361" spans="1:11" ht="15.75" thickBot="1">
      <c r="A361" s="135" t="s">
        <v>83</v>
      </c>
      <c r="B361" s="136">
        <v>0</v>
      </c>
      <c r="C361" s="136">
        <v>0</v>
      </c>
      <c r="D361" s="136">
        <v>0</v>
      </c>
      <c r="E361" s="136">
        <v>0</v>
      </c>
      <c r="F361" s="136">
        <v>0</v>
      </c>
      <c r="G361" s="136">
        <v>0</v>
      </c>
      <c r="H361" s="136">
        <v>0</v>
      </c>
      <c r="I361" s="136">
        <v>0</v>
      </c>
      <c r="J361" s="239">
        <f t="shared" si="2"/>
        <v>0</v>
      </c>
      <c r="K361" s="239">
        <f t="shared" si="1"/>
        <v>0</v>
      </c>
    </row>
    <row r="362" spans="1:11" ht="15.75" thickBot="1">
      <c r="A362" s="135" t="s">
        <v>84</v>
      </c>
      <c r="B362" s="136">
        <v>0</v>
      </c>
      <c r="C362" s="136">
        <v>0</v>
      </c>
      <c r="D362" s="136">
        <v>0</v>
      </c>
      <c r="E362" s="136">
        <v>0</v>
      </c>
      <c r="F362" s="136">
        <v>0</v>
      </c>
      <c r="G362" s="136">
        <v>0</v>
      </c>
      <c r="H362" s="136">
        <v>0</v>
      </c>
      <c r="I362" s="136">
        <v>0</v>
      </c>
      <c r="J362" s="239">
        <f t="shared" si="2"/>
        <v>0</v>
      </c>
      <c r="K362" s="239">
        <f t="shared" si="1"/>
        <v>0</v>
      </c>
    </row>
    <row r="363" spans="1:11" ht="15.75" thickBot="1">
      <c r="A363" s="135" t="s">
        <v>96</v>
      </c>
      <c r="B363" s="136">
        <v>0</v>
      </c>
      <c r="C363" s="136">
        <v>0</v>
      </c>
      <c r="D363" s="136">
        <v>0</v>
      </c>
      <c r="E363" s="136">
        <v>0</v>
      </c>
      <c r="F363" s="136">
        <v>0</v>
      </c>
      <c r="G363" s="136">
        <v>0</v>
      </c>
      <c r="H363" s="136">
        <v>0</v>
      </c>
      <c r="I363" s="136">
        <v>0</v>
      </c>
      <c r="J363" s="239">
        <f t="shared" si="2"/>
        <v>0</v>
      </c>
      <c r="K363" s="239">
        <f t="shared" si="1"/>
        <v>0</v>
      </c>
    </row>
    <row r="364" spans="1:11" ht="15.75" thickBot="1">
      <c r="A364" s="135" t="s">
        <v>107</v>
      </c>
      <c r="B364" s="136">
        <v>0</v>
      </c>
      <c r="C364" s="136">
        <v>0</v>
      </c>
      <c r="D364" s="136">
        <v>0</v>
      </c>
      <c r="E364" s="136">
        <v>0</v>
      </c>
      <c r="F364" s="136">
        <v>0</v>
      </c>
      <c r="G364" s="136">
        <v>0</v>
      </c>
      <c r="H364" s="136">
        <v>0</v>
      </c>
      <c r="I364" s="136">
        <v>0</v>
      </c>
      <c r="J364" s="239">
        <f t="shared" si="2"/>
        <v>0</v>
      </c>
      <c r="K364" s="239">
        <f t="shared" si="1"/>
        <v>0</v>
      </c>
    </row>
    <row r="365" spans="1:11" ht="15.75" thickBot="1">
      <c r="A365" s="135" t="s">
        <v>114</v>
      </c>
      <c r="B365" s="136">
        <v>0</v>
      </c>
      <c r="C365" s="136">
        <v>0</v>
      </c>
      <c r="D365" s="136">
        <v>0</v>
      </c>
      <c r="E365" s="136">
        <v>0</v>
      </c>
      <c r="F365" s="136">
        <v>0</v>
      </c>
      <c r="G365" s="136">
        <v>0</v>
      </c>
      <c r="H365" s="136">
        <v>0</v>
      </c>
      <c r="I365" s="136">
        <v>0</v>
      </c>
      <c r="J365" s="239">
        <f t="shared" si="2"/>
        <v>0</v>
      </c>
      <c r="K365" s="239">
        <f t="shared" si="1"/>
        <v>0</v>
      </c>
    </row>
    <row r="366" spans="1:11" ht="15.75" thickBot="1">
      <c r="A366" s="135" t="s">
        <v>113</v>
      </c>
      <c r="B366" s="136">
        <v>0</v>
      </c>
      <c r="C366" s="136">
        <v>0</v>
      </c>
      <c r="D366" s="136">
        <v>0</v>
      </c>
      <c r="E366" s="136">
        <v>0</v>
      </c>
      <c r="F366" s="136">
        <v>0</v>
      </c>
      <c r="G366" s="136">
        <v>0</v>
      </c>
      <c r="H366" s="136">
        <v>0</v>
      </c>
      <c r="I366" s="136">
        <v>0</v>
      </c>
      <c r="J366" s="239">
        <f t="shared" si="2"/>
        <v>0</v>
      </c>
      <c r="K366" s="239">
        <f t="shared" si="1"/>
        <v>0</v>
      </c>
    </row>
    <row r="367" spans="1:11" ht="15.75" thickBot="1">
      <c r="A367" s="135" t="s">
        <v>117</v>
      </c>
      <c r="B367" s="136">
        <v>0</v>
      </c>
      <c r="C367" s="136">
        <v>0</v>
      </c>
      <c r="D367" s="136">
        <v>0</v>
      </c>
      <c r="E367" s="136">
        <v>0</v>
      </c>
      <c r="F367" s="136">
        <v>0</v>
      </c>
      <c r="G367" s="136">
        <v>0</v>
      </c>
      <c r="H367" s="136">
        <v>0</v>
      </c>
      <c r="I367" s="136">
        <v>0</v>
      </c>
      <c r="J367" s="239">
        <f t="shared" si="2"/>
        <v>0</v>
      </c>
      <c r="K367" s="239">
        <f t="shared" si="1"/>
        <v>0</v>
      </c>
    </row>
    <row r="368" spans="1:11" ht="15.75" thickBot="1">
      <c r="A368" s="135" t="s">
        <v>148</v>
      </c>
      <c r="B368" s="136">
        <v>0</v>
      </c>
      <c r="C368" s="136">
        <v>0</v>
      </c>
      <c r="D368" s="136">
        <v>0</v>
      </c>
      <c r="E368" s="136">
        <v>0</v>
      </c>
      <c r="F368" s="136">
        <v>0</v>
      </c>
      <c r="G368" s="136">
        <v>0</v>
      </c>
      <c r="H368" s="136">
        <v>0</v>
      </c>
      <c r="I368" s="136">
        <v>0</v>
      </c>
      <c r="J368" s="239">
        <f t="shared" si="2"/>
        <v>0</v>
      </c>
      <c r="K368" s="239">
        <f t="shared" si="1"/>
        <v>0</v>
      </c>
    </row>
    <row r="370" spans="1:11" ht="15.75" thickBot="1"/>
    <row r="371" spans="1:11" ht="19.5" thickBot="1">
      <c r="A371" s="489" t="s">
        <v>2</v>
      </c>
      <c r="B371" s="486">
        <f t="shared" ref="B371:I371" si="3">SUM(B314:B370)</f>
        <v>0</v>
      </c>
      <c r="C371" s="487">
        <f t="shared" si="3"/>
        <v>0</v>
      </c>
      <c r="D371" s="487">
        <f t="shared" si="3"/>
        <v>0</v>
      </c>
      <c r="E371" s="487">
        <f t="shared" si="3"/>
        <v>0</v>
      </c>
      <c r="F371" s="487">
        <f t="shared" si="3"/>
        <v>0</v>
      </c>
      <c r="G371" s="487">
        <f t="shared" si="3"/>
        <v>0</v>
      </c>
      <c r="H371" s="487">
        <f t="shared" si="3"/>
        <v>0</v>
      </c>
      <c r="I371" s="487">
        <f t="shared" si="3"/>
        <v>0</v>
      </c>
      <c r="J371" s="491">
        <f>SUM(B371:I371)</f>
        <v>0</v>
      </c>
      <c r="K371" s="491">
        <f>SUM(C371:J371)</f>
        <v>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315"/>
  <sheetViews>
    <sheetView topLeftCell="A55" workbookViewId="0">
      <selection activeCell="E47" sqref="E47:G47"/>
    </sheetView>
  </sheetViews>
  <sheetFormatPr baseColWidth="10" defaultRowHeight="15"/>
  <cols>
    <col min="1" max="1" width="3.140625" customWidth="1"/>
    <col min="2" max="2" width="7" customWidth="1"/>
    <col min="3" max="3" width="20.7109375" customWidth="1"/>
    <col min="4" max="4" width="8.85546875" customWidth="1"/>
    <col min="5" max="5" width="16.5703125" customWidth="1"/>
    <col min="6" max="6" width="10.85546875" customWidth="1"/>
    <col min="7" max="7" width="9" customWidth="1"/>
    <col min="8" max="8" width="9.5703125" customWidth="1"/>
    <col min="9" max="9" width="11.85546875" customWidth="1"/>
    <col min="10" max="11" width="11.5703125" customWidth="1"/>
    <col min="12" max="12" width="11.7109375" bestFit="1" customWidth="1"/>
    <col min="13" max="13" width="10.28515625" customWidth="1"/>
    <col min="14" max="14" width="16" customWidth="1"/>
    <col min="15" max="15" width="12.7109375" customWidth="1"/>
    <col min="16" max="16" width="10.5703125" bestFit="1" customWidth="1"/>
    <col min="17" max="17" width="3.7109375" customWidth="1"/>
  </cols>
  <sheetData>
    <row r="1" spans="1:17">
      <c r="A1" s="52"/>
      <c r="B1" s="625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53"/>
    </row>
    <row r="2" spans="1:17">
      <c r="A2" s="52"/>
      <c r="B2" s="252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53"/>
    </row>
    <row r="3" spans="1:17">
      <c r="A3" s="52"/>
      <c r="B3" s="252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53"/>
    </row>
    <row r="4" spans="1:17">
      <c r="A4" s="52"/>
      <c r="B4" s="252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53"/>
    </row>
    <row r="5" spans="1:17">
      <c r="A5" s="52"/>
      <c r="B5" s="252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53"/>
    </row>
    <row r="6" spans="1:17">
      <c r="A6" s="52"/>
      <c r="B6" s="252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53"/>
    </row>
    <row r="7" spans="1:17">
      <c r="A7" s="52"/>
      <c r="B7" s="252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53"/>
    </row>
    <row r="8" spans="1:17">
      <c r="A8" s="52"/>
      <c r="B8" s="252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53"/>
    </row>
    <row r="9" spans="1:17">
      <c r="A9" s="52"/>
      <c r="B9" s="340"/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53"/>
    </row>
    <row r="10" spans="1:17" ht="15.75" thickBot="1">
      <c r="A10" s="52"/>
      <c r="B10" s="52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</row>
    <row r="11" spans="1:17" ht="39" thickBot="1">
      <c r="A11" s="52"/>
      <c r="B11" s="648" t="s">
        <v>384</v>
      </c>
      <c r="C11" s="649"/>
      <c r="D11" s="649"/>
      <c r="E11" s="649"/>
      <c r="F11" s="649"/>
      <c r="G11" s="649"/>
      <c r="H11" s="649"/>
      <c r="I11" s="649"/>
      <c r="J11" s="649"/>
      <c r="K11" s="649"/>
      <c r="L11" s="649"/>
      <c r="M11" s="649"/>
      <c r="N11" s="649"/>
      <c r="O11" s="649"/>
      <c r="P11" s="650"/>
      <c r="Q11" s="53"/>
    </row>
    <row r="12" spans="1:17" ht="39" customHeight="1">
      <c r="A12" s="52"/>
      <c r="B12" s="647" t="s">
        <v>199</v>
      </c>
      <c r="C12" s="647"/>
      <c r="D12" s="647"/>
      <c r="E12" s="647"/>
      <c r="F12" s="647"/>
      <c r="G12" s="647"/>
      <c r="H12" s="647"/>
      <c r="I12" s="647"/>
      <c r="J12" s="647"/>
      <c r="K12" s="647"/>
      <c r="L12" s="647"/>
      <c r="M12" s="647"/>
      <c r="N12" s="647"/>
      <c r="O12" s="647"/>
      <c r="P12" s="647"/>
      <c r="Q12" s="53"/>
    </row>
    <row r="13" spans="1:17" ht="39" customHeight="1">
      <c r="A13" s="52"/>
      <c r="B13" s="647" t="s">
        <v>125</v>
      </c>
      <c r="C13" s="647"/>
      <c r="D13" s="647"/>
      <c r="E13" s="647"/>
      <c r="F13" s="647"/>
      <c r="G13" s="647"/>
      <c r="H13" s="647"/>
      <c r="I13" s="647"/>
      <c r="J13" s="647"/>
      <c r="K13" s="647"/>
      <c r="L13" s="647"/>
      <c r="M13" s="647"/>
      <c r="N13" s="647"/>
      <c r="O13" s="647"/>
      <c r="P13" s="647"/>
      <c r="Q13" s="53"/>
    </row>
    <row r="14" spans="1:17" s="122" customFormat="1" ht="17.25" customHeight="1">
      <c r="A14" s="52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</row>
    <row r="15" spans="1:17" ht="15.75" thickBot="1">
      <c r="A15" s="52"/>
      <c r="B15" s="252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53"/>
    </row>
    <row r="16" spans="1:17" ht="16.5" thickBot="1">
      <c r="A16" s="52"/>
      <c r="B16" s="252"/>
      <c r="C16" s="176"/>
      <c r="D16" s="177"/>
      <c r="E16" s="176"/>
      <c r="F16" s="176"/>
      <c r="G16" s="632" t="s">
        <v>532</v>
      </c>
      <c r="H16" s="633"/>
      <c r="I16" s="633"/>
      <c r="J16" s="633"/>
      <c r="K16" s="633"/>
      <c r="L16" s="634"/>
      <c r="M16" s="175"/>
      <c r="N16" s="175"/>
      <c r="O16" s="627" t="s">
        <v>200</v>
      </c>
      <c r="P16" s="175"/>
      <c r="Q16" s="53"/>
    </row>
    <row r="17" spans="1:17" ht="15.75" thickBot="1">
      <c r="A17" s="52"/>
      <c r="B17" s="252"/>
      <c r="C17" s="176"/>
      <c r="D17" s="177"/>
      <c r="E17" s="176"/>
      <c r="F17" s="176"/>
      <c r="G17" s="55" t="s">
        <v>132</v>
      </c>
      <c r="H17" s="56" t="s">
        <v>133</v>
      </c>
      <c r="I17" s="55" t="s">
        <v>134</v>
      </c>
      <c r="J17" s="56" t="s">
        <v>135</v>
      </c>
      <c r="K17" s="55" t="s">
        <v>136</v>
      </c>
      <c r="L17" s="55" t="s">
        <v>137</v>
      </c>
      <c r="M17" s="175"/>
      <c r="N17" s="175"/>
      <c r="O17" s="628"/>
      <c r="P17" s="175"/>
      <c r="Q17" s="53"/>
    </row>
    <row r="18" spans="1:17" ht="15.75" thickBot="1">
      <c r="A18" s="52"/>
      <c r="B18" s="252"/>
      <c r="C18" s="176"/>
      <c r="D18" s="177"/>
      <c r="E18" s="373" t="s">
        <v>138</v>
      </c>
      <c r="F18" s="374"/>
      <c r="G18" s="57">
        <f>+'ACUM-JULIO'!B3</f>
        <v>407</v>
      </c>
      <c r="H18" s="57">
        <f>+'ACUM-AGOSTO'!B3</f>
        <v>298</v>
      </c>
      <c r="I18" s="57" t="e">
        <f>+#REF!</f>
        <v>#REF!</v>
      </c>
      <c r="J18" s="57">
        <f>+'ACUM-OCTUBRE'!B6</f>
        <v>0</v>
      </c>
      <c r="K18" s="57">
        <f>+'ACUM-NOVIEMBRE'!B6</f>
        <v>0</v>
      </c>
      <c r="L18" s="57">
        <f>+'ACUM-DICIEMBRE'!B6</f>
        <v>0</v>
      </c>
      <c r="M18" s="175"/>
      <c r="N18" s="175"/>
      <c r="O18" s="32" t="e">
        <f>SUM(G18:N18)</f>
        <v>#REF!</v>
      </c>
      <c r="P18" s="175"/>
      <c r="Q18" s="53"/>
    </row>
    <row r="19" spans="1:17">
      <c r="A19" s="52"/>
      <c r="B19" s="252"/>
      <c r="C19" s="176"/>
      <c r="D19" s="177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53"/>
    </row>
    <row r="20" spans="1:17">
      <c r="A20" s="52"/>
      <c r="B20" s="252"/>
      <c r="C20" s="176"/>
      <c r="D20" s="177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53"/>
    </row>
    <row r="21" spans="1:17">
      <c r="A21" s="52"/>
      <c r="B21" s="252"/>
      <c r="C21" s="176"/>
      <c r="D21" s="177"/>
      <c r="E21" s="177"/>
      <c r="F21" s="33"/>
      <c r="G21" s="33"/>
      <c r="H21" s="33"/>
      <c r="I21" s="33"/>
      <c r="J21" s="33"/>
      <c r="K21" s="33"/>
      <c r="L21" s="33"/>
      <c r="M21" s="33"/>
      <c r="N21" s="175"/>
      <c r="O21" s="175"/>
      <c r="P21" s="175"/>
      <c r="Q21" s="53"/>
    </row>
    <row r="22" spans="1:17">
      <c r="A22" s="52"/>
      <c r="B22" s="252"/>
      <c r="C22" s="176"/>
      <c r="D22" s="177"/>
      <c r="E22" s="177"/>
      <c r="F22" s="33"/>
      <c r="G22" s="33"/>
      <c r="H22" s="33"/>
      <c r="I22" s="33"/>
      <c r="J22" s="33"/>
      <c r="K22" s="33"/>
      <c r="L22" s="33"/>
      <c r="M22" s="33"/>
      <c r="N22" s="175"/>
      <c r="O22" s="175"/>
      <c r="P22" s="175"/>
      <c r="Q22" s="53"/>
    </row>
    <row r="23" spans="1:17">
      <c r="A23" s="52"/>
      <c r="B23" s="252"/>
      <c r="C23" s="176"/>
      <c r="D23" s="177"/>
      <c r="E23" s="177"/>
      <c r="F23" s="33"/>
      <c r="G23" s="33"/>
      <c r="H23" s="33"/>
      <c r="I23" s="33"/>
      <c r="J23" s="33"/>
      <c r="K23" s="33"/>
      <c r="L23" s="33"/>
      <c r="M23" s="33"/>
      <c r="N23" s="175"/>
      <c r="O23" s="175"/>
      <c r="P23" s="175"/>
      <c r="Q23" s="53"/>
    </row>
    <row r="24" spans="1:17">
      <c r="A24" s="52"/>
      <c r="B24" s="252"/>
      <c r="C24" s="176"/>
      <c r="D24" s="177"/>
      <c r="E24" s="177"/>
      <c r="F24" s="33"/>
      <c r="G24" s="33"/>
      <c r="H24" s="33"/>
      <c r="I24" s="33"/>
      <c r="J24" s="33"/>
      <c r="K24" s="33"/>
      <c r="L24" s="33"/>
      <c r="M24" s="33"/>
      <c r="N24" s="175"/>
      <c r="O24" s="175"/>
      <c r="P24" s="175"/>
      <c r="Q24" s="53"/>
    </row>
    <row r="25" spans="1:17">
      <c r="A25" s="52"/>
      <c r="B25" s="252"/>
      <c r="C25" s="176"/>
      <c r="D25" s="177"/>
      <c r="E25" s="177"/>
      <c r="F25" s="33"/>
      <c r="G25" s="33"/>
      <c r="H25" s="33"/>
      <c r="I25" s="33"/>
      <c r="J25" s="33"/>
      <c r="K25" s="33"/>
      <c r="L25" s="33"/>
      <c r="M25" s="33"/>
      <c r="N25" s="175"/>
      <c r="O25" s="175"/>
      <c r="P25" s="175"/>
      <c r="Q25" s="53"/>
    </row>
    <row r="26" spans="1:17">
      <c r="A26" s="52"/>
      <c r="B26" s="252"/>
      <c r="C26" s="176"/>
      <c r="D26" s="177"/>
      <c r="E26" s="177"/>
      <c r="F26" s="33"/>
      <c r="G26" s="33"/>
      <c r="H26" s="33"/>
      <c r="I26" s="33"/>
      <c r="J26" s="33"/>
      <c r="K26" s="33"/>
      <c r="L26" s="33"/>
      <c r="M26" s="33"/>
      <c r="N26" s="175"/>
      <c r="O26" s="175"/>
      <c r="P26" s="175"/>
      <c r="Q26" s="53"/>
    </row>
    <row r="27" spans="1:17">
      <c r="A27" s="52"/>
      <c r="B27" s="252"/>
      <c r="C27" s="176"/>
      <c r="D27" s="177"/>
      <c r="E27" s="177"/>
      <c r="F27" s="33"/>
      <c r="G27" s="33"/>
      <c r="H27" s="33"/>
      <c r="I27" s="33"/>
      <c r="J27" s="33"/>
      <c r="K27" s="33"/>
      <c r="L27" s="33"/>
      <c r="M27" s="33"/>
      <c r="N27" s="175"/>
      <c r="O27" s="175"/>
      <c r="P27" s="175"/>
      <c r="Q27" s="53"/>
    </row>
    <row r="28" spans="1:17">
      <c r="A28" s="52"/>
      <c r="B28" s="252"/>
      <c r="C28" s="176"/>
      <c r="D28" s="177"/>
      <c r="E28" s="177"/>
      <c r="F28" s="33"/>
      <c r="G28" s="33"/>
      <c r="H28" s="33"/>
      <c r="I28" s="33"/>
      <c r="J28" s="33"/>
      <c r="K28" s="33"/>
      <c r="L28" s="33"/>
      <c r="M28" s="33"/>
      <c r="N28" s="175"/>
      <c r="O28" s="175"/>
      <c r="P28" s="175"/>
      <c r="Q28" s="53"/>
    </row>
    <row r="29" spans="1:17">
      <c r="A29" s="52"/>
      <c r="B29" s="252"/>
      <c r="C29" s="176"/>
      <c r="D29" s="177"/>
      <c r="E29" s="177"/>
      <c r="F29" s="33"/>
      <c r="G29" s="33"/>
      <c r="H29" s="33"/>
      <c r="I29" s="33"/>
      <c r="J29" s="33"/>
      <c r="K29" s="33"/>
      <c r="L29" s="33"/>
      <c r="M29" s="33"/>
      <c r="N29" s="175"/>
      <c r="O29" s="175"/>
      <c r="P29" s="175"/>
      <c r="Q29" s="53"/>
    </row>
    <row r="30" spans="1:17">
      <c r="A30" s="52"/>
      <c r="B30" s="252"/>
      <c r="C30" s="176"/>
      <c r="D30" s="177"/>
      <c r="E30" s="177"/>
      <c r="F30" s="33"/>
      <c r="G30" s="33"/>
      <c r="H30" s="33"/>
      <c r="I30" s="33"/>
      <c r="J30" s="33"/>
      <c r="K30" s="33"/>
      <c r="L30" s="33"/>
      <c r="M30" s="33"/>
      <c r="N30" s="175"/>
      <c r="O30" s="175"/>
      <c r="P30" s="175"/>
      <c r="Q30" s="53"/>
    </row>
    <row r="31" spans="1:17">
      <c r="A31" s="52"/>
      <c r="B31" s="252"/>
      <c r="C31" s="176"/>
      <c r="D31" s="177"/>
      <c r="E31" s="177"/>
      <c r="F31" s="33"/>
      <c r="G31" s="33"/>
      <c r="H31" s="33"/>
      <c r="I31" s="33"/>
      <c r="J31" s="33"/>
      <c r="K31" s="33"/>
      <c r="L31" s="33"/>
      <c r="M31" s="33"/>
      <c r="N31" s="175"/>
      <c r="O31" s="175"/>
      <c r="P31" s="175"/>
      <c r="Q31" s="53"/>
    </row>
    <row r="32" spans="1:17">
      <c r="A32" s="52"/>
      <c r="B32" s="252"/>
      <c r="C32" s="176"/>
      <c r="D32" s="177"/>
      <c r="E32" s="177"/>
      <c r="F32" s="33"/>
      <c r="G32" s="33"/>
      <c r="H32" s="33"/>
      <c r="I32" s="33"/>
      <c r="J32" s="33"/>
      <c r="K32" s="33"/>
      <c r="L32" s="33"/>
      <c r="M32" s="33"/>
      <c r="N32" s="175"/>
      <c r="O32" s="175"/>
      <c r="P32" s="175"/>
      <c r="Q32" s="53"/>
    </row>
    <row r="33" spans="1:17">
      <c r="A33" s="52"/>
      <c r="B33" s="252"/>
      <c r="C33" s="176"/>
      <c r="D33" s="177"/>
      <c r="E33" s="177"/>
      <c r="F33" s="33"/>
      <c r="G33" s="33"/>
      <c r="H33" s="33"/>
      <c r="I33" s="33"/>
      <c r="J33" s="33"/>
      <c r="K33" s="33"/>
      <c r="L33" s="33"/>
      <c r="M33" s="33"/>
      <c r="N33" s="175"/>
      <c r="O33" s="175"/>
      <c r="P33" s="175"/>
      <c r="Q33" s="53"/>
    </row>
    <row r="34" spans="1:17">
      <c r="A34" s="52"/>
      <c r="B34" s="252"/>
      <c r="C34" s="176"/>
      <c r="D34" s="177"/>
      <c r="E34" s="177"/>
      <c r="F34" s="33"/>
      <c r="G34" s="33"/>
      <c r="H34" s="33"/>
      <c r="I34" s="33"/>
      <c r="J34" s="33"/>
      <c r="K34" s="33"/>
      <c r="L34" s="33"/>
      <c r="M34" s="33"/>
      <c r="N34" s="175"/>
      <c r="O34" s="175"/>
      <c r="P34" s="175"/>
      <c r="Q34" s="53"/>
    </row>
    <row r="35" spans="1:17">
      <c r="A35" s="52"/>
      <c r="B35" s="252"/>
      <c r="C35" s="176"/>
      <c r="D35" s="177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53"/>
    </row>
    <row r="36" spans="1:17">
      <c r="A36" s="52"/>
      <c r="B36" s="252"/>
      <c r="C36" s="176"/>
      <c r="D36" s="177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53"/>
    </row>
    <row r="37" spans="1:17">
      <c r="A37" s="52"/>
      <c r="B37" s="252"/>
      <c r="C37" s="176"/>
      <c r="D37" s="177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53"/>
    </row>
    <row r="38" spans="1:17">
      <c r="A38" s="52"/>
      <c r="B38" s="252"/>
      <c r="C38" s="176"/>
      <c r="D38" s="177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53"/>
    </row>
    <row r="39" spans="1:17">
      <c r="A39" s="52"/>
      <c r="B39" s="252"/>
      <c r="C39" s="176"/>
      <c r="D39" s="177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53"/>
    </row>
    <row r="40" spans="1:17">
      <c r="A40" s="52"/>
      <c r="B40" s="252"/>
      <c r="C40" s="176"/>
      <c r="D40" s="177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53"/>
    </row>
    <row r="41" spans="1:17">
      <c r="A41" s="52"/>
      <c r="B41" s="252"/>
      <c r="C41" s="176"/>
      <c r="D41" s="177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53"/>
    </row>
    <row r="42" spans="1:17" s="122" customFormat="1">
      <c r="A42" s="52"/>
      <c r="B42" s="252"/>
      <c r="C42" s="176"/>
      <c r="D42" s="177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53"/>
    </row>
    <row r="43" spans="1:17" s="122" customFormat="1">
      <c r="A43" s="52"/>
      <c r="B43" s="252"/>
      <c r="C43" s="176"/>
      <c r="D43" s="177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53"/>
    </row>
    <row r="44" spans="1:17" s="122" customFormat="1">
      <c r="A44" s="52"/>
      <c r="B44" s="252"/>
      <c r="C44" s="176"/>
      <c r="D44" s="177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53"/>
    </row>
    <row r="45" spans="1:17" s="122" customFormat="1" ht="15.75" thickBot="1">
      <c r="A45" s="52"/>
      <c r="B45" s="252"/>
      <c r="C45" s="176"/>
      <c r="D45" s="177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53"/>
    </row>
    <row r="46" spans="1:17" ht="16.5" customHeight="1" thickBot="1">
      <c r="A46" s="52"/>
      <c r="B46" s="252"/>
      <c r="C46" s="176"/>
      <c r="D46" s="177"/>
      <c r="E46" s="175"/>
      <c r="F46" s="175"/>
      <c r="G46" s="632" t="s">
        <v>390</v>
      </c>
      <c r="H46" s="633"/>
      <c r="I46" s="633"/>
      <c r="J46" s="633"/>
      <c r="K46" s="633"/>
      <c r="L46" s="634"/>
      <c r="M46" s="175"/>
      <c r="N46" s="632" t="s">
        <v>200</v>
      </c>
      <c r="O46" s="634"/>
      <c r="P46" s="175"/>
      <c r="Q46" s="53"/>
    </row>
    <row r="47" spans="1:17" ht="15.75" customHeight="1" thickBot="1">
      <c r="A47" s="52"/>
      <c r="B47" s="252"/>
      <c r="C47" s="176"/>
      <c r="D47" s="177"/>
      <c r="E47" s="175"/>
      <c r="F47" s="175"/>
      <c r="G47" s="55" t="s">
        <v>132</v>
      </c>
      <c r="H47" s="56" t="s">
        <v>133</v>
      </c>
      <c r="I47" s="55" t="s">
        <v>134</v>
      </c>
      <c r="J47" s="56" t="s">
        <v>135</v>
      </c>
      <c r="K47" s="55" t="s">
        <v>136</v>
      </c>
      <c r="L47" s="55" t="s">
        <v>137</v>
      </c>
      <c r="M47" s="175"/>
      <c r="N47" s="372" t="s">
        <v>2</v>
      </c>
      <c r="O47" s="266" t="s">
        <v>140</v>
      </c>
      <c r="P47" s="175"/>
      <c r="Q47" s="53"/>
    </row>
    <row r="48" spans="1:17" ht="15.75" thickBot="1">
      <c r="A48" s="52"/>
      <c r="B48" s="252"/>
      <c r="C48" s="176"/>
      <c r="D48" s="177"/>
      <c r="E48" s="375" t="s">
        <v>37</v>
      </c>
      <c r="F48" s="376"/>
      <c r="G48" s="309">
        <f>+'ACUM-JULIO'!B6</f>
        <v>274</v>
      </c>
      <c r="H48" s="287">
        <f>+'ACUM-AGOSTO'!B6</f>
        <v>182</v>
      </c>
      <c r="I48" s="288" t="e">
        <f>+#REF!</f>
        <v>#REF!</v>
      </c>
      <c r="J48" s="288">
        <f>+'ACUM-OCTUBRE'!B9</f>
        <v>0</v>
      </c>
      <c r="K48" s="288">
        <f>+'ACUM-NOVIEMBRE'!B9</f>
        <v>0</v>
      </c>
      <c r="L48" s="288">
        <f>+'ACUM-DICIEMBRE'!B9</f>
        <v>0</v>
      </c>
      <c r="M48" s="175"/>
      <c r="N48" s="264" t="e">
        <f>SUM(G48:M48)</f>
        <v>#REF!</v>
      </c>
      <c r="O48" s="290" t="e">
        <f>+N48/N50</f>
        <v>#REF!</v>
      </c>
      <c r="P48" s="175"/>
      <c r="Q48" s="53"/>
    </row>
    <row r="49" spans="1:17" ht="15.75" thickBot="1">
      <c r="A49" s="52"/>
      <c r="B49" s="252"/>
      <c r="C49" s="176"/>
      <c r="D49" s="177"/>
      <c r="E49" s="375" t="s">
        <v>1</v>
      </c>
      <c r="F49" s="376"/>
      <c r="G49" s="310">
        <f>+'ACUM-JULIO'!B7</f>
        <v>133</v>
      </c>
      <c r="H49" s="287">
        <f>+'ACUM-AGOSTO'!B7</f>
        <v>116</v>
      </c>
      <c r="I49" s="288" t="e">
        <f>+#REF!</f>
        <v>#REF!</v>
      </c>
      <c r="J49" s="261">
        <f>+'ACUM-OCTUBRE'!B10</f>
        <v>0</v>
      </c>
      <c r="K49" s="261">
        <f>+'ACUM-NOVIEMBRE'!B10</f>
        <v>0</v>
      </c>
      <c r="L49" s="261">
        <f>+'ACUM-DICIEMBRE'!B10</f>
        <v>0</v>
      </c>
      <c r="M49" s="175"/>
      <c r="N49" s="291" t="e">
        <f>SUM(G49:M49)</f>
        <v>#REF!</v>
      </c>
      <c r="O49" s="290" t="e">
        <f>+N49/N50</f>
        <v>#REF!</v>
      </c>
      <c r="P49" s="175"/>
      <c r="Q49" s="53"/>
    </row>
    <row r="50" spans="1:17" ht="15.75" thickBot="1">
      <c r="A50" s="52"/>
      <c r="B50" s="252"/>
      <c r="C50" s="176"/>
      <c r="D50" s="177"/>
      <c r="E50" s="177"/>
      <c r="F50" s="177"/>
      <c r="G50" s="32">
        <f t="shared" ref="G50:L50" si="0">SUM(G48:G49)</f>
        <v>407</v>
      </c>
      <c r="H50" s="58">
        <f t="shared" si="0"/>
        <v>298</v>
      </c>
      <c r="I50" s="32" t="e">
        <f t="shared" si="0"/>
        <v>#REF!</v>
      </c>
      <c r="J50" s="32">
        <f t="shared" si="0"/>
        <v>0</v>
      </c>
      <c r="K50" s="32">
        <f t="shared" si="0"/>
        <v>0</v>
      </c>
      <c r="L50" s="32">
        <f t="shared" si="0"/>
        <v>0</v>
      </c>
      <c r="M50" s="175"/>
      <c r="N50" s="32" t="e">
        <f>SUM(N48:N49)</f>
        <v>#REF!</v>
      </c>
      <c r="O50" s="48" t="e">
        <f>SUM(O48:O49)</f>
        <v>#REF!</v>
      </c>
      <c r="P50" s="175"/>
      <c r="Q50" s="53"/>
    </row>
    <row r="51" spans="1:17">
      <c r="A51" s="52"/>
      <c r="B51" s="252"/>
      <c r="C51" s="176"/>
      <c r="D51" s="177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53"/>
    </row>
    <row r="52" spans="1:17">
      <c r="A52" s="52"/>
      <c r="B52" s="252"/>
      <c r="C52" s="176"/>
      <c r="D52" s="177"/>
      <c r="E52" s="177"/>
      <c r="F52" s="177"/>
      <c r="G52" s="177"/>
      <c r="H52" s="177"/>
      <c r="I52" s="177"/>
      <c r="J52" s="177"/>
      <c r="K52" s="177"/>
      <c r="L52" s="177"/>
      <c r="M52" s="175"/>
      <c r="N52" s="175"/>
      <c r="O52" s="175"/>
      <c r="P52" s="175"/>
      <c r="Q52" s="53"/>
    </row>
    <row r="53" spans="1:17" ht="26.25">
      <c r="A53" s="52"/>
      <c r="B53" s="252"/>
      <c r="C53" s="176"/>
      <c r="D53" s="642" t="s">
        <v>141</v>
      </c>
      <c r="E53" s="642"/>
      <c r="F53" s="642"/>
      <c r="G53" s="177"/>
      <c r="H53" s="177"/>
      <c r="I53" s="177"/>
      <c r="J53" s="177"/>
      <c r="K53" s="177"/>
      <c r="L53" s="179" t="s">
        <v>1</v>
      </c>
      <c r="M53" s="175"/>
      <c r="N53" s="175"/>
      <c r="O53" s="175"/>
      <c r="P53" s="175"/>
      <c r="Q53" s="53"/>
    </row>
    <row r="54" spans="1:17">
      <c r="A54" s="52"/>
      <c r="B54" s="252"/>
      <c r="C54" s="176"/>
      <c r="D54" s="175"/>
      <c r="E54" s="175"/>
      <c r="F54" s="175"/>
      <c r="G54" s="175"/>
      <c r="H54" s="175"/>
      <c r="I54" s="177"/>
      <c r="J54" s="175"/>
      <c r="K54" s="175"/>
      <c r="L54" s="175"/>
      <c r="M54" s="175"/>
      <c r="N54" s="175"/>
      <c r="O54" s="175"/>
      <c r="P54" s="175"/>
      <c r="Q54" s="53"/>
    </row>
    <row r="55" spans="1:17">
      <c r="A55" s="52"/>
      <c r="B55" s="252"/>
      <c r="C55" s="176"/>
      <c r="D55" s="33"/>
      <c r="E55" s="33"/>
      <c r="F55" s="33"/>
      <c r="G55" s="33"/>
      <c r="H55" s="177"/>
      <c r="I55" s="177"/>
      <c r="J55" s="33"/>
      <c r="K55" s="33"/>
      <c r="L55" s="33"/>
      <c r="M55" s="33"/>
      <c r="N55" s="33"/>
      <c r="O55" s="33"/>
      <c r="P55" s="175"/>
      <c r="Q55" s="53"/>
    </row>
    <row r="56" spans="1:17">
      <c r="A56" s="52"/>
      <c r="B56" s="252"/>
      <c r="C56" s="176"/>
      <c r="D56" s="33"/>
      <c r="E56" s="33"/>
      <c r="F56" s="33"/>
      <c r="G56" s="33"/>
      <c r="H56" s="33"/>
      <c r="I56" s="177"/>
      <c r="J56" s="33"/>
      <c r="K56" s="33"/>
      <c r="L56" s="33"/>
      <c r="M56" s="33"/>
      <c r="N56" s="33"/>
      <c r="O56" s="33"/>
      <c r="P56" s="175"/>
      <c r="Q56" s="53"/>
    </row>
    <row r="57" spans="1:17">
      <c r="A57" s="52"/>
      <c r="B57" s="252"/>
      <c r="C57" s="176"/>
      <c r="D57" s="33"/>
      <c r="E57" s="33"/>
      <c r="F57" s="33"/>
      <c r="G57" s="33"/>
      <c r="H57" s="33"/>
      <c r="I57" s="177"/>
      <c r="J57" s="33"/>
      <c r="K57" s="33"/>
      <c r="L57" s="33"/>
      <c r="M57" s="33"/>
      <c r="N57" s="33"/>
      <c r="O57" s="33"/>
      <c r="P57" s="175"/>
      <c r="Q57" s="53"/>
    </row>
    <row r="58" spans="1:17">
      <c r="A58" s="52"/>
      <c r="B58" s="252"/>
      <c r="C58" s="176"/>
      <c r="D58" s="33"/>
      <c r="E58" s="33"/>
      <c r="F58" s="33"/>
      <c r="G58" s="33"/>
      <c r="H58" s="33"/>
      <c r="I58" s="177"/>
      <c r="J58" s="33"/>
      <c r="K58" s="33"/>
      <c r="L58" s="33"/>
      <c r="M58" s="33"/>
      <c r="N58" s="33"/>
      <c r="O58" s="33"/>
      <c r="P58" s="175"/>
      <c r="Q58" s="53"/>
    </row>
    <row r="59" spans="1:17">
      <c r="A59" s="52"/>
      <c r="B59" s="252"/>
      <c r="C59" s="176"/>
      <c r="D59" s="33"/>
      <c r="E59" s="33"/>
      <c r="F59" s="33"/>
      <c r="G59" s="33"/>
      <c r="H59" s="33"/>
      <c r="I59" s="177"/>
      <c r="J59" s="33"/>
      <c r="K59" s="33"/>
      <c r="L59" s="33"/>
      <c r="M59" s="33"/>
      <c r="N59" s="33"/>
      <c r="O59" s="33"/>
      <c r="P59" s="175"/>
      <c r="Q59" s="53"/>
    </row>
    <row r="60" spans="1:17">
      <c r="A60" s="52"/>
      <c r="B60" s="252"/>
      <c r="C60" s="176"/>
      <c r="D60" s="33"/>
      <c r="E60" s="33"/>
      <c r="F60" s="33"/>
      <c r="G60" s="33"/>
      <c r="H60" s="33"/>
      <c r="I60" s="177"/>
      <c r="J60" s="33"/>
      <c r="K60" s="33"/>
      <c r="L60" s="33"/>
      <c r="M60" s="33"/>
      <c r="N60" s="33"/>
      <c r="O60" s="33"/>
      <c r="P60" s="175"/>
      <c r="Q60" s="53"/>
    </row>
    <row r="61" spans="1:17">
      <c r="A61" s="52"/>
      <c r="B61" s="252"/>
      <c r="C61" s="176"/>
      <c r="D61" s="33"/>
      <c r="E61" s="33"/>
      <c r="F61" s="33"/>
      <c r="G61" s="33"/>
      <c r="H61" s="33"/>
      <c r="I61" s="177"/>
      <c r="J61" s="33"/>
      <c r="K61" s="33"/>
      <c r="L61" s="33"/>
      <c r="M61" s="33"/>
      <c r="N61" s="33"/>
      <c r="O61" s="33"/>
      <c r="P61" s="175"/>
      <c r="Q61" s="53"/>
    </row>
    <row r="62" spans="1:17">
      <c r="A62" s="52"/>
      <c r="B62" s="252"/>
      <c r="C62" s="176"/>
      <c r="D62" s="33"/>
      <c r="E62" s="33"/>
      <c r="F62" s="33"/>
      <c r="G62" s="33"/>
      <c r="H62" s="33"/>
      <c r="I62" s="177"/>
      <c r="J62" s="33"/>
      <c r="K62" s="33"/>
      <c r="L62" s="33"/>
      <c r="M62" s="33"/>
      <c r="N62" s="33"/>
      <c r="O62" s="33"/>
      <c r="P62" s="175"/>
      <c r="Q62" s="53"/>
    </row>
    <row r="63" spans="1:17">
      <c r="A63" s="52"/>
      <c r="B63" s="252"/>
      <c r="C63" s="176"/>
      <c r="D63" s="33"/>
      <c r="E63" s="33"/>
      <c r="F63" s="33"/>
      <c r="G63" s="33"/>
      <c r="H63" s="33"/>
      <c r="I63" s="177"/>
      <c r="J63" s="33"/>
      <c r="K63" s="33"/>
      <c r="L63" s="33"/>
      <c r="M63" s="33"/>
      <c r="N63" s="33"/>
      <c r="O63" s="33"/>
      <c r="P63" s="175"/>
      <c r="Q63" s="53"/>
    </row>
    <row r="64" spans="1:17">
      <c r="A64" s="52"/>
      <c r="B64" s="252"/>
      <c r="C64" s="176"/>
      <c r="D64" s="33"/>
      <c r="E64" s="33"/>
      <c r="F64" s="33"/>
      <c r="G64" s="33"/>
      <c r="H64" s="33"/>
      <c r="I64" s="177"/>
      <c r="J64" s="33"/>
      <c r="K64" s="33"/>
      <c r="L64" s="33"/>
      <c r="M64" s="33"/>
      <c r="N64" s="33"/>
      <c r="O64" s="33"/>
      <c r="P64" s="175"/>
      <c r="Q64" s="53"/>
    </row>
    <row r="65" spans="1:17">
      <c r="A65" s="52"/>
      <c r="B65" s="252"/>
      <c r="C65" s="176"/>
      <c r="D65" s="33"/>
      <c r="E65" s="33"/>
      <c r="F65" s="33"/>
      <c r="G65" s="33"/>
      <c r="H65" s="33"/>
      <c r="I65" s="177"/>
      <c r="J65" s="33"/>
      <c r="K65" s="33"/>
      <c r="L65" s="33"/>
      <c r="M65" s="33"/>
      <c r="N65" s="33"/>
      <c r="O65" s="33"/>
      <c r="P65" s="175"/>
      <c r="Q65" s="53"/>
    </row>
    <row r="66" spans="1:17">
      <c r="A66" s="52"/>
      <c r="B66" s="252"/>
      <c r="C66" s="176"/>
      <c r="D66" s="33"/>
      <c r="E66" s="33"/>
      <c r="F66" s="33"/>
      <c r="G66" s="33"/>
      <c r="H66" s="33"/>
      <c r="I66" s="177"/>
      <c r="J66" s="33"/>
      <c r="K66" s="33"/>
      <c r="L66" s="33"/>
      <c r="M66" s="33"/>
      <c r="N66" s="33"/>
      <c r="O66" s="33"/>
      <c r="P66" s="175"/>
      <c r="Q66" s="53"/>
    </row>
    <row r="67" spans="1:17">
      <c r="A67" s="52"/>
      <c r="B67" s="252"/>
      <c r="C67" s="176"/>
      <c r="D67" s="33"/>
      <c r="E67" s="33"/>
      <c r="F67" s="33"/>
      <c r="G67" s="33"/>
      <c r="H67" s="33"/>
      <c r="I67" s="177"/>
      <c r="J67" s="33"/>
      <c r="K67" s="33"/>
      <c r="L67" s="33"/>
      <c r="M67" s="33"/>
      <c r="N67" s="33"/>
      <c r="O67" s="33"/>
      <c r="P67" s="175"/>
      <c r="Q67" s="53"/>
    </row>
    <row r="68" spans="1:17">
      <c r="A68" s="52"/>
      <c r="B68" s="252"/>
      <c r="C68" s="176"/>
      <c r="D68" s="33"/>
      <c r="E68" s="33"/>
      <c r="F68" s="33"/>
      <c r="G68" s="33"/>
      <c r="H68" s="33"/>
      <c r="I68" s="177"/>
      <c r="J68" s="175"/>
      <c r="K68" s="175"/>
      <c r="L68" s="175"/>
      <c r="M68" s="175"/>
      <c r="N68" s="175"/>
      <c r="O68" s="175"/>
      <c r="P68" s="175"/>
      <c r="Q68" s="53"/>
    </row>
    <row r="69" spans="1:17">
      <c r="A69" s="52"/>
      <c r="B69" s="252"/>
      <c r="C69" s="176"/>
      <c r="D69" s="177"/>
      <c r="E69" s="177"/>
      <c r="F69" s="177"/>
      <c r="G69" s="177"/>
      <c r="H69" s="177"/>
      <c r="I69" s="177"/>
      <c r="J69" s="175"/>
      <c r="K69" s="175"/>
      <c r="L69" s="175"/>
      <c r="M69" s="175"/>
      <c r="N69" s="175"/>
      <c r="O69" s="175"/>
      <c r="P69" s="175"/>
      <c r="Q69" s="53"/>
    </row>
    <row r="70" spans="1:17" ht="15.75" thickBot="1">
      <c r="A70" s="52"/>
      <c r="B70" s="252"/>
      <c r="C70" s="176"/>
      <c r="D70" s="177"/>
      <c r="E70" s="177"/>
      <c r="F70" s="177"/>
      <c r="G70" s="177"/>
      <c r="H70" s="177"/>
      <c r="I70" s="177"/>
      <c r="J70" s="175"/>
      <c r="K70" s="175"/>
      <c r="L70" s="175"/>
      <c r="M70" s="175"/>
      <c r="N70" s="175"/>
      <c r="O70" s="175"/>
      <c r="P70" s="175"/>
      <c r="Q70" s="53"/>
    </row>
    <row r="71" spans="1:17" ht="16.5" thickBot="1">
      <c r="A71" s="52"/>
      <c r="B71" s="252"/>
      <c r="C71" s="176"/>
      <c r="D71" s="176"/>
      <c r="E71" s="176"/>
      <c r="F71" s="176"/>
      <c r="G71" s="632" t="s">
        <v>391</v>
      </c>
      <c r="H71" s="633"/>
      <c r="I71" s="633"/>
      <c r="J71" s="633"/>
      <c r="K71" s="633"/>
      <c r="L71" s="634"/>
      <c r="M71" s="175"/>
      <c r="N71" s="175"/>
      <c r="O71" s="627" t="s">
        <v>200</v>
      </c>
      <c r="P71" s="175"/>
      <c r="Q71" s="53"/>
    </row>
    <row r="72" spans="1:17" ht="15.75" thickBot="1">
      <c r="A72" s="52"/>
      <c r="B72" s="252"/>
      <c r="C72" s="176"/>
      <c r="D72" s="176"/>
      <c r="E72" s="176"/>
      <c r="F72" s="176"/>
      <c r="G72" s="55" t="s">
        <v>132</v>
      </c>
      <c r="H72" s="56" t="s">
        <v>133</v>
      </c>
      <c r="I72" s="55" t="s">
        <v>134</v>
      </c>
      <c r="J72" s="56" t="s">
        <v>135</v>
      </c>
      <c r="K72" s="55" t="s">
        <v>136</v>
      </c>
      <c r="L72" s="55" t="s">
        <v>137</v>
      </c>
      <c r="M72" s="175"/>
      <c r="N72" s="175"/>
      <c r="O72" s="628"/>
      <c r="P72" s="175"/>
      <c r="Q72" s="53"/>
    </row>
    <row r="73" spans="1:17" ht="15.75" thickBot="1">
      <c r="A73" s="52"/>
      <c r="B73" s="252"/>
      <c r="C73" s="176"/>
      <c r="D73" s="176"/>
      <c r="E73" s="643" t="s">
        <v>4</v>
      </c>
      <c r="F73" s="644"/>
      <c r="G73" s="302">
        <f>+'ACUM-JULIO'!B12</f>
        <v>134</v>
      </c>
      <c r="H73" s="209">
        <f>+'ACUM-AGOSTO'!B12</f>
        <v>96</v>
      </c>
      <c r="I73" s="209" t="e">
        <f>+#REF!</f>
        <v>#REF!</v>
      </c>
      <c r="J73" s="209">
        <f>+'ACUM-OCTUBRE'!B15</f>
        <v>0</v>
      </c>
      <c r="K73" s="209">
        <f>+'ACUM-NOVIEMBRE'!B15</f>
        <v>0</v>
      </c>
      <c r="L73" s="209">
        <f>+'ACUM-DICIEMBRE'!B15</f>
        <v>0</v>
      </c>
      <c r="M73" s="175"/>
      <c r="N73" s="175"/>
      <c r="O73" s="264" t="e">
        <f>SUM(G73:N73)</f>
        <v>#REF!</v>
      </c>
      <c r="P73" s="175"/>
      <c r="Q73" s="53"/>
    </row>
    <row r="74" spans="1:17" ht="15.75" thickBot="1">
      <c r="A74" s="52"/>
      <c r="B74" s="252"/>
      <c r="C74" s="176"/>
      <c r="D74" s="176"/>
      <c r="E74" s="643" t="s">
        <v>5</v>
      </c>
      <c r="F74" s="644"/>
      <c r="G74" s="302">
        <f>+'ACUM-JULIO'!B13</f>
        <v>256</v>
      </c>
      <c r="H74" s="209">
        <f>+'ACUM-AGOSTO'!B13</f>
        <v>188</v>
      </c>
      <c r="I74" s="209" t="e">
        <f>+#REF!</f>
        <v>#REF!</v>
      </c>
      <c r="J74" s="209">
        <f>+'ACUM-OCTUBRE'!B16</f>
        <v>0</v>
      </c>
      <c r="K74" s="209">
        <f>+'ACUM-NOVIEMBRE'!B16</f>
        <v>0</v>
      </c>
      <c r="L74" s="209">
        <f>+'ACUM-DICIEMBRE'!B16</f>
        <v>0</v>
      </c>
      <c r="M74" s="175"/>
      <c r="N74" s="175"/>
      <c r="O74" s="264" t="e">
        <f>SUM(G74:N74)</f>
        <v>#REF!</v>
      </c>
      <c r="P74" s="175"/>
      <c r="Q74" s="53"/>
    </row>
    <row r="75" spans="1:17" ht="15.75" thickBot="1">
      <c r="A75" s="52"/>
      <c r="B75" s="252"/>
      <c r="C75" s="176"/>
      <c r="D75" s="176"/>
      <c r="E75" s="643" t="s">
        <v>6</v>
      </c>
      <c r="F75" s="644"/>
      <c r="G75" s="302">
        <f>+'ACUM-JULIO'!B14</f>
        <v>16</v>
      </c>
      <c r="H75" s="209">
        <f>+'ACUM-AGOSTO'!B14</f>
        <v>13</v>
      </c>
      <c r="I75" s="209" t="e">
        <f>+#REF!</f>
        <v>#REF!</v>
      </c>
      <c r="J75" s="209">
        <f>+'ACUM-OCTUBRE'!B17</f>
        <v>0</v>
      </c>
      <c r="K75" s="209">
        <f>+'ACUM-NOVIEMBRE'!B17</f>
        <v>0</v>
      </c>
      <c r="L75" s="209">
        <f>+'ACUM-DICIEMBRE'!B17</f>
        <v>0</v>
      </c>
      <c r="M75" s="175"/>
      <c r="N75" s="175"/>
      <c r="O75" s="264" t="e">
        <f>SUM(G75:N75)</f>
        <v>#REF!</v>
      </c>
      <c r="P75" s="175"/>
      <c r="Q75" s="53"/>
    </row>
    <row r="76" spans="1:17" ht="15.75" thickBot="1">
      <c r="A76" s="52"/>
      <c r="B76" s="252"/>
      <c r="C76" s="176"/>
      <c r="D76" s="176"/>
      <c r="E76" s="643" t="s">
        <v>122</v>
      </c>
      <c r="F76" s="644"/>
      <c r="G76" s="302">
        <f>+'ACUM-JULIO'!B15</f>
        <v>1</v>
      </c>
      <c r="H76" s="209">
        <f>+'ACUM-AGOSTO'!B15</f>
        <v>1</v>
      </c>
      <c r="I76" s="209" t="e">
        <f>+#REF!</f>
        <v>#REF!</v>
      </c>
      <c r="J76" s="209">
        <f>+'ACUM-OCTUBRE'!B18</f>
        <v>0</v>
      </c>
      <c r="K76" s="209">
        <f>+'ACUM-NOVIEMBRE'!B18</f>
        <v>0</v>
      </c>
      <c r="L76" s="209">
        <f>+'ACUM-DICIEMBRE'!B18</f>
        <v>0</v>
      </c>
      <c r="M76" s="175"/>
      <c r="N76" s="175"/>
      <c r="O76" s="264" t="e">
        <f>SUM(G76:N76)</f>
        <v>#REF!</v>
      </c>
      <c r="P76" s="175"/>
      <c r="Q76" s="53"/>
    </row>
    <row r="77" spans="1:17" ht="15.75" thickBot="1">
      <c r="A77" s="52"/>
      <c r="B77" s="252"/>
      <c r="C77" s="176"/>
      <c r="D77" s="176"/>
      <c r="E77" s="176"/>
      <c r="F77" s="176"/>
      <c r="G77" s="32">
        <f>SUM(G73:G76)</f>
        <v>407</v>
      </c>
      <c r="H77" s="32">
        <f t="shared" ref="H77:L77" si="1">SUM(H73:H76)</f>
        <v>298</v>
      </c>
      <c r="I77" s="32" t="e">
        <f>SUM(I73:I76)</f>
        <v>#REF!</v>
      </c>
      <c r="J77" s="32">
        <f t="shared" si="1"/>
        <v>0</v>
      </c>
      <c r="K77" s="32">
        <f t="shared" si="1"/>
        <v>0</v>
      </c>
      <c r="L77" s="32">
        <f t="shared" si="1"/>
        <v>0</v>
      </c>
      <c r="M77" s="175"/>
      <c r="N77" s="175"/>
      <c r="O77" s="32" t="e">
        <f>SUM(O73:O76)</f>
        <v>#REF!</v>
      </c>
      <c r="P77" s="175"/>
      <c r="Q77" s="53"/>
    </row>
    <row r="78" spans="1:17">
      <c r="A78" s="52"/>
      <c r="B78" s="252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5"/>
      <c r="O78" s="175"/>
      <c r="P78" s="175"/>
      <c r="Q78" s="53"/>
    </row>
    <row r="79" spans="1:17">
      <c r="A79" s="52"/>
      <c r="B79" s="252"/>
      <c r="C79" s="176"/>
      <c r="D79" s="176"/>
      <c r="E79" s="176"/>
      <c r="F79" s="176"/>
      <c r="G79" s="33"/>
      <c r="H79" s="33"/>
      <c r="I79" s="33"/>
      <c r="J79" s="33"/>
      <c r="K79" s="33"/>
      <c r="L79" s="33"/>
      <c r="M79" s="33"/>
      <c r="N79" s="33"/>
      <c r="O79" s="33"/>
      <c r="P79" s="175"/>
      <c r="Q79" s="53"/>
    </row>
    <row r="80" spans="1:17">
      <c r="A80" s="52"/>
      <c r="B80" s="252"/>
      <c r="C80" s="176"/>
      <c r="D80" s="176"/>
      <c r="E80" s="176"/>
      <c r="F80" s="176"/>
      <c r="G80" s="33"/>
      <c r="H80" s="33"/>
      <c r="I80" s="33"/>
      <c r="J80" s="33"/>
      <c r="K80" s="33"/>
      <c r="L80" s="33"/>
      <c r="M80" s="33"/>
      <c r="N80" s="33"/>
      <c r="O80" s="33"/>
      <c r="P80" s="175"/>
      <c r="Q80" s="53"/>
    </row>
    <row r="81" spans="1:17">
      <c r="A81" s="52"/>
      <c r="B81" s="252"/>
      <c r="C81" s="176"/>
      <c r="D81" s="176"/>
      <c r="E81" s="176"/>
      <c r="F81" s="176"/>
      <c r="G81" s="33"/>
      <c r="H81" s="33"/>
      <c r="I81" s="33"/>
      <c r="J81" s="33"/>
      <c r="K81" s="33"/>
      <c r="L81" s="33"/>
      <c r="M81" s="33"/>
      <c r="N81" s="33"/>
      <c r="O81" s="33"/>
      <c r="P81" s="175"/>
      <c r="Q81" s="53"/>
    </row>
    <row r="82" spans="1:17">
      <c r="A82" s="52"/>
      <c r="B82" s="252"/>
      <c r="C82" s="176"/>
      <c r="D82" s="176"/>
      <c r="E82" s="176"/>
      <c r="F82" s="176"/>
      <c r="G82" s="33"/>
      <c r="H82" s="33"/>
      <c r="I82" s="33"/>
      <c r="J82" s="33"/>
      <c r="K82" s="33"/>
      <c r="L82" s="33"/>
      <c r="M82" s="33"/>
      <c r="N82" s="33"/>
      <c r="O82" s="33"/>
      <c r="P82" s="175"/>
      <c r="Q82" s="53"/>
    </row>
    <row r="83" spans="1:17">
      <c r="A83" s="52"/>
      <c r="B83" s="252"/>
      <c r="C83" s="176"/>
      <c r="D83" s="176"/>
      <c r="E83" s="176"/>
      <c r="F83" s="176"/>
      <c r="G83" s="33"/>
      <c r="H83" s="33"/>
      <c r="I83" s="33"/>
      <c r="J83" s="33"/>
      <c r="K83" s="33"/>
      <c r="L83" s="33"/>
      <c r="M83" s="33"/>
      <c r="N83" s="33"/>
      <c r="O83" s="33"/>
      <c r="P83" s="175"/>
      <c r="Q83" s="53"/>
    </row>
    <row r="84" spans="1:17">
      <c r="A84" s="52"/>
      <c r="B84" s="252"/>
      <c r="C84" s="176"/>
      <c r="D84" s="176"/>
      <c r="E84" s="176"/>
      <c r="F84" s="176"/>
      <c r="G84" s="33"/>
      <c r="H84" s="33"/>
      <c r="I84" s="33"/>
      <c r="J84" s="33"/>
      <c r="K84" s="33"/>
      <c r="L84" s="33"/>
      <c r="M84" s="33"/>
      <c r="N84" s="33"/>
      <c r="O84" s="33"/>
      <c r="P84" s="175"/>
      <c r="Q84" s="53"/>
    </row>
    <row r="85" spans="1:17">
      <c r="A85" s="52"/>
      <c r="B85" s="252"/>
      <c r="C85" s="176"/>
      <c r="D85" s="176"/>
      <c r="E85" s="176"/>
      <c r="F85" s="176"/>
      <c r="G85" s="33"/>
      <c r="H85" s="33"/>
      <c r="I85" s="33"/>
      <c r="J85" s="33"/>
      <c r="K85" s="33"/>
      <c r="L85" s="33"/>
      <c r="M85" s="33"/>
      <c r="N85" s="33"/>
      <c r="O85" s="33"/>
      <c r="P85" s="175"/>
      <c r="Q85" s="53"/>
    </row>
    <row r="86" spans="1:17">
      <c r="A86" s="52"/>
      <c r="B86" s="252"/>
      <c r="C86" s="176"/>
      <c r="D86" s="176"/>
      <c r="E86" s="176"/>
      <c r="F86" s="176"/>
      <c r="G86" s="33"/>
      <c r="H86" s="33"/>
      <c r="I86" s="33"/>
      <c r="J86" s="33"/>
      <c r="K86" s="33"/>
      <c r="L86" s="33"/>
      <c r="M86" s="33"/>
      <c r="N86" s="33"/>
      <c r="O86" s="33"/>
      <c r="P86" s="175"/>
      <c r="Q86" s="53"/>
    </row>
    <row r="87" spans="1:17">
      <c r="A87" s="52"/>
      <c r="B87" s="252"/>
      <c r="C87" s="176"/>
      <c r="D87" s="176"/>
      <c r="E87" s="176"/>
      <c r="F87" s="176"/>
      <c r="G87" s="33"/>
      <c r="H87" s="33"/>
      <c r="I87" s="33"/>
      <c r="J87" s="33"/>
      <c r="K87" s="33"/>
      <c r="L87" s="33"/>
      <c r="M87" s="33"/>
      <c r="N87" s="33"/>
      <c r="O87" s="33"/>
      <c r="P87" s="175"/>
      <c r="Q87" s="53"/>
    </row>
    <row r="88" spans="1:17">
      <c r="A88" s="52"/>
      <c r="B88" s="252"/>
      <c r="C88" s="176"/>
      <c r="D88" s="176"/>
      <c r="E88" s="176"/>
      <c r="F88" s="176"/>
      <c r="G88" s="33"/>
      <c r="H88" s="33"/>
      <c r="I88" s="33"/>
      <c r="J88" s="33"/>
      <c r="K88" s="33"/>
      <c r="L88" s="33"/>
      <c r="M88" s="33"/>
      <c r="N88" s="33"/>
      <c r="O88" s="33"/>
      <c r="P88" s="175"/>
      <c r="Q88" s="53"/>
    </row>
    <row r="89" spans="1:17">
      <c r="A89" s="52"/>
      <c r="B89" s="252"/>
      <c r="C89" s="176"/>
      <c r="D89" s="176"/>
      <c r="E89" s="176"/>
      <c r="F89" s="176"/>
      <c r="G89" s="33"/>
      <c r="H89" s="33"/>
      <c r="I89" s="33"/>
      <c r="J89" s="33"/>
      <c r="K89" s="33"/>
      <c r="L89" s="33"/>
      <c r="M89" s="33"/>
      <c r="N89" s="33"/>
      <c r="O89" s="33"/>
      <c r="P89" s="175"/>
      <c r="Q89" s="53"/>
    </row>
    <row r="90" spans="1:17">
      <c r="A90" s="52"/>
      <c r="B90" s="252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53"/>
    </row>
    <row r="91" spans="1:17">
      <c r="A91" s="52"/>
      <c r="B91" s="252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53"/>
    </row>
    <row r="92" spans="1:17" s="122" customFormat="1">
      <c r="A92" s="52"/>
      <c r="B92" s="252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53"/>
    </row>
    <row r="93" spans="1:17" s="122" customFormat="1">
      <c r="A93" s="52"/>
      <c r="B93" s="252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53"/>
    </row>
    <row r="94" spans="1:17" s="122" customFormat="1">
      <c r="A94" s="52"/>
      <c r="B94" s="252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53"/>
    </row>
    <row r="95" spans="1:17" s="122" customFormat="1">
      <c r="A95" s="52"/>
      <c r="B95" s="252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53"/>
    </row>
    <row r="96" spans="1:17" s="122" customFormat="1">
      <c r="A96" s="52"/>
      <c r="B96" s="252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53"/>
    </row>
    <row r="97" spans="1:17" s="122" customFormat="1">
      <c r="A97" s="52"/>
      <c r="B97" s="252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53"/>
    </row>
    <row r="98" spans="1:17" s="122" customFormat="1">
      <c r="A98" s="52"/>
      <c r="B98" s="252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53"/>
    </row>
    <row r="99" spans="1:17" s="122" customFormat="1">
      <c r="A99" s="52"/>
      <c r="B99" s="252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53"/>
    </row>
    <row r="100" spans="1:17" s="122" customFormat="1">
      <c r="A100" s="52"/>
      <c r="B100" s="252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53"/>
    </row>
    <row r="101" spans="1:17" ht="15.75" thickBot="1">
      <c r="A101" s="52"/>
      <c r="B101" s="252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53"/>
    </row>
    <row r="102" spans="1:17" ht="16.5" thickBot="1">
      <c r="A102" s="52"/>
      <c r="B102" s="252"/>
      <c r="C102" s="176"/>
      <c r="D102" s="176"/>
      <c r="E102" s="176"/>
      <c r="F102" s="176"/>
      <c r="G102" s="632" t="s">
        <v>392</v>
      </c>
      <c r="H102" s="633"/>
      <c r="I102" s="633"/>
      <c r="J102" s="633"/>
      <c r="K102" s="633"/>
      <c r="L102" s="634"/>
      <c r="M102" s="176"/>
      <c r="N102" s="632" t="s">
        <v>200</v>
      </c>
      <c r="O102" s="634"/>
      <c r="P102" s="175"/>
      <c r="Q102" s="53"/>
    </row>
    <row r="103" spans="1:17" ht="15.75" thickBot="1">
      <c r="A103" s="52"/>
      <c r="B103" s="252"/>
      <c r="C103" s="176"/>
      <c r="D103" s="176"/>
      <c r="E103" s="176"/>
      <c r="F103" s="176"/>
      <c r="G103" s="55" t="s">
        <v>132</v>
      </c>
      <c r="H103" s="56" t="s">
        <v>133</v>
      </c>
      <c r="I103" s="55" t="s">
        <v>134</v>
      </c>
      <c r="J103" s="56" t="s">
        <v>135</v>
      </c>
      <c r="K103" s="55" t="s">
        <v>136</v>
      </c>
      <c r="L103" s="55" t="s">
        <v>137</v>
      </c>
      <c r="M103" s="176"/>
      <c r="N103" s="31" t="s">
        <v>2</v>
      </c>
      <c r="O103" s="34" t="s">
        <v>140</v>
      </c>
      <c r="P103" s="175"/>
      <c r="Q103" s="53"/>
    </row>
    <row r="104" spans="1:17" ht="15.75" thickBot="1">
      <c r="A104" s="52"/>
      <c r="B104" s="252"/>
      <c r="C104" s="176"/>
      <c r="D104" s="176"/>
      <c r="E104" s="645" t="s">
        <v>142</v>
      </c>
      <c r="F104" s="646"/>
      <c r="G104" s="302">
        <f>+'ESTAD-JULIO'!I51</f>
        <v>128</v>
      </c>
      <c r="H104" s="209">
        <f>+'ACUM-AGOSTO'!B58</f>
        <v>101</v>
      </c>
      <c r="I104" s="209" t="e">
        <f>+#REF!</f>
        <v>#REF!</v>
      </c>
      <c r="J104" s="209">
        <f>+'ACUM-OCTUBRE'!B53</f>
        <v>0</v>
      </c>
      <c r="K104" s="209">
        <f>+'ACUM-NOVIEMBRE'!B56</f>
        <v>0</v>
      </c>
      <c r="L104" s="209">
        <f>+'ACUM-DICIEMBRE'!B52</f>
        <v>0</v>
      </c>
      <c r="M104" s="176"/>
      <c r="N104" s="264" t="e">
        <f t="shared" ref="N104:N110" si="2">SUM(G104:M104)</f>
        <v>#REF!</v>
      </c>
      <c r="O104" s="377" t="e">
        <f>N104/N113</f>
        <v>#REF!</v>
      </c>
      <c r="P104" s="175"/>
      <c r="Q104" s="53"/>
    </row>
    <row r="105" spans="1:17" ht="27.75" customHeight="1" thickBot="1">
      <c r="A105" s="52"/>
      <c r="B105" s="252"/>
      <c r="C105" s="176"/>
      <c r="D105" s="176"/>
      <c r="E105" s="637" t="s">
        <v>143</v>
      </c>
      <c r="F105" s="638"/>
      <c r="G105" s="302">
        <f>+'ESTAD-JULIO'!I52</f>
        <v>110</v>
      </c>
      <c r="H105" s="209">
        <f>+'ACUM-AGOSTO'!B59</f>
        <v>67</v>
      </c>
      <c r="I105" s="209" t="e">
        <f>+#REF!</f>
        <v>#REF!</v>
      </c>
      <c r="J105" s="209">
        <f>+'ACUM-OCTUBRE'!B54</f>
        <v>0</v>
      </c>
      <c r="K105" s="209">
        <f>+'ACUM-NOVIEMBRE'!B57</f>
        <v>0</v>
      </c>
      <c r="L105" s="209">
        <f>+'ACUM-DICIEMBRE'!B53</f>
        <v>0</v>
      </c>
      <c r="M105" s="176"/>
      <c r="N105" s="264" t="e">
        <f t="shared" si="2"/>
        <v>#REF!</v>
      </c>
      <c r="O105" s="377" t="e">
        <f>N105/N113</f>
        <v>#REF!</v>
      </c>
      <c r="P105" s="175"/>
      <c r="Q105" s="53"/>
    </row>
    <row r="106" spans="1:17" ht="15.75" thickBot="1">
      <c r="A106" s="52"/>
      <c r="B106" s="252"/>
      <c r="C106" s="176"/>
      <c r="D106" s="176"/>
      <c r="E106" s="635" t="s">
        <v>16</v>
      </c>
      <c r="F106" s="636"/>
      <c r="G106" s="302">
        <f>+'ESTAD-JULIO'!I56</f>
        <v>24</v>
      </c>
      <c r="H106" s="209">
        <f>+'ACUM-AGOSTO'!B63</f>
        <v>28</v>
      </c>
      <c r="I106" s="209" t="e">
        <f>+#REF!</f>
        <v>#REF!</v>
      </c>
      <c r="J106" s="209">
        <f>+'ACUM-OCTUBRE'!B56</f>
        <v>0</v>
      </c>
      <c r="K106" s="209">
        <f>+'ACUM-NOVIEMBRE'!B59</f>
        <v>0</v>
      </c>
      <c r="L106" s="209">
        <f>+'ACUM-DICIEMBRE'!B55</f>
        <v>0</v>
      </c>
      <c r="M106" s="176"/>
      <c r="N106" s="264" t="e">
        <f t="shared" si="2"/>
        <v>#REF!</v>
      </c>
      <c r="O106" s="377" t="e">
        <f>N106/N113</f>
        <v>#REF!</v>
      </c>
      <c r="P106" s="175"/>
      <c r="Q106" s="53"/>
    </row>
    <row r="107" spans="1:17" ht="15.75" thickBot="1">
      <c r="A107" s="52"/>
      <c r="B107" s="252"/>
      <c r="C107" s="176"/>
      <c r="D107" s="176"/>
      <c r="E107" s="635" t="s">
        <v>474</v>
      </c>
      <c r="F107" s="636"/>
      <c r="G107" s="302">
        <f>+'ESTAD-JULIO'!I60</f>
        <v>14</v>
      </c>
      <c r="H107" s="209">
        <f>+'ACUM-AGOSTO'!B67</f>
        <v>6</v>
      </c>
      <c r="I107" s="209" t="e">
        <f>+#REF!</f>
        <v>#REF!</v>
      </c>
      <c r="J107" s="209">
        <f>+'ACUM-OCTUBRE'!B62</f>
        <v>0</v>
      </c>
      <c r="K107" s="209">
        <f>+'ACUM-NOVIEMBRE'!B64</f>
        <v>0</v>
      </c>
      <c r="L107" s="209">
        <f>+'ACUM-DICIEMBRE'!B61</f>
        <v>0</v>
      </c>
      <c r="M107" s="176"/>
      <c r="N107" s="264" t="e">
        <f>SUM(G107:M107)</f>
        <v>#REF!</v>
      </c>
      <c r="O107" s="377" t="e">
        <f>N107/N113</f>
        <v>#REF!</v>
      </c>
      <c r="P107" s="175"/>
      <c r="Q107" s="53"/>
    </row>
    <row r="108" spans="1:17" ht="15.75" thickBot="1">
      <c r="A108" s="52"/>
      <c r="B108" s="252"/>
      <c r="C108" s="176"/>
      <c r="D108" s="176"/>
      <c r="E108" s="635" t="s">
        <v>478</v>
      </c>
      <c r="F108" s="636"/>
      <c r="G108" s="302">
        <f>+'ESTAD-JULIO'!I49</f>
        <v>65</v>
      </c>
      <c r="H108" s="209">
        <f>+'ACUM-AGOSTO'!B56</f>
        <v>53</v>
      </c>
      <c r="I108" s="209" t="e">
        <f>+#REF!</f>
        <v>#REF!</v>
      </c>
      <c r="J108" s="209">
        <f>+'ACUM-OCTUBRE'!B51</f>
        <v>0</v>
      </c>
      <c r="K108" s="209">
        <f>+'ACUM-NOVIEMBRE'!B55</f>
        <v>0</v>
      </c>
      <c r="L108" s="209">
        <f>+'ACUM-DICIEMBRE'!B51</f>
        <v>0</v>
      </c>
      <c r="M108" s="176"/>
      <c r="N108" s="264" t="e">
        <f t="shared" si="2"/>
        <v>#REF!</v>
      </c>
      <c r="O108" s="377" t="e">
        <f>N108/N113</f>
        <v>#REF!</v>
      </c>
      <c r="P108" s="175"/>
      <c r="Q108" s="53"/>
    </row>
    <row r="109" spans="1:17" ht="15.75" thickBot="1">
      <c r="A109" s="52"/>
      <c r="B109" s="252"/>
      <c r="C109" s="176"/>
      <c r="D109" s="176"/>
      <c r="E109" s="635" t="s">
        <v>12</v>
      </c>
      <c r="F109" s="636"/>
      <c r="G109" s="302">
        <f>+'ESTAD-JULIO'!I48</f>
        <v>8</v>
      </c>
      <c r="H109" s="209">
        <f>+'ACUM-AGOSTO'!B55</f>
        <v>4</v>
      </c>
      <c r="I109" s="209" t="e">
        <f>+#REF!</f>
        <v>#REF!</v>
      </c>
      <c r="J109" s="209">
        <f>+'ACUM-OCTUBRE'!B50</f>
        <v>0</v>
      </c>
      <c r="K109" s="209">
        <f>+'ACUM-NOVIEMBRE'!B54</f>
        <v>0</v>
      </c>
      <c r="L109" s="209">
        <f>+'ACUM-DICIEMBRE'!B50</f>
        <v>0</v>
      </c>
      <c r="M109" s="176"/>
      <c r="N109" s="264" t="e">
        <f t="shared" si="2"/>
        <v>#REF!</v>
      </c>
      <c r="O109" s="377" t="e">
        <f>N109/N113</f>
        <v>#REF!</v>
      </c>
      <c r="P109" s="175"/>
      <c r="Q109" s="53"/>
    </row>
    <row r="110" spans="1:17" ht="29.25" customHeight="1" thickBot="1">
      <c r="A110" s="52"/>
      <c r="B110" s="252"/>
      <c r="C110" s="176"/>
      <c r="D110" s="176"/>
      <c r="E110" s="637" t="str">
        <f>+'ESTAD-JULIO'!E46</f>
        <v>SE TIENE POR NO PRESENTADA ( NO CUMPLIÓ PREVENCIÓN)</v>
      </c>
      <c r="F110" s="638"/>
      <c r="G110" s="302">
        <f>+'ESTAD-JULIO'!I46</f>
        <v>15</v>
      </c>
      <c r="H110" s="209">
        <f>+'ACUM-AGOSTO'!B53</f>
        <v>9</v>
      </c>
      <c r="I110" s="209" t="e">
        <f>+#REF!</f>
        <v>#REF!</v>
      </c>
      <c r="J110" s="209">
        <f>+'ACUM-OCTUBRE'!B48</f>
        <v>0</v>
      </c>
      <c r="K110" s="209">
        <f>+'ACUM-NOVIEMBRE'!B53</f>
        <v>0</v>
      </c>
      <c r="L110" s="209">
        <f>+'ACUM-DICIEMBRE'!B48</f>
        <v>0</v>
      </c>
      <c r="M110" s="176"/>
      <c r="N110" s="264" t="e">
        <f t="shared" si="2"/>
        <v>#REF!</v>
      </c>
      <c r="O110" s="377" t="e">
        <f>N110/N113</f>
        <v>#REF!</v>
      </c>
      <c r="P110" s="175"/>
      <c r="Q110" s="53"/>
    </row>
    <row r="111" spans="1:17" ht="15.75" thickBot="1">
      <c r="A111" s="52"/>
      <c r="B111" s="252"/>
      <c r="C111" s="176"/>
      <c r="D111" s="176"/>
      <c r="E111" s="635" t="s">
        <v>145</v>
      </c>
      <c r="F111" s="636"/>
      <c r="G111" s="302">
        <v>43</v>
      </c>
      <c r="H111" s="209">
        <v>30</v>
      </c>
      <c r="I111" s="209">
        <v>30</v>
      </c>
      <c r="J111" s="209">
        <v>0</v>
      </c>
      <c r="K111" s="209">
        <v>0</v>
      </c>
      <c r="L111" s="209">
        <v>0</v>
      </c>
      <c r="M111" s="176"/>
      <c r="N111" s="264">
        <f>SUM(G111:M111)</f>
        <v>103</v>
      </c>
      <c r="O111" s="377" t="e">
        <f>N111/N113</f>
        <v>#REF!</v>
      </c>
      <c r="P111" s="175"/>
      <c r="Q111" s="53"/>
    </row>
    <row r="112" spans="1:17" ht="15.75" thickBot="1">
      <c r="A112" s="52"/>
      <c r="B112" s="252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6"/>
      <c r="N112" s="175"/>
      <c r="O112" s="175"/>
      <c r="P112" s="175"/>
      <c r="Q112" s="53"/>
    </row>
    <row r="113" spans="1:17" ht="15.75" thickBot="1">
      <c r="A113" s="52"/>
      <c r="B113" s="252"/>
      <c r="C113" s="176"/>
      <c r="D113" s="176"/>
      <c r="E113" s="176"/>
      <c r="F113" s="176"/>
      <c r="G113" s="32">
        <f t="shared" ref="G113:L113" si="3">SUM(G104:G112)</f>
        <v>407</v>
      </c>
      <c r="H113" s="32">
        <f>SUM(H104:H112)</f>
        <v>298</v>
      </c>
      <c r="I113" s="32" t="e">
        <f t="shared" si="3"/>
        <v>#REF!</v>
      </c>
      <c r="J113" s="32">
        <f t="shared" si="3"/>
        <v>0</v>
      </c>
      <c r="K113" s="32">
        <f t="shared" si="3"/>
        <v>0</v>
      </c>
      <c r="L113" s="32">
        <f t="shared" si="3"/>
        <v>0</v>
      </c>
      <c r="M113" s="176"/>
      <c r="N113" s="32" t="e">
        <f>SUM(G113:M113)</f>
        <v>#REF!</v>
      </c>
      <c r="O113" s="48" t="e">
        <f>SUM(O104:O112)</f>
        <v>#REF!</v>
      </c>
      <c r="P113" s="175"/>
      <c r="Q113" s="53"/>
    </row>
    <row r="114" spans="1:17">
      <c r="A114" s="52"/>
      <c r="B114" s="252"/>
      <c r="C114" s="176"/>
      <c r="D114" s="176"/>
      <c r="E114" s="176"/>
      <c r="F114" s="176"/>
      <c r="G114" s="176"/>
      <c r="H114" s="176"/>
      <c r="I114" s="176"/>
      <c r="J114" s="176"/>
      <c r="K114" s="176"/>
      <c r="L114" s="176"/>
      <c r="M114" s="176"/>
      <c r="N114" s="176"/>
      <c r="O114" s="175"/>
      <c r="P114" s="175"/>
      <c r="Q114" s="53"/>
    </row>
    <row r="115" spans="1:17">
      <c r="A115" s="52"/>
      <c r="B115" s="252"/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5"/>
      <c r="P115" s="175"/>
      <c r="Q115" s="53"/>
    </row>
    <row r="116" spans="1:17">
      <c r="A116" s="52"/>
      <c r="B116" s="252"/>
      <c r="C116" s="176"/>
      <c r="D116" s="176"/>
      <c r="E116" s="176"/>
      <c r="F116" s="176"/>
      <c r="G116" s="176"/>
      <c r="H116" s="176"/>
      <c r="I116" s="176"/>
      <c r="J116" s="176"/>
      <c r="K116" s="176"/>
      <c r="L116" s="176"/>
      <c r="M116" s="176"/>
      <c r="N116" s="176"/>
      <c r="O116" s="175"/>
      <c r="P116" s="175"/>
      <c r="Q116" s="53"/>
    </row>
    <row r="117" spans="1:17">
      <c r="A117" s="52"/>
      <c r="B117" s="252"/>
      <c r="C117" s="176"/>
      <c r="D117" s="176"/>
      <c r="E117" s="176"/>
      <c r="F117" s="176"/>
      <c r="G117" s="176"/>
      <c r="H117" s="176"/>
      <c r="I117" s="176"/>
      <c r="J117" s="176"/>
      <c r="K117" s="176"/>
      <c r="L117" s="176"/>
      <c r="M117" s="176"/>
      <c r="N117" s="176"/>
      <c r="O117" s="175"/>
      <c r="P117" s="175"/>
      <c r="Q117" s="53"/>
    </row>
    <row r="118" spans="1:17">
      <c r="A118" s="52"/>
      <c r="B118" s="252"/>
      <c r="C118" s="176"/>
      <c r="D118" s="176"/>
      <c r="E118" s="176"/>
      <c r="F118" s="176"/>
      <c r="G118" s="33"/>
      <c r="H118" s="33"/>
      <c r="I118" s="33"/>
      <c r="J118" s="33"/>
      <c r="K118" s="33"/>
      <c r="L118" s="33"/>
      <c r="M118" s="175"/>
      <c r="N118" s="175"/>
      <c r="O118" s="175"/>
      <c r="P118" s="175"/>
      <c r="Q118" s="53"/>
    </row>
    <row r="119" spans="1:17">
      <c r="A119" s="52"/>
      <c r="B119" s="252"/>
      <c r="C119" s="176"/>
      <c r="D119" s="176"/>
      <c r="E119" s="176"/>
      <c r="F119" s="176"/>
      <c r="G119" s="33"/>
      <c r="H119" s="33"/>
      <c r="I119" s="33"/>
      <c r="J119" s="33"/>
      <c r="K119" s="33"/>
      <c r="L119" s="33"/>
      <c r="M119" s="175"/>
      <c r="N119" s="175"/>
      <c r="O119" s="175"/>
      <c r="P119" s="175"/>
      <c r="Q119" s="53"/>
    </row>
    <row r="120" spans="1:17">
      <c r="A120" s="52"/>
      <c r="B120" s="252"/>
      <c r="C120" s="176"/>
      <c r="D120" s="176"/>
      <c r="E120" s="176"/>
      <c r="F120" s="176"/>
      <c r="G120" s="33"/>
      <c r="H120" s="33"/>
      <c r="I120" s="33"/>
      <c r="J120" s="33"/>
      <c r="K120" s="33"/>
      <c r="L120" s="33"/>
      <c r="M120" s="175"/>
      <c r="N120" s="175"/>
      <c r="O120" s="175"/>
      <c r="P120" s="175"/>
      <c r="Q120" s="53"/>
    </row>
    <row r="121" spans="1:17">
      <c r="A121" s="52"/>
      <c r="B121" s="252"/>
      <c r="C121" s="176"/>
      <c r="D121" s="176"/>
      <c r="E121" s="176"/>
      <c r="F121" s="176"/>
      <c r="G121" s="33"/>
      <c r="H121" s="33"/>
      <c r="I121" s="33"/>
      <c r="J121" s="33"/>
      <c r="K121" s="33"/>
      <c r="L121" s="33"/>
      <c r="M121" s="175"/>
      <c r="N121" s="175"/>
      <c r="O121" s="175"/>
      <c r="P121" s="175"/>
      <c r="Q121" s="53"/>
    </row>
    <row r="122" spans="1:17">
      <c r="A122" s="52"/>
      <c r="B122" s="252"/>
      <c r="C122" s="176"/>
      <c r="D122" s="176"/>
      <c r="E122" s="176"/>
      <c r="F122" s="176"/>
      <c r="G122" s="33"/>
      <c r="H122" s="33"/>
      <c r="I122" s="33"/>
      <c r="J122" s="33"/>
      <c r="K122" s="33"/>
      <c r="L122" s="33"/>
      <c r="M122" s="175"/>
      <c r="N122" s="175"/>
      <c r="O122" s="175"/>
      <c r="P122" s="175"/>
      <c r="Q122" s="53"/>
    </row>
    <row r="123" spans="1:17">
      <c r="A123" s="52"/>
      <c r="B123" s="252"/>
      <c r="C123" s="176"/>
      <c r="D123" s="176"/>
      <c r="E123" s="176"/>
      <c r="F123" s="176"/>
      <c r="G123" s="33"/>
      <c r="H123" s="33"/>
      <c r="I123" s="33"/>
      <c r="J123" s="33"/>
      <c r="K123" s="33"/>
      <c r="L123" s="33"/>
      <c r="M123" s="175"/>
      <c r="N123" s="175"/>
      <c r="O123" s="175"/>
      <c r="P123" s="175"/>
      <c r="Q123" s="53"/>
    </row>
    <row r="124" spans="1:17">
      <c r="A124" s="52"/>
      <c r="B124" s="252"/>
      <c r="C124" s="176"/>
      <c r="D124" s="176"/>
      <c r="E124" s="176"/>
      <c r="F124" s="176"/>
      <c r="G124" s="33"/>
      <c r="H124" s="33"/>
      <c r="I124" s="33"/>
      <c r="J124" s="33"/>
      <c r="K124" s="33"/>
      <c r="L124" s="33"/>
      <c r="M124" s="175"/>
      <c r="N124" s="175"/>
      <c r="O124" s="175"/>
      <c r="P124" s="175"/>
      <c r="Q124" s="53"/>
    </row>
    <row r="125" spans="1:17">
      <c r="A125" s="52"/>
      <c r="B125" s="252"/>
      <c r="C125" s="176"/>
      <c r="D125" s="176"/>
      <c r="E125" s="176"/>
      <c r="F125" s="176"/>
      <c r="G125" s="33"/>
      <c r="H125" s="33"/>
      <c r="I125" s="33"/>
      <c r="J125" s="33"/>
      <c r="K125" s="33"/>
      <c r="L125" s="33"/>
      <c r="M125" s="175"/>
      <c r="N125" s="175"/>
      <c r="O125" s="175"/>
      <c r="P125" s="175"/>
      <c r="Q125" s="53"/>
    </row>
    <row r="126" spans="1:17">
      <c r="A126" s="52"/>
      <c r="B126" s="252"/>
      <c r="C126" s="176"/>
      <c r="D126" s="176"/>
      <c r="E126" s="176"/>
      <c r="F126" s="176"/>
      <c r="G126" s="33"/>
      <c r="H126" s="33"/>
      <c r="I126" s="33"/>
      <c r="J126" s="33"/>
      <c r="K126" s="33"/>
      <c r="L126" s="33"/>
      <c r="M126" s="175"/>
      <c r="N126" s="175"/>
      <c r="O126" s="175"/>
      <c r="P126" s="175"/>
      <c r="Q126" s="53"/>
    </row>
    <row r="127" spans="1:17">
      <c r="A127" s="52"/>
      <c r="B127" s="252"/>
      <c r="C127" s="176"/>
      <c r="D127" s="176"/>
      <c r="E127" s="176"/>
      <c r="F127" s="176"/>
      <c r="G127" s="33"/>
      <c r="H127" s="33"/>
      <c r="I127" s="33"/>
      <c r="J127" s="33"/>
      <c r="K127" s="33"/>
      <c r="L127" s="33"/>
      <c r="M127" s="175"/>
      <c r="N127" s="175"/>
      <c r="O127" s="175"/>
      <c r="P127" s="175"/>
      <c r="Q127" s="53"/>
    </row>
    <row r="128" spans="1:17">
      <c r="A128" s="52"/>
      <c r="B128" s="252"/>
      <c r="C128" s="176"/>
      <c r="D128" s="176"/>
      <c r="E128" s="176"/>
      <c r="F128" s="176"/>
      <c r="G128" s="33"/>
      <c r="H128" s="33"/>
      <c r="I128" s="33"/>
      <c r="J128" s="33"/>
      <c r="K128" s="33"/>
      <c r="L128" s="33"/>
      <c r="M128" s="175"/>
      <c r="N128" s="175"/>
      <c r="O128" s="175"/>
      <c r="P128" s="175"/>
      <c r="Q128" s="53"/>
    </row>
    <row r="129" spans="1:17">
      <c r="A129" s="52"/>
      <c r="B129" s="252"/>
      <c r="C129" s="176"/>
      <c r="D129" s="176"/>
      <c r="E129" s="176"/>
      <c r="F129" s="176"/>
      <c r="G129" s="33"/>
      <c r="H129" s="33"/>
      <c r="I129" s="33"/>
      <c r="J129" s="33"/>
      <c r="K129" s="33"/>
      <c r="L129" s="33"/>
      <c r="M129" s="175"/>
      <c r="N129" s="175"/>
      <c r="O129" s="175"/>
      <c r="P129" s="175"/>
      <c r="Q129" s="53"/>
    </row>
    <row r="130" spans="1:17">
      <c r="A130" s="52"/>
      <c r="B130" s="252"/>
      <c r="C130" s="176"/>
      <c r="D130" s="176"/>
      <c r="E130" s="176"/>
      <c r="F130" s="176"/>
      <c r="G130" s="33"/>
      <c r="H130" s="33"/>
      <c r="I130" s="33"/>
      <c r="J130" s="33"/>
      <c r="K130" s="33"/>
      <c r="L130" s="33"/>
      <c r="M130" s="175"/>
      <c r="N130" s="175"/>
      <c r="O130" s="175"/>
      <c r="P130" s="175"/>
      <c r="Q130" s="53"/>
    </row>
    <row r="131" spans="1:17">
      <c r="A131" s="52"/>
      <c r="B131" s="252"/>
      <c r="C131" s="176"/>
      <c r="D131" s="176"/>
      <c r="E131" s="176"/>
      <c r="F131" s="176"/>
      <c r="G131" s="33"/>
      <c r="H131" s="33"/>
      <c r="I131" s="33"/>
      <c r="J131" s="33"/>
      <c r="K131" s="33"/>
      <c r="L131" s="33"/>
      <c r="M131" s="175"/>
      <c r="N131" s="175"/>
      <c r="O131" s="175"/>
      <c r="P131" s="175"/>
      <c r="Q131" s="53"/>
    </row>
    <row r="132" spans="1:17">
      <c r="A132" s="52"/>
      <c r="B132" s="252"/>
      <c r="C132" s="176"/>
      <c r="D132" s="176"/>
      <c r="E132" s="176"/>
      <c r="F132" s="176"/>
      <c r="G132" s="33"/>
      <c r="H132" s="33"/>
      <c r="I132" s="33"/>
      <c r="J132" s="33"/>
      <c r="K132" s="33"/>
      <c r="L132" s="33"/>
      <c r="M132" s="175"/>
      <c r="N132" s="175"/>
      <c r="O132" s="175"/>
      <c r="P132" s="175"/>
      <c r="Q132" s="53"/>
    </row>
    <row r="133" spans="1:17">
      <c r="A133" s="52"/>
      <c r="B133" s="252"/>
      <c r="C133" s="176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5"/>
      <c r="P133" s="175"/>
      <c r="Q133" s="53"/>
    </row>
    <row r="134" spans="1:17">
      <c r="A134" s="52"/>
      <c r="B134" s="252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175"/>
      <c r="P134" s="175"/>
      <c r="Q134" s="53"/>
    </row>
    <row r="135" spans="1:17">
      <c r="A135" s="52"/>
      <c r="B135" s="252"/>
      <c r="C135" s="176"/>
      <c r="D135" s="176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175"/>
      <c r="P135" s="175"/>
      <c r="Q135" s="53"/>
    </row>
    <row r="136" spans="1:17">
      <c r="A136" s="52"/>
      <c r="B136" s="252"/>
      <c r="C136" s="176"/>
      <c r="D136" s="176"/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175"/>
      <c r="P136" s="175"/>
      <c r="Q136" s="53"/>
    </row>
    <row r="137" spans="1:17">
      <c r="A137" s="52"/>
      <c r="B137" s="252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5"/>
      <c r="P137" s="175"/>
      <c r="Q137" s="53"/>
    </row>
    <row r="138" spans="1:17">
      <c r="A138" s="52"/>
      <c r="B138" s="252"/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175"/>
      <c r="P138" s="175"/>
      <c r="Q138" s="53"/>
    </row>
    <row r="139" spans="1:17" s="122" customFormat="1">
      <c r="A139" s="52"/>
      <c r="B139" s="252"/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175"/>
      <c r="P139" s="175"/>
      <c r="Q139" s="53"/>
    </row>
    <row r="140" spans="1:17" s="122" customFormat="1">
      <c r="A140" s="52"/>
      <c r="B140" s="252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175"/>
      <c r="P140" s="175"/>
      <c r="Q140" s="53"/>
    </row>
    <row r="141" spans="1:17" s="122" customFormat="1">
      <c r="A141" s="52"/>
      <c r="B141" s="252"/>
      <c r="C141" s="176"/>
      <c r="D141" s="176"/>
      <c r="E141" s="176"/>
      <c r="F141" s="176"/>
      <c r="G141" s="176"/>
      <c r="H141" s="176"/>
      <c r="I141" s="176"/>
      <c r="J141" s="176"/>
      <c r="K141" s="176"/>
      <c r="L141" s="176"/>
      <c r="M141" s="176"/>
      <c r="N141" s="176"/>
      <c r="O141" s="175"/>
      <c r="P141" s="175"/>
      <c r="Q141" s="53"/>
    </row>
    <row r="142" spans="1:17" s="122" customFormat="1" ht="15.75" thickBot="1">
      <c r="A142" s="52"/>
      <c r="B142" s="252"/>
      <c r="C142" s="176"/>
      <c r="D142" s="176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5"/>
      <c r="P142" s="175"/>
      <c r="Q142" s="53"/>
    </row>
    <row r="143" spans="1:17" ht="15.75" thickBot="1">
      <c r="A143" s="52"/>
      <c r="B143" s="252"/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627" t="s">
        <v>200</v>
      </c>
      <c r="P143" s="175"/>
      <c r="Q143" s="53"/>
    </row>
    <row r="144" spans="1:17" ht="15.75" thickBot="1">
      <c r="A144" s="52"/>
      <c r="B144" s="252"/>
      <c r="C144" s="176"/>
      <c r="D144" s="176"/>
      <c r="E144" s="176"/>
      <c r="F144" s="176"/>
      <c r="G144" s="639" t="s">
        <v>393</v>
      </c>
      <c r="H144" s="640"/>
      <c r="I144" s="640"/>
      <c r="J144" s="640"/>
      <c r="K144" s="640"/>
      <c r="L144" s="641"/>
      <c r="M144" s="176"/>
      <c r="N144" s="176"/>
      <c r="O144" s="628"/>
      <c r="P144" s="175"/>
      <c r="Q144" s="53"/>
    </row>
    <row r="145" spans="1:17" ht="15.75" thickBot="1">
      <c r="A145" s="52"/>
      <c r="B145" s="252"/>
      <c r="C145" s="176"/>
      <c r="D145" s="176"/>
      <c r="E145" s="176"/>
      <c r="F145" s="176"/>
      <c r="G145" s="55" t="s">
        <v>132</v>
      </c>
      <c r="H145" s="56" t="s">
        <v>133</v>
      </c>
      <c r="I145" s="55" t="s">
        <v>134</v>
      </c>
      <c r="J145" s="56" t="s">
        <v>135</v>
      </c>
      <c r="K145" s="55" t="s">
        <v>136</v>
      </c>
      <c r="L145" s="55" t="s">
        <v>137</v>
      </c>
      <c r="M145" s="176"/>
      <c r="N145" s="176"/>
      <c r="O145" s="89" t="s">
        <v>2</v>
      </c>
      <c r="P145" s="175"/>
      <c r="Q145" s="53"/>
    </row>
    <row r="146" spans="1:17" ht="15.75" thickBot="1">
      <c r="A146" s="52"/>
      <c r="B146" s="252"/>
      <c r="C146" s="176"/>
      <c r="D146" s="176"/>
      <c r="E146" s="284" t="s">
        <v>146</v>
      </c>
      <c r="F146" s="378"/>
      <c r="G146" s="32">
        <f>+'ACUM-JULIO'!B44</f>
        <v>965</v>
      </c>
      <c r="H146" s="32">
        <f>+'ACUM-AGOSTO'!B48</f>
        <v>679</v>
      </c>
      <c r="I146" s="32" t="e">
        <f>+#REF!</f>
        <v>#REF!</v>
      </c>
      <c r="J146" s="32">
        <f>+'ACUM-OCTUBRE'!B43</f>
        <v>0</v>
      </c>
      <c r="K146" s="32">
        <f>+'ACUM-NOVIEMBRE'!B48</f>
        <v>0</v>
      </c>
      <c r="L146" s="32">
        <f>+'ACUM-DICIEMBRE'!B43</f>
        <v>0</v>
      </c>
      <c r="M146" s="176"/>
      <c r="N146" s="176"/>
      <c r="O146" s="32" t="e">
        <f>SUM(G146:N146)</f>
        <v>#REF!</v>
      </c>
      <c r="P146" s="175"/>
      <c r="Q146" s="53"/>
    </row>
    <row r="147" spans="1:17">
      <c r="A147" s="52"/>
      <c r="B147" s="252"/>
      <c r="C147" s="176"/>
      <c r="D147" s="176"/>
      <c r="E147" s="176"/>
      <c r="F147" s="176"/>
      <c r="G147" s="176"/>
      <c r="H147" s="176"/>
      <c r="I147" s="176"/>
      <c r="J147" s="176"/>
      <c r="K147" s="176"/>
      <c r="L147" s="176"/>
      <c r="M147" s="176"/>
      <c r="N147" s="176"/>
      <c r="O147" s="175"/>
      <c r="P147" s="175"/>
      <c r="Q147" s="53"/>
    </row>
    <row r="148" spans="1:17">
      <c r="A148" s="52"/>
      <c r="B148" s="252"/>
      <c r="C148" s="176"/>
      <c r="D148" s="176"/>
      <c r="E148" s="176"/>
      <c r="F148" s="176"/>
      <c r="G148" s="176"/>
      <c r="H148" s="176"/>
      <c r="I148" s="176"/>
      <c r="J148" s="176"/>
      <c r="K148" s="176"/>
      <c r="L148" s="176"/>
      <c r="M148" s="176"/>
      <c r="N148" s="176"/>
      <c r="O148" s="175"/>
      <c r="P148" s="175"/>
      <c r="Q148" s="53"/>
    </row>
    <row r="149" spans="1:17">
      <c r="A149" s="52"/>
      <c r="B149" s="252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5"/>
      <c r="P149" s="175"/>
      <c r="Q149" s="53"/>
    </row>
    <row r="150" spans="1:17">
      <c r="A150" s="52"/>
      <c r="B150" s="252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175"/>
      <c r="P150" s="175"/>
      <c r="Q150" s="53"/>
    </row>
    <row r="151" spans="1:17">
      <c r="A151" s="52"/>
      <c r="B151" s="252"/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175"/>
      <c r="P151" s="175"/>
      <c r="Q151" s="53"/>
    </row>
    <row r="152" spans="1:17">
      <c r="A152" s="52"/>
      <c r="B152" s="252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5"/>
      <c r="P152" s="175"/>
      <c r="Q152" s="53"/>
    </row>
    <row r="153" spans="1:17">
      <c r="A153" s="52"/>
      <c r="B153" s="252"/>
      <c r="C153" s="176"/>
      <c r="D153" s="176"/>
      <c r="E153" s="176"/>
      <c r="F153" s="176"/>
      <c r="G153" s="176"/>
      <c r="H153" s="176"/>
      <c r="I153" s="176"/>
      <c r="J153" s="176"/>
      <c r="K153" s="176"/>
      <c r="L153" s="176"/>
      <c r="M153" s="176"/>
      <c r="N153" s="176"/>
      <c r="O153" s="175"/>
      <c r="P153" s="175"/>
      <c r="Q153" s="53"/>
    </row>
    <row r="154" spans="1:17">
      <c r="A154" s="52"/>
      <c r="B154" s="252"/>
      <c r="C154" s="176"/>
      <c r="D154" s="176"/>
      <c r="E154" s="176"/>
      <c r="F154" s="176"/>
      <c r="G154" s="176"/>
      <c r="H154" s="176"/>
      <c r="I154" s="176"/>
      <c r="J154" s="176"/>
      <c r="K154" s="176"/>
      <c r="L154" s="176"/>
      <c r="M154" s="176"/>
      <c r="N154" s="176"/>
      <c r="O154" s="175"/>
      <c r="P154" s="175"/>
      <c r="Q154" s="53"/>
    </row>
    <row r="155" spans="1:17">
      <c r="A155" s="52"/>
      <c r="B155" s="252"/>
      <c r="C155" s="176"/>
      <c r="D155" s="176"/>
      <c r="E155" s="176"/>
      <c r="F155" s="176"/>
      <c r="G155" s="176"/>
      <c r="H155" s="176"/>
      <c r="I155" s="176"/>
      <c r="J155" s="176"/>
      <c r="K155" s="176"/>
      <c r="L155" s="176"/>
      <c r="M155" s="176"/>
      <c r="N155" s="176"/>
      <c r="O155" s="175"/>
      <c r="P155" s="175"/>
      <c r="Q155" s="53"/>
    </row>
    <row r="156" spans="1:17">
      <c r="A156" s="52"/>
      <c r="B156" s="252"/>
      <c r="C156" s="176"/>
      <c r="D156" s="176"/>
      <c r="E156" s="176"/>
      <c r="F156" s="176"/>
      <c r="G156" s="176"/>
      <c r="H156" s="176"/>
      <c r="I156" s="176"/>
      <c r="J156" s="176"/>
      <c r="K156" s="176"/>
      <c r="L156" s="176"/>
      <c r="M156" s="176"/>
      <c r="N156" s="176"/>
      <c r="O156" s="175"/>
      <c r="P156" s="175"/>
      <c r="Q156" s="53"/>
    </row>
    <row r="157" spans="1:17">
      <c r="A157" s="52"/>
      <c r="B157" s="252"/>
      <c r="C157" s="176"/>
      <c r="D157" s="176"/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175"/>
      <c r="P157" s="175"/>
      <c r="Q157" s="53"/>
    </row>
    <row r="158" spans="1:17">
      <c r="A158" s="52"/>
      <c r="B158" s="252"/>
      <c r="C158" s="176"/>
      <c r="D158" s="176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5"/>
      <c r="P158" s="175"/>
      <c r="Q158" s="53"/>
    </row>
    <row r="159" spans="1:17">
      <c r="A159" s="52"/>
      <c r="B159" s="252"/>
      <c r="C159" s="176"/>
      <c r="D159" s="176"/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5"/>
      <c r="P159" s="175"/>
      <c r="Q159" s="53"/>
    </row>
    <row r="160" spans="1:17">
      <c r="A160" s="52"/>
      <c r="B160" s="252"/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5"/>
      <c r="P160" s="175"/>
      <c r="Q160" s="53"/>
    </row>
    <row r="161" spans="1:17">
      <c r="A161" s="52"/>
      <c r="B161" s="252"/>
      <c r="C161" s="176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75"/>
      <c r="P161" s="175"/>
      <c r="Q161" s="53"/>
    </row>
    <row r="162" spans="1:17">
      <c r="A162" s="52"/>
      <c r="B162" s="252"/>
      <c r="C162" s="176"/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175"/>
      <c r="P162" s="175"/>
      <c r="Q162" s="53"/>
    </row>
    <row r="163" spans="1:17">
      <c r="A163" s="52"/>
      <c r="B163" s="252"/>
      <c r="C163" s="176"/>
      <c r="D163" s="176"/>
      <c r="E163" s="176"/>
      <c r="F163" s="176"/>
      <c r="G163" s="176"/>
      <c r="H163" s="176"/>
      <c r="I163" s="176"/>
      <c r="J163" s="176"/>
      <c r="K163" s="176"/>
      <c r="L163" s="176"/>
      <c r="M163" s="176"/>
      <c r="N163" s="176"/>
      <c r="O163" s="175"/>
      <c r="P163" s="175"/>
      <c r="Q163" s="53"/>
    </row>
    <row r="164" spans="1:17">
      <c r="A164" s="52"/>
      <c r="B164" s="252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5"/>
      <c r="P164" s="175"/>
      <c r="Q164" s="53"/>
    </row>
    <row r="165" spans="1:17">
      <c r="A165" s="52"/>
      <c r="B165" s="252"/>
      <c r="C165" s="176"/>
      <c r="D165" s="176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5"/>
      <c r="P165" s="175"/>
      <c r="Q165" s="53"/>
    </row>
    <row r="166" spans="1:17" ht="15.75" thickBot="1">
      <c r="A166" s="52"/>
      <c r="B166" s="252"/>
      <c r="C166" s="176"/>
      <c r="D166" s="176"/>
      <c r="E166" s="176"/>
      <c r="F166" s="176"/>
      <c r="G166" s="176"/>
      <c r="H166" s="176"/>
      <c r="I166" s="176"/>
      <c r="J166" s="176"/>
      <c r="K166" s="176"/>
      <c r="L166" s="176"/>
      <c r="M166" s="176"/>
      <c r="N166" s="176"/>
      <c r="O166" s="175"/>
      <c r="P166" s="175"/>
      <c r="Q166" s="53"/>
    </row>
    <row r="167" spans="1:17" ht="15.75" thickBot="1">
      <c r="A167" s="52"/>
      <c r="B167" s="252"/>
      <c r="C167" s="176"/>
      <c r="D167" s="176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627" t="s">
        <v>200</v>
      </c>
      <c r="P167" s="175"/>
      <c r="Q167" s="53"/>
    </row>
    <row r="168" spans="1:17" ht="15.75" thickBot="1">
      <c r="A168" s="52"/>
      <c r="B168" s="252"/>
      <c r="C168" s="176"/>
      <c r="D168" s="176"/>
      <c r="E168" s="176"/>
      <c r="F168" s="176"/>
      <c r="G168" s="176"/>
      <c r="H168" s="629" t="s">
        <v>394</v>
      </c>
      <c r="I168" s="630"/>
      <c r="J168" s="630"/>
      <c r="K168" s="630"/>
      <c r="L168" s="630"/>
      <c r="M168" s="631"/>
      <c r="N168" s="176"/>
      <c r="O168" s="628"/>
      <c r="P168" s="175"/>
      <c r="Q168" s="53"/>
    </row>
    <row r="169" spans="1:17" ht="15.75" thickBot="1">
      <c r="A169" s="52"/>
      <c r="B169" s="252"/>
      <c r="C169" s="176"/>
      <c r="D169" s="176"/>
      <c r="E169" s="176"/>
      <c r="F169" s="176"/>
      <c r="G169" s="176"/>
      <c r="H169" s="55" t="s">
        <v>132</v>
      </c>
      <c r="I169" s="56" t="s">
        <v>133</v>
      </c>
      <c r="J169" s="55" t="s">
        <v>134</v>
      </c>
      <c r="K169" s="56" t="s">
        <v>135</v>
      </c>
      <c r="L169" s="55" t="s">
        <v>136</v>
      </c>
      <c r="M169" s="55" t="s">
        <v>137</v>
      </c>
      <c r="N169" s="176"/>
      <c r="O169" s="89" t="s">
        <v>2</v>
      </c>
      <c r="P169" s="175"/>
      <c r="Q169" s="53"/>
    </row>
    <row r="170" spans="1:17" ht="15.75" thickBot="1">
      <c r="A170" s="52"/>
      <c r="B170" s="252"/>
      <c r="C170" s="176"/>
      <c r="D170" s="176"/>
      <c r="E170" s="607" t="s">
        <v>371</v>
      </c>
      <c r="F170" s="608"/>
      <c r="G170" s="616"/>
      <c r="H170" s="32">
        <f>+'ACUM-JULIO'!B107</f>
        <v>275</v>
      </c>
      <c r="I170" s="32">
        <f>+'ACUM-AGOSTO'!B96</f>
        <v>286</v>
      </c>
      <c r="J170" s="32" t="e">
        <f>+#REF!</f>
        <v>#REF!</v>
      </c>
      <c r="K170" s="32">
        <f>+'ACUM-OCTUBRE'!B89</f>
        <v>0</v>
      </c>
      <c r="L170" s="32">
        <f>+'ACUM-NOVIEMBRE'!B93</f>
        <v>0</v>
      </c>
      <c r="M170" s="32">
        <f>+'ACUM-DICIEMBRE'!B83</f>
        <v>0</v>
      </c>
      <c r="N170" s="176"/>
      <c r="O170" s="32" t="e">
        <f>SUM(H170:N170)</f>
        <v>#REF!</v>
      </c>
      <c r="P170" s="175"/>
      <c r="Q170" s="53"/>
    </row>
    <row r="171" spans="1:17">
      <c r="A171" s="52"/>
      <c r="B171" s="252"/>
      <c r="C171" s="176"/>
      <c r="D171" s="176"/>
      <c r="E171" s="176"/>
      <c r="F171" s="176"/>
      <c r="G171" s="176"/>
      <c r="H171" s="176"/>
      <c r="I171" s="176"/>
      <c r="J171" s="176"/>
      <c r="K171" s="176"/>
      <c r="L171" s="176"/>
      <c r="M171" s="176"/>
      <c r="N171" s="176"/>
      <c r="O171" s="175"/>
      <c r="P171" s="175"/>
      <c r="Q171" s="53"/>
    </row>
    <row r="172" spans="1:17">
      <c r="A172" s="52"/>
      <c r="B172" s="252"/>
      <c r="C172" s="176"/>
      <c r="D172" s="176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175"/>
      <c r="P172" s="175"/>
      <c r="Q172" s="53"/>
    </row>
    <row r="173" spans="1:17">
      <c r="A173" s="52"/>
      <c r="B173" s="252"/>
      <c r="C173" s="176"/>
      <c r="D173" s="176"/>
      <c r="E173" s="176"/>
      <c r="F173" s="176"/>
      <c r="G173" s="176"/>
      <c r="H173" s="176"/>
      <c r="I173" s="176"/>
      <c r="J173" s="176"/>
      <c r="K173" s="176"/>
      <c r="L173" s="176"/>
      <c r="M173" s="176"/>
      <c r="N173" s="176"/>
      <c r="O173" s="175"/>
      <c r="P173" s="175"/>
      <c r="Q173" s="53"/>
    </row>
    <row r="174" spans="1:17">
      <c r="A174" s="52"/>
      <c r="B174" s="252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5"/>
      <c r="P174" s="175"/>
      <c r="Q174" s="53"/>
    </row>
    <row r="175" spans="1:17">
      <c r="A175" s="52"/>
      <c r="B175" s="252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5"/>
      <c r="P175" s="175"/>
      <c r="Q175" s="53"/>
    </row>
    <row r="176" spans="1:17">
      <c r="A176" s="52"/>
      <c r="B176" s="252"/>
      <c r="C176" s="176"/>
      <c r="D176" s="176"/>
      <c r="E176" s="176"/>
      <c r="F176" s="176"/>
      <c r="G176" s="176"/>
      <c r="H176" s="176"/>
      <c r="I176" s="176"/>
      <c r="J176" s="176"/>
      <c r="K176" s="176"/>
      <c r="L176" s="176"/>
      <c r="M176" s="176"/>
      <c r="N176" s="176"/>
      <c r="O176" s="175"/>
      <c r="P176" s="175"/>
      <c r="Q176" s="53"/>
    </row>
    <row r="177" spans="1:17">
      <c r="A177" s="52"/>
      <c r="B177" s="252"/>
      <c r="C177" s="176"/>
      <c r="D177" s="176"/>
      <c r="E177" s="176"/>
      <c r="F177" s="176"/>
      <c r="G177" s="176"/>
      <c r="H177" s="176"/>
      <c r="I177" s="176"/>
      <c r="J177" s="176"/>
      <c r="K177" s="176"/>
      <c r="L177" s="176"/>
      <c r="M177" s="176"/>
      <c r="N177" s="176"/>
      <c r="O177" s="175"/>
      <c r="P177" s="175"/>
      <c r="Q177" s="53"/>
    </row>
    <row r="178" spans="1:17">
      <c r="A178" s="52"/>
      <c r="B178" s="252"/>
      <c r="C178" s="176"/>
      <c r="D178" s="176"/>
      <c r="E178" s="176"/>
      <c r="F178" s="176"/>
      <c r="G178" s="176"/>
      <c r="H178" s="176"/>
      <c r="I178" s="176"/>
      <c r="J178" s="176"/>
      <c r="K178" s="176"/>
      <c r="L178" s="176"/>
      <c r="M178" s="176"/>
      <c r="N178" s="176"/>
      <c r="O178" s="175"/>
      <c r="P178" s="175"/>
      <c r="Q178" s="53"/>
    </row>
    <row r="179" spans="1:17">
      <c r="A179" s="52"/>
      <c r="B179" s="252"/>
      <c r="C179" s="176"/>
      <c r="D179" s="176"/>
      <c r="E179" s="176"/>
      <c r="F179" s="176"/>
      <c r="G179" s="176"/>
      <c r="H179" s="176"/>
      <c r="I179" s="176"/>
      <c r="J179" s="176"/>
      <c r="K179" s="176"/>
      <c r="L179" s="176"/>
      <c r="M179" s="176"/>
      <c r="N179" s="176"/>
      <c r="O179" s="175"/>
      <c r="P179" s="175"/>
      <c r="Q179" s="53"/>
    </row>
    <row r="180" spans="1:17">
      <c r="A180" s="52"/>
      <c r="B180" s="252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5"/>
      <c r="P180" s="175"/>
      <c r="Q180" s="53"/>
    </row>
    <row r="181" spans="1:17">
      <c r="A181" s="52"/>
      <c r="B181" s="252"/>
      <c r="C181" s="176"/>
      <c r="D181" s="176"/>
      <c r="E181" s="176"/>
      <c r="F181" s="176"/>
      <c r="G181" s="176"/>
      <c r="H181" s="176"/>
      <c r="I181" s="176"/>
      <c r="J181" s="176"/>
      <c r="K181" s="176"/>
      <c r="L181" s="176"/>
      <c r="M181" s="176"/>
      <c r="N181" s="176"/>
      <c r="O181" s="175"/>
      <c r="P181" s="175"/>
      <c r="Q181" s="53"/>
    </row>
    <row r="182" spans="1:17">
      <c r="A182" s="52"/>
      <c r="B182" s="252"/>
      <c r="C182" s="176"/>
      <c r="D182" s="176"/>
      <c r="E182" s="176"/>
      <c r="F182" s="176"/>
      <c r="G182" s="176"/>
      <c r="H182" s="176"/>
      <c r="I182" s="176"/>
      <c r="J182" s="176"/>
      <c r="K182" s="176"/>
      <c r="L182" s="176"/>
      <c r="M182" s="176"/>
      <c r="N182" s="176"/>
      <c r="O182" s="175"/>
      <c r="P182" s="175"/>
      <c r="Q182" s="53"/>
    </row>
    <row r="183" spans="1:17">
      <c r="A183" s="52"/>
      <c r="B183" s="252"/>
      <c r="C183" s="176"/>
      <c r="D183" s="176"/>
      <c r="E183" s="176"/>
      <c r="F183" s="176"/>
      <c r="G183" s="176"/>
      <c r="H183" s="176"/>
      <c r="I183" s="176"/>
      <c r="J183" s="176"/>
      <c r="K183" s="176"/>
      <c r="L183" s="176"/>
      <c r="M183" s="176"/>
      <c r="N183" s="176"/>
      <c r="O183" s="175"/>
      <c r="P183" s="175"/>
      <c r="Q183" s="53"/>
    </row>
    <row r="184" spans="1:17">
      <c r="A184" s="52"/>
      <c r="B184" s="252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175"/>
      <c r="P184" s="175"/>
      <c r="Q184" s="53"/>
    </row>
    <row r="185" spans="1:17">
      <c r="A185" s="52"/>
      <c r="B185" s="252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6"/>
      <c r="N185" s="176"/>
      <c r="O185" s="175"/>
      <c r="P185" s="175"/>
      <c r="Q185" s="53"/>
    </row>
    <row r="186" spans="1:17">
      <c r="A186" s="52"/>
      <c r="B186" s="252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175"/>
      <c r="P186" s="175"/>
      <c r="Q186" s="53"/>
    </row>
    <row r="187" spans="1:17">
      <c r="A187" s="52"/>
      <c r="B187" s="252"/>
      <c r="C187" s="176"/>
      <c r="D187" s="176"/>
      <c r="E187" s="176"/>
      <c r="F187" s="176"/>
      <c r="G187" s="176"/>
      <c r="H187" s="176"/>
      <c r="I187" s="176"/>
      <c r="J187" s="176"/>
      <c r="K187" s="176"/>
      <c r="L187" s="176"/>
      <c r="M187" s="176"/>
      <c r="N187" s="176"/>
      <c r="O187" s="175"/>
      <c r="P187" s="175"/>
      <c r="Q187" s="53"/>
    </row>
    <row r="188" spans="1:17">
      <c r="A188" s="52"/>
      <c r="B188" s="252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175"/>
      <c r="P188" s="175"/>
      <c r="Q188" s="53"/>
    </row>
    <row r="189" spans="1:17">
      <c r="A189" s="52"/>
      <c r="B189" s="252"/>
      <c r="C189" s="176"/>
      <c r="D189" s="176"/>
      <c r="E189" s="176"/>
      <c r="F189" s="176"/>
      <c r="G189" s="176"/>
      <c r="H189" s="176"/>
      <c r="I189" s="176"/>
      <c r="J189" s="176"/>
      <c r="K189" s="176"/>
      <c r="L189" s="176"/>
      <c r="M189" s="176"/>
      <c r="N189" s="176"/>
      <c r="O189" s="175"/>
      <c r="P189" s="175"/>
      <c r="Q189" s="53"/>
    </row>
    <row r="190" spans="1:17">
      <c r="A190" s="52"/>
      <c r="B190" s="252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5"/>
      <c r="P190" s="175"/>
      <c r="Q190" s="53"/>
    </row>
    <row r="191" spans="1:17">
      <c r="A191" s="52"/>
      <c r="B191" s="252"/>
      <c r="C191" s="176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175"/>
      <c r="P191" s="175"/>
      <c r="Q191" s="53"/>
    </row>
    <row r="192" spans="1:17">
      <c r="A192" s="52"/>
      <c r="B192" s="252"/>
      <c r="C192" s="176"/>
      <c r="D192" s="176"/>
      <c r="E192" s="176"/>
      <c r="F192" s="176"/>
      <c r="G192" s="176"/>
      <c r="H192" s="176"/>
      <c r="I192" s="176"/>
      <c r="J192" s="176"/>
      <c r="K192" s="176"/>
      <c r="L192" s="176"/>
      <c r="M192" s="176"/>
      <c r="N192" s="176"/>
      <c r="O192" s="175"/>
      <c r="P192" s="175"/>
      <c r="Q192" s="53"/>
    </row>
    <row r="193" spans="1:17" ht="15.75" thickBot="1">
      <c r="A193" s="52"/>
      <c r="B193" s="252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175"/>
      <c r="P193" s="175"/>
      <c r="Q193" s="53"/>
    </row>
    <row r="194" spans="1:17" ht="15.75" thickBot="1">
      <c r="A194" s="52"/>
      <c r="B194" s="252"/>
      <c r="C194" s="176"/>
      <c r="D194" s="176"/>
      <c r="E194" s="176"/>
      <c r="F194" s="176"/>
      <c r="G194" s="176"/>
      <c r="H194" s="176"/>
      <c r="I194" s="176"/>
      <c r="J194" s="176"/>
      <c r="K194" s="176"/>
      <c r="L194" s="176"/>
      <c r="M194" s="176"/>
      <c r="N194" s="176"/>
      <c r="O194" s="627" t="s">
        <v>200</v>
      </c>
      <c r="P194" s="175"/>
      <c r="Q194" s="53"/>
    </row>
    <row r="195" spans="1:17" ht="16.5" thickBot="1">
      <c r="A195" s="52"/>
      <c r="B195" s="252"/>
      <c r="C195" s="176"/>
      <c r="D195" s="176"/>
      <c r="E195" s="176"/>
      <c r="F195" s="176"/>
      <c r="G195" s="176"/>
      <c r="H195" s="632" t="s">
        <v>395</v>
      </c>
      <c r="I195" s="633"/>
      <c r="J195" s="633"/>
      <c r="K195" s="633"/>
      <c r="L195" s="633"/>
      <c r="M195" s="634"/>
      <c r="N195" s="176"/>
      <c r="O195" s="628"/>
      <c r="P195" s="175"/>
      <c r="Q195" s="53"/>
    </row>
    <row r="196" spans="1:17" ht="15.75" thickBot="1">
      <c r="A196" s="52"/>
      <c r="B196" s="252"/>
      <c r="C196" s="176"/>
      <c r="D196" s="176"/>
      <c r="E196" s="176"/>
      <c r="F196" s="176"/>
      <c r="G196" s="176"/>
      <c r="H196" s="55" t="s">
        <v>132</v>
      </c>
      <c r="I196" s="56" t="s">
        <v>133</v>
      </c>
      <c r="J196" s="55" t="s">
        <v>134</v>
      </c>
      <c r="K196" s="56" t="s">
        <v>135</v>
      </c>
      <c r="L196" s="55" t="s">
        <v>136</v>
      </c>
      <c r="M196" s="55" t="s">
        <v>137</v>
      </c>
      <c r="N196" s="176"/>
      <c r="O196" s="89" t="s">
        <v>2</v>
      </c>
      <c r="P196" s="175"/>
      <c r="Q196" s="53"/>
    </row>
    <row r="197" spans="1:17" ht="15.75" thickBot="1">
      <c r="A197" s="52"/>
      <c r="B197" s="252"/>
      <c r="C197" s="176"/>
      <c r="D197" s="176"/>
      <c r="E197" s="607" t="s">
        <v>147</v>
      </c>
      <c r="F197" s="608"/>
      <c r="G197" s="616"/>
      <c r="H197" s="32">
        <f>+'ACUM-JULIO'!B111</f>
        <v>4</v>
      </c>
      <c r="I197" s="32">
        <f>+'ACUM-AGOSTO'!B100</f>
        <v>4</v>
      </c>
      <c r="J197" s="32" t="e">
        <f>+#REF!</f>
        <v>#REF!</v>
      </c>
      <c r="K197" s="32">
        <v>0</v>
      </c>
      <c r="L197" s="32">
        <f>+'ACUM-NOVIEMBRE'!B97</f>
        <v>0</v>
      </c>
      <c r="M197" s="32">
        <f>+'ACUM-NOVIEMBRE'!C97</f>
        <v>0</v>
      </c>
      <c r="N197" s="176"/>
      <c r="O197" s="32" t="e">
        <f>SUM(H197:N197)</f>
        <v>#REF!</v>
      </c>
      <c r="P197" s="175"/>
      <c r="Q197" s="53"/>
    </row>
    <row r="198" spans="1:17">
      <c r="A198" s="52"/>
      <c r="B198" s="252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5"/>
      <c r="Q198" s="53"/>
    </row>
    <row r="199" spans="1:17">
      <c r="A199" s="52"/>
      <c r="B199" s="252"/>
      <c r="C199" s="176"/>
      <c r="D199" s="176"/>
      <c r="E199" s="176"/>
      <c r="F199" s="33"/>
      <c r="G199" s="33"/>
      <c r="H199" s="33"/>
      <c r="I199" s="33"/>
      <c r="J199" s="33"/>
      <c r="K199" s="33"/>
      <c r="L199" s="33"/>
      <c r="M199" s="33"/>
      <c r="N199" s="176"/>
      <c r="O199" s="176"/>
      <c r="P199" s="175"/>
      <c r="Q199" s="53"/>
    </row>
    <row r="200" spans="1:17">
      <c r="A200" s="52"/>
      <c r="B200" s="252"/>
      <c r="C200" s="176"/>
      <c r="D200" s="176"/>
      <c r="E200" s="176"/>
      <c r="F200" s="33"/>
      <c r="G200" s="33"/>
      <c r="H200" s="33"/>
      <c r="I200" s="33"/>
      <c r="J200" s="33"/>
      <c r="K200" s="33"/>
      <c r="L200" s="33"/>
      <c r="M200" s="33"/>
      <c r="N200" s="176"/>
      <c r="O200" s="176"/>
      <c r="P200" s="175"/>
      <c r="Q200" s="53"/>
    </row>
    <row r="201" spans="1:17">
      <c r="A201" s="52"/>
      <c r="B201" s="252"/>
      <c r="C201" s="176"/>
      <c r="D201" s="176"/>
      <c r="E201" s="176"/>
      <c r="F201" s="33"/>
      <c r="G201" s="33"/>
      <c r="H201" s="33"/>
      <c r="I201" s="33"/>
      <c r="J201" s="33"/>
      <c r="K201" s="33"/>
      <c r="L201" s="33"/>
      <c r="M201" s="33"/>
      <c r="N201" s="176"/>
      <c r="O201" s="176"/>
      <c r="P201" s="175"/>
      <c r="Q201" s="53"/>
    </row>
    <row r="202" spans="1:17">
      <c r="A202" s="52"/>
      <c r="B202" s="252"/>
      <c r="C202" s="176"/>
      <c r="D202" s="176"/>
      <c r="E202" s="176"/>
      <c r="F202" s="33"/>
      <c r="G202" s="33"/>
      <c r="H202" s="33"/>
      <c r="I202" s="33"/>
      <c r="J202" s="33"/>
      <c r="K202" s="33"/>
      <c r="L202" s="33"/>
      <c r="M202" s="33"/>
      <c r="N202" s="176"/>
      <c r="O202" s="176"/>
      <c r="P202" s="175"/>
      <c r="Q202" s="53"/>
    </row>
    <row r="203" spans="1:17">
      <c r="A203" s="52"/>
      <c r="B203" s="252"/>
      <c r="C203" s="176"/>
      <c r="D203" s="176"/>
      <c r="E203" s="176"/>
      <c r="F203" s="33"/>
      <c r="G203" s="33"/>
      <c r="H203" s="33"/>
      <c r="I203" s="33"/>
      <c r="J203" s="33"/>
      <c r="K203" s="33"/>
      <c r="L203" s="33"/>
      <c r="M203" s="33"/>
      <c r="N203" s="176"/>
      <c r="O203" s="176"/>
      <c r="P203" s="175"/>
      <c r="Q203" s="53"/>
    </row>
    <row r="204" spans="1:17">
      <c r="A204" s="52"/>
      <c r="B204" s="252"/>
      <c r="C204" s="176"/>
      <c r="D204" s="176"/>
      <c r="E204" s="176"/>
      <c r="F204" s="33"/>
      <c r="G204" s="33"/>
      <c r="H204" s="33"/>
      <c r="I204" s="33"/>
      <c r="J204" s="33"/>
      <c r="K204" s="33"/>
      <c r="L204" s="33"/>
      <c r="M204" s="33"/>
      <c r="N204" s="176"/>
      <c r="O204" s="176"/>
      <c r="P204" s="175"/>
      <c r="Q204" s="53"/>
    </row>
    <row r="205" spans="1:17">
      <c r="A205" s="52"/>
      <c r="B205" s="252"/>
      <c r="C205" s="176"/>
      <c r="D205" s="176"/>
      <c r="E205" s="176"/>
      <c r="F205" s="33"/>
      <c r="G205" s="33"/>
      <c r="H205" s="33"/>
      <c r="I205" s="33"/>
      <c r="J205" s="33"/>
      <c r="K205" s="33"/>
      <c r="L205" s="33"/>
      <c r="M205" s="33"/>
      <c r="N205" s="176"/>
      <c r="O205" s="176"/>
      <c r="P205" s="175"/>
      <c r="Q205" s="53"/>
    </row>
    <row r="206" spans="1:17">
      <c r="A206" s="52"/>
      <c r="B206" s="252"/>
      <c r="C206" s="176"/>
      <c r="D206" s="176"/>
      <c r="E206" s="176"/>
      <c r="F206" s="33"/>
      <c r="G206" s="33"/>
      <c r="H206" s="33"/>
      <c r="I206" s="33"/>
      <c r="J206" s="33"/>
      <c r="K206" s="33"/>
      <c r="L206" s="33"/>
      <c r="M206" s="33"/>
      <c r="N206" s="176"/>
      <c r="O206" s="176"/>
      <c r="P206" s="175"/>
      <c r="Q206" s="53"/>
    </row>
    <row r="207" spans="1:17">
      <c r="A207" s="52"/>
      <c r="B207" s="252"/>
      <c r="C207" s="176"/>
      <c r="D207" s="176"/>
      <c r="E207" s="176"/>
      <c r="F207" s="33"/>
      <c r="G207" s="33"/>
      <c r="H207" s="33"/>
      <c r="I207" s="33"/>
      <c r="J207" s="33"/>
      <c r="K207" s="33"/>
      <c r="L207" s="33"/>
      <c r="M207" s="33"/>
      <c r="N207" s="176"/>
      <c r="O207" s="176"/>
      <c r="P207" s="175"/>
      <c r="Q207" s="53"/>
    </row>
    <row r="208" spans="1:17">
      <c r="A208" s="52"/>
      <c r="B208" s="252"/>
      <c r="C208" s="176"/>
      <c r="D208" s="176"/>
      <c r="E208" s="176"/>
      <c r="F208" s="33"/>
      <c r="G208" s="33"/>
      <c r="H208" s="33"/>
      <c r="I208" s="33"/>
      <c r="J208" s="33"/>
      <c r="K208" s="33"/>
      <c r="L208" s="33"/>
      <c r="M208" s="33"/>
      <c r="N208" s="176"/>
      <c r="O208" s="176"/>
      <c r="P208" s="175"/>
      <c r="Q208" s="53"/>
    </row>
    <row r="209" spans="1:17">
      <c r="A209" s="52"/>
      <c r="B209" s="252"/>
      <c r="C209" s="176"/>
      <c r="D209" s="176"/>
      <c r="E209" s="176"/>
      <c r="F209" s="33"/>
      <c r="G209" s="33"/>
      <c r="H209" s="33"/>
      <c r="I209" s="33"/>
      <c r="J209" s="33"/>
      <c r="K209" s="33"/>
      <c r="L209" s="33"/>
      <c r="M209" s="33"/>
      <c r="N209" s="176"/>
      <c r="O209" s="176"/>
      <c r="P209" s="175"/>
      <c r="Q209" s="53"/>
    </row>
    <row r="210" spans="1:17">
      <c r="A210" s="52"/>
      <c r="B210" s="252"/>
      <c r="C210" s="176"/>
      <c r="D210" s="176"/>
      <c r="E210" s="176"/>
      <c r="F210" s="33"/>
      <c r="G210" s="33"/>
      <c r="H210" s="33"/>
      <c r="I210" s="33"/>
      <c r="J210" s="33"/>
      <c r="K210" s="33"/>
      <c r="L210" s="33"/>
      <c r="M210" s="33"/>
      <c r="N210" s="176"/>
      <c r="O210" s="176"/>
      <c r="P210" s="175"/>
      <c r="Q210" s="53"/>
    </row>
    <row r="211" spans="1:17">
      <c r="A211" s="52"/>
      <c r="B211" s="252"/>
      <c r="C211" s="176"/>
      <c r="D211" s="176"/>
      <c r="E211" s="176"/>
      <c r="F211" s="33"/>
      <c r="G211" s="33"/>
      <c r="H211" s="33"/>
      <c r="I211" s="33"/>
      <c r="J211" s="33"/>
      <c r="K211" s="33"/>
      <c r="L211" s="33"/>
      <c r="M211" s="33"/>
      <c r="N211" s="176"/>
      <c r="O211" s="176"/>
      <c r="P211" s="175"/>
      <c r="Q211" s="53"/>
    </row>
    <row r="212" spans="1:17">
      <c r="A212" s="52"/>
      <c r="B212" s="252"/>
      <c r="C212" s="176"/>
      <c r="D212" s="176"/>
      <c r="E212" s="176"/>
      <c r="F212" s="33"/>
      <c r="G212" s="33"/>
      <c r="H212" s="33"/>
      <c r="I212" s="33"/>
      <c r="J212" s="33"/>
      <c r="K212" s="33"/>
      <c r="L212" s="33"/>
      <c r="M212" s="33"/>
      <c r="N212" s="176"/>
      <c r="O212" s="176"/>
      <c r="P212" s="175"/>
      <c r="Q212" s="53"/>
    </row>
    <row r="213" spans="1:17">
      <c r="A213" s="52"/>
      <c r="B213" s="252"/>
      <c r="C213" s="176"/>
      <c r="D213" s="176"/>
      <c r="E213" s="176"/>
      <c r="F213" s="33"/>
      <c r="G213" s="33"/>
      <c r="H213" s="33"/>
      <c r="I213" s="33"/>
      <c r="J213" s="33"/>
      <c r="K213" s="33"/>
      <c r="L213" s="33"/>
      <c r="M213" s="33"/>
      <c r="N213" s="176"/>
      <c r="O213" s="176"/>
      <c r="P213" s="175"/>
      <c r="Q213" s="53"/>
    </row>
    <row r="214" spans="1:17">
      <c r="A214" s="52"/>
      <c r="B214" s="252"/>
      <c r="C214" s="176"/>
      <c r="D214" s="176"/>
      <c r="E214" s="176"/>
      <c r="F214" s="176"/>
      <c r="G214" s="176"/>
      <c r="H214" s="176"/>
      <c r="I214" s="176"/>
      <c r="J214" s="176"/>
      <c r="K214" s="176"/>
      <c r="L214" s="176"/>
      <c r="M214" s="176"/>
      <c r="N214" s="176"/>
      <c r="O214" s="176"/>
      <c r="P214" s="175"/>
      <c r="Q214" s="53"/>
    </row>
    <row r="215" spans="1:17">
      <c r="A215" s="52"/>
      <c r="B215" s="252"/>
      <c r="C215" s="176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176"/>
      <c r="P215" s="175"/>
      <c r="Q215" s="53"/>
    </row>
    <row r="216" spans="1:17">
      <c r="A216" s="52"/>
      <c r="B216" s="252"/>
      <c r="C216" s="176"/>
      <c r="D216" s="176"/>
      <c r="E216" s="176"/>
      <c r="F216" s="176"/>
      <c r="G216" s="176"/>
      <c r="H216" s="176"/>
      <c r="I216" s="176"/>
      <c r="J216" s="176"/>
      <c r="K216" s="176"/>
      <c r="L216" s="176"/>
      <c r="M216" s="176"/>
      <c r="N216" s="176"/>
      <c r="O216" s="176"/>
      <c r="P216" s="175"/>
      <c r="Q216" s="53"/>
    </row>
    <row r="217" spans="1:17">
      <c r="A217" s="52"/>
      <c r="B217" s="252"/>
      <c r="C217" s="176"/>
      <c r="D217" s="176"/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5"/>
      <c r="Q217" s="53"/>
    </row>
    <row r="218" spans="1:17" ht="15.75" thickBot="1">
      <c r="A218" s="52"/>
      <c r="B218" s="252"/>
      <c r="C218" s="176"/>
      <c r="D218" s="176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176"/>
      <c r="P218" s="175"/>
      <c r="Q218" s="53"/>
    </row>
    <row r="219" spans="1:17" ht="15.75" thickBot="1">
      <c r="A219" s="52"/>
      <c r="B219" s="252"/>
      <c r="C219" s="176"/>
      <c r="D219" s="176"/>
      <c r="E219" s="176"/>
      <c r="F219" s="176"/>
      <c r="G219" s="176"/>
      <c r="H219" s="176"/>
      <c r="I219" s="176"/>
      <c r="J219" s="176"/>
      <c r="K219" s="176"/>
      <c r="L219" s="176"/>
      <c r="M219" s="176"/>
      <c r="N219" s="176"/>
      <c r="O219" s="627" t="s">
        <v>200</v>
      </c>
      <c r="P219" s="175"/>
      <c r="Q219" s="53"/>
    </row>
    <row r="220" spans="1:17" ht="16.5" thickBot="1">
      <c r="A220" s="52"/>
      <c r="B220" s="252"/>
      <c r="C220" s="176"/>
      <c r="D220" s="176"/>
      <c r="E220" s="176"/>
      <c r="F220" s="176"/>
      <c r="G220" s="632" t="s">
        <v>396</v>
      </c>
      <c r="H220" s="633"/>
      <c r="I220" s="633"/>
      <c r="J220" s="633"/>
      <c r="K220" s="633"/>
      <c r="L220" s="634"/>
      <c r="M220" s="176"/>
      <c r="N220" s="176"/>
      <c r="O220" s="628"/>
      <c r="P220" s="175"/>
      <c r="Q220" s="53"/>
    </row>
    <row r="221" spans="1:17" ht="15.75" thickBot="1">
      <c r="A221" s="52"/>
      <c r="B221" s="252"/>
      <c r="C221" s="176"/>
      <c r="D221" s="176"/>
      <c r="E221" s="176"/>
      <c r="F221" s="176"/>
      <c r="G221" s="55" t="s">
        <v>132</v>
      </c>
      <c r="H221" s="56" t="s">
        <v>133</v>
      </c>
      <c r="I221" s="55" t="s">
        <v>134</v>
      </c>
      <c r="J221" s="56" t="s">
        <v>135</v>
      </c>
      <c r="K221" s="55" t="s">
        <v>136</v>
      </c>
      <c r="L221" s="55" t="s">
        <v>137</v>
      </c>
      <c r="M221" s="176"/>
      <c r="N221" s="176"/>
      <c r="O221" s="89" t="s">
        <v>2</v>
      </c>
      <c r="P221" s="175"/>
      <c r="Q221" s="53"/>
    </row>
    <row r="222" spans="1:17" ht="15.75" customHeight="1" thickBot="1">
      <c r="A222" s="52"/>
      <c r="B222" s="252"/>
      <c r="C222" s="176"/>
      <c r="D222" s="331" t="str">
        <f>+'ACUM-JULIO'!A301</f>
        <v>Actas y Acuerdos</v>
      </c>
      <c r="E222" s="206"/>
      <c r="F222" s="207"/>
      <c r="G222" s="381">
        <f>+'ACUM-JULIO'!B301</f>
        <v>20</v>
      </c>
      <c r="H222" s="382">
        <f>+'ACUM-AGOSTO'!B271</f>
        <v>14</v>
      </c>
      <c r="I222" s="382" t="e">
        <f>+#REF!</f>
        <v>#REF!</v>
      </c>
      <c r="J222" s="382">
        <f>+'ACUM-OCTUBRE'!B260</f>
        <v>0</v>
      </c>
      <c r="K222" s="382">
        <f>+'ACUM-NOVIEMBRE'!B307</f>
        <v>0</v>
      </c>
      <c r="L222" s="383">
        <f>+'ACUM-DICIEMBRE'!B252</f>
        <v>0</v>
      </c>
      <c r="M222" s="176"/>
      <c r="N222" s="176"/>
      <c r="O222" s="380" t="e">
        <f t="shared" ref="O222:O253" si="4">SUM(G222:N222)</f>
        <v>#REF!</v>
      </c>
      <c r="P222" s="175"/>
      <c r="Q222" s="53"/>
    </row>
    <row r="223" spans="1:17" ht="15.75" customHeight="1" thickBot="1">
      <c r="A223" s="52"/>
      <c r="B223" s="252"/>
      <c r="C223" s="176"/>
      <c r="D223" s="331" t="str">
        <f>+'ACUM-JULIO'!A302</f>
        <v>Agua y Alcantarillado</v>
      </c>
      <c r="E223" s="206"/>
      <c r="F223" s="207"/>
      <c r="G223" s="381">
        <f>+'ACUM-JULIO'!B302</f>
        <v>2</v>
      </c>
      <c r="H223" s="382">
        <f>+'ACUM-AGOSTO'!B272</f>
        <v>2</v>
      </c>
      <c r="I223" s="382" t="e">
        <f>+#REF!</f>
        <v>#REF!</v>
      </c>
      <c r="J223" s="382">
        <f>+'ACUM-OCTUBRE'!B261</f>
        <v>0</v>
      </c>
      <c r="K223" s="379">
        <f>+'ACUM-NOVIEMBRE'!B308</f>
        <v>0</v>
      </c>
      <c r="L223" s="383">
        <f>+'ACUM-DICIEMBRE'!B253</f>
        <v>0</v>
      </c>
      <c r="M223" s="176"/>
      <c r="N223" s="176"/>
      <c r="O223" s="380" t="e">
        <f t="shared" si="4"/>
        <v>#REF!</v>
      </c>
      <c r="P223" s="175"/>
      <c r="Q223" s="53"/>
    </row>
    <row r="224" spans="1:17" ht="15.75" customHeight="1" thickBot="1">
      <c r="A224" s="52"/>
      <c r="B224" s="252"/>
      <c r="C224" s="176"/>
      <c r="D224" s="331" t="str">
        <f>+'ACUM-JULIO'!A303</f>
        <v>Alumbrado Público</v>
      </c>
      <c r="E224" s="206"/>
      <c r="F224" s="207"/>
      <c r="G224" s="381">
        <f>+'ACUM-JULIO'!B303</f>
        <v>5</v>
      </c>
      <c r="H224" s="382">
        <f>+'ACUM-AGOSTO'!B273</f>
        <v>1</v>
      </c>
      <c r="I224" s="382" t="e">
        <f>+#REF!</f>
        <v>#REF!</v>
      </c>
      <c r="J224" s="382">
        <f>+'ACUM-OCTUBRE'!B262</f>
        <v>0</v>
      </c>
      <c r="K224" s="379">
        <f>+'ACUM-NOVIEMBRE'!B309</f>
        <v>0</v>
      </c>
      <c r="L224" s="383">
        <f>+'ACUM-DICIEMBRE'!B254</f>
        <v>0</v>
      </c>
      <c r="M224" s="176"/>
      <c r="N224" s="176"/>
      <c r="O224" s="380" t="e">
        <f t="shared" si="4"/>
        <v>#REF!</v>
      </c>
      <c r="P224" s="175"/>
      <c r="Q224" s="53"/>
    </row>
    <row r="225" spans="1:17" ht="15.75" customHeight="1" thickBot="1">
      <c r="A225" s="52"/>
      <c r="B225" s="252"/>
      <c r="C225" s="176"/>
      <c r="D225" s="331" t="str">
        <f>+'ACUM-JULIO'!A304</f>
        <v>Archivo Municipal</v>
      </c>
      <c r="E225" s="206"/>
      <c r="F225" s="207"/>
      <c r="G225" s="381">
        <f>+'ACUM-JULIO'!B304</f>
        <v>16</v>
      </c>
      <c r="H225" s="382">
        <f>+'ACUM-AGOSTO'!B274</f>
        <v>11</v>
      </c>
      <c r="I225" s="382" t="e">
        <f>+#REF!</f>
        <v>#REF!</v>
      </c>
      <c r="J225" s="382">
        <f>+'ACUM-OCTUBRE'!B263</f>
        <v>0</v>
      </c>
      <c r="K225" s="379">
        <f>+'ACUM-NOVIEMBRE'!B310</f>
        <v>0</v>
      </c>
      <c r="L225" s="383">
        <f>+'ACUM-DICIEMBRE'!B255</f>
        <v>0</v>
      </c>
      <c r="M225" s="176"/>
      <c r="N225" s="176"/>
      <c r="O225" s="380" t="e">
        <f t="shared" si="4"/>
        <v>#REF!</v>
      </c>
      <c r="P225" s="175"/>
      <c r="Q225" s="53"/>
    </row>
    <row r="226" spans="1:17" ht="15.75" customHeight="1" thickBot="1">
      <c r="A226" s="52"/>
      <c r="B226" s="252"/>
      <c r="C226" s="176"/>
      <c r="D226" s="331" t="str">
        <f>+'ACUM-JULIO'!A305</f>
        <v>Aseo Público</v>
      </c>
      <c r="E226" s="206"/>
      <c r="F226" s="207"/>
      <c r="G226" s="381">
        <f>+'ACUM-JULIO'!B305</f>
        <v>5</v>
      </c>
      <c r="H226" s="382">
        <f>+'ACUM-AGOSTO'!B275</f>
        <v>2</v>
      </c>
      <c r="I226" s="382" t="e">
        <f>+#REF!</f>
        <v>#REF!</v>
      </c>
      <c r="J226" s="382">
        <f>+'ACUM-OCTUBRE'!B264</f>
        <v>0</v>
      </c>
      <c r="K226" s="379">
        <f>+'ACUM-NOVIEMBRE'!B311</f>
        <v>0</v>
      </c>
      <c r="L226" s="383">
        <f>+'ACUM-DICIEMBRE'!B256</f>
        <v>0</v>
      </c>
      <c r="M226" s="176"/>
      <c r="N226" s="176"/>
      <c r="O226" s="380" t="e">
        <f t="shared" si="4"/>
        <v>#REF!</v>
      </c>
      <c r="P226" s="175"/>
      <c r="Q226" s="53"/>
    </row>
    <row r="227" spans="1:17" ht="15.75" customHeight="1" thickBot="1">
      <c r="A227" s="52"/>
      <c r="B227" s="252"/>
      <c r="C227" s="176"/>
      <c r="D227" s="331" t="str">
        <f>+'ACUM-JULIO'!A306</f>
        <v>Asuntos Internos</v>
      </c>
      <c r="E227" s="206"/>
      <c r="F227" s="207"/>
      <c r="G227" s="381">
        <f>+'ACUM-JULIO'!B306</f>
        <v>4</v>
      </c>
      <c r="H227" s="382">
        <f>+'ACUM-AGOSTO'!B276</f>
        <v>3</v>
      </c>
      <c r="I227" s="382" t="e">
        <f>+#REF!</f>
        <v>#REF!</v>
      </c>
      <c r="J227" s="382">
        <f>+'ACUM-OCTUBRE'!B265</f>
        <v>0</v>
      </c>
      <c r="K227" s="379">
        <f>+'ACUM-NOVIEMBRE'!B312</f>
        <v>0</v>
      </c>
      <c r="L227" s="383">
        <f>+'ACUM-DICIEMBRE'!B257</f>
        <v>0</v>
      </c>
      <c r="M227" s="176"/>
      <c r="N227" s="176"/>
      <c r="O227" s="380" t="e">
        <f t="shared" si="4"/>
        <v>#REF!</v>
      </c>
      <c r="P227" s="175"/>
      <c r="Q227" s="53"/>
    </row>
    <row r="228" spans="1:17" ht="15.75" customHeight="1" thickBot="1">
      <c r="A228" s="52"/>
      <c r="B228" s="252"/>
      <c r="C228" s="176"/>
      <c r="D228" s="331" t="str">
        <f>+'ACUM-JULIO'!A307</f>
        <v>Atención Ciudadana</v>
      </c>
      <c r="E228" s="206"/>
      <c r="F228" s="207"/>
      <c r="G228" s="381">
        <f>+'ACUM-JULIO'!B307</f>
        <v>5</v>
      </c>
      <c r="H228" s="382">
        <f>+'ACUM-AGOSTO'!B277</f>
        <v>5</v>
      </c>
      <c r="I228" s="382" t="e">
        <f>+#REF!</f>
        <v>#REF!</v>
      </c>
      <c r="J228" s="382">
        <f>+'ACUM-OCTUBRE'!B266</f>
        <v>0</v>
      </c>
      <c r="K228" s="379">
        <f>+'ACUM-NOVIEMBRE'!B313</f>
        <v>0</v>
      </c>
      <c r="L228" s="383">
        <f>+'ACUM-DICIEMBRE'!B258</f>
        <v>0</v>
      </c>
      <c r="M228" s="176"/>
      <c r="N228" s="176"/>
      <c r="O228" s="380" t="e">
        <f t="shared" si="4"/>
        <v>#REF!</v>
      </c>
      <c r="P228" s="175"/>
      <c r="Q228" s="53"/>
    </row>
    <row r="229" spans="1:17" ht="15.75" customHeight="1" thickBot="1">
      <c r="A229" s="52"/>
      <c r="B229" s="252"/>
      <c r="C229" s="176"/>
      <c r="D229" s="331" t="str">
        <f>+'ACUM-JULIO'!A308</f>
        <v>Catastro</v>
      </c>
      <c r="E229" s="206"/>
      <c r="F229" s="207"/>
      <c r="G229" s="381">
        <f>+'ACUM-JULIO'!B308</f>
        <v>8</v>
      </c>
      <c r="H229" s="382">
        <f>+'ACUM-AGOSTO'!B278</f>
        <v>9</v>
      </c>
      <c r="I229" s="382" t="e">
        <f>+#REF!</f>
        <v>#REF!</v>
      </c>
      <c r="J229" s="382">
        <f>+'ACUM-OCTUBRE'!B267</f>
        <v>0</v>
      </c>
      <c r="K229" s="379">
        <f>+'ACUM-NOVIEMBRE'!B314</f>
        <v>0</v>
      </c>
      <c r="L229" s="383">
        <f>+'ACUM-DICIEMBRE'!B259</f>
        <v>0</v>
      </c>
      <c r="M229" s="176"/>
      <c r="N229" s="176"/>
      <c r="O229" s="380" t="e">
        <f t="shared" si="4"/>
        <v>#REF!</v>
      </c>
      <c r="P229" s="175"/>
      <c r="Q229" s="53"/>
    </row>
    <row r="230" spans="1:17" s="122" customFormat="1" ht="18" customHeight="1" thickBot="1">
      <c r="A230" s="52"/>
      <c r="B230" s="252"/>
      <c r="C230" s="176"/>
      <c r="D230" s="331" t="str">
        <f>+'ACUM-JULIO'!A309</f>
        <v>Cementerios</v>
      </c>
      <c r="E230" s="206"/>
      <c r="F230" s="207"/>
      <c r="G230" s="381">
        <f>+'ACUM-JULIO'!B309</f>
        <v>0</v>
      </c>
      <c r="H230" s="382">
        <f>+'ACUM-AGOSTO'!B279</f>
        <v>1</v>
      </c>
      <c r="I230" s="382" t="e">
        <f>+#REF!</f>
        <v>#REF!</v>
      </c>
      <c r="J230" s="379">
        <f>+'ACUM-OCTUBRE'!B270</f>
        <v>0</v>
      </c>
      <c r="K230" s="379">
        <f>+'ACUM-NOVIEMBRE'!B317</f>
        <v>0</v>
      </c>
      <c r="L230" s="383">
        <f>+'ACUM-DICIEMBRE'!B260</f>
        <v>0</v>
      </c>
      <c r="M230" s="176"/>
      <c r="N230" s="176"/>
      <c r="O230" s="380" t="e">
        <f t="shared" si="4"/>
        <v>#REF!</v>
      </c>
      <c r="P230" s="175"/>
      <c r="Q230" s="53"/>
    </row>
    <row r="231" spans="1:17" ht="15.75" customHeight="1" thickBot="1">
      <c r="A231" s="52"/>
      <c r="B231" s="252"/>
      <c r="C231" s="176"/>
      <c r="D231" s="331" t="str">
        <f>+'ACUM-JULIO'!A310</f>
        <v>Centro de  Promoción Económica y Turismo</v>
      </c>
      <c r="E231" s="206"/>
      <c r="F231" s="207"/>
      <c r="G231" s="381">
        <f>+'ACUM-JULIO'!B310</f>
        <v>7</v>
      </c>
      <c r="H231" s="382">
        <f>+'ACUM-AGOSTO'!B280</f>
        <v>3</v>
      </c>
      <c r="I231" s="382" t="e">
        <f>+#REF!</f>
        <v>#REF!</v>
      </c>
      <c r="J231" s="379">
        <f>+'ACUM-OCTUBRE'!B268</f>
        <v>0</v>
      </c>
      <c r="K231" s="379">
        <f>+'ACUM-NOVIEMBRE'!B315</f>
        <v>0</v>
      </c>
      <c r="L231" s="383">
        <f>+'ACUM-DICIEMBRE'!B261</f>
        <v>0</v>
      </c>
      <c r="M231" s="176"/>
      <c r="N231" s="176"/>
      <c r="O231" s="380" t="e">
        <f t="shared" si="4"/>
        <v>#REF!</v>
      </c>
      <c r="P231" s="175"/>
      <c r="Q231" s="53"/>
    </row>
    <row r="232" spans="1:17" ht="15.75" customHeight="1" thickBot="1">
      <c r="A232" s="52"/>
      <c r="B232" s="252"/>
      <c r="C232" s="176"/>
      <c r="D232" s="331" t="str">
        <f>+'ACUM-JULIO'!A311</f>
        <v>Comisaría General de Seguridad Pública</v>
      </c>
      <c r="E232" s="206"/>
      <c r="F232" s="207"/>
      <c r="G232" s="381">
        <f>+'ACUM-JULIO'!B311</f>
        <v>40</v>
      </c>
      <c r="H232" s="382">
        <f>+'ACUM-AGOSTO'!B281</f>
        <v>43</v>
      </c>
      <c r="I232" s="382" t="e">
        <f>+#REF!</f>
        <v>#REF!</v>
      </c>
      <c r="J232" s="379">
        <f>+'ACUM-OCTUBRE'!B269</f>
        <v>0</v>
      </c>
      <c r="K232" s="379">
        <f>+'ACUM-NOVIEMBRE'!B316</f>
        <v>0</v>
      </c>
      <c r="L232" s="383">
        <f>+'ACUM-DICIEMBRE'!B262</f>
        <v>0</v>
      </c>
      <c r="M232" s="176"/>
      <c r="N232" s="176"/>
      <c r="O232" s="380" t="e">
        <f t="shared" si="4"/>
        <v>#REF!</v>
      </c>
      <c r="P232" s="175"/>
      <c r="Q232" s="53"/>
    </row>
    <row r="233" spans="1:17" ht="15.75" customHeight="1" thickBot="1">
      <c r="A233" s="52"/>
      <c r="B233" s="252"/>
      <c r="C233" s="176"/>
      <c r="D233" s="331" t="str">
        <f>+'ACUM-JULIO'!A312</f>
        <v>Comunicación Social</v>
      </c>
      <c r="E233" s="206"/>
      <c r="F233" s="207"/>
      <c r="G233" s="381">
        <f>+'ACUM-JULIO'!B312</f>
        <v>3</v>
      </c>
      <c r="H233" s="382">
        <f>+'ACUM-AGOSTO'!B282</f>
        <v>6</v>
      </c>
      <c r="I233" s="382" t="e">
        <f>+#REF!</f>
        <v>#REF!</v>
      </c>
      <c r="J233" s="379">
        <f>+'ACUM-OCTUBRE'!B271</f>
        <v>0</v>
      </c>
      <c r="K233" s="379">
        <f>+'ACUM-NOVIEMBRE'!B318</f>
        <v>0</v>
      </c>
      <c r="L233" s="383">
        <f>+'ACUM-DICIEMBRE'!B263</f>
        <v>0</v>
      </c>
      <c r="M233" s="176"/>
      <c r="N233" s="176"/>
      <c r="O233" s="380" t="e">
        <f t="shared" si="4"/>
        <v>#REF!</v>
      </c>
      <c r="P233" s="175"/>
      <c r="Q233" s="53"/>
    </row>
    <row r="234" spans="1:17" ht="15.75" customHeight="1" thickBot="1">
      <c r="A234" s="52"/>
      <c r="B234" s="252"/>
      <c r="C234" s="176"/>
      <c r="D234" s="331" t="str">
        <f>+'ACUM-JULIO'!A313</f>
        <v>Comunidad Digna</v>
      </c>
      <c r="E234" s="206"/>
      <c r="F234" s="207"/>
      <c r="G234" s="381">
        <f>+'ACUM-JULIO'!B313</f>
        <v>0</v>
      </c>
      <c r="H234" s="382">
        <f>+'ACUM-AGOSTO'!B283</f>
        <v>0</v>
      </c>
      <c r="I234" s="382" t="e">
        <f>+#REF!</f>
        <v>#REF!</v>
      </c>
      <c r="J234" s="379">
        <f>+'ACUM-OCTUBRE'!B272</f>
        <v>0</v>
      </c>
      <c r="K234" s="379">
        <f>+'ACUM-NOVIEMBRE'!B319</f>
        <v>0</v>
      </c>
      <c r="L234" s="383">
        <f>+'ACUM-DICIEMBRE'!B264</f>
        <v>0</v>
      </c>
      <c r="M234" s="176"/>
      <c r="N234" s="176"/>
      <c r="O234" s="380" t="e">
        <f t="shared" si="4"/>
        <v>#REF!</v>
      </c>
      <c r="P234" s="175"/>
      <c r="Q234" s="53"/>
    </row>
    <row r="235" spans="1:17" ht="30.75" customHeight="1" thickBot="1">
      <c r="A235" s="52"/>
      <c r="B235" s="252"/>
      <c r="C235" s="176"/>
      <c r="D235" s="331" t="str">
        <f>+'ACUM-JULIO'!A314</f>
        <v>Consejería Juridica</v>
      </c>
      <c r="E235" s="206"/>
      <c r="F235" s="207"/>
      <c r="G235" s="381">
        <f>+'ACUM-JULIO'!B314</f>
        <v>0</v>
      </c>
      <c r="H235" s="382">
        <f>+'ACUM-AGOSTO'!B284</f>
        <v>0</v>
      </c>
      <c r="I235" s="382" t="e">
        <f>+#REF!</f>
        <v>#REF!</v>
      </c>
      <c r="J235" s="379">
        <f>+'ACUM-OCTUBRE'!B274</f>
        <v>0</v>
      </c>
      <c r="K235" s="379">
        <f>+'ACUM-NOVIEMBRE'!B321</f>
        <v>0</v>
      </c>
      <c r="L235" s="383">
        <f>+'ACUM-DICIEMBRE'!B265</f>
        <v>0</v>
      </c>
      <c r="M235" s="176"/>
      <c r="N235" s="176"/>
      <c r="O235" s="380" t="e">
        <f t="shared" si="4"/>
        <v>#REF!</v>
      </c>
      <c r="P235" s="175"/>
      <c r="Q235" s="53"/>
    </row>
    <row r="236" spans="1:17" ht="15.75" customHeight="1" thickBot="1">
      <c r="A236" s="52"/>
      <c r="B236" s="252"/>
      <c r="C236" s="176"/>
      <c r="D236" s="331" t="str">
        <f>+'ACUM-JULIO'!A315</f>
        <v>Contraloría</v>
      </c>
      <c r="E236" s="206"/>
      <c r="F236" s="207"/>
      <c r="G236" s="381">
        <f>+'ACUM-JULIO'!B315</f>
        <v>11</v>
      </c>
      <c r="H236" s="382">
        <f>+'ACUM-AGOSTO'!B285</f>
        <v>4</v>
      </c>
      <c r="I236" s="382" t="e">
        <f>+#REF!</f>
        <v>#REF!</v>
      </c>
      <c r="J236" s="379">
        <f>+'ACUM-OCTUBRE'!B273</f>
        <v>0</v>
      </c>
      <c r="K236" s="379">
        <f>+'ACUM-NOVIEMBRE'!B320</f>
        <v>0</v>
      </c>
      <c r="L236" s="383">
        <f>+'ACUM-DICIEMBRE'!B266</f>
        <v>0</v>
      </c>
      <c r="M236" s="176"/>
      <c r="N236" s="176"/>
      <c r="O236" s="380" t="e">
        <f t="shared" si="4"/>
        <v>#REF!</v>
      </c>
      <c r="P236" s="175"/>
      <c r="Q236" s="53"/>
    </row>
    <row r="237" spans="1:17" ht="15.75" customHeight="1" thickBot="1">
      <c r="A237" s="52"/>
      <c r="B237" s="252"/>
      <c r="C237" s="176"/>
      <c r="D237" s="331" t="str">
        <f>+'ACUM-JULIO'!A316</f>
        <v>Coordinación de Delegaciones</v>
      </c>
      <c r="E237" s="206"/>
      <c r="F237" s="207"/>
      <c r="G237" s="381">
        <f>+'ACUM-JULIO'!B316</f>
        <v>1</v>
      </c>
      <c r="H237" s="382">
        <f>+'ACUM-AGOSTO'!B286</f>
        <v>1</v>
      </c>
      <c r="I237" s="382" t="e">
        <f>+#REF!</f>
        <v>#REF!</v>
      </c>
      <c r="J237" s="379">
        <f>+'ACUM-OCTUBRE'!B275</f>
        <v>0</v>
      </c>
      <c r="K237" s="379">
        <f>+'ACUM-NOVIEMBRE'!B322</f>
        <v>0</v>
      </c>
      <c r="L237" s="383">
        <f>+'ACUM-DICIEMBRE'!B267</f>
        <v>0</v>
      </c>
      <c r="M237" s="176"/>
      <c r="N237" s="176"/>
      <c r="O237" s="380" t="e">
        <f t="shared" si="4"/>
        <v>#REF!</v>
      </c>
      <c r="P237" s="175"/>
      <c r="Q237" s="53"/>
    </row>
    <row r="238" spans="1:17" ht="15.75" customHeight="1" thickBot="1">
      <c r="A238" s="52"/>
      <c r="B238" s="252"/>
      <c r="C238" s="176"/>
      <c r="D238" s="331" t="str">
        <f>+'ACUM-JULIO'!A317</f>
        <v>Coordinación de Gabinete</v>
      </c>
      <c r="E238" s="206"/>
      <c r="F238" s="207"/>
      <c r="G238" s="381">
        <f>+'ACUM-JULIO'!B317</f>
        <v>0</v>
      </c>
      <c r="H238" s="382">
        <f>+'ACUM-AGOSTO'!B287</f>
        <v>0</v>
      </c>
      <c r="I238" s="382" t="e">
        <f>+#REF!</f>
        <v>#REF!</v>
      </c>
      <c r="J238" s="379">
        <f>+'ACUM-OCTUBRE'!B276</f>
        <v>0</v>
      </c>
      <c r="K238" s="379">
        <f>+'ACUM-NOVIEMBRE'!B323</f>
        <v>0</v>
      </c>
      <c r="L238" s="383">
        <f>+'ACUM-DICIEMBRE'!B268</f>
        <v>0</v>
      </c>
      <c r="M238" s="176"/>
      <c r="N238" s="176"/>
      <c r="O238" s="380" t="e">
        <f t="shared" si="4"/>
        <v>#REF!</v>
      </c>
      <c r="P238" s="175"/>
      <c r="Q238" s="53"/>
    </row>
    <row r="239" spans="1:17" ht="15.75" customHeight="1" thickBot="1">
      <c r="A239" s="52"/>
      <c r="B239" s="252"/>
      <c r="C239" s="176"/>
      <c r="D239" s="331" t="str">
        <f>+'ACUM-JULIO'!A318</f>
        <v xml:space="preserve">Coordinación de la Oficina de Presidencia </v>
      </c>
      <c r="E239" s="206"/>
      <c r="F239" s="207"/>
      <c r="G239" s="381">
        <f>+'ACUM-JULIO'!B318</f>
        <v>0</v>
      </c>
      <c r="H239" s="382">
        <f>+'ACUM-AGOSTO'!B288</f>
        <v>0</v>
      </c>
      <c r="I239" s="382" t="e">
        <f>+#REF!</f>
        <v>#REF!</v>
      </c>
      <c r="J239" s="379">
        <f>+'ACUM-OCTUBRE'!B277</f>
        <v>0</v>
      </c>
      <c r="K239" s="379">
        <f>+'ACUM-NOVIEMBRE'!B324</f>
        <v>0</v>
      </c>
      <c r="L239" s="383">
        <f>+'ACUM-DICIEMBRE'!B269</f>
        <v>0</v>
      </c>
      <c r="M239" s="176"/>
      <c r="N239" s="176"/>
      <c r="O239" s="380" t="e">
        <f t="shared" si="4"/>
        <v>#REF!</v>
      </c>
      <c r="P239" s="175"/>
      <c r="Q239" s="53"/>
    </row>
    <row r="240" spans="1:17" ht="15.75" customHeight="1" thickBot="1">
      <c r="A240" s="52"/>
      <c r="B240" s="252"/>
      <c r="C240" s="176"/>
      <c r="D240" s="331" t="str">
        <f>+'ACUM-JULIO'!A319</f>
        <v>Coordinación General  Oficina Central de Gobierno, Estrategía y opinión Pública</v>
      </c>
      <c r="E240" s="206"/>
      <c r="F240" s="207"/>
      <c r="G240" s="381">
        <f>+'ACUM-JULIO'!B319</f>
        <v>1</v>
      </c>
      <c r="H240" s="382">
        <f>+'ACUM-AGOSTO'!B289</f>
        <v>1</v>
      </c>
      <c r="I240" s="382" t="e">
        <f>+#REF!</f>
        <v>#REF!</v>
      </c>
      <c r="J240" s="379">
        <f>+'ACUM-OCTUBRE'!B278</f>
        <v>0</v>
      </c>
      <c r="K240" s="379">
        <f>+'ACUM-NOVIEMBRE'!B325</f>
        <v>0</v>
      </c>
      <c r="L240" s="383">
        <f>+'ACUM-DICIEMBRE'!B270</f>
        <v>0</v>
      </c>
      <c r="M240" s="176"/>
      <c r="N240" s="176"/>
      <c r="O240" s="380" t="e">
        <f t="shared" si="4"/>
        <v>#REF!</v>
      </c>
      <c r="P240" s="175"/>
      <c r="Q240" s="53"/>
    </row>
    <row r="241" spans="1:17" ht="15.75" customHeight="1" thickBot="1">
      <c r="A241" s="52"/>
      <c r="B241" s="252"/>
      <c r="C241" s="176"/>
      <c r="D241" s="331" t="str">
        <f>+'ACUM-JULIO'!A320</f>
        <v>Coplademun</v>
      </c>
      <c r="E241" s="206"/>
      <c r="F241" s="207"/>
      <c r="G241" s="381">
        <f>+'ACUM-JULIO'!B320</f>
        <v>2</v>
      </c>
      <c r="H241" s="382">
        <f>+'ACUM-AGOSTO'!B290</f>
        <v>3</v>
      </c>
      <c r="I241" s="382" t="e">
        <f>+#REF!</f>
        <v>#REF!</v>
      </c>
      <c r="J241" s="379">
        <f>+'ACUM-OCTUBRE'!B279</f>
        <v>0</v>
      </c>
      <c r="K241" s="379">
        <f>+'ACUM-NOVIEMBRE'!B326</f>
        <v>0</v>
      </c>
      <c r="L241" s="383">
        <f>+'ACUM-DICIEMBRE'!B271</f>
        <v>0</v>
      </c>
      <c r="M241" s="176"/>
      <c r="N241" s="176"/>
      <c r="O241" s="380" t="e">
        <f t="shared" si="4"/>
        <v>#REF!</v>
      </c>
      <c r="P241" s="175"/>
      <c r="Q241" s="53"/>
    </row>
    <row r="242" spans="1:17" ht="15.75" customHeight="1" thickBot="1">
      <c r="A242" s="52"/>
      <c r="B242" s="252"/>
      <c r="C242" s="176"/>
      <c r="D242" s="331" t="str">
        <f>+'ACUM-JULIO'!A321</f>
        <v>Desarrollo Social Humano</v>
      </c>
      <c r="E242" s="206"/>
      <c r="F242" s="207"/>
      <c r="G242" s="381">
        <f>+'ACUM-JULIO'!B321</f>
        <v>13</v>
      </c>
      <c r="H242" s="382">
        <f>+'ACUM-AGOSTO'!B291</f>
        <v>12</v>
      </c>
      <c r="I242" s="382" t="e">
        <f>+#REF!</f>
        <v>#REF!</v>
      </c>
      <c r="J242" s="379">
        <f>+'ACUM-OCTUBRE'!B280</f>
        <v>0</v>
      </c>
      <c r="K242" s="379">
        <f>+'ACUM-NOVIEMBRE'!B327</f>
        <v>0</v>
      </c>
      <c r="L242" s="383">
        <f>+'ACUM-DICIEMBRE'!B272</f>
        <v>0</v>
      </c>
      <c r="M242" s="176"/>
      <c r="N242" s="176"/>
      <c r="O242" s="380" t="e">
        <f t="shared" si="4"/>
        <v>#REF!</v>
      </c>
      <c r="P242" s="175"/>
      <c r="Q242" s="53"/>
    </row>
    <row r="243" spans="1:17" ht="15.75" customHeight="1" thickBot="1">
      <c r="A243" s="52"/>
      <c r="B243" s="252"/>
      <c r="C243" s="176"/>
      <c r="D243" s="331" t="str">
        <f>+'ACUM-JULIO'!A322</f>
        <v>Dirección General de  Innovación y Tecnología</v>
      </c>
      <c r="E243" s="206"/>
      <c r="F243" s="207"/>
      <c r="G243" s="381">
        <f>+'ACUM-JULIO'!B322</f>
        <v>8</v>
      </c>
      <c r="H243" s="382">
        <f>+'ACUM-AGOSTO'!B292</f>
        <v>10</v>
      </c>
      <c r="I243" s="382" t="e">
        <f>+#REF!</f>
        <v>#REF!</v>
      </c>
      <c r="J243" s="379">
        <f>+'ACUM-OCTUBRE'!B281</f>
        <v>0</v>
      </c>
      <c r="K243" s="379">
        <f>+'ACUM-NOVIEMBRE'!B328</f>
        <v>0</v>
      </c>
      <c r="L243" s="383">
        <f>+'ACUM-DICIEMBRE'!B273</f>
        <v>0</v>
      </c>
      <c r="M243" s="176"/>
      <c r="N243" s="176"/>
      <c r="O243" s="380" t="e">
        <f t="shared" si="4"/>
        <v>#REF!</v>
      </c>
      <c r="P243" s="175"/>
      <c r="Q243" s="53"/>
    </row>
    <row r="244" spans="1:17" ht="15.75" customHeight="1" thickBot="1">
      <c r="A244" s="52"/>
      <c r="B244" s="252"/>
      <c r="C244" s="176"/>
      <c r="D244" s="331" t="str">
        <f>+'ACUM-JULIO'!A323</f>
        <v>Dirección General de Ecología</v>
      </c>
      <c r="E244" s="206"/>
      <c r="F244" s="207"/>
      <c r="G244" s="381">
        <f>+'ACUM-JULIO'!B323</f>
        <v>15</v>
      </c>
      <c r="H244" s="382">
        <f>+'ACUM-AGOSTO'!B293</f>
        <v>12</v>
      </c>
      <c r="I244" s="382" t="e">
        <f>+#REF!</f>
        <v>#REF!</v>
      </c>
      <c r="J244" s="379">
        <f>+'ACUM-OCTUBRE'!B282</f>
        <v>0</v>
      </c>
      <c r="K244" s="379">
        <f>+'ACUM-NOVIEMBRE'!B329</f>
        <v>0</v>
      </c>
      <c r="L244" s="383">
        <f>+'ACUM-DICIEMBRE'!B274</f>
        <v>0</v>
      </c>
      <c r="M244" s="176"/>
      <c r="N244" s="176"/>
      <c r="O244" s="380" t="e">
        <f t="shared" si="4"/>
        <v>#REF!</v>
      </c>
      <c r="P244" s="175"/>
      <c r="Q244" s="53"/>
    </row>
    <row r="245" spans="1:17" ht="15.75" customHeight="1" thickBot="1">
      <c r="A245" s="52"/>
      <c r="B245" s="252"/>
      <c r="C245" s="176"/>
      <c r="D245" s="331" t="str">
        <f>+'ACUM-JULIO'!A324</f>
        <v>Dirección General de Inspección de Reglamentos</v>
      </c>
      <c r="E245" s="206"/>
      <c r="F245" s="207"/>
      <c r="G245" s="381">
        <f>+'ACUM-JULIO'!B324</f>
        <v>15</v>
      </c>
      <c r="H245" s="382">
        <f>+'ACUM-AGOSTO'!B294</f>
        <v>22</v>
      </c>
      <c r="I245" s="382" t="e">
        <f>+#REF!</f>
        <v>#REF!</v>
      </c>
      <c r="J245" s="379">
        <f>+'ACUM-OCTUBRE'!B283</f>
        <v>0</v>
      </c>
      <c r="K245" s="379">
        <f>+'ACUM-NOVIEMBRE'!B330</f>
        <v>0</v>
      </c>
      <c r="L245" s="383">
        <f>+'ACUM-DICIEMBRE'!B275</f>
        <v>0</v>
      </c>
      <c r="M245" s="176"/>
      <c r="N245" s="176"/>
      <c r="O245" s="380" t="e">
        <f t="shared" si="4"/>
        <v>#REF!</v>
      </c>
      <c r="P245" s="175"/>
      <c r="Q245" s="53"/>
    </row>
    <row r="246" spans="1:17" s="122" customFormat="1" ht="29.25" customHeight="1" thickBot="1">
      <c r="A246" s="52"/>
      <c r="B246" s="252"/>
      <c r="C246" s="176"/>
      <c r="D246" s="331" t="str">
        <f>+'ACUM-JULIO'!A325</f>
        <v>Dirección General de Obras Públicas</v>
      </c>
      <c r="E246" s="206"/>
      <c r="F246" s="207"/>
      <c r="G246" s="381">
        <f>+'ACUM-JULIO'!B325</f>
        <v>104</v>
      </c>
      <c r="H246" s="382">
        <f>+'ACUM-AGOSTO'!B295</f>
        <v>91</v>
      </c>
      <c r="I246" s="382" t="e">
        <f>+#REF!</f>
        <v>#REF!</v>
      </c>
      <c r="J246" s="379">
        <f>+'ACUM-OCTUBRE'!B284</f>
        <v>0</v>
      </c>
      <c r="K246" s="379">
        <f>+'ACUM-NOVIEMBRE'!B331</f>
        <v>0</v>
      </c>
      <c r="L246" s="383">
        <f>+'ACUM-DICIEMBRE'!B276</f>
        <v>0</v>
      </c>
      <c r="M246" s="176"/>
      <c r="N246" s="176"/>
      <c r="O246" s="380" t="e">
        <f t="shared" si="4"/>
        <v>#REF!</v>
      </c>
      <c r="P246" s="175"/>
      <c r="Q246" s="53"/>
    </row>
    <row r="247" spans="1:17" s="122" customFormat="1" ht="27.75" customHeight="1" thickBot="1">
      <c r="A247" s="52"/>
      <c r="B247" s="252"/>
      <c r="C247" s="176"/>
      <c r="D247" s="331" t="str">
        <f>+'ACUM-JULIO'!A326</f>
        <v>Dirección General de Servicios Públicos</v>
      </c>
      <c r="E247" s="206"/>
      <c r="F247" s="207"/>
      <c r="G247" s="381">
        <f>+'ACUM-JULIO'!B326</f>
        <v>22</v>
      </c>
      <c r="H247" s="382">
        <f>+'ACUM-AGOSTO'!B296</f>
        <v>7</v>
      </c>
      <c r="I247" s="382" t="e">
        <f>+#REF!</f>
        <v>#REF!</v>
      </c>
      <c r="J247" s="379">
        <f>+'ACUM-OCTUBRE'!B285</f>
        <v>0</v>
      </c>
      <c r="K247" s="379">
        <f>+'ACUM-NOVIEMBRE'!B332</f>
        <v>0</v>
      </c>
      <c r="L247" s="383">
        <f>+'ACUM-DICIEMBRE'!B277</f>
        <v>0</v>
      </c>
      <c r="M247" s="176"/>
      <c r="N247" s="176"/>
      <c r="O247" s="380" t="e">
        <f t="shared" si="4"/>
        <v>#REF!</v>
      </c>
      <c r="P247" s="175"/>
      <c r="Q247" s="53"/>
    </row>
    <row r="248" spans="1:17" s="122" customFormat="1" ht="15.75" customHeight="1" thickBot="1">
      <c r="A248" s="52"/>
      <c r="B248" s="252"/>
      <c r="C248" s="176"/>
      <c r="D248" s="331" t="str">
        <f>+'ACUM-JULIO'!A327</f>
        <v>Educación Municipal</v>
      </c>
      <c r="E248" s="206"/>
      <c r="F248" s="207"/>
      <c r="G248" s="381">
        <f>+'ACUM-JULIO'!B327</f>
        <v>0</v>
      </c>
      <c r="H248" s="382">
        <f>+'ACUM-AGOSTO'!B297</f>
        <v>2</v>
      </c>
      <c r="I248" s="382" t="e">
        <f>+#REF!</f>
        <v>#REF!</v>
      </c>
      <c r="J248" s="379">
        <f>+'ACUM-OCTUBRE'!B286</f>
        <v>0</v>
      </c>
      <c r="K248" s="379">
        <f>+'ACUM-NOVIEMBRE'!B333</f>
        <v>0</v>
      </c>
      <c r="L248" s="383">
        <f>+'ACUM-DICIEMBRE'!B278</f>
        <v>0</v>
      </c>
      <c r="M248" s="176"/>
      <c r="N248" s="176"/>
      <c r="O248" s="380" t="e">
        <f t="shared" si="4"/>
        <v>#REF!</v>
      </c>
      <c r="P248" s="175"/>
      <c r="Q248" s="53"/>
    </row>
    <row r="249" spans="1:17" s="122" customFormat="1" ht="15.75" customHeight="1" thickBot="1">
      <c r="A249" s="52"/>
      <c r="B249" s="252"/>
      <c r="C249" s="176"/>
      <c r="D249" s="331" t="str">
        <f>+'ACUM-JULIO'!A328</f>
        <v>Estacionómetros y Estacionamientos</v>
      </c>
      <c r="E249" s="206"/>
      <c r="F249" s="207"/>
      <c r="G249" s="381">
        <f>+'ACUM-JULIO'!B328</f>
        <v>4</v>
      </c>
      <c r="H249" s="382">
        <f>+'ACUM-AGOSTO'!B298</f>
        <v>4</v>
      </c>
      <c r="I249" s="382" t="e">
        <f>+#REF!</f>
        <v>#REF!</v>
      </c>
      <c r="J249" s="379">
        <f>+'ACUM-OCTUBRE'!B287</f>
        <v>0</v>
      </c>
      <c r="K249" s="379">
        <f>+'ACUM-NOVIEMBRE'!B334</f>
        <v>0</v>
      </c>
      <c r="L249" s="383">
        <f>+'ACUM-DICIEMBRE'!B279</f>
        <v>0</v>
      </c>
      <c r="M249" s="176"/>
      <c r="N249" s="176"/>
      <c r="O249" s="380" t="e">
        <f t="shared" si="4"/>
        <v>#REF!</v>
      </c>
      <c r="P249" s="175"/>
      <c r="Q249" s="53"/>
    </row>
    <row r="250" spans="1:17" s="122" customFormat="1" ht="15.75" customHeight="1" thickBot="1">
      <c r="A250" s="52"/>
      <c r="B250" s="252"/>
      <c r="C250" s="176"/>
      <c r="D250" s="331" t="str">
        <f>+'ACUM-JULIO'!A329</f>
        <v>Instituto de Capacitación y Oferta Educativa</v>
      </c>
      <c r="E250" s="206"/>
      <c r="F250" s="207"/>
      <c r="G250" s="381">
        <f>+'ACUM-JULIO'!B329</f>
        <v>1</v>
      </c>
      <c r="H250" s="382">
        <f>+'ACUM-AGOSTO'!B299</f>
        <v>2</v>
      </c>
      <c r="I250" s="382" t="e">
        <f>+#REF!</f>
        <v>#REF!</v>
      </c>
      <c r="J250" s="379">
        <f>+'ACUM-OCTUBRE'!B288</f>
        <v>0</v>
      </c>
      <c r="K250" s="379">
        <f>+'ACUM-NOVIEMBRE'!B335</f>
        <v>0</v>
      </c>
      <c r="L250" s="383">
        <f>+'ACUM-DICIEMBRE'!B280</f>
        <v>0</v>
      </c>
      <c r="M250" s="176"/>
      <c r="N250" s="176"/>
      <c r="O250" s="380" t="e">
        <f t="shared" si="4"/>
        <v>#REF!</v>
      </c>
      <c r="P250" s="175"/>
      <c r="Q250" s="53"/>
    </row>
    <row r="251" spans="1:17" ht="25.5" customHeight="1" thickBot="1">
      <c r="A251" s="52"/>
      <c r="B251" s="252"/>
      <c r="C251" s="176"/>
      <c r="D251" s="331" t="str">
        <f>+'ACUM-JULIO'!A330</f>
        <v>Instituto de Cultura</v>
      </c>
      <c r="E251" s="206"/>
      <c r="F251" s="207"/>
      <c r="G251" s="381">
        <f>+'ACUM-JULIO'!B330</f>
        <v>2</v>
      </c>
      <c r="H251" s="382">
        <f>+'ACUM-AGOSTO'!B300</f>
        <v>6</v>
      </c>
      <c r="I251" s="382" t="e">
        <f>+#REF!</f>
        <v>#REF!</v>
      </c>
      <c r="J251" s="379">
        <f>+'ACUM-OCTUBRE'!B289</f>
        <v>0</v>
      </c>
      <c r="K251" s="379">
        <f>+'ACUM-NOVIEMBRE'!B336</f>
        <v>0</v>
      </c>
      <c r="L251" s="383">
        <f>+'ACUM-DICIEMBRE'!B281</f>
        <v>0</v>
      </c>
      <c r="M251" s="176"/>
      <c r="N251" s="176"/>
      <c r="O251" s="380" t="e">
        <f t="shared" si="4"/>
        <v>#REF!</v>
      </c>
      <c r="P251" s="175"/>
      <c r="Q251" s="53"/>
    </row>
    <row r="252" spans="1:17" ht="15.75" customHeight="1" thickBot="1">
      <c r="A252" s="52"/>
      <c r="B252" s="252"/>
      <c r="C252" s="176"/>
      <c r="D252" s="331" t="str">
        <f>+'ACUM-JULIO'!A331</f>
        <v>Instituto Municipal de la Juventud</v>
      </c>
      <c r="E252" s="206"/>
      <c r="F252" s="207"/>
      <c r="G252" s="381">
        <f>+'ACUM-JULIO'!B331</f>
        <v>0</v>
      </c>
      <c r="H252" s="382">
        <f>+'ACUM-AGOSTO'!B301</f>
        <v>0</v>
      </c>
      <c r="I252" s="382" t="e">
        <f>+#REF!</f>
        <v>#REF!</v>
      </c>
      <c r="J252" s="379">
        <f>+'ACUM-OCTUBRE'!B290</f>
        <v>0</v>
      </c>
      <c r="K252" s="379">
        <f>+'ACUM-NOVIEMBRE'!B337</f>
        <v>0</v>
      </c>
      <c r="L252" s="383">
        <f>+'ACUM-DICIEMBRE'!B282</f>
        <v>0</v>
      </c>
      <c r="M252" s="176"/>
      <c r="N252" s="176"/>
      <c r="O252" s="380" t="e">
        <f t="shared" si="4"/>
        <v>#REF!</v>
      </c>
      <c r="P252" s="175"/>
      <c r="Q252" s="53"/>
    </row>
    <row r="253" spans="1:17" ht="15.75" customHeight="1" thickBot="1">
      <c r="A253" s="52"/>
      <c r="B253" s="252"/>
      <c r="C253" s="176"/>
      <c r="D253" s="331" t="str">
        <f>+'ACUM-JULIO'!A332</f>
        <v>Instituto Municipal de la Mujer</v>
      </c>
      <c r="E253" s="206"/>
      <c r="F253" s="207"/>
      <c r="G253" s="381">
        <f>+'ACUM-JULIO'!B332</f>
        <v>0</v>
      </c>
      <c r="H253" s="382">
        <f>+'ACUM-AGOSTO'!B302</f>
        <v>0</v>
      </c>
      <c r="I253" s="382" t="e">
        <f>+#REF!</f>
        <v>#REF!</v>
      </c>
      <c r="J253" s="379">
        <f>+'ACUM-OCTUBRE'!B291</f>
        <v>0</v>
      </c>
      <c r="K253" s="379">
        <f>+'ACUM-NOVIEMBRE'!B338</f>
        <v>0</v>
      </c>
      <c r="L253" s="383">
        <f>+'ACUM-DICIEMBRE'!B283</f>
        <v>0</v>
      </c>
      <c r="M253" s="176"/>
      <c r="N253" s="176"/>
      <c r="O253" s="380" t="e">
        <f t="shared" si="4"/>
        <v>#REF!</v>
      </c>
      <c r="P253" s="175"/>
      <c r="Q253" s="53"/>
    </row>
    <row r="254" spans="1:17" ht="15.75" customHeight="1" thickBot="1">
      <c r="A254" s="52"/>
      <c r="B254" s="252"/>
      <c r="C254" s="176"/>
      <c r="D254" s="331" t="str">
        <f>+'ACUM-JULIO'!A333</f>
        <v>Integración y Dictaminación</v>
      </c>
      <c r="E254" s="206"/>
      <c r="F254" s="207"/>
      <c r="G254" s="381">
        <f>+'ACUM-JULIO'!B333</f>
        <v>2</v>
      </c>
      <c r="H254" s="382">
        <f>+'ACUM-AGOSTO'!B303</f>
        <v>4</v>
      </c>
      <c r="I254" s="382" t="e">
        <f>+#REF!</f>
        <v>#REF!</v>
      </c>
      <c r="J254" s="379">
        <f>+'ACUM-OCTUBRE'!B292</f>
        <v>0</v>
      </c>
      <c r="K254" s="379">
        <f>+'ACUM-NOVIEMBRE'!B339</f>
        <v>0</v>
      </c>
      <c r="L254" s="383">
        <f>+'ACUM-DICIEMBRE'!B284</f>
        <v>0</v>
      </c>
      <c r="M254" s="176"/>
      <c r="N254" s="176"/>
      <c r="O254" s="380" t="e">
        <f t="shared" ref="O254:O277" si="5">SUM(G254:N254)</f>
        <v>#REF!</v>
      </c>
      <c r="P254" s="175"/>
      <c r="Q254" s="53"/>
    </row>
    <row r="255" spans="1:17" ht="15.75" customHeight="1" thickBot="1">
      <c r="A255" s="52"/>
      <c r="B255" s="252"/>
      <c r="C255" s="176"/>
      <c r="D255" s="331" t="str">
        <f>+'ACUM-JULIO'!A334</f>
        <v>Junta Municipal de Reclutamiento</v>
      </c>
      <c r="E255" s="206"/>
      <c r="F255" s="207"/>
      <c r="G255" s="381">
        <f>+'ACUM-JULIO'!B334</f>
        <v>0</v>
      </c>
      <c r="H255" s="382">
        <f>+'ACUM-AGOSTO'!B304</f>
        <v>0</v>
      </c>
      <c r="I255" s="382" t="e">
        <f>+#REF!</f>
        <v>#REF!</v>
      </c>
      <c r="J255" s="379">
        <f>+'ACUM-OCTUBRE'!B293</f>
        <v>0</v>
      </c>
      <c r="K255" s="379">
        <f>+'ACUM-NOVIEMBRE'!B340</f>
        <v>0</v>
      </c>
      <c r="L255" s="383">
        <f>+'ACUM-DICIEMBRE'!B285</f>
        <v>0</v>
      </c>
      <c r="M255" s="176"/>
      <c r="N255" s="176"/>
      <c r="O255" s="380" t="e">
        <f t="shared" si="5"/>
        <v>#REF!</v>
      </c>
      <c r="P255" s="175"/>
      <c r="Q255" s="53"/>
    </row>
    <row r="256" spans="1:17" ht="15.75" customHeight="1" thickBot="1">
      <c r="A256" s="52"/>
      <c r="B256" s="252"/>
      <c r="C256" s="176"/>
      <c r="D256" s="331" t="str">
        <f>+'ACUM-JULIO'!A335</f>
        <v>Mantenimiento de Pavimentos</v>
      </c>
      <c r="E256" s="206"/>
      <c r="F256" s="207"/>
      <c r="G256" s="381">
        <f>+'ACUM-JULIO'!B335</f>
        <v>3</v>
      </c>
      <c r="H256" s="382">
        <f>+'ACUM-AGOSTO'!B305</f>
        <v>2</v>
      </c>
      <c r="I256" s="382" t="e">
        <f>+#REF!</f>
        <v>#REF!</v>
      </c>
      <c r="J256" s="379">
        <f>+'ACUM-OCTUBRE'!B294</f>
        <v>0</v>
      </c>
      <c r="K256" s="379">
        <f>+'ACUM-NOVIEMBRE'!B341</f>
        <v>0</v>
      </c>
      <c r="L256" s="383">
        <f>+'ACUM-DICIEMBRE'!B286</f>
        <v>0</v>
      </c>
      <c r="M256" s="176"/>
      <c r="N256" s="176"/>
      <c r="O256" s="380" t="e">
        <f t="shared" si="5"/>
        <v>#REF!</v>
      </c>
      <c r="P256" s="175"/>
      <c r="Q256" s="53"/>
    </row>
    <row r="257" spans="1:17" ht="15.75" customHeight="1" thickBot="1">
      <c r="A257" s="52"/>
      <c r="B257" s="252"/>
      <c r="C257" s="176"/>
      <c r="D257" s="331" t="str">
        <f>+'ACUM-JULIO'!A336</f>
        <v>Mantenimiento Urbano</v>
      </c>
      <c r="E257" s="206"/>
      <c r="F257" s="207"/>
      <c r="G257" s="381">
        <f>+'ACUM-JULIO'!B336</f>
        <v>5</v>
      </c>
      <c r="H257" s="382">
        <f>+'ACUM-AGOSTO'!B306</f>
        <v>1</v>
      </c>
      <c r="I257" s="382" t="e">
        <f>+#REF!</f>
        <v>#REF!</v>
      </c>
      <c r="J257" s="379">
        <f>+'ACUM-OCTUBRE'!B295</f>
        <v>0</v>
      </c>
      <c r="K257" s="379">
        <f>+'ACUM-NOVIEMBRE'!B342</f>
        <v>0</v>
      </c>
      <c r="L257" s="383">
        <f>+'ACUM-DICIEMBRE'!B287</f>
        <v>0</v>
      </c>
      <c r="M257" s="176"/>
      <c r="N257" s="176"/>
      <c r="O257" s="380" t="e">
        <f t="shared" si="5"/>
        <v>#REF!</v>
      </c>
      <c r="P257" s="175"/>
      <c r="Q257" s="53"/>
    </row>
    <row r="258" spans="1:17" ht="15.75" customHeight="1" thickBot="1">
      <c r="A258" s="52"/>
      <c r="B258" s="252"/>
      <c r="C258" s="176"/>
      <c r="D258" s="331" t="str">
        <f>+'ACUM-JULIO'!A337</f>
        <v>Oficialía Mayor Administrativa</v>
      </c>
      <c r="E258" s="206"/>
      <c r="F258" s="207"/>
      <c r="G258" s="381">
        <f>+'ACUM-JULIO'!B337</f>
        <v>121</v>
      </c>
      <c r="H258" s="382">
        <f>+'ACUM-AGOSTO'!B307</f>
        <v>48</v>
      </c>
      <c r="I258" s="382" t="e">
        <f>+#REF!</f>
        <v>#REF!</v>
      </c>
      <c r="J258" s="379">
        <f>+'ACUM-OCTUBRE'!B296</f>
        <v>0</v>
      </c>
      <c r="K258" s="379">
        <f>+'ACUM-NOVIEMBRE'!B343</f>
        <v>0</v>
      </c>
      <c r="L258" s="383">
        <f>+'ACUM-DICIEMBRE'!B288</f>
        <v>0</v>
      </c>
      <c r="M258" s="176"/>
      <c r="N258" s="176"/>
      <c r="O258" s="380" t="e">
        <f t="shared" si="5"/>
        <v>#REF!</v>
      </c>
      <c r="P258" s="175"/>
      <c r="Q258" s="53"/>
    </row>
    <row r="259" spans="1:17" ht="15.75" customHeight="1" thickBot="1">
      <c r="A259" s="52"/>
      <c r="B259" s="252"/>
      <c r="C259" s="176"/>
      <c r="D259" s="331" t="str">
        <f>+'ACUM-JULIO'!A338</f>
        <v>Oficialía Mayor de Padrón y Licencias</v>
      </c>
      <c r="E259" s="206"/>
      <c r="F259" s="207"/>
      <c r="G259" s="381">
        <f>+'ACUM-JULIO'!B338</f>
        <v>53</v>
      </c>
      <c r="H259" s="382">
        <f>+'ACUM-AGOSTO'!B308</f>
        <v>39</v>
      </c>
      <c r="I259" s="382" t="e">
        <f>+#REF!</f>
        <v>#REF!</v>
      </c>
      <c r="J259" s="379">
        <f>+'ACUM-OCTUBRE'!B297</f>
        <v>0</v>
      </c>
      <c r="K259" s="379">
        <f>+'ACUM-NOVIEMBRE'!B344</f>
        <v>0</v>
      </c>
      <c r="L259" s="383">
        <f>+'ACUM-DICIEMBRE'!B289</f>
        <v>0</v>
      </c>
      <c r="M259" s="176"/>
      <c r="N259" s="176"/>
      <c r="O259" s="380" t="e">
        <f t="shared" si="5"/>
        <v>#REF!</v>
      </c>
      <c r="P259" s="175"/>
      <c r="Q259" s="53"/>
    </row>
    <row r="260" spans="1:17" ht="15.75" customHeight="1" thickBot="1">
      <c r="A260" s="52"/>
      <c r="B260" s="252"/>
      <c r="C260" s="176"/>
      <c r="D260" s="331" t="str">
        <f>+'ACUM-JULIO'!A339</f>
        <v>Parques y Jardines</v>
      </c>
      <c r="E260" s="206"/>
      <c r="F260" s="207"/>
      <c r="G260" s="381">
        <f>+'ACUM-JULIO'!B339</f>
        <v>4</v>
      </c>
      <c r="H260" s="382">
        <f>+'ACUM-AGOSTO'!B309</f>
        <v>1</v>
      </c>
      <c r="I260" s="382" t="e">
        <f>+#REF!</f>
        <v>#REF!</v>
      </c>
      <c r="J260" s="379">
        <f>+'ACUM-OCTUBRE'!B298</f>
        <v>0</v>
      </c>
      <c r="K260" s="379">
        <f>+'ACUM-NOVIEMBRE'!B345</f>
        <v>0</v>
      </c>
      <c r="L260" s="383">
        <f>+'ACUM-DICIEMBRE'!B290</f>
        <v>0</v>
      </c>
      <c r="M260" s="176"/>
      <c r="N260" s="176"/>
      <c r="O260" s="380" t="e">
        <f t="shared" si="5"/>
        <v>#REF!</v>
      </c>
      <c r="P260" s="175"/>
      <c r="Q260" s="53"/>
    </row>
    <row r="261" spans="1:17" ht="15.75" customHeight="1" thickBot="1">
      <c r="A261" s="52"/>
      <c r="B261" s="252"/>
      <c r="C261" s="176"/>
      <c r="D261" s="331" t="str">
        <f>+'ACUM-JULIO'!A340</f>
        <v>Participación Ciudadana</v>
      </c>
      <c r="E261" s="206"/>
      <c r="F261" s="207"/>
      <c r="G261" s="381">
        <f>+'ACUM-JULIO'!B340</f>
        <v>10</v>
      </c>
      <c r="H261" s="382">
        <f>+'ACUM-AGOSTO'!B310</f>
        <v>9</v>
      </c>
      <c r="I261" s="382" t="e">
        <f>+#REF!</f>
        <v>#REF!</v>
      </c>
      <c r="J261" s="379">
        <f>+'ACUM-OCTUBRE'!B299</f>
        <v>0</v>
      </c>
      <c r="K261" s="379">
        <f>+'ACUM-NOVIEMBRE'!B346</f>
        <v>0</v>
      </c>
      <c r="L261" s="383">
        <f>+'ACUM-DICIEMBRE'!B291</f>
        <v>0</v>
      </c>
      <c r="M261" s="176"/>
      <c r="N261" s="176"/>
      <c r="O261" s="380" t="e">
        <f t="shared" si="5"/>
        <v>#REF!</v>
      </c>
      <c r="P261" s="175"/>
      <c r="Q261" s="53"/>
    </row>
    <row r="262" spans="1:17" ht="15.75" customHeight="1" thickBot="1">
      <c r="A262" s="52"/>
      <c r="B262" s="252"/>
      <c r="C262" s="176"/>
      <c r="D262" s="331" t="str">
        <f>+'ACUM-JULIO'!A341</f>
        <v>Patrimonio Municipal</v>
      </c>
      <c r="E262" s="206"/>
      <c r="F262" s="207"/>
      <c r="G262" s="381">
        <f>+'ACUM-JULIO'!B341</f>
        <v>18</v>
      </c>
      <c r="H262" s="382">
        <f>+'ACUM-AGOSTO'!B311</f>
        <v>16</v>
      </c>
      <c r="I262" s="382" t="e">
        <f>+#REF!</f>
        <v>#REF!</v>
      </c>
      <c r="J262" s="379">
        <f>+'ACUM-OCTUBRE'!B300</f>
        <v>0</v>
      </c>
      <c r="K262" s="379">
        <f>+'ACUM-NOVIEMBRE'!B347</f>
        <v>0</v>
      </c>
      <c r="L262" s="383">
        <f>+'ACUM-DICIEMBRE'!B292</f>
        <v>0</v>
      </c>
      <c r="M262" s="176"/>
      <c r="N262" s="176"/>
      <c r="O262" s="380" t="e">
        <f t="shared" si="5"/>
        <v>#REF!</v>
      </c>
      <c r="P262" s="175"/>
      <c r="Q262" s="53"/>
    </row>
    <row r="263" spans="1:17" ht="15.75" customHeight="1" thickBot="1">
      <c r="A263" s="52"/>
      <c r="B263" s="252"/>
      <c r="C263" s="176"/>
      <c r="D263" s="331" t="str">
        <f>+'ACUM-JULIO'!A342</f>
        <v>Protección al Medio Ambiente</v>
      </c>
      <c r="E263" s="206"/>
      <c r="F263" s="207"/>
      <c r="G263" s="381">
        <f>+'ACUM-JULIO'!B342</f>
        <v>0</v>
      </c>
      <c r="H263" s="382">
        <f>+'ACUM-AGOSTO'!B312</f>
        <v>0</v>
      </c>
      <c r="I263" s="382" t="e">
        <f>+#REF!</f>
        <v>#REF!</v>
      </c>
      <c r="J263" s="379">
        <f>+'ACUM-OCTUBRE'!B301</f>
        <v>0</v>
      </c>
      <c r="K263" s="379">
        <f>+'ACUM-NOVIEMBRE'!B348</f>
        <v>0</v>
      </c>
      <c r="L263" s="383">
        <f>+'ACUM-DICIEMBRE'!B293</f>
        <v>0</v>
      </c>
      <c r="M263" s="176"/>
      <c r="N263" s="176"/>
      <c r="O263" s="380" t="e">
        <f t="shared" si="5"/>
        <v>#REF!</v>
      </c>
      <c r="P263" s="175"/>
      <c r="Q263" s="53"/>
    </row>
    <row r="264" spans="1:17" ht="15.75" customHeight="1" thickBot="1">
      <c r="A264" s="52"/>
      <c r="B264" s="252"/>
      <c r="C264" s="176"/>
      <c r="D264" s="331" t="str">
        <f>+'ACUM-JULIO'!A343</f>
        <v>Protección Civil y Bomberos</v>
      </c>
      <c r="E264" s="206"/>
      <c r="F264" s="207"/>
      <c r="G264" s="381">
        <f>+'ACUM-JULIO'!B343</f>
        <v>5</v>
      </c>
      <c r="H264" s="382">
        <f>+'ACUM-AGOSTO'!B313</f>
        <v>5</v>
      </c>
      <c r="I264" s="382" t="e">
        <f>+#REF!</f>
        <v>#REF!</v>
      </c>
      <c r="J264" s="379">
        <f>+'ACUM-OCTUBRE'!B302</f>
        <v>0</v>
      </c>
      <c r="K264" s="379">
        <f>+'ACUM-NOVIEMBRE'!B349</f>
        <v>0</v>
      </c>
      <c r="L264" s="383">
        <f>+'ACUM-DICIEMBRE'!B294</f>
        <v>0</v>
      </c>
      <c r="M264" s="176"/>
      <c r="N264" s="176"/>
      <c r="O264" s="380" t="e">
        <f t="shared" si="5"/>
        <v>#REF!</v>
      </c>
      <c r="P264" s="175"/>
      <c r="Q264" s="53"/>
    </row>
    <row r="265" spans="1:17" ht="15.75" customHeight="1" thickBot="1">
      <c r="A265" s="52"/>
      <c r="B265" s="252"/>
      <c r="C265" s="176"/>
      <c r="D265" s="331" t="str">
        <f>+'ACUM-JULIO'!A344</f>
        <v>Proyectos Estratégicos</v>
      </c>
      <c r="E265" s="206"/>
      <c r="F265" s="207"/>
      <c r="G265" s="381">
        <f>+'ACUM-JULIO'!B344</f>
        <v>0</v>
      </c>
      <c r="H265" s="382">
        <f>+'ACUM-AGOSTO'!B314</f>
        <v>3</v>
      </c>
      <c r="I265" s="382" t="e">
        <f>+#REF!</f>
        <v>#REF!</v>
      </c>
      <c r="J265" s="379">
        <f>+'ACUM-OCTUBRE'!B303</f>
        <v>0</v>
      </c>
      <c r="K265" s="379">
        <f>+'ACUM-NOVIEMBRE'!B350</f>
        <v>0</v>
      </c>
      <c r="L265" s="383">
        <f>+'ACUM-DICIEMBRE'!B295</f>
        <v>0</v>
      </c>
      <c r="M265" s="176"/>
      <c r="N265" s="176"/>
      <c r="O265" s="380" t="e">
        <f t="shared" si="5"/>
        <v>#REF!</v>
      </c>
      <c r="P265" s="175"/>
      <c r="Q265" s="53"/>
    </row>
    <row r="266" spans="1:17" ht="15.75" customHeight="1" thickBot="1">
      <c r="A266" s="52"/>
      <c r="B266" s="252"/>
      <c r="C266" s="176"/>
      <c r="D266" s="331" t="str">
        <f>+'ACUM-JULIO'!A345</f>
        <v>Rastros Municipales</v>
      </c>
      <c r="E266" s="206"/>
      <c r="F266" s="207"/>
      <c r="G266" s="381">
        <f>+'ACUM-JULIO'!B345</f>
        <v>0</v>
      </c>
      <c r="H266" s="382">
        <f>+'ACUM-AGOSTO'!B315</f>
        <v>1</v>
      </c>
      <c r="I266" s="382" t="e">
        <f>+#REF!</f>
        <v>#REF!</v>
      </c>
      <c r="J266" s="379">
        <f>+'ACUM-OCTUBRE'!B304</f>
        <v>0</v>
      </c>
      <c r="K266" s="379">
        <f>+'ACUM-NOVIEMBRE'!B351</f>
        <v>0</v>
      </c>
      <c r="L266" s="383">
        <f>+'ACUM-DICIEMBRE'!B296</f>
        <v>0</v>
      </c>
      <c r="M266" s="176"/>
      <c r="N266" s="176"/>
      <c r="O266" s="380" t="e">
        <f t="shared" si="5"/>
        <v>#REF!</v>
      </c>
      <c r="P266" s="175"/>
      <c r="Q266" s="53"/>
    </row>
    <row r="267" spans="1:17" ht="15.75" customHeight="1" thickBot="1">
      <c r="A267" s="52"/>
      <c r="B267" s="252"/>
      <c r="C267" s="176"/>
      <c r="D267" s="331" t="str">
        <f>+'ACUM-JULIO'!A346</f>
        <v>Regidores</v>
      </c>
      <c r="E267" s="206"/>
      <c r="F267" s="207"/>
      <c r="G267" s="381">
        <f>+'ACUM-JULIO'!B346</f>
        <v>0</v>
      </c>
      <c r="H267" s="382">
        <f>+'ACUM-AGOSTO'!B316</f>
        <v>2</v>
      </c>
      <c r="I267" s="382" t="e">
        <f>+#REF!</f>
        <v>#REF!</v>
      </c>
      <c r="J267" s="379">
        <f>+'ACUM-OCTUBRE'!B305</f>
        <v>0</v>
      </c>
      <c r="K267" s="379">
        <f>+'ACUM-NOVIEMBRE'!B352</f>
        <v>0</v>
      </c>
      <c r="L267" s="383">
        <f>+'ACUM-DICIEMBRE'!B297</f>
        <v>0</v>
      </c>
      <c r="M267" s="176"/>
      <c r="N267" s="176"/>
      <c r="O267" s="380" t="e">
        <f t="shared" si="5"/>
        <v>#REF!</v>
      </c>
      <c r="P267" s="175"/>
      <c r="Q267" s="53"/>
    </row>
    <row r="268" spans="1:17" ht="15.75" customHeight="1" thickBot="1">
      <c r="A268" s="52"/>
      <c r="B268" s="252"/>
      <c r="C268" s="176"/>
      <c r="D268" s="331" t="str">
        <f>+'ACUM-JULIO'!A347</f>
        <v>Registro Civil</v>
      </c>
      <c r="E268" s="206"/>
      <c r="F268" s="207"/>
      <c r="G268" s="381">
        <f>+'ACUM-JULIO'!B347</f>
        <v>0</v>
      </c>
      <c r="H268" s="382">
        <f>+'ACUM-AGOSTO'!B317</f>
        <v>1</v>
      </c>
      <c r="I268" s="382" t="e">
        <f>+#REF!</f>
        <v>#REF!</v>
      </c>
      <c r="J268" s="379">
        <f>+'ACUM-OCTUBRE'!B306</f>
        <v>0</v>
      </c>
      <c r="K268" s="379">
        <f>+'ACUM-NOVIEMBRE'!B353</f>
        <v>0</v>
      </c>
      <c r="L268" s="384">
        <v>0</v>
      </c>
      <c r="M268" s="176"/>
      <c r="N268" s="176"/>
      <c r="O268" s="380" t="e">
        <f t="shared" si="5"/>
        <v>#REF!</v>
      </c>
      <c r="P268" s="175"/>
      <c r="Q268" s="53"/>
    </row>
    <row r="269" spans="1:17" ht="15.75" customHeight="1" thickBot="1">
      <c r="A269" s="52"/>
      <c r="B269" s="252"/>
      <c r="C269" s="176"/>
      <c r="D269" s="331" t="str">
        <f>+'ACUM-JULIO'!A348</f>
        <v>Relaciones Exteriores</v>
      </c>
      <c r="E269" s="206"/>
      <c r="F269" s="207"/>
      <c r="G269" s="381">
        <f>+'ACUM-JULIO'!B348</f>
        <v>0</v>
      </c>
      <c r="H269" s="382">
        <f>+'ACUM-AGOSTO'!B318</f>
        <v>1</v>
      </c>
      <c r="I269" s="382" t="e">
        <f>+#REF!</f>
        <v>#REF!</v>
      </c>
      <c r="J269" s="379">
        <f>+'ACUM-OCTUBRE'!B307</f>
        <v>0</v>
      </c>
      <c r="K269" s="379">
        <f>+'ACUM-NOVIEMBRE'!B354</f>
        <v>0</v>
      </c>
      <c r="L269" s="384">
        <v>0</v>
      </c>
      <c r="M269" s="176"/>
      <c r="N269" s="176"/>
      <c r="O269" s="380" t="e">
        <f t="shared" si="5"/>
        <v>#REF!</v>
      </c>
      <c r="P269" s="175"/>
      <c r="Q269" s="53"/>
    </row>
    <row r="270" spans="1:17" ht="15.75" customHeight="1" thickBot="1">
      <c r="A270" s="52"/>
      <c r="B270" s="252"/>
      <c r="C270" s="176"/>
      <c r="D270" s="331" t="str">
        <f>+'ACUM-JULIO'!A349</f>
        <v>Relaciones Públicas</v>
      </c>
      <c r="E270" s="206"/>
      <c r="F270" s="207"/>
      <c r="G270" s="381">
        <f>+'ACUM-JULIO'!B349</f>
        <v>1</v>
      </c>
      <c r="H270" s="382">
        <f>+'ACUM-AGOSTO'!B319</f>
        <v>2</v>
      </c>
      <c r="I270" s="382" t="e">
        <f>+#REF!</f>
        <v>#REF!</v>
      </c>
      <c r="J270" s="379">
        <f>+'ACUM-OCTUBRE'!B308</f>
        <v>0</v>
      </c>
      <c r="K270" s="379">
        <f>+'ACUM-NOVIEMBRE'!B355</f>
        <v>0</v>
      </c>
      <c r="L270" s="384">
        <f>+'ACUM-DICIEMBRE'!B300</f>
        <v>0</v>
      </c>
      <c r="M270" s="176"/>
      <c r="N270" s="176"/>
      <c r="O270" s="380" t="e">
        <f t="shared" si="5"/>
        <v>#REF!</v>
      </c>
      <c r="P270" s="175"/>
      <c r="Q270" s="53"/>
    </row>
    <row r="271" spans="1:17" ht="15.75" customHeight="1" thickBot="1">
      <c r="A271" s="52"/>
      <c r="B271" s="252"/>
      <c r="C271" s="176"/>
      <c r="D271" s="331" t="str">
        <f>+'ACUM-JULIO'!A350</f>
        <v>Sanidad Animal</v>
      </c>
      <c r="E271" s="206"/>
      <c r="F271" s="207"/>
      <c r="G271" s="381">
        <f>+'ACUM-JULIO'!B350</f>
        <v>0</v>
      </c>
      <c r="H271" s="382">
        <f>+'ACUM-AGOSTO'!B320</f>
        <v>0</v>
      </c>
      <c r="I271" s="382" t="e">
        <f>+#REF!</f>
        <v>#REF!</v>
      </c>
      <c r="J271" s="379">
        <f>+'ACUM-OCTUBRE'!B309</f>
        <v>0</v>
      </c>
      <c r="K271" s="379">
        <v>0</v>
      </c>
      <c r="L271" s="384">
        <f>+'ACUM-DICIEMBRE'!B301</f>
        <v>0</v>
      </c>
      <c r="M271" s="176"/>
      <c r="N271" s="176"/>
      <c r="O271" s="380" t="e">
        <f t="shared" si="5"/>
        <v>#REF!</v>
      </c>
      <c r="P271" s="175"/>
      <c r="Q271" s="53"/>
    </row>
    <row r="272" spans="1:17" ht="15.75" customHeight="1" thickBot="1">
      <c r="A272" s="52"/>
      <c r="B272" s="252"/>
      <c r="C272" s="176"/>
      <c r="D272" s="331" t="str">
        <f>+'ACUM-JULIO'!A351</f>
        <v>Secretaria del Ayuntamiento</v>
      </c>
      <c r="E272" s="206"/>
      <c r="F272" s="207"/>
      <c r="G272" s="381">
        <f>+'ACUM-JULIO'!B351</f>
        <v>0</v>
      </c>
      <c r="H272" s="382">
        <f>+'ACUM-AGOSTO'!B321</f>
        <v>4</v>
      </c>
      <c r="I272" s="382" t="e">
        <f>+#REF!</f>
        <v>#REF!</v>
      </c>
      <c r="J272" s="379">
        <f>+'ACUM-OCTUBRE'!B310</f>
        <v>0</v>
      </c>
      <c r="K272" s="379">
        <f>+'ACUM-NOVIEMBRE'!B357</f>
        <v>0</v>
      </c>
      <c r="L272" s="384">
        <f>+'ACUM-DICIEMBRE'!B302</f>
        <v>0</v>
      </c>
      <c r="M272" s="176"/>
      <c r="N272" s="176"/>
      <c r="O272" s="380" t="e">
        <f t="shared" si="5"/>
        <v>#REF!</v>
      </c>
      <c r="P272" s="175"/>
      <c r="Q272" s="53"/>
    </row>
    <row r="273" spans="1:17" ht="15.75" customHeight="1" thickBot="1">
      <c r="A273" s="52"/>
      <c r="B273" s="252"/>
      <c r="C273" s="176"/>
      <c r="D273" s="331" t="str">
        <f>+'ACUM-JULIO'!A352</f>
        <v>Secretaría Particular</v>
      </c>
      <c r="E273" s="206"/>
      <c r="F273" s="207"/>
      <c r="G273" s="381">
        <f>+'ACUM-JULIO'!B352</f>
        <v>2</v>
      </c>
      <c r="H273" s="382">
        <f>+'ACUM-AGOSTO'!B322</f>
        <v>5</v>
      </c>
      <c r="I273" s="382" t="e">
        <f>+#REF!</f>
        <v>#REF!</v>
      </c>
      <c r="J273" s="379">
        <f>+'ACUM-OCTUBRE'!B311</f>
        <v>0</v>
      </c>
      <c r="K273" s="379">
        <f>+'ACUM-NOVIEMBRE'!B358</f>
        <v>0</v>
      </c>
      <c r="L273" s="384">
        <f>+'ACUM-DICIEMBRE'!B303</f>
        <v>0</v>
      </c>
      <c r="M273" s="176"/>
      <c r="N273" s="176"/>
      <c r="O273" s="380" t="e">
        <f t="shared" si="5"/>
        <v>#REF!</v>
      </c>
      <c r="P273" s="175"/>
      <c r="Q273" s="53"/>
    </row>
    <row r="274" spans="1:17" ht="15.75" customHeight="1" thickBot="1">
      <c r="A274" s="52"/>
      <c r="B274" s="252"/>
      <c r="C274" s="176"/>
      <c r="D274" s="331" t="str">
        <f>+'ACUM-JULIO'!A353</f>
        <v>Sindicatura</v>
      </c>
      <c r="E274" s="206"/>
      <c r="F274" s="207"/>
      <c r="G274" s="381">
        <f>+'ACUM-JULIO'!B353</f>
        <v>38</v>
      </c>
      <c r="H274" s="382">
        <f>+'ACUM-AGOSTO'!B323</f>
        <v>25</v>
      </c>
      <c r="I274" s="382" t="e">
        <f>+#REF!</f>
        <v>#REF!</v>
      </c>
      <c r="J274" s="379">
        <f>+'ACUM-OCTUBRE'!B312</f>
        <v>0</v>
      </c>
      <c r="K274" s="379">
        <f>+'ACUM-NOVIEMBRE'!B359</f>
        <v>0</v>
      </c>
      <c r="L274" s="384">
        <f>+'ACUM-DICIEMBRE'!B304</f>
        <v>0</v>
      </c>
      <c r="M274" s="176"/>
      <c r="N274" s="176"/>
      <c r="O274" s="380" t="e">
        <f t="shared" si="5"/>
        <v>#REF!</v>
      </c>
      <c r="P274" s="175"/>
      <c r="Q274" s="53"/>
    </row>
    <row r="275" spans="1:17" ht="15.75" customHeight="1" thickBot="1">
      <c r="A275" s="52"/>
      <c r="B275" s="252"/>
      <c r="C275" s="176"/>
      <c r="D275" s="331" t="str">
        <f>+'ACUM-JULIO'!A354</f>
        <v>Tesorería</v>
      </c>
      <c r="E275" s="206"/>
      <c r="F275" s="207"/>
      <c r="G275" s="381">
        <f>+'ACUM-JULIO'!B354</f>
        <v>72</v>
      </c>
      <c r="H275" s="382">
        <f>+'ACUM-AGOSTO'!B324</f>
        <v>44</v>
      </c>
      <c r="I275" s="382" t="e">
        <f>+#REF!</f>
        <v>#REF!</v>
      </c>
      <c r="J275" s="379">
        <f>+'ACUM-OCTUBRE'!B313</f>
        <v>0</v>
      </c>
      <c r="K275" s="379">
        <f>+'ACUM-NOVIEMBRE'!B360</f>
        <v>0</v>
      </c>
      <c r="L275" s="384">
        <f>+'ACUM-DICIEMBRE'!B305</f>
        <v>0</v>
      </c>
      <c r="M275" s="176"/>
      <c r="N275" s="176"/>
      <c r="O275" s="380" t="e">
        <f t="shared" si="5"/>
        <v>#REF!</v>
      </c>
      <c r="P275" s="175"/>
      <c r="Q275" s="53"/>
    </row>
    <row r="276" spans="1:17" ht="15.75" customHeight="1" thickBot="1">
      <c r="A276" s="52"/>
      <c r="B276" s="252"/>
      <c r="C276" s="176"/>
      <c r="D276" s="331" t="str">
        <f>+'ACUM-JULIO'!A355</f>
        <v>Transparencia y Acceso a la Información</v>
      </c>
      <c r="E276" s="206"/>
      <c r="F276" s="207"/>
      <c r="G276" s="381">
        <f>+'ACUM-JULIO'!B355</f>
        <v>32</v>
      </c>
      <c r="H276" s="382">
        <f>+'ACUM-AGOSTO'!B325</f>
        <v>21</v>
      </c>
      <c r="I276" s="382" t="e">
        <f>+#REF!</f>
        <v>#REF!</v>
      </c>
      <c r="J276" s="379">
        <f>+'ACUM-OCTUBRE'!B314</f>
        <v>0</v>
      </c>
      <c r="K276" s="379">
        <f>+'ACUM-NOVIEMBRE'!B361</f>
        <v>0</v>
      </c>
      <c r="L276" s="384">
        <f>+'ACUM-DICIEMBRE'!B306</f>
        <v>0</v>
      </c>
      <c r="M276" s="176"/>
      <c r="N276" s="176"/>
      <c r="O276" s="380" t="e">
        <f t="shared" si="5"/>
        <v>#REF!</v>
      </c>
      <c r="P276" s="175"/>
      <c r="Q276" s="53"/>
    </row>
    <row r="277" spans="1:17" ht="15.75" customHeight="1" thickBot="1">
      <c r="A277" s="52"/>
      <c r="B277" s="252"/>
      <c r="C277" s="176"/>
      <c r="D277" s="331" t="str">
        <f>+'ACUM-JULIO'!A356</f>
        <v>Vinculación Asuntos Religiosos</v>
      </c>
      <c r="E277" s="206"/>
      <c r="F277" s="207"/>
      <c r="G277" s="381">
        <f>+'ACUM-JULIO'!B356</f>
        <v>0</v>
      </c>
      <c r="H277" s="382">
        <f>+'ACUM-AGOSTO'!B326</f>
        <v>1</v>
      </c>
      <c r="I277" s="382" t="e">
        <f>+#REF!</f>
        <v>#REF!</v>
      </c>
      <c r="J277" s="379">
        <f>+'ACUM-OCTUBRE'!B315</f>
        <v>0</v>
      </c>
      <c r="K277" s="385">
        <f>+'ACUM-NOVIEMBRE'!B362</f>
        <v>0</v>
      </c>
      <c r="L277" s="384">
        <f>+'ACUM-DICIEMBRE'!B307</f>
        <v>0</v>
      </c>
      <c r="M277" s="176"/>
      <c r="N277" s="176"/>
      <c r="O277" s="380" t="e">
        <f t="shared" si="5"/>
        <v>#REF!</v>
      </c>
      <c r="P277" s="175"/>
      <c r="Q277" s="53"/>
    </row>
    <row r="278" spans="1:17" s="122" customFormat="1" ht="15.75" thickBot="1">
      <c r="A278" s="52"/>
      <c r="B278" s="252"/>
      <c r="C278" s="176"/>
      <c r="D278" s="176"/>
      <c r="E278" s="176"/>
      <c r="F278" s="176"/>
      <c r="G278" s="175"/>
      <c r="H278" s="175"/>
      <c r="I278" s="175"/>
      <c r="J278" s="175"/>
      <c r="K278" s="175"/>
      <c r="L278" s="175"/>
      <c r="M278" s="175"/>
      <c r="N278" s="175"/>
      <c r="O278" s="175"/>
      <c r="P278" s="175"/>
      <c r="Q278" s="53"/>
    </row>
    <row r="279" spans="1:17" ht="16.5" thickBot="1">
      <c r="A279" s="52"/>
      <c r="B279" s="252"/>
      <c r="C279" s="176"/>
      <c r="D279" s="176"/>
      <c r="E279" s="176"/>
      <c r="F279" s="176"/>
      <c r="G279" s="263">
        <f t="shared" ref="G279:K279" si="6">SUM(G222:G277)</f>
        <v>680</v>
      </c>
      <c r="H279" s="263">
        <f t="shared" si="6"/>
        <v>512</v>
      </c>
      <c r="I279" s="263" t="e">
        <f t="shared" si="6"/>
        <v>#REF!</v>
      </c>
      <c r="J279" s="263">
        <f t="shared" si="6"/>
        <v>0</v>
      </c>
      <c r="K279" s="263">
        <f t="shared" si="6"/>
        <v>0</v>
      </c>
      <c r="L279" s="263">
        <f>SUM(L222:L278)</f>
        <v>0</v>
      </c>
      <c r="M279" s="175"/>
      <c r="N279" s="175"/>
      <c r="O279" s="201" t="e">
        <f>SUM(O222:O278)</f>
        <v>#REF!</v>
      </c>
      <c r="P279" s="175"/>
      <c r="Q279" s="53"/>
    </row>
    <row r="280" spans="1:17">
      <c r="A280" s="52"/>
      <c r="B280" s="252"/>
      <c r="C280" s="176"/>
      <c r="D280" s="176"/>
      <c r="E280" s="176"/>
      <c r="F280" s="176"/>
      <c r="G280" s="176"/>
      <c r="H280" s="176"/>
      <c r="I280" s="176"/>
      <c r="J280" s="176"/>
      <c r="K280" s="176"/>
      <c r="L280" s="176"/>
      <c r="M280" s="176"/>
      <c r="N280" s="176"/>
      <c r="O280" s="176"/>
      <c r="P280" s="175"/>
      <c r="Q280" s="53"/>
    </row>
    <row r="281" spans="1:17">
      <c r="A281" s="52"/>
      <c r="B281" s="623" t="s">
        <v>182</v>
      </c>
      <c r="C281" s="624"/>
      <c r="D281" s="624"/>
      <c r="E281" s="624"/>
      <c r="F281" s="624"/>
      <c r="G281" s="624"/>
      <c r="H281" s="624"/>
      <c r="I281" s="624"/>
      <c r="J281" s="624"/>
      <c r="K281" s="624"/>
      <c r="L281" s="624"/>
      <c r="M281" s="624"/>
      <c r="N281" s="624"/>
      <c r="O281" s="624"/>
      <c r="P281" s="624"/>
      <c r="Q281" s="53"/>
    </row>
    <row r="282" spans="1:17">
      <c r="A282" s="52"/>
      <c r="B282" s="175"/>
      <c r="C282" s="175"/>
      <c r="D282" s="175"/>
      <c r="E282" s="175"/>
      <c r="F282" s="175"/>
      <c r="G282" s="175"/>
      <c r="H282" s="175"/>
      <c r="I282" s="175"/>
      <c r="J282" s="175"/>
      <c r="K282" s="175"/>
      <c r="L282" s="175"/>
      <c r="M282" s="175"/>
      <c r="N282" s="175"/>
      <c r="O282" s="175"/>
      <c r="P282" s="175"/>
      <c r="Q282" s="53"/>
    </row>
    <row r="283" spans="1:17">
      <c r="A283" s="52"/>
      <c r="B283" s="175"/>
      <c r="C283" s="175"/>
      <c r="D283" s="175"/>
      <c r="E283" s="175"/>
      <c r="F283" s="175"/>
      <c r="G283" s="175"/>
      <c r="H283" s="175"/>
      <c r="I283" s="175"/>
      <c r="J283" s="175"/>
      <c r="K283" s="175"/>
      <c r="L283" s="175"/>
      <c r="M283" s="175"/>
      <c r="N283" s="175"/>
      <c r="O283" s="175"/>
      <c r="P283" s="175"/>
      <c r="Q283" s="53"/>
    </row>
    <row r="284" spans="1:17">
      <c r="A284" s="52"/>
      <c r="B284" s="175"/>
      <c r="C284" s="175"/>
      <c r="D284" s="175"/>
      <c r="E284" s="175"/>
      <c r="F284" s="175"/>
      <c r="G284" s="175"/>
      <c r="H284" s="175"/>
      <c r="I284" s="175"/>
      <c r="J284" s="175"/>
      <c r="K284" s="175"/>
      <c r="L284" s="175"/>
      <c r="M284" s="175"/>
      <c r="N284" s="175"/>
      <c r="O284" s="175"/>
      <c r="P284" s="175"/>
      <c r="Q284" s="53"/>
    </row>
    <row r="285" spans="1:17">
      <c r="A285" s="52"/>
      <c r="B285" s="175"/>
      <c r="C285" s="175"/>
      <c r="D285" s="175"/>
      <c r="E285" s="175"/>
      <c r="F285" s="175"/>
      <c r="G285" s="175"/>
      <c r="H285" s="175"/>
      <c r="I285" s="175"/>
      <c r="J285" s="175"/>
      <c r="K285" s="175"/>
      <c r="L285" s="175"/>
      <c r="M285" s="175"/>
      <c r="N285" s="175"/>
      <c r="O285" s="175"/>
      <c r="P285" s="175"/>
      <c r="Q285" s="53"/>
    </row>
    <row r="286" spans="1:17">
      <c r="A286" s="52"/>
      <c r="B286" s="175"/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53"/>
    </row>
    <row r="287" spans="1:17">
      <c r="A287" s="52"/>
      <c r="B287" s="175"/>
      <c r="C287" s="175"/>
      <c r="D287" s="175"/>
      <c r="E287" s="175"/>
      <c r="F287" s="175"/>
      <c r="G287" s="175"/>
      <c r="H287" s="175"/>
      <c r="I287" s="175"/>
      <c r="J287" s="175"/>
      <c r="K287" s="175"/>
      <c r="L287" s="175"/>
      <c r="M287" s="175"/>
      <c r="N287" s="175"/>
      <c r="O287" s="175"/>
      <c r="P287" s="175"/>
      <c r="Q287" s="53"/>
    </row>
    <row r="288" spans="1:17">
      <c r="A288" s="52"/>
      <c r="B288" s="175"/>
      <c r="C288" s="175"/>
      <c r="D288" s="175"/>
      <c r="E288" s="175"/>
      <c r="F288" s="175"/>
      <c r="G288" s="175"/>
      <c r="H288" s="175"/>
      <c r="I288" s="175"/>
      <c r="J288" s="175"/>
      <c r="K288" s="175"/>
      <c r="L288" s="175"/>
      <c r="M288" s="175"/>
      <c r="N288" s="175"/>
      <c r="O288" s="175"/>
      <c r="P288" s="175"/>
      <c r="Q288" s="53"/>
    </row>
    <row r="289" spans="1:17">
      <c r="A289" s="52"/>
      <c r="B289" s="175"/>
      <c r="C289" s="175"/>
      <c r="D289" s="175"/>
      <c r="E289" s="175"/>
      <c r="F289" s="175"/>
      <c r="G289" s="175"/>
      <c r="H289" s="175"/>
      <c r="I289" s="175"/>
      <c r="J289" s="175"/>
      <c r="K289" s="175"/>
      <c r="L289" s="175"/>
      <c r="M289" s="175"/>
      <c r="N289" s="175"/>
      <c r="O289" s="175"/>
      <c r="P289" s="175"/>
      <c r="Q289" s="53"/>
    </row>
    <row r="290" spans="1:17">
      <c r="A290" s="52"/>
      <c r="B290" s="175"/>
      <c r="C290" s="175"/>
      <c r="D290" s="175"/>
      <c r="E290" s="175"/>
      <c r="F290" s="175"/>
      <c r="G290" s="175"/>
      <c r="H290" s="175"/>
      <c r="I290" s="175"/>
      <c r="J290" s="175"/>
      <c r="K290" s="175"/>
      <c r="L290" s="175"/>
      <c r="M290" s="175"/>
      <c r="N290" s="175"/>
      <c r="O290" s="175"/>
      <c r="P290" s="175"/>
      <c r="Q290" s="53"/>
    </row>
    <row r="291" spans="1:17">
      <c r="A291" s="52"/>
      <c r="B291" s="175"/>
      <c r="C291" s="175"/>
      <c r="D291" s="175"/>
      <c r="E291" s="175"/>
      <c r="F291" s="175"/>
      <c r="G291" s="175"/>
      <c r="H291" s="175"/>
      <c r="I291" s="175"/>
      <c r="J291" s="175"/>
      <c r="K291" s="175"/>
      <c r="L291" s="175"/>
      <c r="M291" s="175"/>
      <c r="N291" s="175"/>
      <c r="O291" s="175"/>
      <c r="P291" s="175"/>
      <c r="Q291" s="53"/>
    </row>
    <row r="292" spans="1:17">
      <c r="A292" s="52"/>
      <c r="B292" s="175"/>
      <c r="C292" s="175"/>
      <c r="D292" s="175"/>
      <c r="E292" s="175"/>
      <c r="F292" s="175"/>
      <c r="G292" s="175"/>
      <c r="H292" s="175"/>
      <c r="I292" s="175"/>
      <c r="J292" s="175"/>
      <c r="K292" s="175"/>
      <c r="L292" s="175"/>
      <c r="M292" s="175"/>
      <c r="N292" s="175"/>
      <c r="O292" s="175"/>
      <c r="P292" s="175"/>
      <c r="Q292" s="53"/>
    </row>
    <row r="293" spans="1:17">
      <c r="A293" s="52"/>
      <c r="B293" s="175"/>
      <c r="C293" s="175"/>
      <c r="D293" s="175"/>
      <c r="E293" s="175"/>
      <c r="F293" s="175"/>
      <c r="G293" s="175"/>
      <c r="H293" s="175"/>
      <c r="I293" s="175"/>
      <c r="J293" s="175"/>
      <c r="K293" s="175"/>
      <c r="L293" s="175"/>
      <c r="M293" s="175"/>
      <c r="N293" s="175"/>
      <c r="O293" s="175"/>
      <c r="P293" s="175"/>
      <c r="Q293" s="53"/>
    </row>
    <row r="294" spans="1:17">
      <c r="A294" s="52"/>
      <c r="B294" s="175"/>
      <c r="C294" s="175"/>
      <c r="D294" s="175"/>
      <c r="E294" s="175"/>
      <c r="F294" s="175"/>
      <c r="G294" s="175"/>
      <c r="H294" s="175"/>
      <c r="I294" s="175"/>
      <c r="J294" s="175"/>
      <c r="K294" s="175"/>
      <c r="L294" s="175"/>
      <c r="M294" s="175"/>
      <c r="N294" s="175"/>
      <c r="O294" s="175"/>
      <c r="P294" s="175"/>
      <c r="Q294" s="53"/>
    </row>
    <row r="295" spans="1:17">
      <c r="A295" s="52"/>
      <c r="B295" s="175"/>
      <c r="C295" s="175"/>
      <c r="D295" s="175"/>
      <c r="E295" s="175"/>
      <c r="F295" s="175"/>
      <c r="G295" s="175"/>
      <c r="H295" s="175"/>
      <c r="I295" s="175"/>
      <c r="J295" s="175"/>
      <c r="K295" s="175"/>
      <c r="L295" s="175"/>
      <c r="M295" s="175"/>
      <c r="N295" s="175"/>
      <c r="O295" s="175"/>
      <c r="P295" s="175"/>
      <c r="Q295" s="53"/>
    </row>
    <row r="296" spans="1:17">
      <c r="A296" s="52"/>
      <c r="B296" s="175"/>
      <c r="C296" s="175"/>
      <c r="D296" s="175"/>
      <c r="E296" s="175"/>
      <c r="F296" s="175"/>
      <c r="G296" s="175"/>
      <c r="H296" s="175"/>
      <c r="I296" s="175"/>
      <c r="J296" s="175"/>
      <c r="K296" s="175"/>
      <c r="L296" s="175"/>
      <c r="M296" s="175"/>
      <c r="N296" s="175"/>
      <c r="O296" s="175"/>
      <c r="P296" s="175"/>
      <c r="Q296" s="53"/>
    </row>
    <row r="297" spans="1:17">
      <c r="A297" s="52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  <c r="O297" s="175"/>
      <c r="P297" s="175"/>
      <c r="Q297" s="53"/>
    </row>
    <row r="298" spans="1:17">
      <c r="A298" s="52"/>
      <c r="B298" s="175"/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53"/>
    </row>
    <row r="299" spans="1:17">
      <c r="A299" s="52"/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  <c r="P299" s="175"/>
      <c r="Q299" s="53"/>
    </row>
    <row r="300" spans="1:17">
      <c r="A300" s="52"/>
      <c r="B300" s="175"/>
      <c r="C300" s="175"/>
      <c r="D300" s="175"/>
      <c r="E300" s="175"/>
      <c r="F300" s="175"/>
      <c r="G300" s="175"/>
      <c r="H300" s="175"/>
      <c r="I300" s="175"/>
      <c r="J300" s="175"/>
      <c r="K300" s="175"/>
      <c r="L300" s="175"/>
      <c r="M300" s="175"/>
      <c r="N300" s="175"/>
      <c r="O300" s="175"/>
      <c r="P300" s="175"/>
      <c r="Q300" s="53"/>
    </row>
    <row r="301" spans="1:17">
      <c r="A301" s="52"/>
      <c r="B301" s="175"/>
      <c r="C301" s="175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  <c r="N301" s="175"/>
      <c r="O301" s="175"/>
      <c r="P301" s="175"/>
      <c r="Q301" s="53"/>
    </row>
    <row r="302" spans="1:17">
      <c r="A302" s="52"/>
      <c r="B302" s="175"/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53"/>
    </row>
    <row r="303" spans="1:17">
      <c r="A303" s="52"/>
      <c r="B303" s="175"/>
      <c r="C303" s="175"/>
      <c r="D303" s="175"/>
      <c r="E303" s="175"/>
      <c r="F303" s="175"/>
      <c r="G303" s="175"/>
      <c r="H303" s="175"/>
      <c r="I303" s="175"/>
      <c r="J303" s="175"/>
      <c r="K303" s="175"/>
      <c r="L303" s="175"/>
      <c r="M303" s="175"/>
      <c r="N303" s="175"/>
      <c r="O303" s="175"/>
      <c r="P303" s="175"/>
      <c r="Q303" s="53"/>
    </row>
    <row r="304" spans="1:17">
      <c r="A304" s="52"/>
      <c r="B304" s="175"/>
      <c r="C304" s="175"/>
      <c r="D304" s="175"/>
      <c r="E304" s="175"/>
      <c r="F304" s="175"/>
      <c r="G304" s="175"/>
      <c r="H304" s="175"/>
      <c r="I304" s="175"/>
      <c r="J304" s="175"/>
      <c r="K304" s="175"/>
      <c r="L304" s="175"/>
      <c r="M304" s="175"/>
      <c r="N304" s="175"/>
      <c r="O304" s="175"/>
      <c r="P304" s="175"/>
      <c r="Q304" s="53"/>
    </row>
    <row r="305" spans="1:17">
      <c r="A305" s="52"/>
      <c r="B305" s="175"/>
      <c r="C305" s="175"/>
      <c r="D305" s="175"/>
      <c r="E305" s="175"/>
      <c r="F305" s="175"/>
      <c r="G305" s="175"/>
      <c r="H305" s="175"/>
      <c r="I305" s="175"/>
      <c r="J305" s="175"/>
      <c r="K305" s="175"/>
      <c r="L305" s="175"/>
      <c r="M305" s="175"/>
      <c r="N305" s="175"/>
      <c r="O305" s="175"/>
      <c r="P305" s="175"/>
      <c r="Q305" s="53"/>
    </row>
    <row r="306" spans="1:17">
      <c r="A306" s="52"/>
      <c r="B306" s="175"/>
      <c r="C306" s="175"/>
      <c r="D306" s="175"/>
      <c r="E306" s="175"/>
      <c r="F306" s="175"/>
      <c r="G306" s="175"/>
      <c r="H306" s="175"/>
      <c r="I306" s="175"/>
      <c r="J306" s="175"/>
      <c r="K306" s="175"/>
      <c r="L306" s="175"/>
      <c r="M306" s="175"/>
      <c r="N306" s="175"/>
      <c r="O306" s="175"/>
      <c r="P306" s="175"/>
      <c r="Q306" s="53"/>
    </row>
    <row r="307" spans="1:17">
      <c r="A307" s="52"/>
      <c r="B307" s="175"/>
      <c r="C307" s="175"/>
      <c r="D307" s="175"/>
      <c r="E307" s="175"/>
      <c r="F307" s="175"/>
      <c r="G307" s="175"/>
      <c r="H307" s="175"/>
      <c r="I307" s="175"/>
      <c r="J307" s="175"/>
      <c r="K307" s="175"/>
      <c r="L307" s="175"/>
      <c r="M307" s="175"/>
      <c r="N307" s="175"/>
      <c r="O307" s="175"/>
      <c r="P307" s="175"/>
      <c r="Q307" s="53"/>
    </row>
    <row r="308" spans="1:17">
      <c r="A308" s="52"/>
      <c r="B308" s="175"/>
      <c r="C308" s="175"/>
      <c r="D308" s="175"/>
      <c r="E308" s="175"/>
      <c r="F308" s="175"/>
      <c r="G308" s="175"/>
      <c r="H308" s="175"/>
      <c r="I308" s="175"/>
      <c r="J308" s="175"/>
      <c r="K308" s="175"/>
      <c r="L308" s="175"/>
      <c r="M308" s="175"/>
      <c r="N308" s="175"/>
      <c r="O308" s="175"/>
      <c r="P308" s="175"/>
      <c r="Q308" s="53"/>
    </row>
    <row r="309" spans="1:17">
      <c r="A309" s="52"/>
      <c r="B309" s="175"/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53"/>
    </row>
    <row r="310" spans="1:17">
      <c r="A310" s="52"/>
      <c r="B310" s="175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53"/>
    </row>
    <row r="311" spans="1:17">
      <c r="A311" s="52"/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53"/>
    </row>
    <row r="312" spans="1:17">
      <c r="A312" s="52"/>
      <c r="B312" s="175"/>
      <c r="C312" s="175"/>
      <c r="D312" s="175"/>
      <c r="E312" s="175"/>
      <c r="F312" s="175"/>
      <c r="G312" s="175"/>
      <c r="H312" s="175"/>
      <c r="I312" s="175"/>
      <c r="J312" s="175"/>
      <c r="K312" s="175"/>
      <c r="L312" s="175"/>
      <c r="M312" s="175"/>
      <c r="N312" s="175"/>
      <c r="O312" s="175"/>
      <c r="P312" s="175"/>
      <c r="Q312" s="53"/>
    </row>
    <row r="313" spans="1:17">
      <c r="A313" s="52"/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53"/>
    </row>
    <row r="314" spans="1:17">
      <c r="A314" s="52"/>
      <c r="B314" s="175"/>
      <c r="C314" s="175"/>
      <c r="D314" s="175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  <c r="P314" s="175"/>
      <c r="Q314" s="53"/>
    </row>
    <row r="315" spans="1:17">
      <c r="A315" s="625"/>
      <c r="B315" s="626"/>
      <c r="C315" s="626"/>
      <c r="D315" s="626"/>
      <c r="E315" s="626"/>
      <c r="F315" s="626"/>
      <c r="G315" s="626"/>
      <c r="H315" s="626"/>
      <c r="I315" s="626"/>
      <c r="J315" s="626"/>
      <c r="K315" s="626"/>
      <c r="L315" s="626"/>
      <c r="M315" s="626"/>
      <c r="N315" s="626"/>
      <c r="O315" s="626"/>
      <c r="P315" s="626"/>
      <c r="Q315" s="626"/>
    </row>
  </sheetData>
  <sortState ref="D214:G270">
    <sortCondition ref="D214"/>
  </sortState>
  <mergeCells count="37">
    <mergeCell ref="G46:L46"/>
    <mergeCell ref="B1:P1"/>
    <mergeCell ref="B12:P12"/>
    <mergeCell ref="B13:P13"/>
    <mergeCell ref="G16:L16"/>
    <mergeCell ref="O16:O17"/>
    <mergeCell ref="B11:P11"/>
    <mergeCell ref="N46:O46"/>
    <mergeCell ref="E107:F107"/>
    <mergeCell ref="D53:F53"/>
    <mergeCell ref="G71:L71"/>
    <mergeCell ref="O71:O72"/>
    <mergeCell ref="E73:F73"/>
    <mergeCell ref="E74:F74"/>
    <mergeCell ref="E75:F75"/>
    <mergeCell ref="E76:F76"/>
    <mergeCell ref="G102:L102"/>
    <mergeCell ref="E104:F104"/>
    <mergeCell ref="E105:F105"/>
    <mergeCell ref="E106:F106"/>
    <mergeCell ref="N102:O102"/>
    <mergeCell ref="E108:F108"/>
    <mergeCell ref="E109:F109"/>
    <mergeCell ref="E110:F110"/>
    <mergeCell ref="E111:F111"/>
    <mergeCell ref="O143:O144"/>
    <mergeCell ref="G144:L144"/>
    <mergeCell ref="B281:P281"/>
    <mergeCell ref="A315:Q315"/>
    <mergeCell ref="O167:O168"/>
    <mergeCell ref="H168:M168"/>
    <mergeCell ref="E170:G170"/>
    <mergeCell ref="O194:O195"/>
    <mergeCell ref="H195:M195"/>
    <mergeCell ref="E197:G197"/>
    <mergeCell ref="O219:O220"/>
    <mergeCell ref="G220:L220"/>
  </mergeCells>
  <pageMargins left="0.70866141732283472" right="0.2" top="0.74803149606299213" bottom="0.74803149606299213" header="0.31496062992125984" footer="0.31496062992125984"/>
  <pageSetup scale="7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</sheetPr>
  <dimension ref="A1:P428"/>
  <sheetViews>
    <sheetView topLeftCell="A66" workbookViewId="0">
      <selection activeCell="E47" sqref="E47:G47"/>
    </sheetView>
  </sheetViews>
  <sheetFormatPr baseColWidth="10" defaultRowHeight="15"/>
  <cols>
    <col min="1" max="1" width="3.5703125" customWidth="1"/>
    <col min="2" max="2" width="6.7109375" style="51" customWidth="1"/>
    <col min="3" max="3" width="27.5703125" customWidth="1"/>
    <col min="4" max="4" width="11.5703125" customWidth="1"/>
    <col min="5" max="5" width="14.140625" customWidth="1"/>
    <col min="6" max="6" width="32" customWidth="1"/>
    <col min="7" max="7" width="11.7109375" customWidth="1"/>
    <col min="8" max="8" width="12.85546875" customWidth="1"/>
    <col min="9" max="9" width="14" customWidth="1"/>
    <col min="10" max="10" width="17.85546875" customWidth="1"/>
    <col min="11" max="11" width="12.140625" customWidth="1"/>
    <col min="12" max="12" width="14.28515625" customWidth="1"/>
    <col min="13" max="13" width="13.28515625" customWidth="1"/>
    <col min="14" max="14" width="2.5703125" customWidth="1"/>
    <col min="15" max="15" width="3.5703125" customWidth="1"/>
  </cols>
  <sheetData>
    <row r="1" spans="1:1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>
      <c r="A2" s="27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7"/>
    </row>
    <row r="3" spans="1:15">
      <c r="A3" s="27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7"/>
    </row>
    <row r="4" spans="1:15">
      <c r="A4" s="27"/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7"/>
    </row>
    <row r="5" spans="1:15">
      <c r="A5" s="27"/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7"/>
    </row>
    <row r="6" spans="1:15">
      <c r="A6" s="27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7"/>
    </row>
    <row r="7" spans="1:15">
      <c r="A7" s="27"/>
      <c r="B7" s="255"/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7"/>
    </row>
    <row r="8" spans="1:15">
      <c r="A8" s="27"/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7"/>
    </row>
    <row r="9" spans="1:15">
      <c r="A9" s="27"/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7"/>
    </row>
    <row r="10" spans="1:15">
      <c r="A10" s="27"/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7"/>
    </row>
    <row r="11" spans="1:15">
      <c r="A11" s="27"/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7"/>
    </row>
    <row r="12" spans="1:15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</row>
    <row r="13" spans="1:15">
      <c r="A13" s="27"/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27"/>
    </row>
    <row r="14" spans="1:15" ht="38.25" customHeight="1">
      <c r="A14" s="27"/>
      <c r="B14" s="741" t="s">
        <v>271</v>
      </c>
      <c r="C14" s="741"/>
      <c r="D14" s="741"/>
      <c r="E14" s="741"/>
      <c r="F14" s="741"/>
      <c r="G14" s="741"/>
      <c r="H14" s="741"/>
      <c r="I14" s="741"/>
      <c r="J14" s="741"/>
      <c r="K14" s="741"/>
      <c r="L14" s="741"/>
      <c r="M14" s="741"/>
      <c r="N14" s="741"/>
      <c r="O14" s="27"/>
    </row>
    <row r="15" spans="1:15" ht="32.25" customHeight="1">
      <c r="A15" s="27"/>
      <c r="B15" s="741" t="s">
        <v>125</v>
      </c>
      <c r="C15" s="741"/>
      <c r="D15" s="741"/>
      <c r="E15" s="741"/>
      <c r="F15" s="741"/>
      <c r="G15" s="741"/>
      <c r="H15" s="741"/>
      <c r="I15" s="741"/>
      <c r="J15" s="741"/>
      <c r="K15" s="741"/>
      <c r="L15" s="741"/>
      <c r="M15" s="741"/>
      <c r="N15" s="741"/>
      <c r="O15" s="27"/>
    </row>
    <row r="16" spans="1:15" ht="29.25" customHeight="1">
      <c r="A16" s="27"/>
      <c r="B16" s="741" t="s">
        <v>456</v>
      </c>
      <c r="C16" s="741"/>
      <c r="D16" s="741"/>
      <c r="E16" s="741"/>
      <c r="F16" s="741"/>
      <c r="G16" s="741"/>
      <c r="H16" s="741"/>
      <c r="I16" s="741"/>
      <c r="J16" s="741"/>
      <c r="K16" s="741"/>
      <c r="L16" s="741"/>
      <c r="M16" s="741"/>
      <c r="N16" s="741"/>
      <c r="O16" s="27"/>
    </row>
    <row r="17" spans="1:16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</row>
    <row r="18" spans="1:16">
      <c r="A18" s="27"/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27"/>
    </row>
    <row r="19" spans="1:16">
      <c r="A19" s="27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7"/>
    </row>
    <row r="20" spans="1:16">
      <c r="A20" s="27"/>
      <c r="B20" s="176"/>
      <c r="C20" s="176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27"/>
    </row>
    <row r="21" spans="1:16" ht="15.75" thickBot="1">
      <c r="A21" s="27"/>
      <c r="B21" s="176"/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7"/>
    </row>
    <row r="22" spans="1:16" ht="20.25" customHeight="1" thickBot="1">
      <c r="A22" s="27"/>
      <c r="B22" s="176"/>
      <c r="C22" s="599" t="s">
        <v>123</v>
      </c>
      <c r="D22" s="600"/>
      <c r="E22" s="600"/>
      <c r="F22" s="601"/>
      <c r="G22" s="176"/>
      <c r="H22" s="599" t="s">
        <v>208</v>
      </c>
      <c r="I22" s="600"/>
      <c r="J22" s="600"/>
      <c r="K22" s="600"/>
      <c r="L22" s="601"/>
      <c r="M22" s="176"/>
      <c r="N22" s="176"/>
      <c r="O22" s="27"/>
      <c r="P22" s="29"/>
    </row>
    <row r="23" spans="1:16" ht="15.75" thickBot="1">
      <c r="A23" s="27"/>
      <c r="B23" s="176"/>
      <c r="C23" s="94" t="s">
        <v>37</v>
      </c>
      <c r="D23" s="602" t="s">
        <v>1</v>
      </c>
      <c r="E23" s="603"/>
      <c r="F23" s="95" t="s">
        <v>2</v>
      </c>
      <c r="G23" s="176"/>
      <c r="H23" s="94" t="s">
        <v>5</v>
      </c>
      <c r="I23" s="94" t="s">
        <v>4</v>
      </c>
      <c r="J23" s="94" t="s">
        <v>6</v>
      </c>
      <c r="K23" s="94" t="s">
        <v>122</v>
      </c>
      <c r="L23" s="94" t="s">
        <v>2</v>
      </c>
      <c r="M23" s="176"/>
      <c r="N23" s="176"/>
      <c r="O23" s="27"/>
      <c r="P23" s="29"/>
    </row>
    <row r="24" spans="1:16" ht="16.5" thickBot="1">
      <c r="A24" s="27"/>
      <c r="B24" s="176"/>
      <c r="C24" s="200">
        <f>+'ACUM-ENERO'!C7</f>
        <v>195</v>
      </c>
      <c r="D24" s="607">
        <f>+'ACUM-ENERO'!C8</f>
        <v>191</v>
      </c>
      <c r="E24" s="616"/>
      <c r="F24" s="201">
        <f>SUM(C24:D24)</f>
        <v>386</v>
      </c>
      <c r="G24" s="176"/>
      <c r="H24" s="200">
        <f>+'ACUM-ENERO'!C14</f>
        <v>289</v>
      </c>
      <c r="I24" s="200">
        <f>+'ACUM-ENERO'!C13</f>
        <v>87</v>
      </c>
      <c r="J24" s="200">
        <f>+'ACUM-ENERO'!C15</f>
        <v>10</v>
      </c>
      <c r="K24" s="200">
        <f>+'ACUM-ENERO'!C16</f>
        <v>0</v>
      </c>
      <c r="L24" s="201">
        <f>SUM(H24:K24)</f>
        <v>386</v>
      </c>
      <c r="M24" s="176"/>
      <c r="N24" s="176"/>
      <c r="O24" s="27"/>
      <c r="P24" s="29"/>
    </row>
    <row r="25" spans="1:16" ht="16.5" thickBot="1">
      <c r="A25" s="27"/>
      <c r="B25" s="176"/>
      <c r="C25" s="202">
        <f>+C24/F24</f>
        <v>0.50518134715025909</v>
      </c>
      <c r="D25" s="617">
        <f>+D24/F24</f>
        <v>0.49481865284974091</v>
      </c>
      <c r="E25" s="618"/>
      <c r="F25" s="203">
        <f>SUM(C25:D25)</f>
        <v>1</v>
      </c>
      <c r="G25" s="176"/>
      <c r="H25" s="202">
        <f>+I24/L24</f>
        <v>0.22538860103626943</v>
      </c>
      <c r="I25" s="202">
        <f>+H24/L24</f>
        <v>0.74870466321243523</v>
      </c>
      <c r="J25" s="202">
        <f>+J24/L24</f>
        <v>2.5906735751295335E-2</v>
      </c>
      <c r="K25" s="202">
        <f>+K24/L24</f>
        <v>0</v>
      </c>
      <c r="L25" s="203">
        <f>SUM(H25:K25)</f>
        <v>1</v>
      </c>
      <c r="M25" s="176"/>
      <c r="N25" s="176"/>
      <c r="O25" s="27"/>
      <c r="P25" s="29"/>
    </row>
    <row r="26" spans="1:16">
      <c r="A26" s="27"/>
      <c r="B26" s="176"/>
      <c r="C26" s="176"/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7"/>
      <c r="P26" s="29"/>
    </row>
    <row r="27" spans="1:16">
      <c r="A27" s="27"/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7"/>
      <c r="P27" s="29"/>
    </row>
    <row r="28" spans="1:16">
      <c r="A28" s="27"/>
      <c r="B28" s="176"/>
      <c r="C28" s="51"/>
      <c r="D28" s="51"/>
      <c r="E28" s="51"/>
      <c r="F28" s="176"/>
      <c r="G28" s="176"/>
      <c r="H28" s="176"/>
      <c r="I28" s="51"/>
      <c r="J28" s="63"/>
      <c r="K28" s="63"/>
      <c r="L28" s="63"/>
      <c r="M28" s="176"/>
      <c r="N28" s="176"/>
      <c r="O28" s="27"/>
    </row>
    <row r="29" spans="1:16">
      <c r="A29" s="27"/>
      <c r="B29" s="176"/>
      <c r="C29" s="51"/>
      <c r="D29" s="51"/>
      <c r="E29" s="51"/>
      <c r="F29" s="176"/>
      <c r="G29" s="176"/>
      <c r="H29" s="176"/>
      <c r="I29" s="51"/>
      <c r="J29" s="51"/>
      <c r="K29" s="51"/>
      <c r="L29" s="51"/>
      <c r="M29" s="176"/>
      <c r="N29" s="176"/>
      <c r="O29" s="27"/>
    </row>
    <row r="30" spans="1:16">
      <c r="A30" s="27"/>
      <c r="B30" s="176"/>
      <c r="C30" s="51"/>
      <c r="D30" s="51"/>
      <c r="E30" s="51"/>
      <c r="F30" s="176"/>
      <c r="G30" s="176"/>
      <c r="H30" s="176"/>
      <c r="I30" s="51"/>
      <c r="J30" s="51"/>
      <c r="K30" s="51"/>
      <c r="L30" s="51"/>
      <c r="M30" s="176"/>
      <c r="N30" s="176"/>
      <c r="O30" s="27"/>
    </row>
    <row r="31" spans="1:16">
      <c r="A31" s="27"/>
      <c r="B31" s="176"/>
      <c r="C31" s="51"/>
      <c r="D31" s="51"/>
      <c r="E31" s="51"/>
      <c r="F31" s="176"/>
      <c r="G31" s="176"/>
      <c r="H31" s="176"/>
      <c r="I31" s="51"/>
      <c r="J31" s="51"/>
      <c r="K31" s="51"/>
      <c r="L31" s="51"/>
      <c r="M31" s="176"/>
      <c r="N31" s="176"/>
      <c r="O31" s="27"/>
    </row>
    <row r="32" spans="1:16">
      <c r="A32" s="27"/>
      <c r="B32" s="176"/>
      <c r="C32" s="51"/>
      <c r="D32" s="51"/>
      <c r="E32" s="51"/>
      <c r="F32" s="176"/>
      <c r="G32" s="176"/>
      <c r="H32" s="176"/>
      <c r="I32" s="51"/>
      <c r="J32" s="51"/>
      <c r="K32" s="51"/>
      <c r="L32" s="51"/>
      <c r="M32" s="176"/>
      <c r="N32" s="176"/>
      <c r="O32" s="27"/>
    </row>
    <row r="33" spans="1:15">
      <c r="A33" s="27"/>
      <c r="B33" s="176"/>
      <c r="C33" s="51"/>
      <c r="D33" s="51"/>
      <c r="E33" s="51"/>
      <c r="F33" s="176"/>
      <c r="G33" s="176"/>
      <c r="H33" s="176"/>
      <c r="I33" s="51"/>
      <c r="J33" s="51"/>
      <c r="K33" s="51"/>
      <c r="L33" s="51"/>
      <c r="M33" s="176"/>
      <c r="N33" s="176"/>
      <c r="O33" s="27"/>
    </row>
    <row r="34" spans="1:15">
      <c r="A34" s="27"/>
      <c r="B34" s="176"/>
      <c r="C34" s="51"/>
      <c r="D34" s="51"/>
      <c r="E34" s="51"/>
      <c r="F34" s="176"/>
      <c r="G34" s="176"/>
      <c r="H34" s="176"/>
      <c r="I34" s="51"/>
      <c r="J34" s="51"/>
      <c r="K34" s="51"/>
      <c r="L34" s="51"/>
      <c r="M34" s="176"/>
      <c r="N34" s="176"/>
      <c r="O34" s="27"/>
    </row>
    <row r="35" spans="1:15">
      <c r="A35" s="27"/>
      <c r="B35" s="176"/>
      <c r="C35" s="51"/>
      <c r="D35" s="51"/>
      <c r="E35" s="51"/>
      <c r="F35" s="176"/>
      <c r="G35" s="176"/>
      <c r="H35" s="176"/>
      <c r="I35" s="51"/>
      <c r="J35" s="51"/>
      <c r="K35" s="51"/>
      <c r="L35" s="51"/>
      <c r="M35" s="176"/>
      <c r="N35" s="176"/>
      <c r="O35" s="27"/>
    </row>
    <row r="36" spans="1:15">
      <c r="A36" s="27"/>
      <c r="B36" s="176"/>
      <c r="C36" s="51"/>
      <c r="D36" s="51"/>
      <c r="E36" s="51"/>
      <c r="F36" s="176"/>
      <c r="G36" s="176"/>
      <c r="H36" s="176"/>
      <c r="I36" s="51"/>
      <c r="J36" s="51"/>
      <c r="K36" s="51"/>
      <c r="L36" s="51"/>
      <c r="M36" s="176"/>
      <c r="N36" s="176"/>
      <c r="O36" s="27"/>
    </row>
    <row r="37" spans="1:15">
      <c r="A37" s="27"/>
      <c r="B37" s="176"/>
      <c r="C37" s="51"/>
      <c r="D37" s="51"/>
      <c r="E37" s="51"/>
      <c r="F37" s="176"/>
      <c r="G37" s="176"/>
      <c r="H37" s="176"/>
      <c r="I37" s="51"/>
      <c r="J37" s="51"/>
      <c r="K37" s="51"/>
      <c r="L37" s="51"/>
      <c r="M37" s="176"/>
      <c r="N37" s="176"/>
      <c r="O37" s="27"/>
    </row>
    <row r="38" spans="1:15">
      <c r="A38" s="27"/>
      <c r="B38" s="176"/>
      <c r="C38" s="51"/>
      <c r="D38" s="51"/>
      <c r="E38" s="51"/>
      <c r="F38" s="176"/>
      <c r="G38" s="176"/>
      <c r="H38" s="176"/>
      <c r="I38" s="51"/>
      <c r="J38" s="51"/>
      <c r="K38" s="51"/>
      <c r="L38" s="51"/>
      <c r="M38" s="176"/>
      <c r="N38" s="176"/>
      <c r="O38" s="27"/>
    </row>
    <row r="39" spans="1:15">
      <c r="A39" s="27"/>
      <c r="B39" s="176"/>
      <c r="C39" s="51"/>
      <c r="D39" s="51"/>
      <c r="E39" s="51"/>
      <c r="F39" s="176"/>
      <c r="G39" s="176"/>
      <c r="H39" s="176"/>
      <c r="I39" s="51"/>
      <c r="J39" s="51"/>
      <c r="K39" s="51"/>
      <c r="L39" s="51"/>
      <c r="M39" s="176"/>
      <c r="N39" s="176"/>
      <c r="O39" s="27"/>
    </row>
    <row r="40" spans="1:15">
      <c r="A40" s="27"/>
      <c r="B40" s="176"/>
      <c r="C40" s="51"/>
      <c r="D40" s="51"/>
      <c r="E40" s="51"/>
      <c r="F40" s="176"/>
      <c r="G40" s="176"/>
      <c r="H40" s="176"/>
      <c r="I40" s="51"/>
      <c r="J40" s="51"/>
      <c r="K40" s="51"/>
      <c r="L40" s="51"/>
      <c r="M40" s="176"/>
      <c r="N40" s="176"/>
      <c r="O40" s="27"/>
    </row>
    <row r="41" spans="1:15">
      <c r="A41" s="27"/>
      <c r="B41" s="176"/>
      <c r="C41" s="51"/>
      <c r="D41" s="51"/>
      <c r="E41" s="51"/>
      <c r="F41" s="176"/>
      <c r="G41" s="176"/>
      <c r="H41" s="176"/>
      <c r="I41" s="51"/>
      <c r="J41" s="51"/>
      <c r="K41" s="51"/>
      <c r="L41" s="51"/>
      <c r="M41" s="176"/>
      <c r="N41" s="176"/>
      <c r="O41" s="27"/>
    </row>
    <row r="42" spans="1:15">
      <c r="A42" s="27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7"/>
    </row>
    <row r="43" spans="1:15" ht="51" customHeight="1">
      <c r="A43" s="2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7"/>
    </row>
    <row r="44" spans="1:15">
      <c r="A44" s="27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7"/>
    </row>
    <row r="45" spans="1:15" ht="20.25" customHeight="1" thickBot="1">
      <c r="A45" s="27"/>
      <c r="B45" s="176"/>
      <c r="C45" s="176"/>
      <c r="D45" s="622" t="s">
        <v>124</v>
      </c>
      <c r="E45" s="622"/>
      <c r="F45" s="622"/>
      <c r="G45" s="622"/>
      <c r="H45" s="622"/>
      <c r="I45" s="622"/>
      <c r="J45" s="622"/>
      <c r="K45" s="176"/>
      <c r="L45" s="176"/>
      <c r="M45" s="176"/>
      <c r="N45" s="176"/>
      <c r="O45" s="27"/>
    </row>
    <row r="46" spans="1:15" ht="15.75" customHeight="1" thickBot="1">
      <c r="A46" s="27"/>
      <c r="B46" s="176"/>
      <c r="C46" s="176"/>
      <c r="D46" s="200">
        <v>1</v>
      </c>
      <c r="E46" s="368" t="s">
        <v>453</v>
      </c>
      <c r="F46" s="369"/>
      <c r="G46" s="369"/>
      <c r="H46" s="370"/>
      <c r="I46" s="200">
        <f>+'ACUM-ENERO'!C42</f>
        <v>90</v>
      </c>
      <c r="J46" s="202">
        <f>+I46/I59</f>
        <v>0.23316062176165803</v>
      </c>
      <c r="K46" s="176"/>
      <c r="L46" s="176"/>
      <c r="M46" s="176"/>
      <c r="N46" s="176"/>
      <c r="O46" s="27"/>
    </row>
    <row r="47" spans="1:15" ht="15.75" customHeight="1" thickBot="1">
      <c r="A47" s="27"/>
      <c r="B47" s="176"/>
      <c r="C47" s="176"/>
      <c r="D47" s="200">
        <v>2</v>
      </c>
      <c r="E47" s="368" t="s">
        <v>442</v>
      </c>
      <c r="F47" s="369"/>
      <c r="G47" s="369"/>
      <c r="H47" s="370"/>
      <c r="I47" s="200">
        <f>+'ACUM-ENERO'!C44</f>
        <v>11</v>
      </c>
      <c r="J47" s="202">
        <f>+I47/I59</f>
        <v>2.8497409326424871E-2</v>
      </c>
      <c r="K47" s="176"/>
      <c r="L47" s="176"/>
      <c r="M47" s="176"/>
      <c r="N47" s="176"/>
      <c r="O47" s="27"/>
    </row>
    <row r="48" spans="1:15" ht="15.75" customHeight="1" thickBot="1">
      <c r="A48" s="27"/>
      <c r="B48" s="176"/>
      <c r="C48" s="176"/>
      <c r="D48" s="200">
        <v>3</v>
      </c>
      <c r="E48" s="368" t="s">
        <v>443</v>
      </c>
      <c r="F48" s="369"/>
      <c r="G48" s="369"/>
      <c r="H48" s="370"/>
      <c r="I48" s="200">
        <f>+'ACUM-ENERO'!C45</f>
        <v>75</v>
      </c>
      <c r="J48" s="202">
        <f>+I48/I59</f>
        <v>0.19430051813471502</v>
      </c>
      <c r="K48" s="176"/>
      <c r="L48" s="176"/>
      <c r="M48" s="176"/>
      <c r="N48" s="176"/>
      <c r="O48" s="27"/>
    </row>
    <row r="49" spans="1:15" ht="15.75" thickBot="1">
      <c r="A49" s="27"/>
      <c r="B49" s="176"/>
      <c r="C49" s="176"/>
      <c r="D49" s="200">
        <v>4</v>
      </c>
      <c r="E49" s="368" t="s">
        <v>14</v>
      </c>
      <c r="F49" s="369"/>
      <c r="G49" s="369"/>
      <c r="H49" s="370"/>
      <c r="I49" s="200">
        <f>+'ACUM-ENERO'!C46</f>
        <v>61</v>
      </c>
      <c r="J49" s="202">
        <f>+I49/I59</f>
        <v>0.15803108808290156</v>
      </c>
      <c r="K49" s="176"/>
      <c r="L49" s="176"/>
      <c r="M49" s="176"/>
      <c r="N49" s="176"/>
      <c r="O49" s="27"/>
    </row>
    <row r="50" spans="1:15" ht="15.75" thickBot="1">
      <c r="A50" s="27"/>
      <c r="B50" s="176"/>
      <c r="C50" s="176"/>
      <c r="D50" s="200">
        <v>5</v>
      </c>
      <c r="E50" s="368" t="s">
        <v>143</v>
      </c>
      <c r="F50" s="369"/>
      <c r="G50" s="369"/>
      <c r="H50" s="370"/>
      <c r="I50" s="200">
        <f>+'ACUM-ENERO'!C47</f>
        <v>83</v>
      </c>
      <c r="J50" s="202">
        <f>+I50/I59</f>
        <v>0.21502590673575128</v>
      </c>
      <c r="K50" s="176"/>
      <c r="L50" s="176"/>
      <c r="M50" s="176"/>
      <c r="N50" s="176"/>
      <c r="O50" s="27"/>
    </row>
    <row r="51" spans="1:15" ht="15.75" thickBot="1">
      <c r="A51" s="27"/>
      <c r="B51" s="176"/>
      <c r="C51" s="176"/>
      <c r="D51" s="200">
        <v>6</v>
      </c>
      <c r="E51" s="368" t="s">
        <v>444</v>
      </c>
      <c r="F51" s="369"/>
      <c r="G51" s="369"/>
      <c r="H51" s="370"/>
      <c r="I51" s="200">
        <f>+'ACUM-ENERO'!C48</f>
        <v>21</v>
      </c>
      <c r="J51" s="202">
        <f>+I51/I59</f>
        <v>5.4404145077720206E-2</v>
      </c>
      <c r="K51" s="176"/>
      <c r="L51" s="176"/>
      <c r="M51" s="176"/>
      <c r="N51" s="176"/>
      <c r="O51" s="27"/>
    </row>
    <row r="52" spans="1:15" ht="15.75" customHeight="1" thickBot="1">
      <c r="A52" s="27"/>
      <c r="B52" s="176"/>
      <c r="C52" s="176"/>
      <c r="D52" s="200">
        <v>7</v>
      </c>
      <c r="E52" s="368" t="s">
        <v>445</v>
      </c>
      <c r="F52" s="369"/>
      <c r="G52" s="369"/>
      <c r="H52" s="370"/>
      <c r="I52" s="200">
        <f>+'ACUM-ENERO'!C49</f>
        <v>7</v>
      </c>
      <c r="J52" s="202">
        <f>+I52/I59</f>
        <v>1.8134715025906734E-2</v>
      </c>
      <c r="K52" s="176"/>
      <c r="L52" s="176"/>
      <c r="M52" s="176"/>
      <c r="N52" s="176"/>
      <c r="O52" s="27"/>
    </row>
    <row r="53" spans="1:15" ht="15.75" customHeight="1" thickBot="1">
      <c r="A53" s="27"/>
      <c r="B53" s="176"/>
      <c r="C53" s="176"/>
      <c r="D53" s="200">
        <v>8</v>
      </c>
      <c r="E53" s="368" t="s">
        <v>16</v>
      </c>
      <c r="F53" s="369"/>
      <c r="G53" s="369"/>
      <c r="H53" s="370"/>
      <c r="I53" s="200">
        <f>+'ACUM-ENERO'!C50</f>
        <v>21</v>
      </c>
      <c r="J53" s="202">
        <f>+I53/I59</f>
        <v>5.4404145077720206E-2</v>
      </c>
      <c r="K53" s="176"/>
      <c r="L53" s="176"/>
      <c r="M53" s="176"/>
      <c r="N53" s="176"/>
      <c r="O53" s="27"/>
    </row>
    <row r="54" spans="1:15" ht="15.75" customHeight="1" thickBot="1">
      <c r="A54" s="27"/>
      <c r="B54" s="176"/>
      <c r="C54" s="176"/>
      <c r="D54" s="200">
        <v>9</v>
      </c>
      <c r="E54" s="368" t="s">
        <v>17</v>
      </c>
      <c r="F54" s="369"/>
      <c r="G54" s="369"/>
      <c r="H54" s="370"/>
      <c r="I54" s="200">
        <f>+'ACUM-ENERO'!C51</f>
        <v>1</v>
      </c>
      <c r="J54" s="202">
        <f>+I54/I59</f>
        <v>2.5906735751295338E-3</v>
      </c>
      <c r="K54" s="176"/>
      <c r="L54" s="176"/>
      <c r="M54" s="176"/>
      <c r="N54" s="176"/>
      <c r="O54" s="27"/>
    </row>
    <row r="55" spans="1:15" ht="15.75" customHeight="1" thickBot="1">
      <c r="A55" s="27"/>
      <c r="B55" s="176"/>
      <c r="C55" s="176"/>
      <c r="D55" s="200">
        <v>10</v>
      </c>
      <c r="E55" s="368" t="s">
        <v>446</v>
      </c>
      <c r="F55" s="369"/>
      <c r="G55" s="369"/>
      <c r="H55" s="370"/>
      <c r="I55" s="200">
        <f>+'ACUM-ENERO'!C52</f>
        <v>2</v>
      </c>
      <c r="J55" s="202">
        <f>+I55/I59</f>
        <v>5.1813471502590676E-3</v>
      </c>
      <c r="K55" s="176"/>
      <c r="L55" s="176"/>
      <c r="M55" s="176"/>
      <c r="N55" s="176"/>
      <c r="O55" s="27"/>
    </row>
    <row r="56" spans="1:15" s="497" customFormat="1" ht="15.75" customHeight="1" thickBot="1">
      <c r="A56" s="27"/>
      <c r="B56" s="176"/>
      <c r="C56" s="176"/>
      <c r="D56" s="200">
        <v>11</v>
      </c>
      <c r="E56" s="368" t="s">
        <v>447</v>
      </c>
      <c r="F56" s="369"/>
      <c r="G56" s="369"/>
      <c r="H56" s="370"/>
      <c r="I56" s="200">
        <f>+'ACUM-ENERO'!C53</f>
        <v>1</v>
      </c>
      <c r="J56" s="202">
        <f>+I56/I59</f>
        <v>2.5906735751295338E-3</v>
      </c>
      <c r="K56" s="176"/>
      <c r="L56" s="176"/>
      <c r="M56" s="176"/>
      <c r="N56" s="176"/>
      <c r="O56" s="27"/>
    </row>
    <row r="57" spans="1:15" ht="15.75" thickBot="1">
      <c r="A57" s="27"/>
      <c r="B57" s="176"/>
      <c r="C57" s="176"/>
      <c r="D57" s="200">
        <v>12</v>
      </c>
      <c r="E57" s="368" t="s">
        <v>18</v>
      </c>
      <c r="F57" s="369"/>
      <c r="G57" s="369"/>
      <c r="H57" s="370"/>
      <c r="I57" s="200">
        <f>+'ACUM-ENERO'!C54</f>
        <v>13</v>
      </c>
      <c r="J57" s="202">
        <f>+I57/I59</f>
        <v>3.367875647668394E-2</v>
      </c>
      <c r="K57" s="176"/>
      <c r="L57" s="176"/>
      <c r="M57" s="176"/>
      <c r="N57" s="176"/>
      <c r="O57" s="27"/>
    </row>
    <row r="58" spans="1:15" ht="15.75" thickBot="1">
      <c r="A58" s="27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27"/>
    </row>
    <row r="59" spans="1:15" ht="16.5" thickBot="1">
      <c r="A59" s="27"/>
      <c r="B59" s="176"/>
      <c r="C59" s="176"/>
      <c r="D59" s="176"/>
      <c r="E59" s="176"/>
      <c r="F59" s="176"/>
      <c r="G59" s="176"/>
      <c r="H59" s="176"/>
      <c r="I59" s="201">
        <f>SUM(I46:I58)</f>
        <v>386</v>
      </c>
      <c r="J59" s="352">
        <f>SUM(J46:J58)</f>
        <v>0.99999999999999989</v>
      </c>
      <c r="K59" s="176"/>
      <c r="L59" s="176"/>
      <c r="M59" s="176"/>
      <c r="N59" s="176"/>
      <c r="O59" s="27"/>
    </row>
    <row r="60" spans="1:15">
      <c r="A60" s="27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27"/>
    </row>
    <row r="61" spans="1:15">
      <c r="A61" s="27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27"/>
    </row>
    <row r="62" spans="1:15">
      <c r="A62" s="27"/>
      <c r="B62" s="176"/>
      <c r="C62" s="176"/>
      <c r="K62" s="176"/>
      <c r="L62" s="176"/>
      <c r="M62" s="176"/>
      <c r="N62" s="176"/>
      <c r="O62" s="27"/>
    </row>
    <row r="63" spans="1:15">
      <c r="A63" s="27"/>
      <c r="B63" s="176"/>
      <c r="C63" s="176"/>
      <c r="K63" s="176"/>
      <c r="L63" s="176"/>
      <c r="M63" s="176"/>
      <c r="N63" s="176"/>
      <c r="O63" s="27"/>
    </row>
    <row r="64" spans="1:15">
      <c r="A64" s="27"/>
      <c r="K64" s="176"/>
      <c r="L64" s="176"/>
      <c r="M64" s="176"/>
      <c r="N64" s="176"/>
      <c r="O64" s="27"/>
    </row>
    <row r="65" spans="1:15">
      <c r="A65" s="27"/>
      <c r="K65" s="176"/>
      <c r="L65" s="176"/>
      <c r="M65" s="176"/>
      <c r="N65" s="176"/>
      <c r="O65" s="27"/>
    </row>
    <row r="66" spans="1:15">
      <c r="A66" s="27"/>
      <c r="K66" s="176"/>
      <c r="L66" s="176"/>
      <c r="M66" s="176"/>
      <c r="N66" s="176"/>
      <c r="O66" s="27"/>
    </row>
    <row r="67" spans="1:15">
      <c r="A67" s="27"/>
      <c r="K67" s="176"/>
      <c r="L67" s="176"/>
      <c r="M67" s="176"/>
      <c r="N67" s="176"/>
      <c r="O67" s="27"/>
    </row>
    <row r="68" spans="1:15">
      <c r="A68" s="27"/>
      <c r="K68" s="176"/>
      <c r="L68" s="176"/>
      <c r="M68" s="176"/>
      <c r="N68" s="176"/>
      <c r="O68" s="27"/>
    </row>
    <row r="69" spans="1:15">
      <c r="A69" s="27"/>
      <c r="K69" s="176"/>
      <c r="L69" s="176"/>
      <c r="M69" s="176"/>
      <c r="N69" s="176"/>
      <c r="O69" s="27"/>
    </row>
    <row r="70" spans="1:15">
      <c r="A70" s="27"/>
      <c r="K70" s="176"/>
      <c r="L70" s="176"/>
      <c r="M70" s="176"/>
      <c r="N70" s="176"/>
      <c r="O70" s="27"/>
    </row>
    <row r="71" spans="1:15">
      <c r="A71" s="27"/>
      <c r="K71" s="176"/>
      <c r="L71" s="176"/>
      <c r="M71" s="176"/>
      <c r="N71" s="176"/>
      <c r="O71" s="27"/>
    </row>
    <row r="72" spans="1:15">
      <c r="A72" s="27"/>
      <c r="K72" s="176"/>
      <c r="L72" s="176"/>
      <c r="M72" s="176"/>
      <c r="N72" s="176"/>
      <c r="O72" s="27"/>
    </row>
    <row r="73" spans="1:15">
      <c r="A73" s="27"/>
      <c r="K73" s="176"/>
      <c r="L73" s="176"/>
      <c r="M73" s="176"/>
      <c r="N73" s="176"/>
      <c r="O73" s="27"/>
    </row>
    <row r="74" spans="1:15">
      <c r="A74" s="27"/>
      <c r="K74" s="176"/>
      <c r="L74" s="176"/>
      <c r="M74" s="176"/>
      <c r="N74" s="176"/>
      <c r="O74" s="27"/>
    </row>
    <row r="75" spans="1:15">
      <c r="A75" s="27"/>
      <c r="K75" s="176"/>
      <c r="L75" s="176"/>
      <c r="M75" s="176"/>
      <c r="N75" s="176"/>
      <c r="O75" s="27"/>
    </row>
    <row r="76" spans="1:15">
      <c r="A76" s="27"/>
      <c r="K76" s="176"/>
      <c r="L76" s="176"/>
      <c r="M76" s="176"/>
      <c r="N76" s="176"/>
      <c r="O76" s="27"/>
    </row>
    <row r="77" spans="1:15">
      <c r="A77" s="27"/>
      <c r="K77" s="176"/>
      <c r="L77" s="176"/>
      <c r="M77" s="176"/>
      <c r="N77" s="176"/>
      <c r="O77" s="27"/>
    </row>
    <row r="78" spans="1:15">
      <c r="A78" s="27"/>
      <c r="K78" s="176"/>
      <c r="L78" s="176"/>
      <c r="M78" s="176"/>
      <c r="N78" s="176"/>
      <c r="O78" s="27"/>
    </row>
    <row r="79" spans="1:15">
      <c r="A79" s="27"/>
      <c r="K79" s="176"/>
      <c r="L79" s="176"/>
      <c r="M79" s="176"/>
      <c r="N79" s="176"/>
      <c r="O79" s="27"/>
    </row>
    <row r="80" spans="1:15">
      <c r="A80" s="27"/>
      <c r="K80" s="176"/>
      <c r="L80" s="176"/>
      <c r="M80" s="176"/>
      <c r="N80" s="176"/>
      <c r="O80" s="27"/>
    </row>
    <row r="81" spans="1:15">
      <c r="A81" s="27"/>
      <c r="K81" s="176"/>
      <c r="L81" s="176"/>
      <c r="M81" s="176"/>
      <c r="N81" s="176"/>
      <c r="O81" s="27"/>
    </row>
    <row r="82" spans="1:15">
      <c r="A82" s="27"/>
      <c r="K82" s="176"/>
      <c r="L82" s="176"/>
      <c r="M82" s="176"/>
      <c r="N82" s="176"/>
      <c r="O82" s="27"/>
    </row>
    <row r="83" spans="1:15">
      <c r="A83" s="27"/>
      <c r="K83" s="176"/>
      <c r="L83" s="176"/>
      <c r="M83" s="176"/>
      <c r="N83" s="176"/>
      <c r="O83" s="27"/>
    </row>
    <row r="84" spans="1:15">
      <c r="A84" s="27"/>
      <c r="K84" s="176"/>
      <c r="L84" s="176"/>
      <c r="M84" s="176"/>
      <c r="N84" s="176"/>
      <c r="O84" s="27"/>
    </row>
    <row r="85" spans="1:15">
      <c r="A85" s="27"/>
      <c r="K85" s="176"/>
      <c r="L85" s="176"/>
      <c r="M85" s="176"/>
      <c r="N85" s="176"/>
      <c r="O85" s="27"/>
    </row>
    <row r="86" spans="1:15">
      <c r="A86" s="27"/>
      <c r="K86" s="176"/>
      <c r="L86" s="176"/>
      <c r="M86" s="176"/>
      <c r="N86" s="176"/>
      <c r="O86" s="27"/>
    </row>
    <row r="87" spans="1:15">
      <c r="A87" s="27"/>
      <c r="K87" s="176"/>
      <c r="L87" s="176"/>
      <c r="M87" s="176"/>
      <c r="N87" s="176"/>
      <c r="O87" s="27"/>
    </row>
    <row r="88" spans="1:15">
      <c r="A88" s="27"/>
      <c r="K88" s="176"/>
      <c r="L88" s="176"/>
      <c r="M88" s="176"/>
      <c r="N88" s="176"/>
      <c r="O88" s="27"/>
    </row>
    <row r="89" spans="1:15">
      <c r="A89" s="27"/>
      <c r="K89" s="176"/>
      <c r="L89" s="176"/>
      <c r="M89" s="176"/>
      <c r="N89" s="176"/>
      <c r="O89" s="27"/>
    </row>
    <row r="90" spans="1:15">
      <c r="A90" s="27"/>
      <c r="B90" s="176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27"/>
    </row>
    <row r="91" spans="1:15">
      <c r="A91" s="27"/>
      <c r="B91" s="176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27"/>
    </row>
    <row r="92" spans="1:15">
      <c r="A92" s="27"/>
      <c r="B92" s="176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27"/>
    </row>
    <row r="93" spans="1:15" ht="15.75" thickBot="1">
      <c r="A93" s="27"/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27"/>
    </row>
    <row r="94" spans="1:15" ht="19.5" thickBot="1">
      <c r="A94" s="27"/>
      <c r="B94" s="176"/>
      <c r="C94" s="176"/>
      <c r="D94" s="604" t="s">
        <v>183</v>
      </c>
      <c r="E94" s="605"/>
      <c r="F94" s="605"/>
      <c r="G94" s="605"/>
      <c r="H94" s="605"/>
      <c r="I94" s="606"/>
      <c r="J94" s="176"/>
      <c r="K94" s="176"/>
      <c r="L94" s="176"/>
      <c r="M94" s="176"/>
      <c r="N94" s="176"/>
      <c r="O94" s="27"/>
    </row>
    <row r="95" spans="1:15" ht="15.75" thickBot="1">
      <c r="A95" s="27"/>
      <c r="B95" s="176"/>
      <c r="C95" s="176"/>
      <c r="D95" s="208">
        <v>1</v>
      </c>
      <c r="E95" s="479" t="str">
        <f>+'ACUM-ENERO'!B72</f>
        <v>VÍA INFOMEX</v>
      </c>
      <c r="F95" s="480"/>
      <c r="G95" s="481"/>
      <c r="H95" s="265">
        <f>+'ACUM-ENERO'!C72</f>
        <v>192</v>
      </c>
      <c r="I95" s="210">
        <f>+H95/H102</f>
        <v>0.49740932642487046</v>
      </c>
      <c r="J95" s="176"/>
      <c r="K95" s="176"/>
      <c r="L95" s="176"/>
      <c r="M95" s="176"/>
      <c r="N95" s="176"/>
      <c r="O95" s="27"/>
    </row>
    <row r="96" spans="1:15" ht="15.75" customHeight="1" thickBot="1">
      <c r="A96" s="27"/>
      <c r="B96" s="176"/>
      <c r="C96" s="176"/>
      <c r="D96" s="262">
        <v>2</v>
      </c>
      <c r="E96" s="479" t="str">
        <f>+'ACUM-ENERO'!B68</f>
        <v>COPIA CERTIFICADA</v>
      </c>
      <c r="F96" s="480"/>
      <c r="G96" s="481"/>
      <c r="H96" s="265">
        <f>+'ACUM-ENERO'!C68</f>
        <v>135</v>
      </c>
      <c r="I96" s="210">
        <f>+H96/H102</f>
        <v>0.34974093264248707</v>
      </c>
      <c r="J96" s="176"/>
      <c r="K96" s="176"/>
      <c r="L96" s="176"/>
      <c r="M96" s="176"/>
      <c r="N96" s="176"/>
      <c r="O96" s="27"/>
    </row>
    <row r="97" spans="1:15" ht="15.75" customHeight="1" thickBot="1">
      <c r="A97" s="27"/>
      <c r="B97" s="176"/>
      <c r="C97" s="176"/>
      <c r="D97" s="208">
        <v>3</v>
      </c>
      <c r="E97" s="479" t="str">
        <f>+'ACUM-ENERO'!B69</f>
        <v>COPIA SIMPLE</v>
      </c>
      <c r="F97" s="480"/>
      <c r="G97" s="481"/>
      <c r="H97" s="265">
        <f>+'ACUM-ENERO'!C69</f>
        <v>50</v>
      </c>
      <c r="I97" s="210">
        <f>+H97/H102</f>
        <v>0.12953367875647667</v>
      </c>
      <c r="J97" s="176"/>
      <c r="K97" s="176"/>
      <c r="L97" s="176"/>
      <c r="M97" s="176"/>
      <c r="N97" s="176"/>
      <c r="O97" s="27"/>
    </row>
    <row r="98" spans="1:15" s="497" customFormat="1" ht="15.75" customHeight="1" thickBot="1">
      <c r="A98" s="27"/>
      <c r="B98" s="176"/>
      <c r="C98" s="176"/>
      <c r="D98" s="262">
        <v>4</v>
      </c>
      <c r="E98" s="479" t="str">
        <f>+'ACUM-ENERO'!B70</f>
        <v>COPIA SIMPLE Y COPIA CERTIFICADA</v>
      </c>
      <c r="F98" s="480"/>
      <c r="G98" s="481"/>
      <c r="H98" s="265">
        <f>+'ACUM-ENERO'!C70</f>
        <v>5</v>
      </c>
      <c r="I98" s="210">
        <f>+H98/H102</f>
        <v>1.2953367875647668E-2</v>
      </c>
      <c r="J98" s="176"/>
      <c r="K98" s="176"/>
      <c r="L98" s="176"/>
      <c r="M98" s="176"/>
      <c r="N98" s="176"/>
      <c r="O98" s="27"/>
    </row>
    <row r="99" spans="1:15" s="497" customFormat="1" ht="15.75" customHeight="1" thickBot="1">
      <c r="A99" s="27"/>
      <c r="B99" s="176"/>
      <c r="C99" s="176"/>
      <c r="D99" s="208">
        <v>5</v>
      </c>
      <c r="E99" s="479" t="str">
        <f>+'ACUM-ENERO'!B66</f>
        <v>CD</v>
      </c>
      <c r="F99" s="480"/>
      <c r="G99" s="481"/>
      <c r="H99" s="265">
        <f>+'ACUM-ENERO'!C66</f>
        <v>3</v>
      </c>
      <c r="I99" s="210">
        <f>+H99/H102</f>
        <v>7.7720207253886009E-3</v>
      </c>
      <c r="J99" s="176"/>
      <c r="K99" s="176"/>
      <c r="L99" s="176"/>
      <c r="M99" s="176"/>
      <c r="N99" s="176"/>
      <c r="O99" s="27"/>
    </row>
    <row r="100" spans="1:15" s="497" customFormat="1" ht="15.75" customHeight="1" thickBot="1">
      <c r="A100" s="27"/>
      <c r="B100" s="176"/>
      <c r="C100" s="176"/>
      <c r="D100" s="262">
        <v>6</v>
      </c>
      <c r="E100" s="479" t="str">
        <f>+'ACUM-ENERO'!B71</f>
        <v>COPIA SIMPLE Y COPIA DIGITAL</v>
      </c>
      <c r="F100" s="480"/>
      <c r="G100" s="481"/>
      <c r="H100" s="265">
        <f>+'ACUM-ENERO'!C71</f>
        <v>1</v>
      </c>
      <c r="I100" s="210">
        <f>+H100/H102</f>
        <v>2.5906735751295338E-3</v>
      </c>
      <c r="J100" s="176"/>
      <c r="K100" s="176"/>
      <c r="L100" s="176"/>
      <c r="M100" s="176"/>
      <c r="N100" s="176"/>
      <c r="O100" s="27"/>
    </row>
    <row r="101" spans="1:15" ht="19.5" customHeight="1" thickBot="1">
      <c r="A101" s="27"/>
      <c r="B101" s="176"/>
      <c r="C101" s="176"/>
      <c r="D101" s="208">
        <v>7</v>
      </c>
      <c r="E101" s="479" t="str">
        <f>+'ACUM-ENERO'!B67</f>
        <v>CONSULTA FISICA</v>
      </c>
      <c r="F101" s="480"/>
      <c r="G101" s="481"/>
      <c r="H101" s="265">
        <f>+'ACUM-ENERO'!C67</f>
        <v>0</v>
      </c>
      <c r="I101" s="210">
        <f>+H101/H102</f>
        <v>0</v>
      </c>
      <c r="J101" s="176"/>
      <c r="K101" s="176"/>
      <c r="L101" s="176"/>
      <c r="M101" s="176"/>
      <c r="N101" s="176"/>
      <c r="O101" s="27"/>
    </row>
    <row r="102" spans="1:15" ht="15.75" thickBot="1">
      <c r="A102" s="27"/>
      <c r="B102" s="176"/>
      <c r="C102" s="176"/>
      <c r="D102" s="176"/>
      <c r="E102" s="176"/>
      <c r="F102" s="176"/>
      <c r="G102" s="214" t="s">
        <v>2</v>
      </c>
      <c r="H102" s="263">
        <f>SUM(H95:H101)</f>
        <v>386</v>
      </c>
      <c r="I102" s="363">
        <f>SUM(I95:I101)</f>
        <v>1</v>
      </c>
      <c r="J102" s="176"/>
      <c r="K102" s="176"/>
      <c r="L102" s="176"/>
      <c r="M102" s="176"/>
      <c r="N102" s="176"/>
      <c r="O102" s="27"/>
    </row>
    <row r="103" spans="1:15">
      <c r="A103" s="27"/>
      <c r="B103" s="176"/>
      <c r="C103" s="176"/>
      <c r="D103" s="176"/>
      <c r="E103" s="176"/>
      <c r="F103" s="176"/>
      <c r="G103" s="176"/>
      <c r="H103" s="176"/>
      <c r="I103" s="176"/>
      <c r="J103" s="176"/>
      <c r="K103" s="176"/>
      <c r="L103" s="176"/>
      <c r="M103" s="176"/>
      <c r="N103" s="176"/>
      <c r="O103" s="27"/>
    </row>
    <row r="104" spans="1:15" ht="15.75" thickBot="1">
      <c r="A104" s="27"/>
      <c r="B104" s="176"/>
      <c r="C104" s="176"/>
      <c r="D104" s="176"/>
      <c r="E104" s="176"/>
      <c r="F104" s="176"/>
      <c r="G104" s="176"/>
      <c r="H104" s="176"/>
      <c r="I104" s="176"/>
      <c r="J104" s="176"/>
      <c r="K104" s="176"/>
      <c r="L104" s="176"/>
      <c r="M104" s="176"/>
      <c r="N104" s="176"/>
      <c r="O104" s="27"/>
    </row>
    <row r="105" spans="1:15" ht="18.75" customHeight="1" thickBot="1">
      <c r="A105" s="27"/>
      <c r="B105" s="176"/>
      <c r="C105" s="176"/>
      <c r="D105" s="599" t="s">
        <v>183</v>
      </c>
      <c r="E105" s="600"/>
      <c r="F105" s="600"/>
      <c r="G105" s="600"/>
      <c r="H105" s="600"/>
      <c r="I105" s="601"/>
      <c r="J105" s="176"/>
      <c r="K105" s="176"/>
      <c r="L105" s="176"/>
      <c r="M105" s="176"/>
      <c r="N105" s="176"/>
      <c r="O105" s="27"/>
    </row>
    <row r="106" spans="1:15">
      <c r="A106" s="27"/>
      <c r="B106" s="176"/>
      <c r="C106" s="176"/>
      <c r="D106" s="176"/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27"/>
    </row>
    <row r="107" spans="1:15">
      <c r="A107" s="27"/>
      <c r="B107" s="176"/>
      <c r="C107" s="176"/>
      <c r="D107" s="176"/>
      <c r="E107" s="176"/>
      <c r="F107" s="176"/>
      <c r="G107" s="176"/>
      <c r="H107" s="176"/>
      <c r="I107" s="176"/>
      <c r="J107" s="176"/>
      <c r="K107" s="176"/>
      <c r="L107" s="176"/>
      <c r="M107" s="176"/>
      <c r="N107" s="176"/>
      <c r="O107" s="27"/>
    </row>
    <row r="108" spans="1:15">
      <c r="A108" s="27"/>
      <c r="B108" s="176"/>
      <c r="C108" s="176"/>
      <c r="D108" s="176"/>
      <c r="E108" s="176"/>
      <c r="F108" s="176"/>
      <c r="G108" s="176"/>
      <c r="H108" s="176"/>
      <c r="I108" s="176"/>
      <c r="J108" s="176"/>
      <c r="K108" s="176"/>
      <c r="L108" s="176"/>
      <c r="M108" s="176"/>
      <c r="N108" s="176"/>
      <c r="O108" s="27"/>
    </row>
    <row r="109" spans="1:15">
      <c r="A109" s="27"/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27"/>
    </row>
    <row r="110" spans="1:15">
      <c r="A110" s="27"/>
      <c r="B110" s="176"/>
      <c r="C110" s="176"/>
      <c r="D110" s="176"/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27"/>
    </row>
    <row r="111" spans="1:15">
      <c r="A111" s="27"/>
      <c r="B111" s="176"/>
      <c r="C111" s="176"/>
      <c r="D111" s="176"/>
      <c r="E111" s="176"/>
      <c r="F111" s="176"/>
      <c r="G111" s="176"/>
      <c r="H111" s="176"/>
      <c r="I111" s="176"/>
      <c r="J111" s="176"/>
      <c r="K111" s="176"/>
      <c r="L111" s="176"/>
      <c r="M111" s="176"/>
      <c r="N111" s="176"/>
      <c r="O111" s="27"/>
    </row>
    <row r="112" spans="1:15">
      <c r="A112" s="27"/>
      <c r="B112" s="176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6"/>
      <c r="N112" s="176"/>
      <c r="O112" s="27"/>
    </row>
    <row r="113" spans="1:15">
      <c r="A113" s="27"/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27"/>
    </row>
    <row r="114" spans="1:15">
      <c r="A114" s="27"/>
      <c r="B114" s="176"/>
      <c r="C114" s="176"/>
      <c r="D114" s="176"/>
      <c r="E114" s="176"/>
      <c r="F114" s="176"/>
      <c r="G114" s="176"/>
      <c r="H114" s="176"/>
      <c r="I114" s="176"/>
      <c r="J114" s="176"/>
      <c r="K114" s="176"/>
      <c r="L114" s="176"/>
      <c r="M114" s="176"/>
      <c r="N114" s="176"/>
      <c r="O114" s="27"/>
    </row>
    <row r="115" spans="1:15">
      <c r="A115" s="27"/>
      <c r="B115" s="176"/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27"/>
    </row>
    <row r="116" spans="1:15">
      <c r="A116" s="27"/>
      <c r="B116" s="176"/>
      <c r="C116" s="176"/>
      <c r="D116" s="176"/>
      <c r="E116" s="176"/>
      <c r="F116" s="176"/>
      <c r="G116" s="176"/>
      <c r="H116" s="176"/>
      <c r="I116" s="176"/>
      <c r="J116" s="176"/>
      <c r="K116" s="176"/>
      <c r="L116" s="176"/>
      <c r="M116" s="176"/>
      <c r="N116" s="176"/>
      <c r="O116" s="27"/>
    </row>
    <row r="117" spans="1:15">
      <c r="A117" s="27"/>
      <c r="B117" s="176"/>
      <c r="C117" s="176"/>
      <c r="D117" s="176"/>
      <c r="E117" s="176"/>
      <c r="F117" s="176"/>
      <c r="G117" s="176"/>
      <c r="H117" s="176"/>
      <c r="I117" s="176"/>
      <c r="J117" s="176"/>
      <c r="K117" s="176"/>
      <c r="L117" s="176"/>
      <c r="M117" s="176"/>
      <c r="N117" s="176"/>
      <c r="O117" s="27"/>
    </row>
    <row r="118" spans="1:15">
      <c r="A118" s="27"/>
      <c r="B118" s="176"/>
      <c r="C118" s="176"/>
      <c r="D118" s="176"/>
      <c r="E118" s="176"/>
      <c r="F118" s="176"/>
      <c r="G118" s="176"/>
      <c r="H118" s="176"/>
      <c r="I118" s="176"/>
      <c r="J118" s="176"/>
      <c r="K118" s="176"/>
      <c r="L118" s="176"/>
      <c r="M118" s="176"/>
      <c r="N118" s="176"/>
      <c r="O118" s="27"/>
    </row>
    <row r="119" spans="1:15">
      <c r="A119" s="27"/>
      <c r="B119" s="176"/>
      <c r="C119" s="176"/>
      <c r="D119" s="176"/>
      <c r="E119" s="176"/>
      <c r="F119" s="176"/>
      <c r="G119" s="176"/>
      <c r="H119" s="176"/>
      <c r="I119" s="176"/>
      <c r="J119" s="176"/>
      <c r="K119" s="176"/>
      <c r="L119" s="176"/>
      <c r="M119" s="176"/>
      <c r="N119" s="176"/>
      <c r="O119" s="27"/>
    </row>
    <row r="120" spans="1:15">
      <c r="A120" s="27"/>
      <c r="B120" s="176"/>
      <c r="C120" s="176"/>
      <c r="D120" s="176"/>
      <c r="E120" s="176"/>
      <c r="F120" s="176"/>
      <c r="G120" s="176"/>
      <c r="H120" s="176"/>
      <c r="I120" s="176"/>
      <c r="J120" s="176"/>
      <c r="K120" s="176"/>
      <c r="L120" s="176"/>
      <c r="M120" s="176"/>
      <c r="N120" s="176"/>
      <c r="O120" s="27"/>
    </row>
    <row r="121" spans="1:15">
      <c r="A121" s="27"/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27"/>
    </row>
    <row r="122" spans="1:15">
      <c r="A122" s="27"/>
      <c r="B122" s="176"/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27"/>
    </row>
    <row r="123" spans="1:15">
      <c r="A123" s="27"/>
      <c r="B123" s="176"/>
      <c r="C123" s="176"/>
      <c r="D123" s="176"/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27"/>
    </row>
    <row r="124" spans="1:15">
      <c r="A124" s="27"/>
      <c r="B124" s="176"/>
      <c r="C124" s="176"/>
      <c r="D124" s="176"/>
      <c r="E124" s="176"/>
      <c r="F124" s="176"/>
      <c r="G124" s="176"/>
      <c r="H124" s="176"/>
      <c r="I124" s="176"/>
      <c r="J124" s="176"/>
      <c r="K124" s="176"/>
      <c r="L124" s="176"/>
      <c r="M124" s="176"/>
      <c r="N124" s="176"/>
      <c r="O124" s="27"/>
    </row>
    <row r="125" spans="1:15">
      <c r="A125" s="27"/>
      <c r="B125" s="176"/>
      <c r="C125" s="176"/>
      <c r="D125" s="176"/>
      <c r="E125" s="176"/>
      <c r="F125" s="176"/>
      <c r="G125" s="176"/>
      <c r="H125" s="176"/>
      <c r="I125" s="176"/>
      <c r="J125" s="176"/>
      <c r="K125" s="176"/>
      <c r="L125" s="176"/>
      <c r="M125" s="176"/>
      <c r="N125" s="176"/>
      <c r="O125" s="27"/>
    </row>
    <row r="126" spans="1:15">
      <c r="A126" s="27"/>
      <c r="B126" s="176"/>
      <c r="C126" s="176"/>
      <c r="D126" s="176"/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27"/>
    </row>
    <row r="127" spans="1:15">
      <c r="A127" s="27"/>
      <c r="B127" s="176"/>
      <c r="C127" s="176"/>
      <c r="D127" s="176"/>
      <c r="E127" s="176"/>
      <c r="F127" s="176"/>
      <c r="G127" s="176"/>
      <c r="H127" s="176"/>
      <c r="I127" s="176"/>
      <c r="J127" s="176"/>
      <c r="K127" s="176"/>
      <c r="L127" s="176"/>
      <c r="M127" s="176"/>
      <c r="N127" s="176"/>
      <c r="O127" s="27"/>
    </row>
    <row r="128" spans="1:15">
      <c r="A128" s="27"/>
      <c r="B128" s="176"/>
      <c r="C128" s="176"/>
      <c r="D128" s="176"/>
      <c r="E128" s="176"/>
      <c r="F128" s="176"/>
      <c r="G128" s="176"/>
      <c r="H128" s="176"/>
      <c r="I128" s="176"/>
      <c r="J128" s="176"/>
      <c r="K128" s="176"/>
      <c r="L128" s="176"/>
      <c r="M128" s="176"/>
      <c r="N128" s="176"/>
      <c r="O128" s="27"/>
    </row>
    <row r="129" spans="1:15">
      <c r="A129" s="27"/>
      <c r="B129" s="176"/>
      <c r="C129" s="176"/>
      <c r="D129" s="176"/>
      <c r="E129" s="176"/>
      <c r="F129" s="176"/>
      <c r="G129" s="176"/>
      <c r="H129" s="176"/>
      <c r="I129" s="176"/>
      <c r="J129" s="176"/>
      <c r="K129" s="176"/>
      <c r="L129" s="176"/>
      <c r="M129" s="176"/>
      <c r="N129" s="176"/>
      <c r="O129" s="27"/>
    </row>
    <row r="130" spans="1:15">
      <c r="A130" s="27"/>
      <c r="B130" s="176"/>
      <c r="C130" s="176"/>
      <c r="D130" s="176"/>
      <c r="E130" s="176"/>
      <c r="F130" s="176"/>
      <c r="G130" s="176"/>
      <c r="H130" s="176"/>
      <c r="I130" s="176"/>
      <c r="J130" s="176"/>
      <c r="K130" s="176"/>
      <c r="L130" s="176"/>
      <c r="M130" s="176"/>
      <c r="N130" s="176"/>
      <c r="O130" s="27"/>
    </row>
    <row r="131" spans="1:15" ht="15.75" thickBot="1">
      <c r="A131" s="27"/>
      <c r="B131" s="176"/>
      <c r="C131" s="176"/>
      <c r="D131" s="176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27"/>
    </row>
    <row r="132" spans="1:15" ht="19.5" customHeight="1" thickBot="1">
      <c r="A132" s="27"/>
      <c r="B132" s="176"/>
      <c r="C132" s="176"/>
      <c r="D132" s="176"/>
      <c r="E132" s="599" t="s">
        <v>209</v>
      </c>
      <c r="F132" s="600"/>
      <c r="G132" s="600"/>
      <c r="H132" s="600"/>
      <c r="I132" s="601"/>
      <c r="J132" s="176"/>
      <c r="K132" s="176"/>
      <c r="L132" s="176"/>
      <c r="M132" s="176"/>
      <c r="N132" s="176"/>
      <c r="O132" s="27"/>
    </row>
    <row r="133" spans="1:15" ht="15.75" thickBot="1">
      <c r="A133" s="27"/>
      <c r="B133" s="176"/>
      <c r="C133" s="176"/>
      <c r="D133" s="176"/>
      <c r="E133" s="354">
        <v>1</v>
      </c>
      <c r="F133" s="355" t="s">
        <v>9</v>
      </c>
      <c r="G133" s="356"/>
      <c r="H133" s="357"/>
      <c r="I133" s="546">
        <f>+'ACUM-ENERO'!C37</f>
        <v>696</v>
      </c>
      <c r="J133" s="176"/>
      <c r="K133" s="176"/>
      <c r="L133" s="176"/>
      <c r="M133" s="176"/>
      <c r="N133" s="176"/>
      <c r="O133" s="27"/>
    </row>
    <row r="134" spans="1:15" ht="15.75" thickBot="1">
      <c r="A134" s="27"/>
      <c r="B134" s="176"/>
      <c r="C134" s="176"/>
      <c r="D134" s="176"/>
      <c r="E134" s="176"/>
      <c r="F134" s="176"/>
      <c r="G134" s="176"/>
      <c r="H134" s="214" t="s">
        <v>2</v>
      </c>
      <c r="I134" s="263">
        <f>SUM(I133)</f>
        <v>696</v>
      </c>
      <c r="J134" s="176"/>
      <c r="K134" s="176"/>
      <c r="L134" s="176"/>
      <c r="M134" s="176"/>
      <c r="N134" s="176"/>
      <c r="O134" s="27"/>
    </row>
    <row r="135" spans="1:15">
      <c r="A135" s="27"/>
      <c r="B135" s="176"/>
      <c r="C135" s="176"/>
      <c r="D135" s="176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27"/>
    </row>
    <row r="136" spans="1:15" ht="15.75" thickBot="1">
      <c r="A136" s="27"/>
      <c r="B136" s="176"/>
      <c r="C136" s="176"/>
      <c r="D136" s="176"/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27"/>
    </row>
    <row r="137" spans="1:15" ht="19.5" customHeight="1" thickBot="1">
      <c r="A137" s="27"/>
      <c r="B137" s="176"/>
      <c r="C137" s="176"/>
      <c r="D137" s="176"/>
      <c r="E137" s="599" t="s">
        <v>186</v>
      </c>
      <c r="F137" s="600"/>
      <c r="G137" s="600"/>
      <c r="H137" s="600"/>
      <c r="I137" s="601"/>
      <c r="J137" s="176"/>
      <c r="K137" s="176"/>
      <c r="L137" s="176"/>
      <c r="M137" s="176"/>
      <c r="N137" s="176"/>
      <c r="O137" s="27"/>
    </row>
    <row r="138" spans="1:15" ht="15" customHeight="1" thickBot="1">
      <c r="A138" s="27"/>
      <c r="B138" s="176"/>
      <c r="C138" s="176"/>
      <c r="D138" s="176"/>
      <c r="E138" s="217">
        <v>1</v>
      </c>
      <c r="F138" s="344" t="s">
        <v>194</v>
      </c>
      <c r="G138" s="345"/>
      <c r="H138" s="358"/>
      <c r="I138" s="360">
        <f>+'ACUM-ENERO'!C82</f>
        <v>264</v>
      </c>
      <c r="J138" s="176"/>
      <c r="K138" s="176"/>
      <c r="L138" s="176"/>
      <c r="M138" s="176"/>
      <c r="N138" s="176"/>
      <c r="O138" s="27"/>
    </row>
    <row r="139" spans="1:15" ht="15" customHeight="1" thickBot="1">
      <c r="A139" s="27"/>
      <c r="B139" s="176"/>
      <c r="C139" s="176"/>
      <c r="D139" s="176"/>
      <c r="E139" s="176"/>
      <c r="F139" s="176"/>
      <c r="G139" s="176"/>
      <c r="H139" s="214" t="s">
        <v>2</v>
      </c>
      <c r="I139" s="263">
        <f>SUM(I138)</f>
        <v>264</v>
      </c>
      <c r="J139" s="176"/>
      <c r="K139" s="176"/>
      <c r="L139" s="176"/>
      <c r="M139" s="176"/>
      <c r="N139" s="176"/>
      <c r="O139" s="27"/>
    </row>
    <row r="140" spans="1:15">
      <c r="A140" s="27"/>
      <c r="B140" s="176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27"/>
    </row>
    <row r="141" spans="1:15" ht="15.75" thickBot="1">
      <c r="A141" s="27"/>
      <c r="B141" s="176"/>
      <c r="C141" s="176"/>
      <c r="D141" s="176"/>
      <c r="E141" s="176"/>
      <c r="F141" s="176"/>
      <c r="G141" s="176"/>
      <c r="H141" s="176"/>
      <c r="I141" s="176"/>
      <c r="J141" s="176"/>
      <c r="K141" s="176"/>
      <c r="L141" s="176"/>
      <c r="M141" s="176"/>
      <c r="N141" s="176"/>
      <c r="O141" s="27"/>
    </row>
    <row r="142" spans="1:15" ht="19.5" thickBot="1">
      <c r="A142" s="27"/>
      <c r="B142" s="176"/>
      <c r="C142" s="176"/>
      <c r="D142" s="176"/>
      <c r="E142" s="610" t="s">
        <v>187</v>
      </c>
      <c r="F142" s="611"/>
      <c r="G142" s="611"/>
      <c r="H142" s="611"/>
      <c r="I142" s="612"/>
      <c r="J142" s="176"/>
      <c r="K142" s="176"/>
      <c r="L142" s="176"/>
      <c r="M142" s="176"/>
      <c r="N142" s="176"/>
      <c r="O142" s="27"/>
    </row>
    <row r="143" spans="1:15" ht="15.75" thickBot="1">
      <c r="A143" s="27"/>
      <c r="B143" s="176"/>
      <c r="C143" s="176"/>
      <c r="D143" s="176"/>
      <c r="E143" s="217">
        <v>1</v>
      </c>
      <c r="F143" s="359" t="s">
        <v>225</v>
      </c>
      <c r="G143" s="345"/>
      <c r="H143" s="358"/>
      <c r="I143" s="360">
        <f>+'ACUM-ENERO'!C86</f>
        <v>4</v>
      </c>
      <c r="J143" s="176" t="s">
        <v>252</v>
      </c>
      <c r="K143" s="176"/>
      <c r="L143" s="176"/>
      <c r="M143" s="176"/>
      <c r="N143" s="176"/>
      <c r="O143" s="27"/>
    </row>
    <row r="144" spans="1:15" ht="15.75" thickBot="1">
      <c r="A144" s="27"/>
      <c r="B144" s="176"/>
      <c r="C144" s="176"/>
      <c r="D144" s="176"/>
      <c r="E144" s="176" t="s">
        <v>454</v>
      </c>
      <c r="F144" s="176"/>
      <c r="G144" s="176"/>
      <c r="H144" s="214" t="s">
        <v>2</v>
      </c>
      <c r="I144" s="263">
        <f>SUM(I143)</f>
        <v>4</v>
      </c>
      <c r="J144" s="176"/>
      <c r="K144" s="176"/>
      <c r="L144" s="176"/>
      <c r="M144" s="176"/>
      <c r="N144" s="176"/>
      <c r="O144" s="27"/>
    </row>
    <row r="145" spans="1:15">
      <c r="A145" s="27"/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27"/>
    </row>
    <row r="146" spans="1:15" s="497" customFormat="1" ht="15.75" thickBot="1">
      <c r="A146" s="27"/>
      <c r="B146" s="176"/>
      <c r="C146" s="176"/>
      <c r="D146" s="176"/>
      <c r="E146" s="176"/>
      <c r="F146" s="176"/>
      <c r="G146" s="176"/>
      <c r="H146" s="176"/>
      <c r="I146" s="176"/>
      <c r="J146" s="176"/>
      <c r="K146" s="176"/>
      <c r="L146" s="176"/>
      <c r="M146" s="176"/>
      <c r="N146" s="176"/>
      <c r="O146" s="27"/>
    </row>
    <row r="147" spans="1:15" s="497" customFormat="1" ht="19.5" thickBot="1">
      <c r="A147" s="27"/>
      <c r="B147" s="176"/>
      <c r="C147" s="176"/>
      <c r="D147" s="176"/>
      <c r="E147" s="610" t="s">
        <v>296</v>
      </c>
      <c r="F147" s="611"/>
      <c r="G147" s="611"/>
      <c r="H147" s="611"/>
      <c r="I147" s="612"/>
      <c r="J147" s="176"/>
      <c r="K147" s="176"/>
      <c r="L147" s="176"/>
      <c r="M147" s="176"/>
      <c r="N147" s="176"/>
      <c r="O147" s="27"/>
    </row>
    <row r="148" spans="1:15" s="497" customFormat="1" ht="15.75" thickBot="1">
      <c r="A148" s="27"/>
      <c r="B148" s="176"/>
      <c r="C148" s="176"/>
      <c r="D148" s="176"/>
      <c r="E148" s="607" t="s">
        <v>296</v>
      </c>
      <c r="F148" s="608"/>
      <c r="G148" s="608"/>
      <c r="H148" s="609"/>
      <c r="I148" s="360">
        <f>+'ACUM-ENERO'!C94</f>
        <v>2</v>
      </c>
      <c r="J148" s="176"/>
      <c r="K148" s="176"/>
      <c r="L148" s="176"/>
      <c r="M148" s="176"/>
      <c r="N148" s="176"/>
      <c r="O148" s="27"/>
    </row>
    <row r="149" spans="1:15" s="497" customFormat="1" ht="16.5" thickBot="1">
      <c r="A149" s="27"/>
      <c r="B149" s="176"/>
      <c r="C149" s="176"/>
      <c r="D149" s="176"/>
      <c r="E149" s="176"/>
      <c r="F149" s="176"/>
      <c r="G149" s="176"/>
      <c r="H149" s="214" t="s">
        <v>2</v>
      </c>
      <c r="I149" s="201">
        <f>SUM(I148)</f>
        <v>2</v>
      </c>
      <c r="J149" s="176"/>
      <c r="K149" s="176"/>
      <c r="L149" s="176"/>
      <c r="M149" s="176"/>
      <c r="N149" s="176"/>
      <c r="O149" s="27"/>
    </row>
    <row r="150" spans="1:15" s="497" customFormat="1">
      <c r="A150" s="27"/>
      <c r="B150" s="176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27"/>
    </row>
    <row r="151" spans="1:15" s="497" customFormat="1">
      <c r="A151" s="27"/>
      <c r="B151" s="176"/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27"/>
    </row>
    <row r="152" spans="1:15" ht="15.75" thickBot="1">
      <c r="A152" s="27"/>
      <c r="B152" s="176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27"/>
    </row>
    <row r="153" spans="1:15" ht="19.5" customHeight="1" thickBot="1">
      <c r="A153" s="27"/>
      <c r="B153" s="176"/>
      <c r="C153" s="176"/>
      <c r="D153" s="599" t="s">
        <v>188</v>
      </c>
      <c r="E153" s="600"/>
      <c r="F153" s="600"/>
      <c r="G153" s="600"/>
      <c r="H153" s="600"/>
      <c r="I153" s="601"/>
      <c r="J153" s="176"/>
      <c r="K153" s="176"/>
      <c r="L153" s="176"/>
      <c r="M153" s="176"/>
      <c r="N153" s="176"/>
      <c r="O153" s="27"/>
    </row>
    <row r="154" spans="1:15" ht="15.75" thickBot="1">
      <c r="A154" s="27"/>
      <c r="B154" s="176"/>
      <c r="C154" s="176"/>
      <c r="D154" s="217">
        <v>1</v>
      </c>
      <c r="E154" s="218" t="s">
        <v>28</v>
      </c>
      <c r="F154" s="219"/>
      <c r="G154" s="220"/>
      <c r="H154" s="221">
        <f>+'ACUM-ENERO'!C120</f>
        <v>314</v>
      </c>
      <c r="I154" s="222">
        <f>H154/H158</f>
        <v>0.81347150259067358</v>
      </c>
      <c r="J154" s="176"/>
      <c r="K154" s="176"/>
      <c r="L154" s="176"/>
      <c r="M154" s="176"/>
      <c r="N154" s="176"/>
      <c r="O154" s="27"/>
    </row>
    <row r="155" spans="1:15" ht="15.75" customHeight="1" thickBot="1">
      <c r="A155" s="27"/>
      <c r="B155" s="176"/>
      <c r="C155" s="176"/>
      <c r="D155" s="217">
        <v>2</v>
      </c>
      <c r="E155" s="218" t="s">
        <v>29</v>
      </c>
      <c r="F155" s="219"/>
      <c r="G155" s="220"/>
      <c r="H155" s="221">
        <f>+'ACUM-ENERO'!C121</f>
        <v>59</v>
      </c>
      <c r="I155" s="210">
        <f>H155/H158</f>
        <v>0.15284974093264247</v>
      </c>
      <c r="J155" s="176"/>
      <c r="K155" s="176"/>
      <c r="L155" s="176"/>
      <c r="M155" s="176"/>
      <c r="N155" s="176"/>
      <c r="O155" s="27"/>
    </row>
    <row r="156" spans="1:15" ht="15.75" customHeight="1" thickBot="1">
      <c r="A156" s="27"/>
      <c r="B156" s="176"/>
      <c r="C156" s="176"/>
      <c r="D156" s="217">
        <v>3</v>
      </c>
      <c r="E156" s="224" t="s">
        <v>18</v>
      </c>
      <c r="F156" s="219"/>
      <c r="G156" s="220"/>
      <c r="H156" s="221">
        <f>+'ACUM-ENERO'!C123</f>
        <v>13</v>
      </c>
      <c r="I156" s="210">
        <f>+H156/H158</f>
        <v>3.367875647668394E-2</v>
      </c>
      <c r="J156" s="176"/>
      <c r="K156" s="176"/>
      <c r="L156" s="176"/>
      <c r="M156" s="176"/>
      <c r="N156" s="176"/>
      <c r="O156" s="27"/>
    </row>
    <row r="157" spans="1:15" ht="15.75" thickBot="1">
      <c r="A157" s="27"/>
      <c r="B157" s="176"/>
      <c r="C157" s="176"/>
      <c r="D157" s="343">
        <v>4</v>
      </c>
      <c r="E157" s="218" t="s">
        <v>30</v>
      </c>
      <c r="F157" s="219"/>
      <c r="G157" s="220"/>
      <c r="H157" s="221">
        <f>+'ACUM-ENERO'!C122</f>
        <v>0</v>
      </c>
      <c r="I157" s="225">
        <f>+H157/H158</f>
        <v>0</v>
      </c>
      <c r="J157" s="176"/>
      <c r="K157" s="176"/>
      <c r="L157" s="176"/>
      <c r="M157" s="176"/>
      <c r="N157" s="176"/>
      <c r="O157" s="27"/>
    </row>
    <row r="158" spans="1:15" ht="15.75" thickBot="1">
      <c r="A158" s="27"/>
      <c r="B158" s="176"/>
      <c r="C158" s="176"/>
      <c r="D158" s="176"/>
      <c r="E158" s="176"/>
      <c r="F158" s="176"/>
      <c r="G158" s="214" t="s">
        <v>2</v>
      </c>
      <c r="H158" s="361">
        <f>SUM(H154:H157)</f>
        <v>386</v>
      </c>
      <c r="I158" s="362">
        <f>SUM(I154:I157)</f>
        <v>1</v>
      </c>
      <c r="J158" s="176"/>
      <c r="K158" s="176"/>
      <c r="L158" s="176"/>
      <c r="M158" s="176"/>
      <c r="N158" s="176"/>
      <c r="O158" s="27"/>
    </row>
    <row r="159" spans="1:15">
      <c r="A159" s="27"/>
      <c r="B159" s="176"/>
      <c r="C159" s="176"/>
      <c r="D159" s="176"/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27"/>
    </row>
    <row r="160" spans="1:15">
      <c r="A160" s="27"/>
      <c r="B160" s="176"/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27"/>
    </row>
    <row r="161" spans="1:15">
      <c r="A161" s="27"/>
      <c r="B161" s="176"/>
      <c r="C161" s="176"/>
      <c r="D161" s="51"/>
      <c r="E161" s="51"/>
      <c r="F161" s="51"/>
      <c r="G161" s="61"/>
      <c r="H161" s="51"/>
      <c r="I161" s="51"/>
      <c r="J161" s="51"/>
      <c r="K161" s="176"/>
      <c r="L161" s="176"/>
      <c r="M161" s="176"/>
      <c r="N161" s="176"/>
      <c r="O161" s="27"/>
    </row>
    <row r="162" spans="1:15">
      <c r="A162" s="27"/>
      <c r="B162" s="176"/>
      <c r="C162" s="176"/>
      <c r="D162" s="51"/>
      <c r="E162" s="51"/>
      <c r="F162" s="51"/>
      <c r="G162" s="61"/>
      <c r="H162" s="51"/>
      <c r="I162" s="51"/>
      <c r="J162" s="51"/>
      <c r="K162" s="176"/>
      <c r="L162" s="176"/>
      <c r="M162" s="176"/>
      <c r="N162" s="176"/>
      <c r="O162" s="27"/>
    </row>
    <row r="163" spans="1:15">
      <c r="A163" s="27"/>
      <c r="B163" s="176"/>
      <c r="C163" s="176"/>
      <c r="D163" s="51"/>
      <c r="E163" s="51"/>
      <c r="F163" s="51"/>
      <c r="G163" s="61"/>
      <c r="H163" s="51"/>
      <c r="I163" s="51"/>
      <c r="J163" s="51"/>
      <c r="K163" s="176"/>
      <c r="L163" s="176"/>
      <c r="M163" s="176"/>
      <c r="N163" s="176"/>
      <c r="O163" s="27"/>
    </row>
    <row r="164" spans="1:15">
      <c r="A164" s="27"/>
      <c r="B164" s="176"/>
      <c r="C164" s="176"/>
      <c r="D164" s="51"/>
      <c r="E164" s="51"/>
      <c r="F164" s="51"/>
      <c r="G164" s="61"/>
      <c r="H164" s="51"/>
      <c r="I164" s="51"/>
      <c r="J164" s="51"/>
      <c r="K164" s="176"/>
      <c r="L164" s="176"/>
      <c r="M164" s="176"/>
      <c r="N164" s="176"/>
      <c r="O164" s="27"/>
    </row>
    <row r="165" spans="1:15">
      <c r="A165" s="27"/>
      <c r="B165" s="176"/>
      <c r="C165" s="176"/>
      <c r="D165" s="51"/>
      <c r="E165" s="51"/>
      <c r="F165" s="51"/>
      <c r="G165" s="61"/>
      <c r="H165" s="51"/>
      <c r="I165" s="51"/>
      <c r="J165" s="51"/>
      <c r="K165" s="176"/>
      <c r="L165" s="176"/>
      <c r="M165" s="176"/>
      <c r="N165" s="176"/>
      <c r="O165" s="27"/>
    </row>
    <row r="166" spans="1:15">
      <c r="A166" s="27"/>
      <c r="B166" s="176"/>
      <c r="C166" s="176"/>
      <c r="D166" s="51"/>
      <c r="E166" s="51"/>
      <c r="F166" s="51"/>
      <c r="G166" s="61"/>
      <c r="H166" s="51"/>
      <c r="I166" s="51"/>
      <c r="J166" s="51"/>
      <c r="K166" s="176"/>
      <c r="L166" s="176"/>
      <c r="M166" s="176"/>
      <c r="N166" s="176"/>
      <c r="O166" s="27"/>
    </row>
    <row r="167" spans="1:15">
      <c r="A167" s="27"/>
      <c r="B167" s="176"/>
      <c r="C167" s="176"/>
      <c r="D167" s="51"/>
      <c r="E167" s="51"/>
      <c r="F167" s="51"/>
      <c r="G167" s="61"/>
      <c r="H167" s="51"/>
      <c r="I167" s="51"/>
      <c r="J167" s="51"/>
      <c r="K167" s="176"/>
      <c r="L167" s="176"/>
      <c r="M167" s="176"/>
      <c r="N167" s="176"/>
      <c r="O167" s="27"/>
    </row>
    <row r="168" spans="1:15">
      <c r="A168" s="27"/>
      <c r="B168" s="176"/>
      <c r="C168" s="176"/>
      <c r="D168" s="51"/>
      <c r="E168" s="51"/>
      <c r="F168" s="51"/>
      <c r="G168" s="61"/>
      <c r="H168" s="51"/>
      <c r="I168" s="51"/>
      <c r="J168" s="51"/>
      <c r="K168" s="176"/>
      <c r="L168" s="176"/>
      <c r="M168" s="176"/>
      <c r="N168" s="176"/>
      <c r="O168" s="27"/>
    </row>
    <row r="169" spans="1:15">
      <c r="A169" s="27"/>
      <c r="B169" s="176"/>
      <c r="C169" s="176"/>
      <c r="D169" s="51"/>
      <c r="E169" s="51"/>
      <c r="F169" s="51"/>
      <c r="G169" s="61"/>
      <c r="H169" s="51"/>
      <c r="I169" s="51"/>
      <c r="J169" s="51"/>
      <c r="K169" s="176"/>
      <c r="L169" s="176"/>
      <c r="M169" s="176"/>
      <c r="N169" s="176"/>
      <c r="O169" s="27"/>
    </row>
    <row r="170" spans="1:15">
      <c r="A170" s="27"/>
      <c r="B170" s="176"/>
      <c r="C170" s="176"/>
      <c r="D170" s="51"/>
      <c r="E170" s="51"/>
      <c r="F170" s="51"/>
      <c r="G170" s="61"/>
      <c r="H170" s="51"/>
      <c r="I170" s="51"/>
      <c r="J170" s="51"/>
      <c r="K170" s="176"/>
      <c r="L170" s="176"/>
      <c r="M170" s="176"/>
      <c r="N170" s="176"/>
      <c r="O170" s="27"/>
    </row>
    <row r="171" spans="1:15">
      <c r="A171" s="27"/>
      <c r="B171" s="176"/>
      <c r="C171" s="176"/>
      <c r="D171" s="51"/>
      <c r="E171" s="51"/>
      <c r="F171" s="51"/>
      <c r="G171" s="61"/>
      <c r="H171" s="51"/>
      <c r="I171" s="51"/>
      <c r="J171" s="51"/>
      <c r="K171" s="176"/>
      <c r="L171" s="176"/>
      <c r="M171" s="176"/>
      <c r="N171" s="176"/>
      <c r="O171" s="27"/>
    </row>
    <row r="172" spans="1:15">
      <c r="A172" s="27"/>
      <c r="B172" s="176"/>
      <c r="C172" s="176"/>
      <c r="D172" s="51"/>
      <c r="E172" s="51"/>
      <c r="F172" s="51"/>
      <c r="G172" s="61"/>
      <c r="H172" s="51"/>
      <c r="I172" s="51"/>
      <c r="J172" s="51"/>
      <c r="K172" s="176"/>
      <c r="L172" s="176"/>
      <c r="M172" s="176"/>
      <c r="N172" s="176"/>
      <c r="O172" s="27"/>
    </row>
    <row r="173" spans="1:15">
      <c r="A173" s="27"/>
      <c r="B173" s="176"/>
      <c r="C173" s="176"/>
      <c r="D173" s="51"/>
      <c r="E173" s="51"/>
      <c r="F173" s="51"/>
      <c r="G173" s="61"/>
      <c r="H173" s="51"/>
      <c r="I173" s="51"/>
      <c r="J173" s="51"/>
      <c r="K173" s="176"/>
      <c r="L173" s="176"/>
      <c r="M173" s="176"/>
      <c r="N173" s="176"/>
      <c r="O173" s="27"/>
    </row>
    <row r="174" spans="1:15">
      <c r="A174" s="27"/>
      <c r="B174" s="176"/>
      <c r="C174" s="176"/>
      <c r="D174" s="51"/>
      <c r="E174" s="51"/>
      <c r="F174" s="51"/>
      <c r="G174" s="61"/>
      <c r="H174" s="51"/>
      <c r="I174" s="51"/>
      <c r="J174" s="51"/>
      <c r="K174" s="176"/>
      <c r="L174" s="176"/>
      <c r="M174" s="176"/>
      <c r="N174" s="176"/>
      <c r="O174" s="27"/>
    </row>
    <row r="175" spans="1:15">
      <c r="A175" s="27"/>
      <c r="B175" s="176"/>
      <c r="C175" s="176"/>
      <c r="D175" s="51"/>
      <c r="E175" s="51"/>
      <c r="F175" s="51"/>
      <c r="G175" s="61"/>
      <c r="H175" s="51"/>
      <c r="I175" s="51"/>
      <c r="J175" s="51"/>
      <c r="K175" s="176"/>
      <c r="L175" s="176"/>
      <c r="M175" s="176"/>
      <c r="N175" s="176"/>
      <c r="O175" s="27"/>
    </row>
    <row r="176" spans="1:15">
      <c r="A176" s="27"/>
      <c r="B176" s="176"/>
      <c r="C176" s="176"/>
      <c r="D176" s="176"/>
      <c r="E176" s="176"/>
      <c r="F176" s="176"/>
      <c r="G176" s="176"/>
      <c r="H176" s="176"/>
      <c r="I176" s="176"/>
      <c r="J176" s="176"/>
      <c r="K176" s="176"/>
      <c r="L176" s="176"/>
      <c r="M176" s="176"/>
      <c r="N176" s="176"/>
      <c r="O176" s="27"/>
    </row>
    <row r="177" spans="1:15">
      <c r="A177" s="27"/>
      <c r="B177" s="176"/>
      <c r="C177" s="176"/>
      <c r="D177" s="176"/>
      <c r="E177" s="176"/>
      <c r="F177" s="176"/>
      <c r="G177" s="176"/>
      <c r="H177" s="176"/>
      <c r="I177" s="176"/>
      <c r="J177" s="176"/>
      <c r="K177" s="176"/>
      <c r="L177" s="176"/>
      <c r="M177" s="176"/>
      <c r="N177" s="176"/>
      <c r="O177" s="27"/>
    </row>
    <row r="178" spans="1:15">
      <c r="A178" s="27"/>
      <c r="B178" s="176"/>
      <c r="C178" s="176"/>
      <c r="D178" s="176"/>
      <c r="E178" s="176"/>
      <c r="F178" s="176"/>
      <c r="G178" s="176"/>
      <c r="H178" s="176"/>
      <c r="I178" s="176"/>
      <c r="J178" s="176"/>
      <c r="K178" s="176"/>
      <c r="L178" s="176"/>
      <c r="M178" s="176"/>
      <c r="N178" s="176"/>
      <c r="O178" s="27"/>
    </row>
    <row r="179" spans="1:15">
      <c r="A179" s="27"/>
      <c r="B179" s="176"/>
      <c r="C179" s="176"/>
      <c r="D179" s="176"/>
      <c r="E179" s="176"/>
      <c r="F179" s="176"/>
      <c r="G179" s="176"/>
      <c r="H179" s="176"/>
      <c r="I179" s="176"/>
      <c r="J179" s="176"/>
      <c r="K179" s="176"/>
      <c r="L179" s="176"/>
      <c r="M179" s="176"/>
      <c r="N179" s="176"/>
      <c r="O179" s="27"/>
    </row>
    <row r="180" spans="1:15" ht="15.75" thickBot="1">
      <c r="A180" s="27"/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27"/>
    </row>
    <row r="181" spans="1:15" ht="19.5" customHeight="1" thickBot="1">
      <c r="A181" s="27"/>
      <c r="B181" s="176"/>
      <c r="C181" s="176"/>
      <c r="D181" s="599" t="s">
        <v>189</v>
      </c>
      <c r="E181" s="600"/>
      <c r="F181" s="600"/>
      <c r="G181" s="600"/>
      <c r="H181" s="600"/>
      <c r="I181" s="601"/>
      <c r="J181" s="176"/>
      <c r="K181" s="176"/>
      <c r="L181" s="176"/>
      <c r="M181" s="176"/>
      <c r="N181" s="176"/>
      <c r="O181" s="27"/>
    </row>
    <row r="182" spans="1:15" ht="30.75" customHeight="1" thickBot="1">
      <c r="A182" s="27"/>
      <c r="B182" s="176"/>
      <c r="C182" s="176"/>
      <c r="D182" s="217">
        <v>1</v>
      </c>
      <c r="E182" s="588" t="s">
        <v>210</v>
      </c>
      <c r="F182" s="589"/>
      <c r="G182" s="584"/>
      <c r="H182" s="200">
        <f>+'ACUM-ENERO'!C130</f>
        <v>275</v>
      </c>
      <c r="I182" s="222">
        <f>H182/H186</f>
        <v>0.71243523316062174</v>
      </c>
      <c r="J182" s="176"/>
      <c r="K182" s="176"/>
      <c r="L182" s="176"/>
      <c r="M182" s="176"/>
      <c r="N182" s="176"/>
      <c r="O182" s="27"/>
    </row>
    <row r="183" spans="1:15" ht="15.75" thickBot="1">
      <c r="A183" s="27"/>
      <c r="B183" s="176"/>
      <c r="C183" s="176"/>
      <c r="D183" s="217">
        <v>2</v>
      </c>
      <c r="E183" s="588" t="s">
        <v>35</v>
      </c>
      <c r="F183" s="589"/>
      <c r="G183" s="584"/>
      <c r="H183" s="200">
        <f>+'ACUM-ENERO'!C133</f>
        <v>101</v>
      </c>
      <c r="I183" s="210">
        <f>H184/H186</f>
        <v>1.8134715025906734E-2</v>
      </c>
      <c r="J183" s="176"/>
      <c r="K183" s="176"/>
      <c r="L183" s="176"/>
      <c r="M183" s="176"/>
      <c r="N183" s="176"/>
      <c r="O183" s="27"/>
    </row>
    <row r="184" spans="1:15" ht="15.75" thickBot="1">
      <c r="A184" s="27"/>
      <c r="B184" s="176"/>
      <c r="C184" s="176"/>
      <c r="D184" s="217">
        <v>3</v>
      </c>
      <c r="E184" s="588" t="s">
        <v>211</v>
      </c>
      <c r="F184" s="589"/>
      <c r="G184" s="584"/>
      <c r="H184" s="200">
        <f>+'ACUM-ENERO'!C131</f>
        <v>7</v>
      </c>
      <c r="I184" s="210">
        <f>H185/H186</f>
        <v>7.7720207253886009E-3</v>
      </c>
      <c r="J184" s="176"/>
      <c r="K184" s="176"/>
      <c r="L184" s="176"/>
      <c r="M184" s="176"/>
      <c r="N184" s="176"/>
      <c r="O184" s="27"/>
    </row>
    <row r="185" spans="1:15" ht="15.75" customHeight="1" thickBot="1">
      <c r="A185" s="27"/>
      <c r="B185" s="176"/>
      <c r="C185" s="176"/>
      <c r="D185" s="217">
        <v>4</v>
      </c>
      <c r="E185" s="471" t="s">
        <v>34</v>
      </c>
      <c r="F185" s="472"/>
      <c r="G185" s="473"/>
      <c r="H185" s="200">
        <f>+'ACUM-ENERO'!C132</f>
        <v>3</v>
      </c>
      <c r="I185" s="353">
        <f>+H185/H186</f>
        <v>7.7720207253886009E-3</v>
      </c>
      <c r="J185" s="176"/>
      <c r="K185" s="176"/>
      <c r="L185" s="176"/>
      <c r="M185" s="176"/>
      <c r="N185" s="176"/>
      <c r="O185" s="27"/>
    </row>
    <row r="186" spans="1:15" ht="15.75" customHeight="1" thickBot="1">
      <c r="A186" s="27"/>
      <c r="B186" s="176"/>
      <c r="C186" s="176"/>
      <c r="D186" s="176"/>
      <c r="E186" s="176"/>
      <c r="F186" s="176"/>
      <c r="G186" s="214" t="s">
        <v>2</v>
      </c>
      <c r="H186" s="201">
        <f>SUM(H182:H185)</f>
        <v>386</v>
      </c>
      <c r="I186" s="363">
        <f>SUM(I182:I185)</f>
        <v>0.74611398963730569</v>
      </c>
      <c r="J186" s="176"/>
      <c r="K186" s="176"/>
      <c r="L186" s="176"/>
      <c r="M186" s="176"/>
      <c r="N186" s="176"/>
      <c r="O186" s="27"/>
    </row>
    <row r="187" spans="1:15" ht="15.75" customHeight="1">
      <c r="A187" s="27"/>
      <c r="B187" s="176"/>
      <c r="C187" s="176"/>
      <c r="D187" s="176"/>
      <c r="E187" s="176"/>
      <c r="F187" s="176"/>
      <c r="G187" s="176"/>
      <c r="H187" s="176"/>
      <c r="I187" s="176"/>
      <c r="J187" s="176"/>
      <c r="K187" s="176"/>
      <c r="L187" s="176"/>
      <c r="M187" s="176"/>
      <c r="N187" s="176"/>
      <c r="O187" s="27"/>
    </row>
    <row r="188" spans="1:15" ht="15.75" customHeight="1">
      <c r="A188" s="27"/>
      <c r="B188" s="176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27"/>
    </row>
    <row r="189" spans="1:15" ht="15.75" customHeight="1">
      <c r="A189" s="27"/>
      <c r="B189" s="176"/>
      <c r="C189" s="176"/>
      <c r="D189" s="51"/>
      <c r="E189" s="51"/>
      <c r="F189" s="51"/>
      <c r="G189" s="51"/>
      <c r="H189" s="51"/>
      <c r="I189" s="51"/>
      <c r="J189" s="176"/>
      <c r="K189" s="176"/>
      <c r="L189" s="176"/>
      <c r="M189" s="176"/>
      <c r="N189" s="176"/>
      <c r="O189" s="27"/>
    </row>
    <row r="190" spans="1:15" ht="15.75" customHeight="1">
      <c r="A190" s="27"/>
      <c r="B190" s="176"/>
      <c r="C190" s="176"/>
      <c r="D190" s="51"/>
      <c r="E190" s="51"/>
      <c r="F190" s="51"/>
      <c r="G190" s="51"/>
      <c r="H190" s="51"/>
      <c r="I190" s="51"/>
      <c r="J190" s="176"/>
      <c r="K190" s="176"/>
      <c r="L190" s="176"/>
      <c r="M190" s="176"/>
      <c r="N190" s="176"/>
      <c r="O190" s="27"/>
    </row>
    <row r="191" spans="1:15" ht="15.75" customHeight="1">
      <c r="A191" s="27"/>
      <c r="B191" s="176"/>
      <c r="C191" s="176"/>
      <c r="D191" s="51"/>
      <c r="E191" s="51"/>
      <c r="F191" s="51"/>
      <c r="G191" s="51"/>
      <c r="H191" s="51"/>
      <c r="I191" s="51"/>
      <c r="J191" s="176"/>
      <c r="K191" s="176"/>
      <c r="L191" s="176"/>
      <c r="M191" s="176"/>
      <c r="N191" s="176"/>
      <c r="O191" s="27"/>
    </row>
    <row r="192" spans="1:15" ht="15.75" customHeight="1">
      <c r="A192" s="27"/>
      <c r="B192" s="176"/>
      <c r="C192" s="176"/>
      <c r="D192" s="51"/>
      <c r="E192" s="51"/>
      <c r="F192" s="51"/>
      <c r="G192" s="51"/>
      <c r="H192" s="51"/>
      <c r="I192" s="51"/>
      <c r="J192" s="176"/>
      <c r="K192" s="176"/>
      <c r="L192" s="176"/>
      <c r="M192" s="176"/>
      <c r="N192" s="176"/>
      <c r="O192" s="27"/>
    </row>
    <row r="193" spans="1:15" ht="15.75" customHeight="1">
      <c r="A193" s="27"/>
      <c r="B193" s="176"/>
      <c r="C193" s="176"/>
      <c r="D193" s="51"/>
      <c r="E193" s="51"/>
      <c r="F193" s="51"/>
      <c r="G193" s="51"/>
      <c r="H193" s="51"/>
      <c r="I193" s="51"/>
      <c r="J193" s="176"/>
      <c r="K193" s="176"/>
      <c r="L193" s="176"/>
      <c r="M193" s="176"/>
      <c r="N193" s="176"/>
      <c r="O193" s="27"/>
    </row>
    <row r="194" spans="1:15" ht="15.75" customHeight="1">
      <c r="A194" s="27"/>
      <c r="B194" s="176"/>
      <c r="C194" s="176"/>
      <c r="D194" s="51"/>
      <c r="E194" s="51"/>
      <c r="F194" s="51"/>
      <c r="G194" s="51"/>
      <c r="H194" s="51"/>
      <c r="I194" s="51"/>
      <c r="J194" s="176"/>
      <c r="K194" s="176"/>
      <c r="L194" s="176"/>
      <c r="M194" s="176"/>
      <c r="N194" s="176"/>
      <c r="O194" s="27"/>
    </row>
    <row r="195" spans="1:15" ht="15.75" customHeight="1">
      <c r="A195" s="27"/>
      <c r="B195" s="176"/>
      <c r="C195" s="176"/>
      <c r="D195" s="51"/>
      <c r="E195" s="51"/>
      <c r="F195" s="51"/>
      <c r="G195" s="51"/>
      <c r="H195" s="51"/>
      <c r="I195" s="51"/>
      <c r="J195" s="176"/>
      <c r="K195" s="176"/>
      <c r="L195" s="176"/>
      <c r="M195" s="176"/>
      <c r="N195" s="176"/>
      <c r="O195" s="27"/>
    </row>
    <row r="196" spans="1:15" ht="15.75" customHeight="1">
      <c r="A196" s="27"/>
      <c r="B196" s="176"/>
      <c r="C196" s="176"/>
      <c r="D196" s="51"/>
      <c r="E196" s="51"/>
      <c r="F196" s="51"/>
      <c r="G196" s="51"/>
      <c r="H196" s="51"/>
      <c r="I196" s="51"/>
      <c r="J196" s="176"/>
      <c r="K196" s="176"/>
      <c r="L196" s="176"/>
      <c r="M196" s="176"/>
      <c r="N196" s="176"/>
      <c r="O196" s="27"/>
    </row>
    <row r="197" spans="1:15" ht="15.75" customHeight="1">
      <c r="A197" s="27"/>
      <c r="B197" s="176"/>
      <c r="C197" s="176"/>
      <c r="D197" s="51"/>
      <c r="E197" s="51"/>
      <c r="F197" s="51"/>
      <c r="G197" s="51"/>
      <c r="H197" s="51"/>
      <c r="I197" s="51"/>
      <c r="J197" s="176"/>
      <c r="K197" s="176"/>
      <c r="L197" s="176"/>
      <c r="M197" s="176"/>
      <c r="N197" s="176"/>
      <c r="O197" s="27"/>
    </row>
    <row r="198" spans="1:15" ht="15.75" customHeight="1">
      <c r="A198" s="27"/>
      <c r="B198" s="176"/>
      <c r="C198" s="176"/>
      <c r="D198" s="51"/>
      <c r="E198" s="51"/>
      <c r="F198" s="51"/>
      <c r="G198" s="51"/>
      <c r="H198" s="51"/>
      <c r="I198" s="51"/>
      <c r="J198" s="176"/>
      <c r="K198" s="176"/>
      <c r="L198" s="176"/>
      <c r="M198" s="176"/>
      <c r="N198" s="176"/>
      <c r="O198" s="27"/>
    </row>
    <row r="199" spans="1:15" ht="15.75" customHeight="1">
      <c r="A199" s="27"/>
      <c r="B199" s="176"/>
      <c r="C199" s="176"/>
      <c r="D199" s="51"/>
      <c r="E199" s="51"/>
      <c r="F199" s="51"/>
      <c r="G199" s="51"/>
      <c r="H199" s="51"/>
      <c r="I199" s="51"/>
      <c r="J199" s="176"/>
      <c r="K199" s="176"/>
      <c r="L199" s="176"/>
      <c r="M199" s="176"/>
      <c r="N199" s="176"/>
      <c r="O199" s="27"/>
    </row>
    <row r="200" spans="1:15" ht="15.75" customHeight="1">
      <c r="A200" s="27"/>
      <c r="B200" s="176"/>
      <c r="C200" s="176"/>
      <c r="D200" s="51"/>
      <c r="E200" s="51"/>
      <c r="F200" s="51"/>
      <c r="G200" s="51"/>
      <c r="H200" s="51"/>
      <c r="I200" s="51"/>
      <c r="J200" s="176"/>
      <c r="K200" s="176"/>
      <c r="L200" s="176"/>
      <c r="M200" s="176"/>
      <c r="N200" s="176"/>
      <c r="O200" s="27"/>
    </row>
    <row r="201" spans="1:15">
      <c r="A201" s="27"/>
      <c r="B201" s="176"/>
      <c r="C201" s="176"/>
      <c r="D201" s="51"/>
      <c r="E201" s="51"/>
      <c r="F201" s="51"/>
      <c r="G201" s="51"/>
      <c r="H201" s="51"/>
      <c r="I201" s="51"/>
      <c r="J201" s="176"/>
      <c r="K201" s="176"/>
      <c r="L201" s="176"/>
      <c r="M201" s="176"/>
      <c r="N201" s="176"/>
      <c r="O201" s="27"/>
    </row>
    <row r="202" spans="1:15">
      <c r="A202" s="27"/>
      <c r="B202" s="176"/>
      <c r="C202" s="176"/>
      <c r="D202" s="176"/>
      <c r="E202" s="176"/>
      <c r="F202" s="176"/>
      <c r="G202" s="176"/>
      <c r="H202" s="176"/>
      <c r="I202" s="176"/>
      <c r="J202" s="176"/>
      <c r="K202" s="176"/>
      <c r="L202" s="176"/>
      <c r="M202" s="176"/>
      <c r="N202" s="176"/>
      <c r="O202" s="27"/>
    </row>
    <row r="203" spans="1:15">
      <c r="A203" s="27"/>
      <c r="B203" s="176"/>
      <c r="C203" s="176"/>
      <c r="D203" s="176"/>
      <c r="E203" s="176"/>
      <c r="F203" s="176"/>
      <c r="G203" s="176"/>
      <c r="H203" s="176"/>
      <c r="I203" s="176"/>
      <c r="J203" s="176"/>
      <c r="K203" s="176"/>
      <c r="L203" s="176"/>
      <c r="M203" s="176"/>
      <c r="N203" s="176"/>
      <c r="O203" s="27"/>
    </row>
    <row r="204" spans="1:15">
      <c r="A204" s="27"/>
      <c r="B204" s="176"/>
      <c r="C204" s="176"/>
      <c r="D204" s="176"/>
      <c r="E204" s="176"/>
      <c r="F204" s="176"/>
      <c r="G204" s="176"/>
      <c r="H204" s="176"/>
      <c r="I204" s="176"/>
      <c r="J204" s="176"/>
      <c r="K204" s="176"/>
      <c r="L204" s="176"/>
      <c r="M204" s="176"/>
      <c r="N204" s="176"/>
      <c r="O204" s="27"/>
    </row>
    <row r="205" spans="1:15">
      <c r="A205" s="27"/>
      <c r="B205" s="176"/>
      <c r="C205" s="176"/>
      <c r="D205" s="176"/>
      <c r="E205" s="176"/>
      <c r="F205" s="176"/>
      <c r="G205" s="176"/>
      <c r="H205" s="176"/>
      <c r="I205" s="176"/>
      <c r="J205" s="176"/>
      <c r="K205" s="176"/>
      <c r="L205" s="176"/>
      <c r="M205" s="176"/>
      <c r="N205" s="176"/>
      <c r="O205" s="27"/>
    </row>
    <row r="206" spans="1:15" ht="15.75" thickBot="1">
      <c r="A206" s="27"/>
      <c r="B206" s="176"/>
      <c r="C206" s="176"/>
      <c r="D206" s="176"/>
      <c r="E206" s="176"/>
      <c r="F206" s="176"/>
      <c r="G206" s="176"/>
      <c r="H206" s="176"/>
      <c r="I206" s="176"/>
      <c r="J206" s="176"/>
      <c r="K206" s="176"/>
      <c r="L206" s="176"/>
      <c r="M206" s="176"/>
      <c r="N206" s="176"/>
      <c r="O206" s="27"/>
    </row>
    <row r="207" spans="1:15" ht="19.5" customHeight="1" thickBot="1">
      <c r="A207" s="27"/>
      <c r="B207" s="176"/>
      <c r="C207" s="176"/>
      <c r="D207" s="599" t="s">
        <v>191</v>
      </c>
      <c r="E207" s="600"/>
      <c r="F207" s="600"/>
      <c r="G207" s="600"/>
      <c r="H207" s="600"/>
      <c r="I207" s="601"/>
      <c r="J207" s="176"/>
      <c r="K207" s="176"/>
      <c r="L207" s="176"/>
      <c r="M207" s="176"/>
      <c r="N207" s="176"/>
      <c r="O207" s="27"/>
    </row>
    <row r="208" spans="1:15" ht="15.75" thickBot="1">
      <c r="A208" s="27"/>
      <c r="B208" s="176"/>
      <c r="C208" s="176"/>
      <c r="D208" s="217">
        <v>1</v>
      </c>
      <c r="E208" s="344" t="s">
        <v>37</v>
      </c>
      <c r="F208" s="345"/>
      <c r="G208" s="358"/>
      <c r="H208" s="200">
        <f>+'ACUM-ENERO'!C142</f>
        <v>195</v>
      </c>
      <c r="I208" s="222">
        <f>+H208/H212</f>
        <v>0.50518134715025909</v>
      </c>
      <c r="J208" s="176"/>
      <c r="K208" s="176"/>
      <c r="L208" s="176"/>
      <c r="M208" s="176"/>
      <c r="N208" s="176"/>
      <c r="O208" s="27"/>
    </row>
    <row r="209" spans="1:15" ht="15.75" thickBot="1">
      <c r="A209" s="27"/>
      <c r="B209" s="176"/>
      <c r="C209" s="176"/>
      <c r="D209" s="217">
        <v>3</v>
      </c>
      <c r="E209" s="364" t="s">
        <v>193</v>
      </c>
      <c r="F209" s="345"/>
      <c r="G209" s="358"/>
      <c r="H209" s="200">
        <f>+'ACUM-ENERO'!C144</f>
        <v>98</v>
      </c>
      <c r="I209" s="365">
        <f>H209/H212</f>
        <v>0.25388601036269431</v>
      </c>
      <c r="J209" s="176"/>
      <c r="K209" s="176"/>
      <c r="L209" s="176"/>
      <c r="M209" s="176"/>
      <c r="N209" s="176"/>
      <c r="O209" s="27"/>
    </row>
    <row r="210" spans="1:15" ht="15.75" customHeight="1" thickBot="1">
      <c r="A210" s="27"/>
      <c r="B210" s="176"/>
      <c r="C210" s="176"/>
      <c r="D210" s="217">
        <v>2</v>
      </c>
      <c r="E210" s="588" t="s">
        <v>222</v>
      </c>
      <c r="F210" s="589"/>
      <c r="G210" s="584"/>
      <c r="H210" s="200">
        <f>+'ACUM-ENERO'!C141</f>
        <v>79</v>
      </c>
      <c r="I210" s="222">
        <f>+H210/H212</f>
        <v>0.20466321243523317</v>
      </c>
      <c r="J210" s="176"/>
      <c r="K210" s="176"/>
      <c r="L210" s="176"/>
      <c r="M210" s="176"/>
      <c r="N210" s="176"/>
      <c r="O210" s="27"/>
    </row>
    <row r="211" spans="1:15" ht="18.75" customHeight="1" thickBot="1">
      <c r="A211" s="27"/>
      <c r="B211" s="176"/>
      <c r="C211" s="176"/>
      <c r="D211" s="217">
        <v>4</v>
      </c>
      <c r="E211" s="588" t="s">
        <v>192</v>
      </c>
      <c r="F211" s="589"/>
      <c r="G211" s="584"/>
      <c r="H211" s="200">
        <f>+'ACUM-ENERO'!C143</f>
        <v>14</v>
      </c>
      <c r="I211" s="365">
        <f>+H211/H212</f>
        <v>3.6269430051813469E-2</v>
      </c>
      <c r="J211" s="176"/>
      <c r="K211" s="176"/>
      <c r="L211" s="176"/>
      <c r="M211" s="176"/>
      <c r="N211" s="176"/>
      <c r="O211" s="27"/>
    </row>
    <row r="212" spans="1:15" ht="15.75" thickBot="1">
      <c r="A212" s="27"/>
      <c r="B212" s="176"/>
      <c r="C212" s="176"/>
      <c r="D212" s="176"/>
      <c r="E212" s="176"/>
      <c r="F212" s="176"/>
      <c r="G212" s="214" t="s">
        <v>2</v>
      </c>
      <c r="H212" s="263">
        <f>SUM(H208:H211)</f>
        <v>386</v>
      </c>
      <c r="I212" s="363">
        <f>SUM(I208:I211)</f>
        <v>1</v>
      </c>
      <c r="J212" s="176"/>
      <c r="K212" s="176"/>
      <c r="L212" s="176"/>
      <c r="M212" s="176"/>
      <c r="N212" s="176"/>
      <c r="O212" s="27"/>
    </row>
    <row r="213" spans="1:15">
      <c r="A213" s="27"/>
      <c r="B213" s="176"/>
      <c r="C213" s="176"/>
      <c r="D213" s="176"/>
      <c r="E213" s="176"/>
      <c r="F213" s="176"/>
      <c r="G213" s="176"/>
      <c r="H213" s="176"/>
      <c r="I213" s="176"/>
      <c r="J213" s="176"/>
      <c r="K213" s="176"/>
      <c r="L213" s="176"/>
      <c r="M213" s="176"/>
      <c r="N213" s="176"/>
      <c r="O213" s="27"/>
    </row>
    <row r="214" spans="1:15">
      <c r="A214" s="27"/>
      <c r="B214" s="176"/>
      <c r="C214" s="176"/>
      <c r="D214" s="176"/>
      <c r="E214" s="176"/>
      <c r="F214" s="176"/>
      <c r="G214" s="176"/>
      <c r="H214" s="176"/>
      <c r="I214" s="176"/>
      <c r="J214" s="176"/>
      <c r="K214" s="176"/>
      <c r="L214" s="176"/>
      <c r="M214" s="176"/>
      <c r="N214" s="176"/>
      <c r="O214" s="27"/>
    </row>
    <row r="215" spans="1:15">
      <c r="A215" s="27"/>
      <c r="B215" s="176"/>
      <c r="C215" s="176"/>
      <c r="D215" s="51"/>
      <c r="E215" s="51"/>
      <c r="F215" s="51"/>
      <c r="G215" s="51"/>
      <c r="H215" s="51"/>
      <c r="I215" s="51"/>
      <c r="J215" s="176"/>
      <c r="K215" s="176"/>
      <c r="L215" s="176"/>
      <c r="M215" s="176"/>
      <c r="N215" s="176"/>
      <c r="O215" s="27"/>
    </row>
    <row r="216" spans="1:15">
      <c r="A216" s="27"/>
      <c r="B216" s="176"/>
      <c r="C216" s="176"/>
      <c r="D216" s="51"/>
      <c r="E216" s="51"/>
      <c r="F216" s="51"/>
      <c r="G216" s="51"/>
      <c r="H216" s="51"/>
      <c r="I216" s="51"/>
      <c r="J216" s="176"/>
      <c r="K216" s="176"/>
      <c r="L216" s="176"/>
      <c r="M216" s="176"/>
      <c r="N216" s="176"/>
      <c r="O216" s="27"/>
    </row>
    <row r="217" spans="1:15">
      <c r="A217" s="27"/>
      <c r="B217" s="176"/>
      <c r="C217" s="176"/>
      <c r="D217" s="51"/>
      <c r="E217" s="51"/>
      <c r="F217" s="51"/>
      <c r="G217" s="51"/>
      <c r="H217" s="51"/>
      <c r="I217" s="51"/>
      <c r="J217" s="176"/>
      <c r="K217" s="176"/>
      <c r="L217" s="176"/>
      <c r="M217" s="176"/>
      <c r="N217" s="176"/>
      <c r="O217" s="27"/>
    </row>
    <row r="218" spans="1:15">
      <c r="A218" s="27"/>
      <c r="B218" s="176"/>
      <c r="C218" s="176"/>
      <c r="D218" s="51"/>
      <c r="E218" s="51"/>
      <c r="F218" s="51"/>
      <c r="G218" s="51"/>
      <c r="H218" s="51"/>
      <c r="I218" s="51"/>
      <c r="J218" s="176"/>
      <c r="K218" s="176"/>
      <c r="L218" s="176"/>
      <c r="M218" s="176"/>
      <c r="N218" s="176"/>
      <c r="O218" s="27"/>
    </row>
    <row r="219" spans="1:15">
      <c r="A219" s="27"/>
      <c r="B219" s="176"/>
      <c r="C219" s="176"/>
      <c r="D219" s="51"/>
      <c r="E219" s="51"/>
      <c r="F219" s="51"/>
      <c r="G219" s="51"/>
      <c r="H219" s="51"/>
      <c r="I219" s="51"/>
      <c r="J219" s="176"/>
      <c r="K219" s="176"/>
      <c r="L219" s="176"/>
      <c r="M219" s="176"/>
      <c r="N219" s="176"/>
      <c r="O219" s="27"/>
    </row>
    <row r="220" spans="1:15">
      <c r="A220" s="27"/>
      <c r="B220" s="176"/>
      <c r="C220" s="176"/>
      <c r="D220" s="51"/>
      <c r="E220" s="51"/>
      <c r="F220" s="51"/>
      <c r="G220" s="51"/>
      <c r="H220" s="51"/>
      <c r="I220" s="51"/>
      <c r="J220" s="176"/>
      <c r="K220" s="176"/>
      <c r="L220" s="176"/>
      <c r="M220" s="176"/>
      <c r="N220" s="176"/>
      <c r="O220" s="27"/>
    </row>
    <row r="221" spans="1:15">
      <c r="A221" s="27"/>
      <c r="B221" s="176"/>
      <c r="C221" s="176"/>
      <c r="D221" s="51"/>
      <c r="E221" s="51"/>
      <c r="F221" s="51"/>
      <c r="G221" s="51"/>
      <c r="H221" s="51"/>
      <c r="I221" s="51"/>
      <c r="J221" s="176"/>
      <c r="K221" s="176"/>
      <c r="L221" s="176"/>
      <c r="M221" s="176"/>
      <c r="N221" s="176"/>
      <c r="O221" s="27"/>
    </row>
    <row r="222" spans="1:15">
      <c r="A222" s="27"/>
      <c r="B222" s="176"/>
      <c r="C222" s="176"/>
      <c r="D222" s="51"/>
      <c r="E222" s="51"/>
      <c r="F222" s="51"/>
      <c r="G222" s="51"/>
      <c r="H222" s="51"/>
      <c r="I222" s="51"/>
      <c r="J222" s="176"/>
      <c r="K222" s="176"/>
      <c r="L222" s="176"/>
      <c r="M222" s="176"/>
      <c r="N222" s="176"/>
      <c r="O222" s="27"/>
    </row>
    <row r="223" spans="1:15">
      <c r="A223" s="27"/>
      <c r="B223" s="176"/>
      <c r="C223" s="176"/>
      <c r="D223" s="51"/>
      <c r="E223" s="51"/>
      <c r="F223" s="51"/>
      <c r="G223" s="51"/>
      <c r="H223" s="51"/>
      <c r="I223" s="51"/>
      <c r="J223" s="176"/>
      <c r="K223" s="176"/>
      <c r="L223" s="176"/>
      <c r="M223" s="176"/>
      <c r="N223" s="176"/>
      <c r="O223" s="27"/>
    </row>
    <row r="224" spans="1:15">
      <c r="A224" s="27"/>
      <c r="B224" s="176"/>
      <c r="C224" s="176"/>
      <c r="D224" s="51"/>
      <c r="E224" s="51"/>
      <c r="F224" s="51"/>
      <c r="G224" s="51"/>
      <c r="H224" s="51"/>
      <c r="I224" s="51"/>
      <c r="J224" s="176"/>
      <c r="K224" s="176"/>
      <c r="L224" s="176"/>
      <c r="M224" s="176"/>
      <c r="N224" s="176"/>
      <c r="O224" s="27"/>
    </row>
    <row r="225" spans="1:15">
      <c r="A225" s="27"/>
      <c r="B225" s="176"/>
      <c r="C225" s="176"/>
      <c r="D225" s="51"/>
      <c r="E225" s="51"/>
      <c r="F225" s="51"/>
      <c r="G225" s="51"/>
      <c r="H225" s="51"/>
      <c r="I225" s="51"/>
      <c r="J225" s="176"/>
      <c r="K225" s="176"/>
      <c r="L225" s="176"/>
      <c r="M225" s="176"/>
      <c r="N225" s="176"/>
      <c r="O225" s="27"/>
    </row>
    <row r="226" spans="1:15">
      <c r="A226" s="27"/>
      <c r="B226" s="176"/>
      <c r="C226" s="176"/>
      <c r="D226" s="51"/>
      <c r="E226" s="51"/>
      <c r="F226" s="51"/>
      <c r="G226" s="51"/>
      <c r="H226" s="51"/>
      <c r="I226" s="51"/>
      <c r="J226" s="176"/>
      <c r="K226" s="176"/>
      <c r="L226" s="176"/>
      <c r="M226" s="176"/>
      <c r="N226" s="176"/>
      <c r="O226" s="27"/>
    </row>
    <row r="227" spans="1:15">
      <c r="A227" s="27"/>
      <c r="B227" s="176"/>
      <c r="C227" s="176"/>
      <c r="D227" s="51"/>
      <c r="E227" s="51"/>
      <c r="F227" s="51"/>
      <c r="G227" s="51"/>
      <c r="H227" s="51"/>
      <c r="I227" s="51"/>
      <c r="J227" s="176"/>
      <c r="K227" s="176"/>
      <c r="L227" s="176"/>
      <c r="M227" s="176"/>
      <c r="N227" s="176"/>
      <c r="O227" s="27"/>
    </row>
    <row r="228" spans="1:15">
      <c r="A228" s="27"/>
      <c r="B228" s="176"/>
      <c r="C228" s="176"/>
      <c r="D228" s="51"/>
      <c r="E228" s="51"/>
      <c r="F228" s="51"/>
      <c r="G228" s="51"/>
      <c r="H228" s="51"/>
      <c r="I228" s="51"/>
      <c r="J228" s="176"/>
      <c r="K228" s="176"/>
      <c r="L228" s="176"/>
      <c r="M228" s="176"/>
      <c r="N228" s="176"/>
      <c r="O228" s="27"/>
    </row>
    <row r="229" spans="1:15">
      <c r="A229" s="27"/>
      <c r="B229" s="176"/>
      <c r="C229" s="176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27"/>
    </row>
    <row r="230" spans="1:15">
      <c r="A230" s="27"/>
      <c r="B230" s="176"/>
      <c r="C230" s="176"/>
      <c r="D230" s="176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27"/>
    </row>
    <row r="231" spans="1:15">
      <c r="A231" s="27"/>
      <c r="B231" s="176"/>
      <c r="C231" s="176"/>
      <c r="D231" s="176"/>
      <c r="E231" s="176"/>
      <c r="F231" s="176"/>
      <c r="G231" s="176"/>
      <c r="H231" s="176"/>
      <c r="I231" s="176"/>
      <c r="J231" s="176"/>
      <c r="K231" s="176"/>
      <c r="L231" s="176"/>
      <c r="M231" s="176"/>
      <c r="N231" s="176"/>
      <c r="O231" s="27"/>
    </row>
    <row r="232" spans="1:15" ht="15.75" thickBot="1">
      <c r="A232" s="27"/>
      <c r="B232" s="176"/>
      <c r="C232" s="176"/>
      <c r="D232" s="176"/>
      <c r="E232" s="176"/>
      <c r="F232" s="176"/>
      <c r="G232" s="176"/>
      <c r="H232" s="176"/>
      <c r="I232" s="176"/>
      <c r="J232" s="176"/>
      <c r="K232" s="176"/>
      <c r="L232" s="176"/>
      <c r="M232" s="176"/>
      <c r="N232" s="176"/>
      <c r="O232" s="27"/>
    </row>
    <row r="233" spans="1:15" ht="19.5" customHeight="1" thickBot="1">
      <c r="A233" s="27"/>
      <c r="B233" s="176"/>
      <c r="C233" s="176"/>
      <c r="D233" s="599" t="s">
        <v>212</v>
      </c>
      <c r="E233" s="600"/>
      <c r="F233" s="600"/>
      <c r="G233" s="601"/>
      <c r="H233" s="176"/>
      <c r="I233" s="176"/>
      <c r="J233" s="176"/>
      <c r="K233" s="176"/>
      <c r="L233" s="176"/>
      <c r="M233" s="176"/>
      <c r="N233" s="176"/>
      <c r="O233" s="27"/>
    </row>
    <row r="234" spans="1:15" ht="15.75" customHeight="1" thickBot="1">
      <c r="A234" s="27"/>
      <c r="B234" s="176"/>
      <c r="C234" s="176"/>
      <c r="D234" s="200">
        <v>1</v>
      </c>
      <c r="E234" s="240" t="str">
        <f>+'ACUM-ENERO'!B240</f>
        <v>Consejería Juridica</v>
      </c>
      <c r="F234" s="241"/>
      <c r="G234" s="227">
        <f>+'ACUM-ENERO'!C240</f>
        <v>0</v>
      </c>
      <c r="H234" s="176"/>
      <c r="I234" s="176"/>
      <c r="J234" s="176"/>
      <c r="K234" s="176"/>
      <c r="L234" s="176"/>
      <c r="M234" s="176"/>
      <c r="N234" s="176"/>
      <c r="O234" s="27"/>
    </row>
    <row r="235" spans="1:15" ht="29.25" customHeight="1" thickBot="1">
      <c r="A235" s="27"/>
      <c r="B235" s="176"/>
      <c r="C235" s="176"/>
      <c r="D235" s="200">
        <v>2</v>
      </c>
      <c r="E235" s="739" t="str">
        <f>+'ACUM-ENERO'!B245</f>
        <v>Coordinación General  Oficina Central de Gobierno, Estrategía y opinión Pública</v>
      </c>
      <c r="F235" s="740"/>
      <c r="G235" s="227">
        <f>+'ACUM-ENERO'!C245</f>
        <v>0</v>
      </c>
      <c r="H235" s="176"/>
      <c r="I235" s="176"/>
      <c r="J235" s="176"/>
      <c r="K235" s="176"/>
      <c r="L235" s="176"/>
      <c r="M235" s="176"/>
      <c r="N235" s="176"/>
      <c r="O235" s="27"/>
    </row>
    <row r="236" spans="1:15" ht="15.75" thickBot="1">
      <c r="A236" s="27"/>
      <c r="B236" s="176"/>
      <c r="C236" s="176"/>
      <c r="D236" s="200">
        <v>3</v>
      </c>
      <c r="E236" s="240" t="str">
        <f>+'ACUM-ENERO'!B248</f>
        <v>Dirección General de  Innovación y Tecnología</v>
      </c>
      <c r="F236" s="241"/>
      <c r="G236" s="227">
        <f>+'ACUM-ENERO'!C248</f>
        <v>0</v>
      </c>
      <c r="H236" s="176"/>
      <c r="I236" s="176"/>
      <c r="J236" s="176"/>
      <c r="K236" s="176"/>
      <c r="L236" s="176"/>
      <c r="M236" s="176"/>
      <c r="N236" s="176"/>
      <c r="O236" s="27"/>
    </row>
    <row r="237" spans="1:15" ht="15" customHeight="1" thickBot="1">
      <c r="A237" s="27"/>
      <c r="B237" s="176"/>
      <c r="C237" s="176"/>
      <c r="D237" s="200">
        <v>4</v>
      </c>
      <c r="E237" s="240" t="str">
        <f>+'ACUM-ENERO'!B253</f>
        <v>Educación Municipal</v>
      </c>
      <c r="F237" s="241"/>
      <c r="G237" s="227">
        <f>+'ACUM-ENERO'!C253</f>
        <v>0</v>
      </c>
      <c r="H237" s="176"/>
      <c r="I237" s="176"/>
      <c r="J237" s="176"/>
      <c r="K237" s="176"/>
      <c r="L237" s="176"/>
      <c r="M237" s="176"/>
      <c r="N237" s="176"/>
      <c r="O237" s="27"/>
    </row>
    <row r="238" spans="1:15" ht="15.75" thickBot="1">
      <c r="A238" s="27"/>
      <c r="B238" s="176"/>
      <c r="C238" s="176"/>
      <c r="D238" s="200">
        <v>5</v>
      </c>
      <c r="E238" s="240" t="str">
        <f>+'ACUM-ENERO'!B258</f>
        <v>Instituto Municipal de la Mujer</v>
      </c>
      <c r="F238" s="241"/>
      <c r="G238" s="227">
        <f>+'ACUM-ENERO'!C258</f>
        <v>0</v>
      </c>
      <c r="H238" s="176"/>
      <c r="I238" s="176"/>
      <c r="J238" s="176"/>
      <c r="K238" s="176"/>
      <c r="L238" s="176"/>
      <c r="M238" s="176"/>
      <c r="N238" s="176"/>
      <c r="O238" s="27"/>
    </row>
    <row r="239" spans="1:15" ht="15.75" thickBot="1">
      <c r="A239" s="27"/>
      <c r="B239" s="176"/>
      <c r="C239" s="176"/>
      <c r="D239" s="200">
        <v>6</v>
      </c>
      <c r="E239" s="240" t="str">
        <f>+'ACUM-ENERO'!B270</f>
        <v>Proyectos Estratégicos</v>
      </c>
      <c r="F239" s="241"/>
      <c r="G239" s="227">
        <f>+'ACUM-ENERO'!C270</f>
        <v>0</v>
      </c>
      <c r="H239" s="176"/>
      <c r="I239" s="176"/>
      <c r="J239" s="176"/>
      <c r="K239" s="176"/>
      <c r="L239" s="176"/>
      <c r="M239" s="176"/>
      <c r="N239" s="176"/>
      <c r="O239" s="27"/>
    </row>
    <row r="240" spans="1:15" ht="15" customHeight="1" thickBot="1">
      <c r="A240" s="27"/>
      <c r="B240" s="176"/>
      <c r="C240" s="176"/>
      <c r="D240" s="200">
        <v>7</v>
      </c>
      <c r="E240" s="240" t="str">
        <f>+'ACUM-ENERO'!B271</f>
        <v>Rastros Municipales</v>
      </c>
      <c r="F240" s="241"/>
      <c r="G240" s="227">
        <f>+'ACUM-ENERO'!C271</f>
        <v>0</v>
      </c>
      <c r="H240" s="176"/>
      <c r="I240" s="176"/>
      <c r="J240" s="176"/>
      <c r="K240" s="176"/>
      <c r="L240" s="176"/>
      <c r="M240" s="176"/>
      <c r="N240" s="176"/>
      <c r="O240" s="27"/>
    </row>
    <row r="241" spans="1:15" ht="15" customHeight="1" thickBot="1">
      <c r="A241" s="27"/>
      <c r="B241" s="176"/>
      <c r="C241" s="176"/>
      <c r="D241" s="200">
        <v>8</v>
      </c>
      <c r="E241" s="240" t="str">
        <f>+'ACUM-ENERO'!B272</f>
        <v>Regidores</v>
      </c>
      <c r="F241" s="241"/>
      <c r="G241" s="227">
        <f>+'ACUM-ENERO'!C272</f>
        <v>0</v>
      </c>
      <c r="H241" s="176"/>
      <c r="I241" s="176"/>
      <c r="J241" s="176"/>
      <c r="K241" s="176"/>
      <c r="L241" s="176"/>
      <c r="M241" s="176"/>
      <c r="N241" s="176"/>
      <c r="O241" s="27"/>
    </row>
    <row r="242" spans="1:15" ht="15" customHeight="1" thickBot="1">
      <c r="A242" s="27"/>
      <c r="B242" s="176"/>
      <c r="C242" s="176"/>
      <c r="D242" s="200">
        <v>9</v>
      </c>
      <c r="E242" s="240" t="str">
        <f>+'ACUM-ENERO'!B273</f>
        <v>Registro Civil</v>
      </c>
      <c r="F242" s="241"/>
      <c r="G242" s="227">
        <f>+'ACUM-ENERO'!C273</f>
        <v>0</v>
      </c>
      <c r="H242" s="176"/>
      <c r="I242" s="176"/>
      <c r="J242" s="176"/>
      <c r="K242" s="176"/>
      <c r="L242" s="176"/>
      <c r="M242" s="176"/>
      <c r="N242" s="176"/>
      <c r="O242" s="27"/>
    </row>
    <row r="243" spans="1:15" ht="15" customHeight="1" thickBot="1">
      <c r="A243" s="27"/>
      <c r="B243" s="176"/>
      <c r="C243" s="176"/>
      <c r="D243" s="200">
        <v>10</v>
      </c>
      <c r="E243" s="240" t="str">
        <f>+'ACUM-ENERO'!B274</f>
        <v>Relaciones Exteriores</v>
      </c>
      <c r="F243" s="241"/>
      <c r="G243" s="227">
        <f>+'ACUM-ENERO'!C274</f>
        <v>0</v>
      </c>
      <c r="H243" s="176"/>
      <c r="I243" s="176"/>
      <c r="J243" s="176"/>
      <c r="K243" s="176"/>
      <c r="L243" s="176"/>
      <c r="M243" s="176"/>
      <c r="N243" s="176"/>
      <c r="O243" s="27"/>
    </row>
    <row r="244" spans="1:15" ht="15" customHeight="1" thickBot="1">
      <c r="A244" s="27"/>
      <c r="B244" s="176"/>
      <c r="C244" s="176"/>
      <c r="D244" s="200">
        <v>11</v>
      </c>
      <c r="E244" s="240" t="str">
        <f>+'ACUM-ENERO'!B276</f>
        <v>Sanidad Animal</v>
      </c>
      <c r="F244" s="241"/>
      <c r="G244" s="227">
        <f>+'ACUM-ENERO'!C276</f>
        <v>0</v>
      </c>
      <c r="H244" s="176"/>
      <c r="I244" s="176"/>
      <c r="J244" s="176"/>
      <c r="K244" s="176"/>
      <c r="L244" s="176"/>
      <c r="M244" s="176"/>
      <c r="N244" s="176"/>
      <c r="O244" s="27"/>
    </row>
    <row r="245" spans="1:15" ht="15" customHeight="1" thickBot="1">
      <c r="A245" s="27"/>
      <c r="B245" s="176"/>
      <c r="C245" s="176"/>
      <c r="D245" s="200">
        <v>12</v>
      </c>
      <c r="E245" s="240" t="str">
        <f>+'ACUM-ENERO'!B277</f>
        <v>Secretaria del Ayuntamiento</v>
      </c>
      <c r="F245" s="241"/>
      <c r="G245" s="227">
        <f>+'ACUM-ENERO'!C277</f>
        <v>0</v>
      </c>
      <c r="H245" s="176"/>
      <c r="I245" s="176"/>
      <c r="J245" s="176"/>
      <c r="K245" s="176"/>
      <c r="L245" s="176"/>
      <c r="M245" s="176"/>
      <c r="N245" s="176"/>
      <c r="O245" s="27"/>
    </row>
    <row r="246" spans="1:15" ht="15" customHeight="1" thickBot="1">
      <c r="A246" s="27"/>
      <c r="B246" s="176"/>
      <c r="C246" s="176"/>
      <c r="D246" s="200">
        <v>13</v>
      </c>
      <c r="E246" s="240" t="str">
        <f>+'ACUM-ENERO'!B282</f>
        <v>Vinculación Asuntos Religiosos</v>
      </c>
      <c r="F246" s="241"/>
      <c r="G246" s="227">
        <f>+'ACUM-ENERO'!C282</f>
        <v>0</v>
      </c>
      <c r="H246" s="176"/>
      <c r="I246" s="176"/>
      <c r="J246" s="176"/>
      <c r="K246" s="176"/>
      <c r="L246" s="176"/>
      <c r="M246" s="176"/>
      <c r="N246" s="176"/>
      <c r="O246" s="27"/>
    </row>
    <row r="247" spans="1:15" s="122" customFormat="1" ht="15.75" customHeight="1" thickBot="1">
      <c r="A247" s="27"/>
      <c r="B247" s="176"/>
      <c r="C247" s="176"/>
      <c r="D247" s="200">
        <v>14</v>
      </c>
      <c r="E247" s="240" t="str">
        <f>+'ACUM-ENERO'!B260</f>
        <v>Junta Municipal de Reclutamiento</v>
      </c>
      <c r="F247" s="241"/>
      <c r="G247" s="227">
        <f>+'ACUM-ENERO'!C260</f>
        <v>0</v>
      </c>
      <c r="H247" s="176"/>
      <c r="I247" s="176"/>
      <c r="J247" s="176"/>
      <c r="K247" s="176"/>
      <c r="L247" s="176"/>
      <c r="M247" s="176"/>
      <c r="N247" s="176"/>
      <c r="O247" s="27"/>
    </row>
    <row r="248" spans="1:15" ht="15.75" customHeight="1" thickBot="1">
      <c r="A248" s="27"/>
      <c r="B248" s="176"/>
      <c r="C248" s="176"/>
      <c r="D248" s="200">
        <v>15</v>
      </c>
      <c r="E248" s="240" t="str">
        <f>+'ACUM-ENERO'!B257</f>
        <v>Instituto Municipal de la Juventud</v>
      </c>
      <c r="F248" s="241"/>
      <c r="G248" s="227">
        <f>+'ACUM-ENERO'!C257</f>
        <v>0</v>
      </c>
      <c r="H248" s="478"/>
      <c r="I248" s="176"/>
      <c r="J248" s="176"/>
      <c r="K248" s="176"/>
      <c r="L248" s="176"/>
      <c r="M248" s="176"/>
      <c r="N248" s="176"/>
      <c r="O248" s="27"/>
    </row>
    <row r="249" spans="1:15" s="122" customFormat="1" ht="18" customHeight="1" thickBot="1">
      <c r="A249" s="27"/>
      <c r="B249" s="176"/>
      <c r="C249" s="176"/>
      <c r="D249" s="200">
        <v>16</v>
      </c>
      <c r="E249" s="240" t="str">
        <f>+'ACUM-ENERO'!B235</f>
        <v>Cementerios</v>
      </c>
      <c r="F249" s="241"/>
      <c r="G249" s="227">
        <f>+'ACUM-ENERO'!C235</f>
        <v>0</v>
      </c>
      <c r="H249" s="478"/>
      <c r="I249" s="176"/>
      <c r="J249" s="176"/>
      <c r="K249" s="176"/>
      <c r="L249" s="176"/>
      <c r="M249" s="176"/>
      <c r="N249" s="176"/>
      <c r="O249" s="27"/>
    </row>
    <row r="250" spans="1:15" ht="15" customHeight="1" thickBot="1">
      <c r="A250" s="27"/>
      <c r="B250" s="176"/>
      <c r="C250" s="176"/>
      <c r="D250" s="200">
        <v>17</v>
      </c>
      <c r="E250" s="240" t="str">
        <f>+'ACUM-ENERO'!B231</f>
        <v>Aseo Público</v>
      </c>
      <c r="F250" s="241"/>
      <c r="G250" s="227">
        <f>+'ACUM-ENERO'!C231</f>
        <v>0</v>
      </c>
      <c r="H250" s="176"/>
      <c r="I250" s="176"/>
      <c r="J250" s="176"/>
      <c r="K250" s="176"/>
      <c r="L250" s="176"/>
      <c r="M250" s="176"/>
      <c r="N250" s="176"/>
      <c r="O250" s="27"/>
    </row>
    <row r="251" spans="1:15" ht="15" customHeight="1" thickBot="1">
      <c r="A251" s="27"/>
      <c r="B251" s="176"/>
      <c r="C251" s="176"/>
      <c r="D251" s="200">
        <v>18</v>
      </c>
      <c r="E251" s="240" t="str">
        <f>+'ACUM-ENERO'!B246</f>
        <v>Coplademun</v>
      </c>
      <c r="F251" s="241"/>
      <c r="G251" s="227">
        <f>+'ACUM-ENERO'!C246</f>
        <v>0</v>
      </c>
      <c r="H251" s="176"/>
      <c r="I251" s="176"/>
      <c r="J251" s="176"/>
      <c r="K251" s="176"/>
      <c r="L251" s="176"/>
      <c r="M251" s="176"/>
      <c r="N251" s="176"/>
      <c r="O251" s="27"/>
    </row>
    <row r="252" spans="1:15" ht="15" customHeight="1" thickBot="1">
      <c r="A252" s="27"/>
      <c r="B252" s="176"/>
      <c r="C252" s="176"/>
      <c r="D252" s="200">
        <v>19</v>
      </c>
      <c r="E252" s="240" t="str">
        <f>+'ACUM-ENERO'!B255</f>
        <v>Instituto de Capacitación y Oferta Educativa</v>
      </c>
      <c r="F252" s="241"/>
      <c r="G252" s="227">
        <f>+'ACUM-ENERO'!C255</f>
        <v>0</v>
      </c>
      <c r="H252" s="176"/>
      <c r="I252" s="176"/>
      <c r="J252" s="176"/>
      <c r="K252" s="176"/>
      <c r="L252" s="176"/>
      <c r="M252" s="176"/>
      <c r="N252" s="176"/>
      <c r="O252" s="27"/>
    </row>
    <row r="253" spans="1:15" s="122" customFormat="1" ht="15" customHeight="1" thickBot="1">
      <c r="A253" s="27"/>
      <c r="B253" s="176"/>
      <c r="C253" s="176"/>
      <c r="D253" s="200">
        <v>20</v>
      </c>
      <c r="E253" s="240" t="str">
        <f>+'ACUM-ENERO'!B243</f>
        <v>Coordinación de Gabinete</v>
      </c>
      <c r="F253" s="241"/>
      <c r="G253" s="227">
        <f>+'ACUM-ENERO'!C243</f>
        <v>0</v>
      </c>
      <c r="H253" s="176"/>
      <c r="I253" s="176"/>
      <c r="J253" s="176"/>
      <c r="K253" s="176"/>
      <c r="L253" s="176"/>
      <c r="M253" s="176"/>
      <c r="N253" s="176"/>
      <c r="O253" s="27"/>
    </row>
    <row r="254" spans="1:15" ht="15" customHeight="1" thickBot="1">
      <c r="A254" s="27"/>
      <c r="B254" s="176"/>
      <c r="C254" s="176"/>
      <c r="D254" s="200">
        <v>21</v>
      </c>
      <c r="E254" s="240" t="str">
        <f>+'ACUM-ENERO'!B242</f>
        <v>Coordinación de Delegaciones</v>
      </c>
      <c r="F254" s="241"/>
      <c r="G254" s="227">
        <f>+'ACUM-ENERO'!C242</f>
        <v>0</v>
      </c>
      <c r="H254" s="176"/>
      <c r="I254" s="176"/>
      <c r="J254" s="176"/>
      <c r="K254" s="176"/>
      <c r="L254" s="176"/>
      <c r="M254" s="176"/>
      <c r="N254" s="176"/>
      <c r="O254" s="27"/>
    </row>
    <row r="255" spans="1:15" ht="15" customHeight="1" thickBot="1">
      <c r="A255" s="27"/>
      <c r="B255" s="176"/>
      <c r="C255" s="176"/>
      <c r="D255" s="200">
        <v>22</v>
      </c>
      <c r="E255" s="240" t="str">
        <f>+'ACUM-ENERO'!B244</f>
        <v xml:space="preserve">Coordinación de la Oficina de Presidencia </v>
      </c>
      <c r="F255" s="241"/>
      <c r="G255" s="227">
        <f>+'ACUM-ENERO'!C244</f>
        <v>0</v>
      </c>
      <c r="H255" s="176"/>
      <c r="I255" s="176"/>
      <c r="J255" s="176"/>
      <c r="K255" s="176"/>
      <c r="L255" s="176"/>
      <c r="M255" s="176"/>
      <c r="N255" s="176"/>
      <c r="O255" s="27"/>
    </row>
    <row r="256" spans="1:15" ht="15" customHeight="1" thickBot="1">
      <c r="A256" s="27"/>
      <c r="B256" s="176"/>
      <c r="C256" s="176"/>
      <c r="D256" s="200">
        <v>23</v>
      </c>
      <c r="E256" s="240" t="str">
        <f>+'ACUM-ENERO'!B268</f>
        <v>Protección al Medio Ambiente</v>
      </c>
      <c r="F256" s="241"/>
      <c r="G256" s="227">
        <f>+'ACUM-ENERO'!C268</f>
        <v>0</v>
      </c>
      <c r="H256" s="176"/>
      <c r="I256" s="176"/>
      <c r="J256" s="176"/>
      <c r="K256" s="176"/>
      <c r="L256" s="176"/>
      <c r="M256" s="176"/>
      <c r="N256" s="176"/>
      <c r="O256" s="27"/>
    </row>
    <row r="257" spans="1:15" ht="15" customHeight="1" thickBot="1">
      <c r="A257" s="27"/>
      <c r="B257" s="176"/>
      <c r="C257" s="176"/>
      <c r="D257" s="200">
        <v>24</v>
      </c>
      <c r="E257" s="240" t="str">
        <f>+'ACUM-ENERO'!B261</f>
        <v>Mantenimiento de Pavimentos</v>
      </c>
      <c r="F257" s="241"/>
      <c r="G257" s="227">
        <f>+'ACUM-ENERO'!C261</f>
        <v>1</v>
      </c>
      <c r="H257" s="176"/>
      <c r="I257" s="176"/>
      <c r="J257" s="176"/>
      <c r="K257" s="176"/>
      <c r="L257" s="176"/>
      <c r="M257" s="176"/>
      <c r="N257" s="176"/>
      <c r="O257" s="27"/>
    </row>
    <row r="258" spans="1:15" ht="15" customHeight="1" thickBot="1">
      <c r="A258" s="27"/>
      <c r="B258" s="176"/>
      <c r="C258" s="176"/>
      <c r="D258" s="200">
        <v>25</v>
      </c>
      <c r="E258" s="240" t="str">
        <f>+'ACUM-ENERO'!B262</f>
        <v>Mantenimiento Urbano</v>
      </c>
      <c r="F258" s="241"/>
      <c r="G258" s="227">
        <f>+'ACUM-ENERO'!C262</f>
        <v>1</v>
      </c>
      <c r="H258" s="176"/>
      <c r="I258" s="176"/>
      <c r="J258" s="176"/>
      <c r="K258" s="176"/>
      <c r="L258" s="176"/>
      <c r="M258" s="176"/>
      <c r="N258" s="176"/>
      <c r="O258" s="27"/>
    </row>
    <row r="259" spans="1:15" ht="15" customHeight="1" thickBot="1">
      <c r="A259" s="27"/>
      <c r="B259" s="176"/>
      <c r="C259" s="176"/>
      <c r="D259" s="200">
        <v>26</v>
      </c>
      <c r="E259" s="240" t="str">
        <f>+'ACUM-ENERO'!B238</f>
        <v>Comunicación Social</v>
      </c>
      <c r="F259" s="241"/>
      <c r="G259" s="227">
        <f>+'ACUM-ENERO'!C238</f>
        <v>2</v>
      </c>
      <c r="H259" s="176"/>
      <c r="I259" s="176"/>
      <c r="J259" s="176"/>
      <c r="K259" s="176"/>
      <c r="L259" s="176"/>
      <c r="M259" s="176"/>
      <c r="N259" s="176"/>
      <c r="O259" s="27"/>
    </row>
    <row r="260" spans="1:15" ht="15" customHeight="1" thickBot="1">
      <c r="A260" s="27"/>
      <c r="B260" s="176"/>
      <c r="C260" s="176"/>
      <c r="D260" s="200">
        <v>27</v>
      </c>
      <c r="E260" s="240" t="str">
        <f>+'ACUM-ENERO'!B259</f>
        <v>Integración y Dictaminación</v>
      </c>
      <c r="F260" s="241"/>
      <c r="G260" s="227">
        <f>+'ACUM-ENERO'!C259</f>
        <v>2</v>
      </c>
      <c r="H260" s="176"/>
      <c r="I260" s="176"/>
      <c r="J260" s="176"/>
      <c r="K260" s="176"/>
      <c r="L260" s="176"/>
      <c r="M260" s="176"/>
      <c r="N260" s="176"/>
      <c r="O260" s="27"/>
    </row>
    <row r="261" spans="1:15" ht="15" customHeight="1" thickBot="1">
      <c r="A261" s="27"/>
      <c r="B261" s="176"/>
      <c r="C261" s="176"/>
      <c r="D261" s="200">
        <v>28</v>
      </c>
      <c r="E261" s="240" t="str">
        <f>+'ACUM-ENERO'!B228</f>
        <v>Agua y Alcantarillado</v>
      </c>
      <c r="F261" s="241"/>
      <c r="G261" s="227">
        <f>+'ACUM-ENERO'!C228</f>
        <v>2</v>
      </c>
      <c r="H261" s="176"/>
      <c r="I261" s="176"/>
      <c r="J261" s="176"/>
      <c r="K261" s="176"/>
      <c r="L261" s="176"/>
      <c r="M261" s="176"/>
      <c r="N261" s="176"/>
      <c r="O261" s="27"/>
    </row>
    <row r="262" spans="1:15" ht="15" customHeight="1" thickBot="1">
      <c r="A262" s="27"/>
      <c r="B262" s="176"/>
      <c r="C262" s="176"/>
      <c r="D262" s="200">
        <v>29</v>
      </c>
      <c r="E262" s="240" t="str">
        <f>+'ACUM-ENERO'!B275</f>
        <v>Relaciones Públicas</v>
      </c>
      <c r="F262" s="241"/>
      <c r="G262" s="227">
        <f>+'ACUM-ENERO'!C275</f>
        <v>2</v>
      </c>
      <c r="H262" s="176"/>
      <c r="I262" s="176"/>
      <c r="J262" s="176"/>
      <c r="K262" s="176"/>
      <c r="L262" s="176"/>
      <c r="M262" s="176"/>
      <c r="N262" s="176"/>
      <c r="O262" s="27"/>
    </row>
    <row r="263" spans="1:15" ht="15.75" thickBot="1">
      <c r="A263" s="27"/>
      <c r="B263" s="176"/>
      <c r="C263" s="176"/>
      <c r="D263" s="200">
        <v>30</v>
      </c>
      <c r="E263" s="240" t="str">
        <f>+'ACUM-ENERO'!B278</f>
        <v>Secretaría Particular</v>
      </c>
      <c r="F263" s="241"/>
      <c r="G263" s="227">
        <f>+'ACUM-ENERO'!C278</f>
        <v>2</v>
      </c>
      <c r="H263" s="176"/>
      <c r="I263" s="176"/>
      <c r="J263" s="176"/>
      <c r="K263" s="176"/>
      <c r="L263" s="176"/>
      <c r="M263" s="176"/>
      <c r="N263" s="176"/>
      <c r="O263" s="27"/>
    </row>
    <row r="264" spans="1:15" ht="15" customHeight="1" thickBot="1">
      <c r="A264" s="27"/>
      <c r="B264" s="176"/>
      <c r="C264" s="176"/>
      <c r="D264" s="200">
        <v>31</v>
      </c>
      <c r="E264" s="240" t="str">
        <f>+'ACUM-ENERO'!B234</f>
        <v>Catastro</v>
      </c>
      <c r="F264" s="241"/>
      <c r="G264" s="227">
        <f>+'ACUM-ENERO'!C234</f>
        <v>2</v>
      </c>
      <c r="H264" s="176"/>
      <c r="I264" s="176"/>
      <c r="J264" s="176"/>
      <c r="K264" s="176"/>
      <c r="L264" s="176"/>
      <c r="M264" s="176"/>
      <c r="N264" s="176"/>
      <c r="O264" s="27"/>
    </row>
    <row r="265" spans="1:15" ht="15" customHeight="1" thickBot="1">
      <c r="A265" s="27"/>
      <c r="B265" s="176"/>
      <c r="C265" s="176"/>
      <c r="D265" s="200">
        <v>32</v>
      </c>
      <c r="E265" s="240" t="str">
        <f>+'ACUM-ENERO'!B281</f>
        <v>Transparencia y Acceso a la Información</v>
      </c>
      <c r="F265" s="241"/>
      <c r="G265" s="227">
        <f>+'ACUM-ENERO'!C281</f>
        <v>2</v>
      </c>
      <c r="H265" s="176"/>
      <c r="I265" s="176"/>
      <c r="J265" s="176"/>
      <c r="K265" s="176"/>
      <c r="L265" s="176"/>
      <c r="M265" s="176"/>
      <c r="N265" s="176"/>
      <c r="O265" s="27"/>
    </row>
    <row r="266" spans="1:15" ht="15" customHeight="1" thickBot="1">
      <c r="A266" s="27"/>
      <c r="B266" s="176"/>
      <c r="C266" s="176"/>
      <c r="D266" s="200">
        <v>33</v>
      </c>
      <c r="E266" s="240" t="str">
        <f>+'ACUM-ENERO'!B239</f>
        <v>Comunidad Digna</v>
      </c>
      <c r="F266" s="241"/>
      <c r="G266" s="227">
        <f>+'ACUM-ENERO'!C239</f>
        <v>3</v>
      </c>
      <c r="H266" s="176"/>
      <c r="I266" s="176"/>
      <c r="J266" s="176"/>
      <c r="K266" s="176"/>
      <c r="L266" s="176"/>
      <c r="M266" s="176"/>
      <c r="N266" s="176"/>
      <c r="O266" s="27"/>
    </row>
    <row r="267" spans="1:15" ht="15" customHeight="1" thickBot="1">
      <c r="A267" s="27"/>
      <c r="B267" s="176"/>
      <c r="C267" s="176"/>
      <c r="D267" s="200">
        <v>34</v>
      </c>
      <c r="E267" s="240" t="str">
        <f>+'ACUM-ENERO'!B256</f>
        <v>Instituto de Cultura</v>
      </c>
      <c r="F267" s="241"/>
      <c r="G267" s="227">
        <f>+'ACUM-ENERO'!C256</f>
        <v>3</v>
      </c>
      <c r="H267" s="176"/>
      <c r="I267" s="176"/>
      <c r="J267" s="176"/>
      <c r="K267" s="176"/>
      <c r="L267" s="176"/>
      <c r="M267" s="176"/>
      <c r="N267" s="176"/>
      <c r="O267" s="27"/>
    </row>
    <row r="268" spans="1:15" ht="15" customHeight="1" thickBot="1">
      <c r="A268" s="27"/>
      <c r="B268" s="176"/>
      <c r="C268" s="176"/>
      <c r="D268" s="200">
        <v>35</v>
      </c>
      <c r="E268" s="240" t="str">
        <f>+'ACUM-ENERO'!B229</f>
        <v>Alumbrado Público</v>
      </c>
      <c r="F268" s="241"/>
      <c r="G268" s="227">
        <f>+'ACUM-ENERO'!C229</f>
        <v>4</v>
      </c>
      <c r="H268" s="176"/>
      <c r="I268" s="176"/>
      <c r="J268" s="176"/>
      <c r="K268" s="176"/>
      <c r="L268" s="176"/>
      <c r="M268" s="176"/>
      <c r="N268" s="176"/>
      <c r="O268" s="27"/>
    </row>
    <row r="269" spans="1:15" ht="15" customHeight="1" thickBot="1">
      <c r="A269" s="27"/>
      <c r="B269" s="176"/>
      <c r="C269" s="176"/>
      <c r="D269" s="200">
        <v>36</v>
      </c>
      <c r="E269" s="240" t="str">
        <f>+'ACUM-ENERO'!B265</f>
        <v>Parques y Jardines</v>
      </c>
      <c r="F269" s="241"/>
      <c r="G269" s="227">
        <f>+'ACUM-ENERO'!C265</f>
        <v>4</v>
      </c>
      <c r="H269" s="176"/>
      <c r="I269" s="176"/>
      <c r="J269" s="176"/>
      <c r="K269" s="176"/>
      <c r="L269" s="176"/>
      <c r="M269" s="176"/>
      <c r="N269" s="176"/>
      <c r="O269" s="27"/>
    </row>
    <row r="270" spans="1:15" ht="15" customHeight="1" thickBot="1">
      <c r="A270" s="27"/>
      <c r="B270" s="176"/>
      <c r="C270" s="176"/>
      <c r="D270" s="200">
        <v>37</v>
      </c>
      <c r="E270" s="240" t="str">
        <f>+'ACUM-ENERO'!B241</f>
        <v>Contraloría</v>
      </c>
      <c r="F270" s="241"/>
      <c r="G270" s="227">
        <f>+'ACUM-ENERO'!C241</f>
        <v>5</v>
      </c>
      <c r="H270" s="176"/>
      <c r="I270" s="176"/>
      <c r="J270" s="176"/>
      <c r="K270" s="176"/>
      <c r="L270" s="176"/>
      <c r="M270" s="176"/>
      <c r="N270" s="176"/>
      <c r="O270" s="27"/>
    </row>
    <row r="271" spans="1:15" ht="15" customHeight="1" thickBot="1">
      <c r="A271" s="27"/>
      <c r="B271" s="176"/>
      <c r="C271" s="176"/>
      <c r="D271" s="200">
        <v>38</v>
      </c>
      <c r="E271" s="240" t="str">
        <f>+'ACUM-ENERO'!B233</f>
        <v>Atención Ciudadana</v>
      </c>
      <c r="F271" s="241"/>
      <c r="G271" s="227">
        <f>+'ACUM-ENERO'!C233</f>
        <v>5</v>
      </c>
      <c r="H271" s="176"/>
      <c r="I271" s="176"/>
      <c r="J271" s="176"/>
      <c r="K271" s="176"/>
      <c r="L271" s="176"/>
      <c r="M271" s="176"/>
      <c r="N271" s="176"/>
      <c r="O271" s="27"/>
    </row>
    <row r="272" spans="1:15" ht="15" customHeight="1" thickBot="1">
      <c r="A272" s="27"/>
      <c r="B272" s="176"/>
      <c r="C272" s="176"/>
      <c r="D272" s="200">
        <v>39</v>
      </c>
      <c r="E272" s="240" t="str">
        <f>+'ACUM-ENERO'!B266</f>
        <v>Participación Ciudadana</v>
      </c>
      <c r="F272" s="241"/>
      <c r="G272" s="227">
        <f>+'ACUM-ENERO'!C266</f>
        <v>5</v>
      </c>
      <c r="H272" s="176"/>
      <c r="I272" s="176"/>
      <c r="J272" s="176"/>
      <c r="K272" s="176"/>
      <c r="L272" s="176"/>
      <c r="M272" s="176"/>
      <c r="N272" s="176"/>
      <c r="O272" s="27"/>
    </row>
    <row r="273" spans="1:15" ht="15" customHeight="1" thickBot="1">
      <c r="A273" s="27"/>
      <c r="B273" s="176"/>
      <c r="C273" s="176"/>
      <c r="D273" s="200">
        <v>40</v>
      </c>
      <c r="E273" s="240" t="str">
        <f>+'ACUM-ENERO'!B230</f>
        <v>Archivo Municipal</v>
      </c>
      <c r="F273" s="241"/>
      <c r="G273" s="227">
        <f>+'ACUM-ENERO'!C230</f>
        <v>6</v>
      </c>
      <c r="H273" s="176"/>
      <c r="I273" s="176"/>
      <c r="J273" s="176"/>
      <c r="K273" s="176"/>
      <c r="L273" s="176"/>
      <c r="M273" s="176"/>
      <c r="N273" s="176"/>
      <c r="O273" s="27"/>
    </row>
    <row r="274" spans="1:15" ht="15" customHeight="1" thickBot="1">
      <c r="A274" s="27"/>
      <c r="B274" s="176"/>
      <c r="C274" s="176"/>
      <c r="D274" s="200">
        <v>41</v>
      </c>
      <c r="E274" s="240" t="str">
        <f>+'ACUM-ENERO'!B269</f>
        <v>Protección Civil y Bomberos</v>
      </c>
      <c r="F274" s="241"/>
      <c r="G274" s="227">
        <f>+'ACUM-ENERO'!C269</f>
        <v>6</v>
      </c>
      <c r="H274" s="176"/>
      <c r="I274" s="176"/>
      <c r="J274" s="176"/>
      <c r="K274" s="176"/>
      <c r="L274" s="176"/>
      <c r="M274" s="176"/>
      <c r="N274" s="176"/>
      <c r="O274" s="27"/>
    </row>
    <row r="275" spans="1:15" ht="15" customHeight="1" thickBot="1">
      <c r="A275" s="27"/>
      <c r="B275" s="176"/>
      <c r="C275" s="176"/>
      <c r="D275" s="200">
        <v>42</v>
      </c>
      <c r="E275" s="240" t="str">
        <f>+'ACUM-ENERO'!B232</f>
        <v>Asuntos Internos</v>
      </c>
      <c r="F275" s="241"/>
      <c r="G275" s="227">
        <f>+'ACUM-ENERO'!C232</f>
        <v>7</v>
      </c>
      <c r="H275" s="176"/>
      <c r="I275" s="176"/>
      <c r="J275" s="176"/>
      <c r="K275" s="176"/>
      <c r="L275" s="176"/>
      <c r="M275" s="176"/>
      <c r="N275" s="176"/>
      <c r="O275" s="27"/>
    </row>
    <row r="276" spans="1:15" ht="15" customHeight="1" thickBot="1">
      <c r="A276" s="27"/>
      <c r="B276" s="176"/>
      <c r="C276" s="176"/>
      <c r="D276" s="200">
        <v>43</v>
      </c>
      <c r="E276" s="240" t="str">
        <f>+'ACUM-ENERO'!B254</f>
        <v>Estacionómetros y Estacionamientos</v>
      </c>
      <c r="F276" s="241"/>
      <c r="G276" s="227">
        <f>+'ACUM-ENERO'!C254</f>
        <v>8</v>
      </c>
      <c r="H276" s="176"/>
      <c r="I276" s="176"/>
      <c r="J276" s="176"/>
      <c r="K276" s="176"/>
      <c r="L276" s="176"/>
      <c r="M276" s="176"/>
      <c r="N276" s="176"/>
      <c r="O276" s="27"/>
    </row>
    <row r="277" spans="1:15" ht="15" customHeight="1" thickBot="1">
      <c r="A277" s="27"/>
      <c r="B277" s="176"/>
      <c r="C277" s="176"/>
      <c r="D277" s="200">
        <v>44</v>
      </c>
      <c r="E277" s="240" t="str">
        <f>+'ACUM-ENERO'!B236</f>
        <v>Centro de  Promoción Económica y Turismo</v>
      </c>
      <c r="F277" s="241"/>
      <c r="G277" s="227">
        <f>+'ACUM-ENERO'!C236</f>
        <v>10</v>
      </c>
      <c r="H277" s="176"/>
      <c r="I277" s="176"/>
      <c r="J277" s="176"/>
      <c r="K277" s="176"/>
      <c r="L277" s="176"/>
      <c r="M277" s="176"/>
      <c r="N277" s="176"/>
      <c r="O277" s="27"/>
    </row>
    <row r="278" spans="1:15" ht="15" customHeight="1" thickBot="1">
      <c r="A278" s="27"/>
      <c r="B278" s="176"/>
      <c r="C278" s="176"/>
      <c r="D278" s="200">
        <v>45</v>
      </c>
      <c r="E278" s="240" t="str">
        <f>+'ACUM-ENERO'!B250</f>
        <v>Dirección General de Inspección de Reglamentos</v>
      </c>
      <c r="F278" s="241"/>
      <c r="G278" s="227">
        <f>+'ACUM-ENERO'!C250</f>
        <v>10</v>
      </c>
      <c r="H278" s="176"/>
      <c r="I278" s="176"/>
      <c r="J278" s="176"/>
      <c r="K278" s="176"/>
      <c r="L278" s="176"/>
      <c r="M278" s="176"/>
      <c r="N278" s="176"/>
      <c r="O278" s="27"/>
    </row>
    <row r="279" spans="1:15" ht="18" customHeight="1" thickBot="1">
      <c r="A279" s="27"/>
      <c r="B279" s="176"/>
      <c r="C279" s="176"/>
      <c r="D279" s="200">
        <v>46</v>
      </c>
      <c r="E279" s="240" t="str">
        <f>+'ACUM-ENERO'!B249</f>
        <v>Dirección General de Ecología</v>
      </c>
      <c r="F279" s="241"/>
      <c r="G279" s="227">
        <f>+'ACUM-ENERO'!C249</f>
        <v>11</v>
      </c>
      <c r="H279" s="176"/>
      <c r="I279" s="176"/>
      <c r="J279" s="176"/>
      <c r="K279" s="176"/>
      <c r="L279" s="176"/>
      <c r="M279" s="176"/>
      <c r="N279" s="176"/>
      <c r="O279" s="27"/>
    </row>
    <row r="280" spans="1:15" ht="15" customHeight="1" thickBot="1">
      <c r="A280" s="27"/>
      <c r="B280" s="176"/>
      <c r="C280" s="176"/>
      <c r="D280" s="200">
        <v>47</v>
      </c>
      <c r="E280" s="240" t="str">
        <f>+'ACUM-ENERO'!B247</f>
        <v>Desarrollo Social Humano</v>
      </c>
      <c r="F280" s="241"/>
      <c r="G280" s="227">
        <f>+'ACUM-ENERO'!C247</f>
        <v>14</v>
      </c>
      <c r="H280" s="176"/>
      <c r="I280" s="176"/>
      <c r="J280" s="176"/>
      <c r="K280" s="176"/>
      <c r="L280" s="176"/>
      <c r="M280" s="176"/>
      <c r="N280" s="176"/>
      <c r="O280" s="27"/>
    </row>
    <row r="281" spans="1:15" ht="15" customHeight="1" thickBot="1">
      <c r="A281" s="27"/>
      <c r="B281" s="176"/>
      <c r="C281" s="176"/>
      <c r="D281" s="200">
        <v>48</v>
      </c>
      <c r="E281" s="240" t="str">
        <f>+'ACUM-ENERO'!B279</f>
        <v>Sindicatura</v>
      </c>
      <c r="F281" s="241"/>
      <c r="G281" s="227">
        <f>+'ACUM-ENERO'!C279</f>
        <v>14</v>
      </c>
      <c r="H281" s="176"/>
      <c r="I281" s="176"/>
      <c r="J281" s="176"/>
      <c r="K281" s="176"/>
      <c r="L281" s="176"/>
      <c r="M281" s="176"/>
      <c r="N281" s="176"/>
      <c r="O281" s="27"/>
    </row>
    <row r="282" spans="1:15" ht="15" customHeight="1" thickBot="1">
      <c r="A282" s="27"/>
      <c r="B282" s="176"/>
      <c r="C282" s="176"/>
      <c r="D282" s="200">
        <v>49</v>
      </c>
      <c r="E282" s="240" t="str">
        <f>+'ACUM-ENERO'!B227</f>
        <v>Actas y Acuerdos</v>
      </c>
      <c r="F282" s="241"/>
      <c r="G282" s="227">
        <f>+'ACUM-ENERO'!C227</f>
        <v>15</v>
      </c>
      <c r="H282" s="176"/>
      <c r="I282" s="176"/>
      <c r="J282" s="176"/>
      <c r="K282" s="176"/>
      <c r="L282" s="176"/>
      <c r="M282" s="176"/>
      <c r="N282" s="176"/>
      <c r="O282" s="27"/>
    </row>
    <row r="283" spans="1:15" ht="15" customHeight="1" thickBot="1">
      <c r="A283" s="27"/>
      <c r="B283" s="176"/>
      <c r="C283" s="176"/>
      <c r="D283" s="200">
        <v>50</v>
      </c>
      <c r="E283" s="240" t="str">
        <f>+'ACUM-ENERO'!B252</f>
        <v>Dirección General de Servicios Públicos</v>
      </c>
      <c r="F283" s="241"/>
      <c r="G283" s="227">
        <f>+'ACUM-ENERO'!C252</f>
        <v>18</v>
      </c>
      <c r="H283" s="176"/>
      <c r="I283" s="176"/>
      <c r="J283" s="176"/>
      <c r="K283" s="176"/>
      <c r="L283" s="176"/>
      <c r="M283" s="176"/>
      <c r="N283" s="176"/>
      <c r="O283" s="27"/>
    </row>
    <row r="284" spans="1:15" ht="15" customHeight="1" thickBot="1">
      <c r="A284" s="27"/>
      <c r="B284" s="176"/>
      <c r="C284" s="176"/>
      <c r="D284" s="200">
        <v>51</v>
      </c>
      <c r="E284" s="240" t="str">
        <f>+'ACUM-ENERO'!B267</f>
        <v>Patrimonio Municipal</v>
      </c>
      <c r="F284" s="241"/>
      <c r="G284" s="227">
        <f>+'ACUM-ENERO'!C267</f>
        <v>22</v>
      </c>
      <c r="H284" s="176"/>
      <c r="I284" s="176"/>
      <c r="J284" s="176"/>
      <c r="K284" s="176"/>
      <c r="L284" s="176"/>
      <c r="M284" s="176"/>
      <c r="N284" s="176"/>
      <c r="O284" s="27"/>
    </row>
    <row r="285" spans="1:15" ht="15" customHeight="1" thickBot="1">
      <c r="A285" s="27"/>
      <c r="B285" s="176"/>
      <c r="C285" s="176"/>
      <c r="D285" s="200">
        <v>52</v>
      </c>
      <c r="E285" s="240" t="str">
        <f>+'ACUM-ENERO'!B237</f>
        <v>Comisaría General de Seguridad Pública</v>
      </c>
      <c r="F285" s="241"/>
      <c r="G285" s="227">
        <f>+'ACUM-ENERO'!C237</f>
        <v>36</v>
      </c>
      <c r="H285" s="176"/>
      <c r="I285" s="176"/>
      <c r="J285" s="176"/>
      <c r="K285" s="176"/>
      <c r="L285" s="176"/>
      <c r="M285" s="176"/>
      <c r="N285" s="176"/>
      <c r="O285" s="27"/>
    </row>
    <row r="286" spans="1:15" ht="15" customHeight="1" thickBot="1">
      <c r="A286" s="27"/>
      <c r="B286" s="176"/>
      <c r="C286" s="176"/>
      <c r="D286" s="200">
        <v>53</v>
      </c>
      <c r="E286" s="240" t="str">
        <f>+'ACUM-ENERO'!B264</f>
        <v>Oficialía Mayor de Padrón y Licencias</v>
      </c>
      <c r="F286" s="241"/>
      <c r="G286" s="227">
        <f>+'ACUM-ENERO'!C264</f>
        <v>44</v>
      </c>
      <c r="H286" s="176"/>
      <c r="I286" s="176"/>
      <c r="J286" s="176"/>
      <c r="K286" s="176"/>
      <c r="L286" s="176"/>
      <c r="M286" s="176"/>
      <c r="N286" s="176"/>
      <c r="O286" s="27"/>
    </row>
    <row r="287" spans="1:15" ht="15" customHeight="1" thickBot="1">
      <c r="A287" s="27"/>
      <c r="B287" s="176"/>
      <c r="C287" s="176"/>
      <c r="D287" s="200">
        <v>54</v>
      </c>
      <c r="E287" s="240" t="str">
        <f>+'ACUM-ENERO'!B280</f>
        <v>Tesorería</v>
      </c>
      <c r="F287" s="241"/>
      <c r="G287" s="227">
        <f>+'ACUM-ENERO'!C280</f>
        <v>51</v>
      </c>
      <c r="H287" s="176"/>
      <c r="I287" s="176"/>
      <c r="J287" s="176"/>
      <c r="K287" s="176"/>
      <c r="L287" s="176"/>
      <c r="M287" s="176"/>
      <c r="N287" s="176"/>
      <c r="O287" s="27"/>
    </row>
    <row r="288" spans="1:15" ht="15" customHeight="1" thickBot="1">
      <c r="A288" s="27"/>
      <c r="B288" s="176"/>
      <c r="C288" s="176"/>
      <c r="D288" s="200">
        <v>55</v>
      </c>
      <c r="E288" s="240" t="str">
        <f>+'ACUM-ENERO'!B251</f>
        <v>Dirección General de Obras Públicas</v>
      </c>
      <c r="F288" s="241"/>
      <c r="G288" s="227">
        <f>+'ACUM-ENERO'!C251</f>
        <v>66</v>
      </c>
      <c r="H288" s="176"/>
      <c r="I288" s="176"/>
      <c r="J288" s="176"/>
      <c r="K288" s="176"/>
      <c r="L288" s="176"/>
      <c r="M288" s="176"/>
      <c r="N288" s="176"/>
      <c r="O288" s="27"/>
    </row>
    <row r="289" spans="1:15" ht="15.75" customHeight="1" thickBot="1">
      <c r="A289" s="27"/>
      <c r="B289" s="176"/>
      <c r="C289" s="176"/>
      <c r="D289" s="200">
        <v>56</v>
      </c>
      <c r="E289" s="240" t="str">
        <f>+'ACUM-ENERO'!B263</f>
        <v>Oficialía Mayor Administrativa</v>
      </c>
      <c r="F289" s="241"/>
      <c r="G289" s="227">
        <f>+'ACUM-ENERO'!C263</f>
        <v>76</v>
      </c>
      <c r="H289" s="176"/>
      <c r="I289" s="176"/>
      <c r="J289" s="176"/>
      <c r="K289" s="176"/>
      <c r="L289" s="176"/>
      <c r="M289" s="176"/>
      <c r="N289" s="176"/>
      <c r="O289" s="27"/>
    </row>
    <row r="290" spans="1:15" ht="15.75" thickBot="1">
      <c r="A290" s="27"/>
      <c r="B290" s="176"/>
      <c r="C290" s="176"/>
      <c r="D290" s="176"/>
      <c r="E290" s="176"/>
      <c r="F290" s="176"/>
      <c r="G290" s="176"/>
      <c r="H290" s="176"/>
      <c r="I290" s="176"/>
      <c r="J290" s="176"/>
      <c r="K290" s="176"/>
      <c r="L290" s="176"/>
      <c r="M290" s="176"/>
      <c r="N290" s="176"/>
      <c r="O290" s="27"/>
    </row>
    <row r="291" spans="1:15" ht="15.75" thickBot="1">
      <c r="A291" s="27"/>
      <c r="B291" s="176"/>
      <c r="C291" s="176"/>
      <c r="D291" s="176"/>
      <c r="E291" s="176"/>
      <c r="F291" s="366" t="s">
        <v>2</v>
      </c>
      <c r="G291" s="367">
        <f>SUM(G234:G290)</f>
        <v>459</v>
      </c>
      <c r="H291" s="176"/>
      <c r="I291" s="176"/>
      <c r="J291" s="176"/>
      <c r="K291" s="176"/>
      <c r="L291" s="176"/>
      <c r="M291" s="176"/>
      <c r="N291" s="176"/>
      <c r="O291" s="27"/>
    </row>
    <row r="292" spans="1:15">
      <c r="A292" s="27"/>
      <c r="B292" s="176"/>
      <c r="C292" s="176"/>
      <c r="D292" s="176"/>
      <c r="E292" s="176"/>
      <c r="F292" s="176"/>
      <c r="G292" s="176"/>
      <c r="H292" s="176"/>
      <c r="I292" s="176"/>
      <c r="J292" s="176"/>
      <c r="K292" s="176"/>
      <c r="L292" s="176"/>
      <c r="M292" s="176"/>
      <c r="N292" s="176"/>
      <c r="O292" s="27"/>
    </row>
    <row r="293" spans="1:15" ht="15.75" thickBot="1">
      <c r="A293" s="27"/>
      <c r="B293" s="176"/>
      <c r="C293" s="176"/>
      <c r="D293" s="176"/>
      <c r="E293" s="176"/>
      <c r="F293" s="176"/>
      <c r="G293" s="176"/>
      <c r="H293" s="176"/>
      <c r="I293" s="176"/>
      <c r="J293" s="176"/>
      <c r="K293" s="176"/>
      <c r="L293" s="176"/>
      <c r="M293" s="176"/>
      <c r="N293" s="176"/>
      <c r="O293" s="27"/>
    </row>
    <row r="294" spans="1:15" ht="15.75" customHeight="1" thickBot="1">
      <c r="A294" s="27"/>
      <c r="B294" s="690" t="s">
        <v>182</v>
      </c>
      <c r="C294" s="691"/>
      <c r="D294" s="691"/>
      <c r="E294" s="691"/>
      <c r="F294" s="691"/>
      <c r="G294" s="691"/>
      <c r="H294" s="691"/>
      <c r="I294" s="691"/>
      <c r="J294" s="691"/>
      <c r="K294" s="691"/>
      <c r="L294" s="691"/>
      <c r="M294" s="691"/>
      <c r="N294" s="99"/>
      <c r="O294" s="27"/>
    </row>
    <row r="295" spans="1:15" s="497" customFormat="1">
      <c r="A295" s="27"/>
      <c r="B295" s="176"/>
      <c r="C295" s="176"/>
      <c r="D295" s="176"/>
      <c r="E295" s="176"/>
      <c r="F295" s="176"/>
      <c r="G295" s="176"/>
      <c r="H295" s="176"/>
      <c r="I295" s="176"/>
      <c r="J295" s="176"/>
      <c r="K295" s="176"/>
      <c r="L295" s="176"/>
      <c r="M295" s="176"/>
      <c r="N295" s="176"/>
      <c r="O295" s="27"/>
    </row>
    <row r="296" spans="1:15" s="497" customFormat="1">
      <c r="A296" s="27"/>
      <c r="B296" s="176"/>
      <c r="C296" s="176"/>
      <c r="D296" s="176"/>
      <c r="E296" s="176"/>
      <c r="F296" s="176"/>
      <c r="G296" s="176"/>
      <c r="H296" s="176"/>
      <c r="I296" s="176"/>
      <c r="J296" s="176"/>
      <c r="K296" s="176"/>
      <c r="L296" s="176"/>
      <c r="M296" s="176"/>
      <c r="N296" s="176"/>
      <c r="O296" s="27"/>
    </row>
    <row r="297" spans="1:15" s="497" customFormat="1">
      <c r="A297" s="27"/>
      <c r="B297" s="176"/>
      <c r="C297" s="176"/>
      <c r="D297" s="176"/>
      <c r="E297" s="176"/>
      <c r="F297" s="176"/>
      <c r="G297" s="176"/>
      <c r="H297" s="176"/>
      <c r="I297" s="176"/>
      <c r="J297" s="176"/>
      <c r="K297" s="176"/>
      <c r="L297" s="176"/>
      <c r="M297" s="176"/>
      <c r="N297" s="176"/>
      <c r="O297" s="27"/>
    </row>
    <row r="298" spans="1:15" s="497" customFormat="1">
      <c r="A298" s="27"/>
      <c r="B298" s="176"/>
      <c r="C298" s="176"/>
      <c r="D298" s="176"/>
      <c r="E298" s="176"/>
      <c r="F298" s="176"/>
      <c r="G298" s="176"/>
      <c r="H298" s="176"/>
      <c r="I298" s="176"/>
      <c r="J298" s="176"/>
      <c r="K298" s="176"/>
      <c r="L298" s="176"/>
      <c r="M298" s="176"/>
      <c r="N298" s="176"/>
      <c r="O298" s="27"/>
    </row>
    <row r="299" spans="1:15" s="497" customFormat="1">
      <c r="A299" s="27"/>
      <c r="B299" s="176"/>
      <c r="C299" s="176"/>
      <c r="D299" s="176"/>
      <c r="E299" s="176"/>
      <c r="F299" s="176"/>
      <c r="G299" s="176"/>
      <c r="H299" s="176"/>
      <c r="I299" s="176"/>
      <c r="J299" s="176"/>
      <c r="K299" s="176"/>
      <c r="L299" s="176"/>
      <c r="M299" s="176"/>
      <c r="N299" s="176"/>
      <c r="O299" s="27"/>
    </row>
    <row r="300" spans="1:15" s="497" customFormat="1">
      <c r="A300" s="27"/>
      <c r="B300" s="176"/>
      <c r="C300" s="176"/>
      <c r="D300" s="176"/>
      <c r="E300" s="176"/>
      <c r="F300" s="176"/>
      <c r="G300" s="176"/>
      <c r="H300" s="176"/>
      <c r="I300" s="176"/>
      <c r="J300" s="176"/>
      <c r="K300" s="176"/>
      <c r="L300" s="176"/>
      <c r="M300" s="176"/>
      <c r="N300" s="176"/>
      <c r="O300" s="27"/>
    </row>
    <row r="301" spans="1:15" s="497" customFormat="1">
      <c r="A301" s="27"/>
      <c r="B301" s="176"/>
      <c r="C301" s="176"/>
      <c r="D301" s="176"/>
      <c r="E301" s="176"/>
      <c r="F301" s="176"/>
      <c r="G301" s="176"/>
      <c r="H301" s="176"/>
      <c r="I301" s="176"/>
      <c r="J301" s="176"/>
      <c r="K301" s="176"/>
      <c r="L301" s="176"/>
      <c r="M301" s="176"/>
      <c r="N301" s="176"/>
      <c r="O301" s="27"/>
    </row>
    <row r="302" spans="1:15" s="497" customFormat="1">
      <c r="A302" s="27"/>
      <c r="B302" s="176"/>
      <c r="C302" s="176"/>
      <c r="D302" s="176"/>
      <c r="E302" s="176"/>
      <c r="F302" s="176"/>
      <c r="G302" s="176"/>
      <c r="H302" s="176"/>
      <c r="I302" s="176"/>
      <c r="J302" s="176"/>
      <c r="K302" s="176"/>
      <c r="L302" s="176"/>
      <c r="M302" s="176"/>
      <c r="N302" s="176"/>
      <c r="O302" s="27"/>
    </row>
    <row r="303" spans="1:15" s="497" customFormat="1">
      <c r="A303" s="27"/>
      <c r="B303" s="176"/>
      <c r="C303" s="176"/>
      <c r="D303" s="176"/>
      <c r="E303" s="176"/>
      <c r="F303" s="176"/>
      <c r="G303" s="176"/>
      <c r="H303" s="176"/>
      <c r="I303" s="176"/>
      <c r="J303" s="176"/>
      <c r="K303" s="176"/>
      <c r="L303" s="176"/>
      <c r="M303" s="176"/>
      <c r="N303" s="176"/>
      <c r="O303" s="27"/>
    </row>
    <row r="304" spans="1:15" s="497" customFormat="1">
      <c r="A304" s="27"/>
      <c r="B304" s="176"/>
      <c r="C304" s="176"/>
      <c r="D304" s="176"/>
      <c r="E304" s="176"/>
      <c r="F304" s="176"/>
      <c r="G304" s="176"/>
      <c r="H304" s="176"/>
      <c r="I304" s="176"/>
      <c r="J304" s="176"/>
      <c r="K304" s="176"/>
      <c r="L304" s="176"/>
      <c r="M304" s="176"/>
      <c r="N304" s="176"/>
      <c r="O304" s="27"/>
    </row>
    <row r="305" spans="1:15" s="497" customFormat="1">
      <c r="A305" s="27"/>
      <c r="B305" s="176"/>
      <c r="C305" s="176"/>
      <c r="D305" s="176"/>
      <c r="E305" s="176"/>
      <c r="F305" s="176"/>
      <c r="G305" s="176"/>
      <c r="H305" s="176"/>
      <c r="I305" s="176"/>
      <c r="J305" s="176"/>
      <c r="K305" s="176"/>
      <c r="L305" s="176"/>
      <c r="M305" s="176"/>
      <c r="N305" s="176"/>
      <c r="O305" s="27"/>
    </row>
    <row r="306" spans="1:15" s="497" customFormat="1">
      <c r="A306" s="27"/>
      <c r="B306" s="176"/>
      <c r="C306" s="176"/>
      <c r="D306" s="176"/>
      <c r="E306" s="176"/>
      <c r="F306" s="176"/>
      <c r="G306" s="176"/>
      <c r="H306" s="176"/>
      <c r="I306" s="176"/>
      <c r="J306" s="176"/>
      <c r="K306" s="176"/>
      <c r="L306" s="176"/>
      <c r="M306" s="176"/>
      <c r="N306" s="176"/>
      <c r="O306" s="27"/>
    </row>
    <row r="307" spans="1:15" s="497" customFormat="1">
      <c r="A307" s="27"/>
      <c r="B307" s="176"/>
      <c r="C307" s="176"/>
      <c r="D307" s="176"/>
      <c r="E307" s="176"/>
      <c r="F307" s="176"/>
      <c r="G307" s="176"/>
      <c r="H307" s="176"/>
      <c r="I307" s="176"/>
      <c r="J307" s="176"/>
      <c r="K307" s="176"/>
      <c r="L307" s="176"/>
      <c r="M307" s="176"/>
      <c r="N307" s="176"/>
      <c r="O307" s="27"/>
    </row>
    <row r="308" spans="1:15" s="497" customFormat="1">
      <c r="A308" s="27"/>
      <c r="B308" s="176"/>
      <c r="C308" s="176"/>
      <c r="D308" s="176"/>
      <c r="E308" s="176"/>
      <c r="F308" s="176"/>
      <c r="G308" s="176"/>
      <c r="H308" s="176"/>
      <c r="I308" s="176"/>
      <c r="J308" s="176"/>
      <c r="K308" s="176"/>
      <c r="L308" s="176"/>
      <c r="M308" s="176"/>
      <c r="N308" s="176"/>
      <c r="O308" s="27"/>
    </row>
    <row r="309" spans="1:15" s="497" customFormat="1">
      <c r="A309" s="27"/>
      <c r="B309" s="176"/>
      <c r="C309" s="176"/>
      <c r="D309" s="176"/>
      <c r="E309" s="176"/>
      <c r="F309" s="176"/>
      <c r="G309" s="176"/>
      <c r="H309" s="176"/>
      <c r="I309" s="176"/>
      <c r="J309" s="176"/>
      <c r="K309" s="176"/>
      <c r="L309" s="176"/>
      <c r="M309" s="176"/>
      <c r="N309" s="176"/>
      <c r="O309" s="27"/>
    </row>
    <row r="310" spans="1:15" s="497" customFormat="1">
      <c r="A310" s="27"/>
      <c r="B310" s="176"/>
      <c r="C310" s="176"/>
      <c r="D310" s="176"/>
      <c r="E310" s="176"/>
      <c r="F310" s="176"/>
      <c r="G310" s="176"/>
      <c r="H310" s="176"/>
      <c r="I310" s="176"/>
      <c r="J310" s="176"/>
      <c r="K310" s="176"/>
      <c r="L310" s="176"/>
      <c r="M310" s="176"/>
      <c r="N310" s="176"/>
      <c r="O310" s="27"/>
    </row>
    <row r="311" spans="1:15" s="497" customFormat="1">
      <c r="A311" s="27"/>
      <c r="B311" s="176"/>
      <c r="C311" s="176"/>
      <c r="D311" s="176"/>
      <c r="E311" s="176"/>
      <c r="F311" s="176"/>
      <c r="G311" s="176"/>
      <c r="H311" s="176"/>
      <c r="I311" s="176"/>
      <c r="J311" s="176"/>
      <c r="K311" s="176"/>
      <c r="L311" s="176"/>
      <c r="M311" s="176"/>
      <c r="N311" s="176"/>
      <c r="O311" s="27"/>
    </row>
    <row r="312" spans="1:15">
      <c r="A312" s="27"/>
      <c r="B312" s="176"/>
      <c r="C312" s="176"/>
      <c r="D312" s="176"/>
      <c r="E312" s="176"/>
      <c r="F312" s="176"/>
      <c r="G312" s="176"/>
      <c r="H312" s="176"/>
      <c r="I312" s="176"/>
      <c r="J312" s="176"/>
      <c r="K312" s="176"/>
      <c r="L312" s="176"/>
      <c r="M312" s="176"/>
      <c r="N312" s="176"/>
      <c r="O312" s="27"/>
    </row>
    <row r="313" spans="1:15">
      <c r="A313" s="27"/>
      <c r="B313" s="176"/>
      <c r="C313" s="176"/>
      <c r="D313" s="176"/>
      <c r="E313" s="176"/>
      <c r="F313" s="176"/>
      <c r="G313" s="176"/>
      <c r="H313" s="176"/>
      <c r="I313" s="176"/>
      <c r="J313" s="176"/>
      <c r="K313" s="176"/>
      <c r="L313" s="176"/>
      <c r="M313" s="176"/>
      <c r="N313" s="176"/>
      <c r="O313" s="27"/>
    </row>
    <row r="314" spans="1:15">
      <c r="A314" s="27"/>
      <c r="B314" s="176"/>
      <c r="C314" s="176"/>
      <c r="D314" s="176"/>
      <c r="E314" s="176"/>
      <c r="F314" s="176"/>
      <c r="G314" s="176"/>
      <c r="H314" s="176"/>
      <c r="I314" s="176"/>
      <c r="J314" s="176"/>
      <c r="K314" s="176"/>
      <c r="L314" s="176"/>
      <c r="M314" s="176"/>
      <c r="N314" s="176"/>
      <c r="O314" s="27"/>
    </row>
    <row r="315" spans="1:15">
      <c r="A315" s="27"/>
      <c r="B315" s="176"/>
      <c r="C315" s="176"/>
      <c r="D315" s="176"/>
      <c r="E315" s="176"/>
      <c r="F315" s="176"/>
      <c r="G315" s="176"/>
      <c r="H315" s="176"/>
      <c r="I315" s="176"/>
      <c r="J315" s="176"/>
      <c r="K315" s="176"/>
      <c r="L315" s="176"/>
      <c r="M315" s="176"/>
      <c r="N315" s="176"/>
      <c r="O315" s="27"/>
    </row>
    <row r="316" spans="1:15">
      <c r="A316" s="27"/>
      <c r="B316" s="176"/>
      <c r="C316" s="176"/>
      <c r="D316" s="176"/>
      <c r="E316" s="176"/>
      <c r="F316" s="176"/>
      <c r="G316" s="176"/>
      <c r="H316" s="176"/>
      <c r="I316" s="176"/>
      <c r="J316" s="176"/>
      <c r="K316" s="176"/>
      <c r="L316" s="176"/>
      <c r="M316" s="176"/>
      <c r="N316" s="176"/>
      <c r="O316" s="27"/>
    </row>
    <row r="317" spans="1:15">
      <c r="A317" s="27"/>
      <c r="B317" s="176"/>
      <c r="C317" s="176"/>
      <c r="D317" s="176"/>
      <c r="E317" s="176"/>
      <c r="F317" s="176"/>
      <c r="G317" s="176"/>
      <c r="H317" s="176"/>
      <c r="I317" s="176"/>
      <c r="J317" s="176"/>
      <c r="K317" s="176"/>
      <c r="L317" s="176"/>
      <c r="M317" s="176"/>
      <c r="N317" s="176"/>
      <c r="O317" s="27"/>
    </row>
    <row r="318" spans="1:15">
      <c r="A318" s="27"/>
      <c r="B318" s="176"/>
      <c r="C318" s="176"/>
      <c r="D318" s="176"/>
      <c r="E318" s="176"/>
      <c r="F318" s="176"/>
      <c r="G318" s="176"/>
      <c r="H318" s="176"/>
      <c r="I318" s="176"/>
      <c r="J318" s="176"/>
      <c r="K318" s="176"/>
      <c r="L318" s="176"/>
      <c r="M318" s="176"/>
      <c r="N318" s="176"/>
      <c r="O318" s="27"/>
    </row>
    <row r="319" spans="1:15">
      <c r="A319" s="27"/>
      <c r="B319" s="176"/>
      <c r="C319" s="176"/>
      <c r="D319" s="176"/>
      <c r="E319" s="176"/>
      <c r="F319" s="176"/>
      <c r="G319" s="176"/>
      <c r="H319" s="176"/>
      <c r="I319" s="176"/>
      <c r="J319" s="176"/>
      <c r="K319" s="176"/>
      <c r="L319" s="176"/>
      <c r="M319" s="176"/>
      <c r="N319" s="176"/>
      <c r="O319" s="27"/>
    </row>
    <row r="320" spans="1:15">
      <c r="A320" s="27"/>
      <c r="B320" s="176"/>
      <c r="C320" s="176"/>
      <c r="D320" s="176"/>
      <c r="E320" s="176"/>
      <c r="F320" s="176"/>
      <c r="G320" s="176"/>
      <c r="H320" s="176"/>
      <c r="I320" s="176"/>
      <c r="J320" s="176"/>
      <c r="K320" s="176"/>
      <c r="L320" s="176"/>
      <c r="M320" s="176"/>
      <c r="N320" s="176"/>
      <c r="O320" s="27"/>
    </row>
    <row r="321" spans="1:15">
      <c r="A321" s="27"/>
      <c r="B321" s="176"/>
      <c r="C321" s="176"/>
      <c r="D321" s="176"/>
      <c r="E321" s="176"/>
      <c r="F321" s="176"/>
      <c r="G321" s="176"/>
      <c r="H321" s="176"/>
      <c r="I321" s="176"/>
      <c r="J321" s="176"/>
      <c r="K321" s="176"/>
      <c r="L321" s="176"/>
      <c r="M321" s="176"/>
      <c r="N321" s="176"/>
      <c r="O321" s="27"/>
    </row>
    <row r="322" spans="1:15">
      <c r="A322" s="27"/>
      <c r="B322" s="176"/>
      <c r="C322" s="176"/>
      <c r="D322" s="176"/>
      <c r="E322" s="176"/>
      <c r="F322" s="176"/>
      <c r="G322" s="176"/>
      <c r="H322" s="176"/>
      <c r="I322" s="176"/>
      <c r="J322" s="176"/>
      <c r="K322" s="176"/>
      <c r="L322" s="176"/>
      <c r="M322" s="176"/>
      <c r="N322" s="176"/>
      <c r="O322" s="27"/>
    </row>
    <row r="323" spans="1:15">
      <c r="A323" s="27"/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27"/>
    </row>
    <row r="324" spans="1:15">
      <c r="A324" s="27"/>
      <c r="B324" s="176"/>
      <c r="C324" s="176"/>
      <c r="D324" s="176"/>
      <c r="E324" s="176"/>
      <c r="F324" s="176"/>
      <c r="G324" s="176"/>
      <c r="H324" s="176"/>
      <c r="I324" s="176"/>
      <c r="J324" s="176"/>
      <c r="K324" s="176"/>
      <c r="L324" s="176"/>
      <c r="M324" s="176"/>
      <c r="N324" s="176"/>
      <c r="O324" s="27"/>
    </row>
    <row r="325" spans="1:15">
      <c r="A325" s="27"/>
      <c r="B325" s="176"/>
      <c r="C325" s="176"/>
      <c r="D325" s="176"/>
      <c r="E325" s="176"/>
      <c r="F325" s="176"/>
      <c r="G325" s="176"/>
      <c r="H325" s="176"/>
      <c r="I325" s="176"/>
      <c r="J325" s="176"/>
      <c r="K325" s="176"/>
      <c r="L325" s="176"/>
      <c r="M325" s="176"/>
      <c r="N325" s="176"/>
      <c r="O325" s="27"/>
    </row>
    <row r="326" spans="1:15">
      <c r="A326" s="27"/>
      <c r="B326" s="176"/>
      <c r="C326" s="176"/>
      <c r="D326" s="176"/>
      <c r="E326" s="176"/>
      <c r="F326" s="176"/>
      <c r="G326" s="176"/>
      <c r="H326" s="176"/>
      <c r="I326" s="176"/>
      <c r="J326" s="176"/>
      <c r="K326" s="176"/>
      <c r="L326" s="176"/>
      <c r="M326" s="176"/>
      <c r="N326" s="176"/>
      <c r="O326" s="27"/>
    </row>
    <row r="327" spans="1:15">
      <c r="A327" s="27"/>
      <c r="B327" s="176"/>
      <c r="C327" s="176"/>
      <c r="D327" s="176"/>
      <c r="E327" s="176"/>
      <c r="F327" s="176"/>
      <c r="G327" s="176"/>
      <c r="H327" s="176"/>
      <c r="I327" s="176"/>
      <c r="J327" s="176"/>
      <c r="K327" s="176"/>
      <c r="L327" s="176"/>
      <c r="M327" s="176"/>
      <c r="N327" s="176"/>
      <c r="O327" s="27"/>
    </row>
    <row r="328" spans="1:15">
      <c r="A328" s="27"/>
      <c r="B328" s="176"/>
      <c r="C328" s="176"/>
      <c r="D328" s="176"/>
      <c r="E328" s="176"/>
      <c r="F328" s="176"/>
      <c r="G328" s="176"/>
      <c r="H328" s="176"/>
      <c r="I328" s="176"/>
      <c r="J328" s="176"/>
      <c r="K328" s="176"/>
      <c r="L328" s="176"/>
      <c r="M328" s="176"/>
      <c r="N328" s="176"/>
      <c r="O328" s="27"/>
    </row>
    <row r="329" spans="1:15">
      <c r="A329" s="27"/>
      <c r="B329" s="176"/>
      <c r="C329" s="176"/>
      <c r="D329" s="176"/>
      <c r="E329" s="176"/>
      <c r="F329" s="176"/>
      <c r="G329" s="176"/>
      <c r="H329" s="176"/>
      <c r="I329" s="176"/>
      <c r="J329" s="176"/>
      <c r="K329" s="176"/>
      <c r="L329" s="176"/>
      <c r="M329" s="176"/>
      <c r="N329" s="176"/>
      <c r="O329" s="27"/>
    </row>
    <row r="330" spans="1:15">
      <c r="A330" s="27"/>
      <c r="B330" s="176"/>
      <c r="C330" s="176"/>
      <c r="D330" s="176"/>
      <c r="E330" s="176"/>
      <c r="F330" s="176"/>
      <c r="G330" s="176"/>
      <c r="H330" s="176"/>
      <c r="I330" s="176"/>
      <c r="J330" s="176"/>
      <c r="K330" s="176"/>
      <c r="L330" s="176"/>
      <c r="M330" s="176"/>
      <c r="N330" s="176"/>
      <c r="O330" s="27"/>
    </row>
    <row r="331" spans="1:15">
      <c r="A331" s="27"/>
      <c r="B331" s="176"/>
      <c r="C331" s="176"/>
      <c r="D331" s="176"/>
      <c r="E331" s="176"/>
      <c r="F331" s="176"/>
      <c r="G331" s="176"/>
      <c r="H331" s="176"/>
      <c r="I331" s="176"/>
      <c r="J331" s="176"/>
      <c r="K331" s="176"/>
      <c r="L331" s="176"/>
      <c r="M331" s="176"/>
      <c r="N331" s="176"/>
      <c r="O331" s="27"/>
    </row>
    <row r="332" spans="1:15">
      <c r="A332" s="27"/>
      <c r="B332" s="176"/>
      <c r="C332" s="176"/>
      <c r="D332" s="176"/>
      <c r="E332" s="176"/>
      <c r="F332" s="176"/>
      <c r="G332" s="176"/>
      <c r="H332" s="176"/>
      <c r="I332" s="176"/>
      <c r="J332" s="176"/>
      <c r="K332" s="176"/>
      <c r="L332" s="176"/>
      <c r="M332" s="176"/>
      <c r="N332" s="176"/>
      <c r="O332" s="27"/>
    </row>
    <row r="333" spans="1:15" s="497" customFormat="1">
      <c r="A333" s="27"/>
      <c r="B333" s="176"/>
      <c r="C333" s="176"/>
      <c r="D333" s="176"/>
      <c r="E333" s="176"/>
      <c r="F333" s="176"/>
      <c r="G333" s="176"/>
      <c r="H333" s="176"/>
      <c r="I333" s="176"/>
      <c r="J333" s="176"/>
      <c r="K333" s="176"/>
      <c r="L333" s="176"/>
      <c r="M333" s="176"/>
      <c r="N333" s="176"/>
      <c r="O333" s="27"/>
    </row>
    <row r="334" spans="1:15" s="497" customFormat="1">
      <c r="A334" s="27"/>
      <c r="B334" s="176"/>
      <c r="C334" s="176"/>
      <c r="D334" s="176"/>
      <c r="E334" s="176"/>
      <c r="F334" s="176"/>
      <c r="G334" s="176"/>
      <c r="H334" s="176"/>
      <c r="I334" s="176"/>
      <c r="J334" s="176"/>
      <c r="K334" s="176"/>
      <c r="L334" s="176"/>
      <c r="M334" s="176"/>
      <c r="N334" s="176"/>
      <c r="O334" s="27"/>
    </row>
    <row r="335" spans="1:15" s="497" customFormat="1">
      <c r="A335" s="27"/>
      <c r="B335" s="176"/>
      <c r="C335" s="176"/>
      <c r="D335" s="176"/>
      <c r="E335" s="176"/>
      <c r="F335" s="176"/>
      <c r="G335" s="176"/>
      <c r="H335" s="176"/>
      <c r="I335" s="176"/>
      <c r="J335" s="176"/>
      <c r="K335" s="176"/>
      <c r="L335" s="176"/>
      <c r="M335" s="176"/>
      <c r="N335" s="176"/>
      <c r="O335" s="27"/>
    </row>
    <row r="336" spans="1:15" s="497" customFormat="1">
      <c r="A336" s="27"/>
      <c r="B336" s="176"/>
      <c r="C336" s="176"/>
      <c r="D336" s="176"/>
      <c r="E336" s="176"/>
      <c r="F336" s="176"/>
      <c r="G336" s="176"/>
      <c r="H336" s="176"/>
      <c r="I336" s="176"/>
      <c r="J336" s="176"/>
      <c r="K336" s="176"/>
      <c r="L336" s="176"/>
      <c r="M336" s="176"/>
      <c r="N336" s="176"/>
      <c r="O336" s="27"/>
    </row>
    <row r="337" spans="1:15" s="497" customFormat="1">
      <c r="A337" s="27"/>
      <c r="B337" s="176"/>
      <c r="C337" s="176"/>
      <c r="D337" s="176"/>
      <c r="E337" s="176"/>
      <c r="F337" s="176"/>
      <c r="G337" s="176"/>
      <c r="H337" s="176"/>
      <c r="I337" s="176"/>
      <c r="J337" s="176"/>
      <c r="K337" s="176"/>
      <c r="L337" s="176"/>
      <c r="M337" s="176"/>
      <c r="N337" s="176"/>
      <c r="O337" s="27"/>
    </row>
    <row r="338" spans="1:15" s="497" customFormat="1">
      <c r="A338" s="27"/>
      <c r="B338" s="176"/>
      <c r="C338" s="176"/>
      <c r="D338" s="176"/>
      <c r="E338" s="176"/>
      <c r="F338" s="176"/>
      <c r="G338" s="176"/>
      <c r="H338" s="176"/>
      <c r="I338" s="176"/>
      <c r="J338" s="176"/>
      <c r="K338" s="176"/>
      <c r="L338" s="176"/>
      <c r="M338" s="176"/>
      <c r="N338" s="176"/>
      <c r="O338" s="27"/>
    </row>
    <row r="339" spans="1:15" s="497" customFormat="1">
      <c r="A339" s="27"/>
      <c r="B339" s="176"/>
      <c r="C339" s="176"/>
      <c r="D339" s="176"/>
      <c r="E339" s="176"/>
      <c r="F339" s="176"/>
      <c r="G339" s="176"/>
      <c r="H339" s="176"/>
      <c r="I339" s="176"/>
      <c r="J339" s="176"/>
      <c r="K339" s="176"/>
      <c r="L339" s="176"/>
      <c r="M339" s="176"/>
      <c r="N339" s="176"/>
      <c r="O339" s="27"/>
    </row>
    <row r="340" spans="1:15" s="497" customFormat="1">
      <c r="A340" s="27"/>
      <c r="B340" s="176"/>
      <c r="C340" s="176"/>
      <c r="D340" s="176"/>
      <c r="E340" s="176"/>
      <c r="F340" s="176"/>
      <c r="G340" s="176"/>
      <c r="H340" s="176"/>
      <c r="I340" s="176"/>
      <c r="J340" s="176"/>
      <c r="K340" s="176"/>
      <c r="L340" s="176"/>
      <c r="M340" s="176"/>
      <c r="N340" s="176"/>
      <c r="O340" s="27"/>
    </row>
    <row r="341" spans="1:15" s="497" customFormat="1">
      <c r="A341" s="27"/>
      <c r="B341" s="176"/>
      <c r="C341" s="176"/>
      <c r="D341" s="176"/>
      <c r="E341" s="176"/>
      <c r="F341" s="176"/>
      <c r="G341" s="176"/>
      <c r="H341" s="176"/>
      <c r="I341" s="176"/>
      <c r="J341" s="176"/>
      <c r="K341" s="176"/>
      <c r="L341" s="176"/>
      <c r="M341" s="176"/>
      <c r="N341" s="176"/>
      <c r="O341" s="27"/>
    </row>
    <row r="342" spans="1:15" s="497" customFormat="1">
      <c r="A342" s="27"/>
      <c r="B342" s="176"/>
      <c r="C342" s="176"/>
      <c r="D342" s="176"/>
      <c r="E342" s="176"/>
      <c r="F342" s="176"/>
      <c r="G342" s="176"/>
      <c r="H342" s="176"/>
      <c r="I342" s="176"/>
      <c r="J342" s="176"/>
      <c r="K342" s="176"/>
      <c r="L342" s="176"/>
      <c r="M342" s="176"/>
      <c r="N342" s="176"/>
      <c r="O342" s="27"/>
    </row>
    <row r="343" spans="1:15" s="497" customFormat="1">
      <c r="A343" s="27"/>
      <c r="B343" s="176"/>
      <c r="C343" s="176"/>
      <c r="D343" s="176"/>
      <c r="E343" s="176"/>
      <c r="F343" s="176"/>
      <c r="G343" s="176"/>
      <c r="H343" s="176"/>
      <c r="I343" s="176"/>
      <c r="J343" s="176"/>
      <c r="K343" s="176"/>
      <c r="L343" s="176"/>
      <c r="M343" s="176"/>
      <c r="N343" s="176"/>
      <c r="O343" s="27"/>
    </row>
    <row r="344" spans="1:15" s="497" customFormat="1">
      <c r="A344" s="27"/>
      <c r="B344" s="176"/>
      <c r="C344" s="176"/>
      <c r="D344" s="176"/>
      <c r="E344" s="176"/>
      <c r="F344" s="176"/>
      <c r="G344" s="176"/>
      <c r="H344" s="176"/>
      <c r="I344" s="176"/>
      <c r="J344" s="176"/>
      <c r="K344" s="176"/>
      <c r="L344" s="176"/>
      <c r="M344" s="176"/>
      <c r="N344" s="176"/>
      <c r="O344" s="27"/>
    </row>
    <row r="345" spans="1:15" s="497" customFormat="1">
      <c r="A345" s="27"/>
      <c r="B345" s="176"/>
      <c r="C345" s="176"/>
      <c r="D345" s="176"/>
      <c r="E345" s="176"/>
      <c r="F345" s="176"/>
      <c r="G345" s="176"/>
      <c r="H345" s="176"/>
      <c r="I345" s="176"/>
      <c r="J345" s="176"/>
      <c r="K345" s="176"/>
      <c r="L345" s="176"/>
      <c r="M345" s="176"/>
      <c r="N345" s="176"/>
      <c r="O345" s="27"/>
    </row>
    <row r="346" spans="1:15" s="497" customFormat="1">
      <c r="A346" s="27"/>
      <c r="B346" s="176"/>
      <c r="C346" s="176"/>
      <c r="D346" s="176"/>
      <c r="E346" s="176"/>
      <c r="F346" s="176"/>
      <c r="G346" s="176"/>
      <c r="H346" s="176"/>
      <c r="I346" s="176"/>
      <c r="J346" s="176"/>
      <c r="K346" s="176"/>
      <c r="L346" s="176"/>
      <c r="M346" s="176"/>
      <c r="N346" s="176"/>
      <c r="O346" s="27"/>
    </row>
    <row r="347" spans="1:15" s="497" customFormat="1">
      <c r="A347" s="27"/>
      <c r="B347" s="176"/>
      <c r="C347" s="176"/>
      <c r="D347" s="176"/>
      <c r="E347" s="176"/>
      <c r="F347" s="176"/>
      <c r="G347" s="176"/>
      <c r="H347" s="176"/>
      <c r="I347" s="176"/>
      <c r="J347" s="176"/>
      <c r="K347" s="176"/>
      <c r="L347" s="176"/>
      <c r="M347" s="176"/>
      <c r="N347" s="176"/>
      <c r="O347" s="27"/>
    </row>
    <row r="348" spans="1:15" s="497" customFormat="1">
      <c r="A348" s="27"/>
      <c r="B348" s="176"/>
      <c r="C348" s="176"/>
      <c r="D348" s="176"/>
      <c r="E348" s="176"/>
      <c r="F348" s="176"/>
      <c r="G348" s="176"/>
      <c r="H348" s="176"/>
      <c r="I348" s="176"/>
      <c r="J348" s="176"/>
      <c r="K348" s="176"/>
      <c r="L348" s="176"/>
      <c r="M348" s="176"/>
      <c r="N348" s="176"/>
      <c r="O348" s="27"/>
    </row>
    <row r="349" spans="1:15" s="497" customFormat="1">
      <c r="A349" s="27"/>
      <c r="B349" s="176"/>
      <c r="C349" s="176"/>
      <c r="D349" s="176"/>
      <c r="E349" s="176"/>
      <c r="F349" s="176"/>
      <c r="G349" s="176"/>
      <c r="H349" s="176"/>
      <c r="I349" s="176"/>
      <c r="J349" s="176"/>
      <c r="K349" s="176"/>
      <c r="L349" s="176"/>
      <c r="M349" s="176"/>
      <c r="N349" s="176"/>
      <c r="O349" s="27"/>
    </row>
    <row r="350" spans="1:15" s="497" customFormat="1">
      <c r="A350" s="27"/>
      <c r="B350" s="176"/>
      <c r="C350" s="176"/>
      <c r="D350" s="176"/>
      <c r="E350" s="176"/>
      <c r="F350" s="176"/>
      <c r="G350" s="176"/>
      <c r="H350" s="176"/>
      <c r="I350" s="176"/>
      <c r="J350" s="176"/>
      <c r="K350" s="176"/>
      <c r="L350" s="176"/>
      <c r="M350" s="176"/>
      <c r="N350" s="176"/>
      <c r="O350" s="27"/>
    </row>
    <row r="351" spans="1:15">
      <c r="A351" s="27"/>
      <c r="B351" s="176"/>
      <c r="C351" s="176"/>
      <c r="D351" s="176"/>
      <c r="E351" s="176"/>
      <c r="F351" s="176"/>
      <c r="G351" s="176"/>
      <c r="H351" s="176"/>
      <c r="I351" s="176"/>
      <c r="J351" s="176"/>
      <c r="K351" s="176"/>
      <c r="L351" s="176"/>
      <c r="M351" s="176"/>
      <c r="N351" s="176"/>
      <c r="O351" s="27"/>
    </row>
    <row r="352" spans="1:15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</row>
    <row r="358" ht="19.5" customHeight="1"/>
    <row r="368" ht="15.75" customHeight="1"/>
    <row r="375" ht="23.25" customHeight="1"/>
    <row r="428" ht="21.75" customHeight="1"/>
  </sheetData>
  <mergeCells count="27">
    <mergeCell ref="E148:H148"/>
    <mergeCell ref="B14:N14"/>
    <mergeCell ref="B15:N15"/>
    <mergeCell ref="D45:J45"/>
    <mergeCell ref="B16:N16"/>
    <mergeCell ref="C22:F22"/>
    <mergeCell ref="D94:I94"/>
    <mergeCell ref="H22:L22"/>
    <mergeCell ref="D23:E23"/>
    <mergeCell ref="D24:E24"/>
    <mergeCell ref="D25:E25"/>
    <mergeCell ref="B294:M294"/>
    <mergeCell ref="D233:G233"/>
    <mergeCell ref="D105:I105"/>
    <mergeCell ref="E210:G210"/>
    <mergeCell ref="E211:G211"/>
    <mergeCell ref="E132:I132"/>
    <mergeCell ref="E137:I137"/>
    <mergeCell ref="E142:I142"/>
    <mergeCell ref="D153:I153"/>
    <mergeCell ref="E183:G183"/>
    <mergeCell ref="D207:I207"/>
    <mergeCell ref="E182:G182"/>
    <mergeCell ref="E184:G184"/>
    <mergeCell ref="E235:F235"/>
    <mergeCell ref="D181:I181"/>
    <mergeCell ref="E147:I147"/>
  </mergeCells>
  <pageMargins left="0.70866141732283472" right="0.70866141732283472" top="0.74803149606299213" bottom="0.74803149606299213" header="0.31496062992125984" footer="0.31496062992125984"/>
  <pageSetup paperSize="124" scale="7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P397"/>
  <sheetViews>
    <sheetView topLeftCell="A81" workbookViewId="0">
      <selection activeCell="E47" sqref="E47:G47"/>
    </sheetView>
  </sheetViews>
  <sheetFormatPr baseColWidth="10" defaultRowHeight="15"/>
  <cols>
    <col min="1" max="1" width="3.5703125" style="122" customWidth="1"/>
    <col min="2" max="2" width="6.7109375" style="51" customWidth="1"/>
    <col min="3" max="3" width="27.5703125" style="122" customWidth="1"/>
    <col min="4" max="4" width="11.5703125" style="122" customWidth="1"/>
    <col min="5" max="5" width="14.140625" style="122" customWidth="1"/>
    <col min="6" max="6" width="25" style="122" customWidth="1"/>
    <col min="7" max="7" width="11.7109375" style="122" customWidth="1"/>
    <col min="8" max="8" width="12.85546875" style="122" customWidth="1"/>
    <col min="9" max="9" width="14" style="122" customWidth="1"/>
    <col min="10" max="10" width="17.85546875" style="122" customWidth="1"/>
    <col min="11" max="11" width="12.140625" style="122" customWidth="1"/>
    <col min="12" max="12" width="14.28515625" style="122" customWidth="1"/>
    <col min="13" max="13" width="13.28515625" style="122" customWidth="1"/>
    <col min="14" max="14" width="2.5703125" style="122" customWidth="1"/>
    <col min="15" max="15" width="3.5703125" style="122" customWidth="1"/>
    <col min="16" max="16384" width="11.42578125" style="122"/>
  </cols>
  <sheetData>
    <row r="1" spans="1:1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>
      <c r="A2" s="27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7"/>
    </row>
    <row r="3" spans="1:15">
      <c r="A3" s="27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7"/>
    </row>
    <row r="4" spans="1:15">
      <c r="A4" s="27"/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7"/>
    </row>
    <row r="5" spans="1:15">
      <c r="A5" s="27"/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7"/>
    </row>
    <row r="6" spans="1:15">
      <c r="A6" s="27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7"/>
    </row>
    <row r="7" spans="1:15">
      <c r="A7" s="27"/>
      <c r="B7" s="255"/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7"/>
    </row>
    <row r="8" spans="1:15">
      <c r="A8" s="27"/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7"/>
    </row>
    <row r="9" spans="1:15">
      <c r="A9" s="27"/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7"/>
    </row>
    <row r="10" spans="1:15">
      <c r="A10" s="27"/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7"/>
    </row>
    <row r="11" spans="1:15">
      <c r="A11" s="27"/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7"/>
    </row>
    <row r="12" spans="1:15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</row>
    <row r="13" spans="1:15">
      <c r="A13" s="27"/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27"/>
    </row>
    <row r="14" spans="1:15" ht="38.25" customHeight="1">
      <c r="A14" s="27"/>
      <c r="B14" s="741" t="s">
        <v>271</v>
      </c>
      <c r="C14" s="741"/>
      <c r="D14" s="741"/>
      <c r="E14" s="741"/>
      <c r="F14" s="741"/>
      <c r="G14" s="741"/>
      <c r="H14" s="741"/>
      <c r="I14" s="741"/>
      <c r="J14" s="741"/>
      <c r="K14" s="741"/>
      <c r="L14" s="741"/>
      <c r="M14" s="741"/>
      <c r="N14" s="741"/>
      <c r="O14" s="27"/>
    </row>
    <row r="15" spans="1:15" ht="32.25" customHeight="1">
      <c r="A15" s="27"/>
      <c r="B15" s="741" t="s">
        <v>272</v>
      </c>
      <c r="C15" s="741"/>
      <c r="D15" s="741"/>
      <c r="E15" s="741"/>
      <c r="F15" s="741"/>
      <c r="G15" s="741"/>
      <c r="H15" s="741"/>
      <c r="I15" s="741"/>
      <c r="J15" s="741"/>
      <c r="K15" s="741"/>
      <c r="L15" s="741"/>
      <c r="M15" s="741"/>
      <c r="N15" s="741"/>
      <c r="O15" s="27"/>
    </row>
    <row r="16" spans="1:15" ht="29.25" customHeight="1">
      <c r="A16" s="27"/>
      <c r="B16" s="741" t="s">
        <v>484</v>
      </c>
      <c r="C16" s="741"/>
      <c r="D16" s="741"/>
      <c r="E16" s="741"/>
      <c r="F16" s="741"/>
      <c r="G16" s="741"/>
      <c r="H16" s="741"/>
      <c r="I16" s="741"/>
      <c r="J16" s="741"/>
      <c r="K16" s="741"/>
      <c r="L16" s="741"/>
      <c r="M16" s="741"/>
      <c r="N16" s="741"/>
      <c r="O16" s="27"/>
    </row>
    <row r="17" spans="1:16">
      <c r="A17" s="27"/>
      <c r="B17" s="198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27"/>
    </row>
    <row r="18" spans="1:16">
      <c r="A18" s="27"/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27"/>
    </row>
    <row r="19" spans="1:16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</row>
    <row r="20" spans="1:16">
      <c r="A20" s="27"/>
      <c r="B20" s="176"/>
      <c r="C20" s="176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27"/>
    </row>
    <row r="21" spans="1:16" ht="15.75" thickBot="1">
      <c r="A21" s="27"/>
      <c r="B21" s="176"/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7"/>
    </row>
    <row r="22" spans="1:16" ht="20.25" customHeight="1" thickBot="1">
      <c r="A22" s="27"/>
      <c r="B22" s="176"/>
      <c r="C22" s="599" t="s">
        <v>123</v>
      </c>
      <c r="D22" s="600"/>
      <c r="E22" s="600"/>
      <c r="F22" s="601"/>
      <c r="G22" s="176"/>
      <c r="H22" s="599" t="s">
        <v>208</v>
      </c>
      <c r="I22" s="600"/>
      <c r="J22" s="600"/>
      <c r="K22" s="600"/>
      <c r="L22" s="601"/>
      <c r="M22" s="176"/>
      <c r="N22" s="176"/>
      <c r="O22" s="27"/>
      <c r="P22" s="29"/>
    </row>
    <row r="23" spans="1:16" ht="15.75" thickBot="1">
      <c r="A23" s="27"/>
      <c r="B23" s="176"/>
      <c r="C23" s="94" t="s">
        <v>37</v>
      </c>
      <c r="D23" s="602" t="s">
        <v>1</v>
      </c>
      <c r="E23" s="603"/>
      <c r="F23" s="95" t="s">
        <v>2</v>
      </c>
      <c r="G23" s="176"/>
      <c r="H23" s="94" t="s">
        <v>5</v>
      </c>
      <c r="I23" s="94" t="s">
        <v>4</v>
      </c>
      <c r="J23" s="94" t="s">
        <v>6</v>
      </c>
      <c r="K23" s="94" t="s">
        <v>122</v>
      </c>
      <c r="L23" s="94" t="s">
        <v>2</v>
      </c>
      <c r="M23" s="176"/>
      <c r="N23" s="176"/>
      <c r="O23" s="27"/>
      <c r="P23" s="29"/>
    </row>
    <row r="24" spans="1:16" ht="16.5" thickBot="1">
      <c r="A24" s="27"/>
      <c r="B24" s="176"/>
      <c r="C24" s="200">
        <f>+'ACUM-FEBRERO'!B9</f>
        <v>167</v>
      </c>
      <c r="D24" s="607">
        <f>+'ACUM-FEBRERO'!B10</f>
        <v>139</v>
      </c>
      <c r="E24" s="616"/>
      <c r="F24" s="201">
        <f>SUM(C24:E24)</f>
        <v>306</v>
      </c>
      <c r="G24" s="176"/>
      <c r="H24" s="200">
        <f>+'ACUM-FEBRERO'!B16</f>
        <v>222</v>
      </c>
      <c r="I24" s="200">
        <f>+'ACUM-FEBRERO'!B15</f>
        <v>81</v>
      </c>
      <c r="J24" s="200">
        <f>+'ACUM-FEBRERO'!B17</f>
        <v>3</v>
      </c>
      <c r="K24" s="200">
        <f>+'ACUM-FEBRERO'!B18</f>
        <v>0</v>
      </c>
      <c r="L24" s="201">
        <f>SUM(H24:K24)</f>
        <v>306</v>
      </c>
      <c r="N24" s="176"/>
      <c r="O24" s="27"/>
      <c r="P24" s="29"/>
    </row>
    <row r="25" spans="1:16" ht="16.5" thickBot="1">
      <c r="A25" s="27"/>
      <c r="B25" s="176"/>
      <c r="C25" s="202">
        <f>+C24/F24</f>
        <v>0.54575163398692805</v>
      </c>
      <c r="D25" s="617">
        <f>+D24/F24</f>
        <v>0.45424836601307189</v>
      </c>
      <c r="E25" s="618"/>
      <c r="F25" s="203">
        <f>SUM(C25:E25)</f>
        <v>1</v>
      </c>
      <c r="G25" s="176"/>
      <c r="H25" s="202">
        <f>+I24/L24</f>
        <v>0.26470588235294118</v>
      </c>
      <c r="I25" s="202">
        <f>+H24/L24</f>
        <v>0.72549019607843135</v>
      </c>
      <c r="J25" s="202">
        <f>+J24/L24</f>
        <v>9.8039215686274508E-3</v>
      </c>
      <c r="K25" s="202">
        <f>+K24/L24</f>
        <v>0</v>
      </c>
      <c r="L25" s="203">
        <f>SUM(H25:K25)</f>
        <v>1</v>
      </c>
      <c r="N25" s="176"/>
      <c r="O25" s="27"/>
      <c r="P25" s="29"/>
    </row>
    <row r="26" spans="1:16">
      <c r="A26" s="27"/>
      <c r="B26" s="176"/>
      <c r="C26" s="176"/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7"/>
      <c r="P26" s="29"/>
    </row>
    <row r="27" spans="1:16">
      <c r="A27" s="27"/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7"/>
      <c r="P27" s="29"/>
    </row>
    <row r="28" spans="1:16">
      <c r="A28" s="27"/>
      <c r="B28" s="176"/>
      <c r="C28" s="51"/>
      <c r="D28" s="51"/>
      <c r="E28" s="51"/>
      <c r="F28" s="51"/>
      <c r="G28" s="176"/>
      <c r="H28" s="176"/>
      <c r="I28" s="51"/>
      <c r="J28" s="63"/>
      <c r="K28" s="63"/>
      <c r="L28" s="63"/>
      <c r="M28" s="176"/>
      <c r="N28" s="176"/>
      <c r="O28" s="27"/>
    </row>
    <row r="29" spans="1:16">
      <c r="A29" s="27"/>
      <c r="B29" s="176"/>
      <c r="C29" s="51"/>
      <c r="D29" s="51"/>
      <c r="E29" s="51"/>
      <c r="F29" s="51"/>
      <c r="G29" s="176"/>
      <c r="H29" s="176"/>
      <c r="I29" s="51"/>
      <c r="J29" s="51"/>
      <c r="K29" s="51"/>
      <c r="L29" s="51"/>
      <c r="M29" s="176"/>
      <c r="N29" s="176"/>
      <c r="O29" s="27"/>
    </row>
    <row r="30" spans="1:16">
      <c r="A30" s="27"/>
      <c r="B30" s="176"/>
      <c r="C30" s="51"/>
      <c r="D30" s="51"/>
      <c r="E30" s="51"/>
      <c r="F30" s="51"/>
      <c r="G30" s="176"/>
      <c r="H30" s="176"/>
      <c r="I30" s="51"/>
      <c r="J30" s="51"/>
      <c r="K30" s="51"/>
      <c r="L30" s="51"/>
      <c r="M30" s="176"/>
      <c r="N30" s="176"/>
      <c r="O30" s="27"/>
    </row>
    <row r="31" spans="1:16">
      <c r="A31" s="27"/>
      <c r="B31" s="176"/>
      <c r="C31" s="51"/>
      <c r="D31" s="51"/>
      <c r="E31" s="51"/>
      <c r="F31" s="51"/>
      <c r="G31" s="176"/>
      <c r="H31" s="176"/>
      <c r="I31" s="51"/>
      <c r="J31" s="51"/>
      <c r="K31" s="51"/>
      <c r="L31" s="51"/>
      <c r="M31" s="176"/>
      <c r="N31" s="176"/>
      <c r="O31" s="27"/>
    </row>
    <row r="32" spans="1:16">
      <c r="A32" s="27"/>
      <c r="B32" s="176"/>
      <c r="C32" s="51"/>
      <c r="D32" s="51"/>
      <c r="E32" s="51"/>
      <c r="F32" s="51"/>
      <c r="G32" s="176"/>
      <c r="H32" s="176"/>
      <c r="I32" s="51"/>
      <c r="J32" s="51"/>
      <c r="K32" s="51"/>
      <c r="L32" s="51"/>
      <c r="M32" s="176"/>
      <c r="N32" s="176"/>
      <c r="O32" s="27"/>
    </row>
    <row r="33" spans="1:15">
      <c r="A33" s="27"/>
      <c r="B33" s="176"/>
      <c r="C33" s="51"/>
      <c r="D33" s="51"/>
      <c r="E33" s="51"/>
      <c r="F33" s="51"/>
      <c r="G33" s="176"/>
      <c r="H33" s="176"/>
      <c r="I33" s="51"/>
      <c r="J33" s="51"/>
      <c r="K33" s="51"/>
      <c r="L33" s="51"/>
      <c r="M33" s="176"/>
      <c r="N33" s="176"/>
      <c r="O33" s="27"/>
    </row>
    <row r="34" spans="1:15">
      <c r="A34" s="27"/>
      <c r="B34" s="176"/>
      <c r="C34" s="51"/>
      <c r="D34" s="51"/>
      <c r="E34" s="51"/>
      <c r="F34" s="51"/>
      <c r="G34" s="176"/>
      <c r="H34" s="176"/>
      <c r="I34" s="51"/>
      <c r="J34" s="51"/>
      <c r="K34" s="51"/>
      <c r="L34" s="51"/>
      <c r="M34" s="176"/>
      <c r="N34" s="176"/>
      <c r="O34" s="27"/>
    </row>
    <row r="35" spans="1:15">
      <c r="A35" s="27"/>
      <c r="B35" s="176"/>
      <c r="C35" s="51"/>
      <c r="D35" s="51"/>
      <c r="E35" s="51"/>
      <c r="F35" s="51"/>
      <c r="G35" s="176"/>
      <c r="H35" s="176"/>
      <c r="I35" s="51"/>
      <c r="J35" s="51"/>
      <c r="K35" s="51"/>
      <c r="L35" s="51"/>
      <c r="M35" s="176"/>
      <c r="N35" s="176"/>
      <c r="O35" s="27"/>
    </row>
    <row r="36" spans="1:15">
      <c r="A36" s="27"/>
      <c r="B36" s="176"/>
      <c r="C36" s="51"/>
      <c r="D36" s="51"/>
      <c r="E36" s="51"/>
      <c r="F36" s="51"/>
      <c r="G36" s="176"/>
      <c r="H36" s="176"/>
      <c r="I36" s="51"/>
      <c r="J36" s="51"/>
      <c r="K36" s="51"/>
      <c r="L36" s="51"/>
      <c r="M36" s="176"/>
      <c r="N36" s="176"/>
      <c r="O36" s="27"/>
    </row>
    <row r="37" spans="1:15">
      <c r="A37" s="27"/>
      <c r="B37" s="176"/>
      <c r="C37" s="51"/>
      <c r="D37" s="51"/>
      <c r="E37" s="51"/>
      <c r="F37" s="51"/>
      <c r="G37" s="176"/>
      <c r="H37" s="176"/>
      <c r="I37" s="51"/>
      <c r="J37" s="51"/>
      <c r="K37" s="51"/>
      <c r="L37" s="51"/>
      <c r="M37" s="176"/>
      <c r="N37" s="176"/>
      <c r="O37" s="27"/>
    </row>
    <row r="38" spans="1:15">
      <c r="A38" s="27"/>
      <c r="B38" s="176"/>
      <c r="C38" s="51"/>
      <c r="D38" s="51"/>
      <c r="E38" s="51"/>
      <c r="F38" s="51"/>
      <c r="G38" s="176"/>
      <c r="H38" s="176"/>
      <c r="I38" s="51"/>
      <c r="J38" s="51"/>
      <c r="K38" s="51"/>
      <c r="L38" s="51"/>
      <c r="M38" s="176"/>
      <c r="N38" s="176"/>
      <c r="O38" s="27"/>
    </row>
    <row r="39" spans="1:15">
      <c r="A39" s="27"/>
      <c r="B39" s="176"/>
      <c r="C39" s="51"/>
      <c r="D39" s="51"/>
      <c r="E39" s="51"/>
      <c r="F39" s="51"/>
      <c r="G39" s="176"/>
      <c r="H39" s="176"/>
      <c r="I39" s="51"/>
      <c r="J39" s="51"/>
      <c r="K39" s="51"/>
      <c r="L39" s="51"/>
      <c r="M39" s="176"/>
      <c r="N39" s="176"/>
      <c r="O39" s="27"/>
    </row>
    <row r="40" spans="1:15">
      <c r="A40" s="27"/>
      <c r="B40" s="176"/>
      <c r="C40" s="51"/>
      <c r="D40" s="51"/>
      <c r="E40" s="51"/>
      <c r="F40" s="51"/>
      <c r="G40" s="176"/>
      <c r="H40" s="176"/>
      <c r="I40" s="51"/>
      <c r="J40" s="51"/>
      <c r="K40" s="51"/>
      <c r="L40" s="51"/>
      <c r="M40" s="176"/>
      <c r="N40" s="176"/>
      <c r="O40" s="27"/>
    </row>
    <row r="41" spans="1:15">
      <c r="A41" s="27"/>
      <c r="B41" s="176"/>
      <c r="C41" s="51"/>
      <c r="D41" s="51"/>
      <c r="E41" s="51"/>
      <c r="F41" s="51"/>
      <c r="G41" s="176"/>
      <c r="H41" s="176"/>
      <c r="I41" s="51"/>
      <c r="J41" s="51"/>
      <c r="K41" s="51"/>
      <c r="L41" s="51"/>
      <c r="M41" s="176"/>
      <c r="N41" s="176"/>
      <c r="O41" s="27"/>
    </row>
    <row r="42" spans="1:15">
      <c r="A42" s="27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7"/>
    </row>
    <row r="43" spans="1:15">
      <c r="A43" s="2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7"/>
    </row>
    <row r="44" spans="1:15">
      <c r="A44" s="27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7"/>
    </row>
    <row r="45" spans="1:15" ht="20.25" customHeight="1" thickBot="1">
      <c r="A45" s="27"/>
      <c r="B45" s="176"/>
      <c r="C45" s="176"/>
      <c r="D45" s="622" t="s">
        <v>124</v>
      </c>
      <c r="E45" s="622"/>
      <c r="F45" s="622"/>
      <c r="G45" s="622"/>
      <c r="H45" s="622"/>
      <c r="I45" s="622"/>
      <c r="J45" s="622"/>
      <c r="K45" s="176"/>
      <c r="L45" s="176"/>
      <c r="M45" s="176"/>
      <c r="N45" s="176"/>
      <c r="O45" s="27"/>
    </row>
    <row r="46" spans="1:15" ht="15.75" customHeight="1" thickBot="1">
      <c r="A46" s="27"/>
      <c r="B46" s="176"/>
      <c r="C46" s="176"/>
      <c r="D46" s="200">
        <v>1</v>
      </c>
      <c r="E46" s="368" t="str">
        <f>+'ACUM-FEBRERO'!A47</f>
        <v>SE TIENE POR NO PRESENTADA ( NO CUMPLIÓ PREVENCIÓN)</v>
      </c>
      <c r="F46" s="369"/>
      <c r="G46" s="369"/>
      <c r="H46" s="370"/>
      <c r="I46" s="200">
        <f>+'ACUM-FEBRERO'!B47</f>
        <v>21</v>
      </c>
      <c r="J46" s="202">
        <f>+I46/I63</f>
        <v>6.8627450980392163E-2</v>
      </c>
      <c r="K46" s="176"/>
      <c r="L46" s="176"/>
      <c r="M46" s="176"/>
      <c r="N46" s="176"/>
      <c r="O46" s="27"/>
    </row>
    <row r="47" spans="1:15" ht="15.75" customHeight="1" thickBot="1">
      <c r="A47" s="27"/>
      <c r="B47" s="176"/>
      <c r="C47" s="176"/>
      <c r="D47" s="200">
        <v>2</v>
      </c>
      <c r="E47" s="368" t="str">
        <f>+'ACUM-FEBRERO'!A48</f>
        <v>NO CUMPLIO CON LOS EXTREMOS DEL ARTÍCULO 79 (REQUISITOS)</v>
      </c>
      <c r="F47" s="369"/>
      <c r="G47" s="369"/>
      <c r="H47" s="370"/>
      <c r="I47" s="200">
        <f>+'ACUM-FEBRERO'!B48</f>
        <v>2</v>
      </c>
      <c r="J47" s="202">
        <f>+I47/I63</f>
        <v>6.5359477124183009E-3</v>
      </c>
      <c r="K47" s="176"/>
      <c r="L47" s="176"/>
      <c r="M47" s="176"/>
      <c r="N47" s="176"/>
      <c r="O47" s="27"/>
    </row>
    <row r="48" spans="1:15" ht="15.75" customHeight="1" thickBot="1">
      <c r="A48" s="27"/>
      <c r="B48" s="176"/>
      <c r="C48" s="176"/>
      <c r="D48" s="200">
        <v>3</v>
      </c>
      <c r="E48" s="368" t="str">
        <f>+'ACUM-FEBRERO'!A49</f>
        <v xml:space="preserve">INCOMPETENCIA </v>
      </c>
      <c r="F48" s="369"/>
      <c r="G48" s="369"/>
      <c r="H48" s="370"/>
      <c r="I48" s="200">
        <f>+'ACUM-FEBRERO'!B49</f>
        <v>4</v>
      </c>
      <c r="J48" s="202">
        <f>+I48/I63</f>
        <v>1.3071895424836602E-2</v>
      </c>
      <c r="K48" s="176"/>
      <c r="L48" s="176"/>
      <c r="M48" s="176"/>
      <c r="N48" s="176"/>
      <c r="O48" s="27"/>
    </row>
    <row r="49" spans="1:15" ht="15.75" customHeight="1" thickBot="1">
      <c r="A49" s="27"/>
      <c r="B49" s="176"/>
      <c r="C49" s="176"/>
      <c r="D49" s="200">
        <v>4</v>
      </c>
      <c r="E49" s="368" t="str">
        <f>+'ACUM-FEBRERO'!A50</f>
        <v>IMPROCEDENTE POR INEXISTENTE</v>
      </c>
      <c r="F49" s="369"/>
      <c r="G49" s="369"/>
      <c r="H49" s="370"/>
      <c r="I49" s="200">
        <f>+'ACUM-FEBRERO'!B50</f>
        <v>61</v>
      </c>
      <c r="J49" s="202">
        <f>+I49/I63</f>
        <v>0.19934640522875818</v>
      </c>
      <c r="K49" s="176"/>
      <c r="L49" s="176"/>
      <c r="M49" s="176"/>
      <c r="N49" s="176"/>
      <c r="O49" s="27"/>
    </row>
    <row r="50" spans="1:15" ht="15.75" customHeight="1" thickBot="1">
      <c r="A50" s="27"/>
      <c r="B50" s="176"/>
      <c r="C50" s="176"/>
      <c r="D50" s="200">
        <v>5</v>
      </c>
      <c r="E50" s="368" t="str">
        <f>+'ACUM-FEBRERO'!A51</f>
        <v>IMPROCEDENTE, CONFIDENCIAL E INEXISTENTE</v>
      </c>
      <c r="F50" s="369"/>
      <c r="G50" s="369"/>
      <c r="H50" s="370"/>
      <c r="I50" s="200">
        <f>+'ACUM-FEBRERO'!B51</f>
        <v>1</v>
      </c>
      <c r="J50" s="202">
        <f>+I50/I63</f>
        <v>3.2679738562091504E-3</v>
      </c>
      <c r="K50" s="176"/>
      <c r="L50" s="176"/>
      <c r="M50" s="176"/>
      <c r="N50" s="176"/>
      <c r="O50" s="27"/>
    </row>
    <row r="51" spans="1:15" ht="15.75" customHeight="1" thickBot="1">
      <c r="A51" s="27"/>
      <c r="B51" s="176"/>
      <c r="C51" s="176"/>
      <c r="D51" s="200">
        <v>6</v>
      </c>
      <c r="E51" s="368" t="str">
        <f>+'ACUM-FEBRERO'!A52</f>
        <v>PROCEDENTE</v>
      </c>
      <c r="F51" s="369"/>
      <c r="G51" s="369"/>
      <c r="H51" s="370"/>
      <c r="I51" s="200">
        <f>+'ACUM-FEBRERO'!B52</f>
        <v>60</v>
      </c>
      <c r="J51" s="202">
        <f>+I51/I63</f>
        <v>0.19607843137254902</v>
      </c>
      <c r="K51" s="176"/>
      <c r="L51" s="176"/>
      <c r="M51" s="176"/>
      <c r="N51" s="176"/>
      <c r="O51" s="27"/>
    </row>
    <row r="52" spans="1:15" ht="15.75" customHeight="1" thickBot="1">
      <c r="A52" s="27"/>
      <c r="B52" s="176"/>
      <c r="C52" s="176"/>
      <c r="D52" s="200">
        <v>7</v>
      </c>
      <c r="E52" s="368" t="str">
        <f>+'ACUM-FEBRERO'!A53</f>
        <v xml:space="preserve">PROCEDENTE PARCIAL POR CONFIDENCIALIDAD </v>
      </c>
      <c r="F52" s="369"/>
      <c r="G52" s="369"/>
      <c r="H52" s="370"/>
      <c r="I52" s="200">
        <f>+'ACUM-FEBRERO'!B53</f>
        <v>84</v>
      </c>
      <c r="J52" s="202">
        <f>+I52/I63</f>
        <v>0.27450980392156865</v>
      </c>
      <c r="K52" s="176"/>
      <c r="L52" s="176"/>
      <c r="M52" s="176"/>
      <c r="N52" s="176"/>
      <c r="O52" s="27"/>
    </row>
    <row r="53" spans="1:15" ht="15.75" customHeight="1" thickBot="1">
      <c r="A53" s="27"/>
      <c r="B53" s="176"/>
      <c r="C53" s="176"/>
      <c r="D53" s="200">
        <v>8</v>
      </c>
      <c r="E53" s="368" t="str">
        <f>+'ACUM-FEBRERO'!A54</f>
        <v>IMPROCEDENTE POR CONFIDENCIALIDAD Y RESERVADA</v>
      </c>
      <c r="F53" s="369"/>
      <c r="G53" s="369"/>
      <c r="H53" s="370"/>
      <c r="I53" s="200">
        <f>+'ACUM-FEBRERO'!B54</f>
        <v>1</v>
      </c>
      <c r="J53" s="202">
        <f>+I53/I63</f>
        <v>3.2679738562091504E-3</v>
      </c>
      <c r="K53" s="176"/>
      <c r="L53" s="176"/>
      <c r="M53" s="176"/>
      <c r="N53" s="176"/>
      <c r="O53" s="27"/>
    </row>
    <row r="54" spans="1:15" ht="15.75" customHeight="1" thickBot="1">
      <c r="A54" s="27"/>
      <c r="B54" s="176"/>
      <c r="C54" s="176"/>
      <c r="D54" s="200">
        <v>9</v>
      </c>
      <c r="E54" s="368" t="str">
        <f>+'ACUM-FEBRERO'!A55</f>
        <v>PROCEDENTE PARCIAL POR CONFIDENCIALIDAD E INEXISTENCIA</v>
      </c>
      <c r="F54" s="369"/>
      <c r="G54" s="369"/>
      <c r="H54" s="370"/>
      <c r="I54" s="200">
        <f>+'ACUM-FEBRERO'!B55</f>
        <v>25</v>
      </c>
      <c r="J54" s="202">
        <f>+I54/I63</f>
        <v>8.1699346405228759E-2</v>
      </c>
      <c r="K54" s="176"/>
      <c r="L54" s="176"/>
      <c r="M54" s="176"/>
      <c r="N54" s="176"/>
      <c r="O54" s="27"/>
    </row>
    <row r="55" spans="1:15" ht="15.75" customHeight="1" thickBot="1">
      <c r="A55" s="27"/>
      <c r="B55" s="176"/>
      <c r="C55" s="176"/>
      <c r="D55" s="200">
        <v>10</v>
      </c>
      <c r="E55" s="368" t="str">
        <f>+'ACUM-FEBRERO'!A56</f>
        <v>PROCEDENTE PARCIAL POR CONFIDENCIALIDAD, RESERVA E INEXISTENCIA</v>
      </c>
      <c r="F55" s="369"/>
      <c r="G55" s="369"/>
      <c r="H55" s="370"/>
      <c r="I55" s="200">
        <f>+'ACUM-FEBRERO'!B56</f>
        <v>1</v>
      </c>
      <c r="J55" s="202">
        <f>+I55/I63</f>
        <v>3.2679738562091504E-3</v>
      </c>
      <c r="K55" s="176"/>
      <c r="L55" s="176"/>
      <c r="M55" s="176"/>
      <c r="N55" s="176"/>
      <c r="O55" s="27"/>
    </row>
    <row r="56" spans="1:15" ht="15.75" customHeight="1" thickBot="1">
      <c r="A56" s="27"/>
      <c r="B56" s="176"/>
      <c r="C56" s="176"/>
      <c r="D56" s="200">
        <v>11</v>
      </c>
      <c r="E56" s="368" t="str">
        <f>+'ACUM-FEBRERO'!A57</f>
        <v>PROCEDENTE PARCIAL POR INEXISTENCIA</v>
      </c>
      <c r="F56" s="369"/>
      <c r="G56" s="369"/>
      <c r="H56" s="370"/>
      <c r="I56" s="200">
        <f>+'ACUM-FEBRERO'!B57</f>
        <v>26</v>
      </c>
      <c r="J56" s="202">
        <f>+I56/I63</f>
        <v>8.4967320261437912E-2</v>
      </c>
      <c r="K56" s="176"/>
      <c r="L56" s="176"/>
      <c r="M56" s="176"/>
      <c r="N56" s="176"/>
      <c r="O56" s="27"/>
    </row>
    <row r="57" spans="1:15" ht="15.75" customHeight="1" thickBot="1">
      <c r="A57" s="27"/>
      <c r="B57" s="176"/>
      <c r="C57" s="176"/>
      <c r="D57" s="200">
        <v>12</v>
      </c>
      <c r="E57" s="368" t="str">
        <f>+'ACUM-FEBRERO'!A58</f>
        <v>PROCEDENTE PARCIAL POR RESERVA</v>
      </c>
      <c r="F57" s="369"/>
      <c r="G57" s="369"/>
      <c r="H57" s="370"/>
      <c r="I57" s="200">
        <f>+'ACUM-FEBRERO'!B58</f>
        <v>0</v>
      </c>
      <c r="J57" s="202">
        <f>+I57/I63</f>
        <v>0</v>
      </c>
      <c r="K57" s="176"/>
      <c r="L57" s="176"/>
      <c r="M57" s="176"/>
      <c r="N57" s="176"/>
      <c r="O57" s="27"/>
    </row>
    <row r="58" spans="1:15" s="497" customFormat="1" ht="15.75" customHeight="1" thickBot="1">
      <c r="A58" s="27"/>
      <c r="B58" s="176"/>
      <c r="C58" s="176"/>
      <c r="D58" s="200">
        <v>13</v>
      </c>
      <c r="E58" s="368" t="str">
        <f>+'ACUM-FEBRERO'!A59</f>
        <v>PROCEDENTE PARCIAL POR RESERVA Y CONFIDENCIALIDAD</v>
      </c>
      <c r="F58" s="369"/>
      <c r="G58" s="369"/>
      <c r="H58" s="370"/>
      <c r="I58" s="200">
        <f>+'ACUM-FEBRERO'!B59</f>
        <v>8</v>
      </c>
      <c r="J58" s="202">
        <f>+I58/I63</f>
        <v>2.6143790849673203E-2</v>
      </c>
      <c r="K58" s="176"/>
      <c r="L58" s="176"/>
      <c r="M58" s="176"/>
      <c r="N58" s="176"/>
      <c r="O58" s="27"/>
    </row>
    <row r="59" spans="1:15" s="497" customFormat="1" ht="15.75" customHeight="1" thickBot="1">
      <c r="A59" s="27"/>
      <c r="B59" s="176"/>
      <c r="C59" s="176"/>
      <c r="D59" s="200">
        <v>14</v>
      </c>
      <c r="E59" s="368" t="str">
        <f>+'ACUM-FEBRERO'!A60</f>
        <v>PROCEDENE PARCIAL POR RESERVA E INEXISTENCIA</v>
      </c>
      <c r="F59" s="369"/>
      <c r="G59" s="369"/>
      <c r="H59" s="370"/>
      <c r="I59" s="200">
        <f>+'ACUM-FEBRERO'!B60</f>
        <v>1</v>
      </c>
      <c r="J59" s="202">
        <f>+I59/I63</f>
        <v>3.2679738562091504E-3</v>
      </c>
      <c r="K59" s="176"/>
      <c r="L59" s="176"/>
      <c r="M59" s="176"/>
      <c r="N59" s="176"/>
      <c r="O59" s="27"/>
    </row>
    <row r="60" spans="1:15" s="497" customFormat="1" ht="15.75" customHeight="1" thickBot="1">
      <c r="A60" s="27"/>
      <c r="B60" s="176"/>
      <c r="C60" s="176"/>
      <c r="D60" s="200">
        <v>15</v>
      </c>
      <c r="E60" s="368" t="str">
        <f>+'ACUM-FEBRERO'!A61</f>
        <v>IMPROCEDENTE POR RESERVADA</v>
      </c>
      <c r="F60" s="369"/>
      <c r="G60" s="369"/>
      <c r="H60" s="370"/>
      <c r="I60" s="200">
        <f>+'ACUM-FEBRERO'!B61</f>
        <v>11</v>
      </c>
      <c r="J60" s="202">
        <f>+I60/I63</f>
        <v>3.5947712418300651E-2</v>
      </c>
      <c r="K60" s="176"/>
      <c r="L60" s="176"/>
      <c r="M60" s="176"/>
      <c r="N60" s="176"/>
      <c r="O60" s="27"/>
    </row>
    <row r="61" spans="1:15" ht="15.75" customHeight="1" thickBot="1">
      <c r="A61" s="27"/>
      <c r="B61" s="176"/>
      <c r="C61" s="176"/>
      <c r="D61" s="200">
        <v>16</v>
      </c>
      <c r="E61" s="368" t="str">
        <f>+'ACUM-FEBRERO'!A62</f>
        <v>IMPROCEDENTE POR RESERVADA E INEXISTENCIA</v>
      </c>
      <c r="F61" s="369"/>
      <c r="G61" s="369"/>
      <c r="H61" s="370"/>
      <c r="I61" s="200">
        <f>+'ACUM-FEBRERO'!B62</f>
        <v>0</v>
      </c>
      <c r="J61" s="202">
        <f>+I61/I63</f>
        <v>0</v>
      </c>
      <c r="K61" s="176"/>
      <c r="L61" s="176"/>
      <c r="M61" s="176"/>
      <c r="N61" s="176"/>
      <c r="O61" s="27"/>
    </row>
    <row r="62" spans="1:15" ht="15.75" customHeight="1" thickBot="1">
      <c r="A62" s="27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27"/>
    </row>
    <row r="63" spans="1:15" ht="15.75" customHeight="1" thickBot="1">
      <c r="A63" s="27"/>
      <c r="B63" s="176"/>
      <c r="C63" s="176"/>
      <c r="D63" s="176"/>
      <c r="E63" s="176"/>
      <c r="F63" s="176"/>
      <c r="G63" s="176"/>
      <c r="H63" s="176"/>
      <c r="I63" s="201">
        <f>SUM(I46:I62)</f>
        <v>306</v>
      </c>
      <c r="J63" s="352">
        <f>SUM(J46:J62)</f>
        <v>1.0000000000000002</v>
      </c>
      <c r="K63" s="176"/>
      <c r="L63" s="176"/>
      <c r="M63" s="176"/>
      <c r="N63" s="176"/>
      <c r="O63" s="27"/>
    </row>
    <row r="64" spans="1:15" ht="15.75" customHeight="1">
      <c r="A64" s="27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27"/>
    </row>
    <row r="65" spans="1:15">
      <c r="A65" s="27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27"/>
    </row>
    <row r="66" spans="1:15">
      <c r="A66" s="27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7"/>
    </row>
    <row r="67" spans="1:15">
      <c r="A67" s="27"/>
      <c r="B67" s="176"/>
      <c r="C67" s="176"/>
      <c r="K67" s="176"/>
      <c r="L67" s="176"/>
      <c r="M67" s="176"/>
      <c r="N67" s="176"/>
      <c r="O67" s="27"/>
    </row>
    <row r="68" spans="1:15">
      <c r="A68" s="27"/>
      <c r="B68" s="176"/>
      <c r="C68" s="176"/>
      <c r="K68" s="176"/>
      <c r="L68" s="176"/>
      <c r="M68" s="176"/>
      <c r="N68" s="176"/>
      <c r="O68" s="27"/>
    </row>
    <row r="69" spans="1:15">
      <c r="A69" s="27"/>
      <c r="B69" s="176"/>
      <c r="C69" s="176"/>
      <c r="K69" s="176"/>
      <c r="L69" s="176"/>
      <c r="M69" s="176"/>
      <c r="N69" s="176"/>
      <c r="O69" s="27"/>
    </row>
    <row r="70" spans="1:15">
      <c r="A70" s="27"/>
      <c r="B70" s="176"/>
      <c r="C70" s="176"/>
      <c r="K70" s="176"/>
      <c r="L70" s="176"/>
      <c r="M70" s="176"/>
      <c r="N70" s="176"/>
      <c r="O70" s="27"/>
    </row>
    <row r="71" spans="1:15">
      <c r="A71" s="27"/>
      <c r="B71" s="176"/>
      <c r="C71" s="176"/>
      <c r="K71" s="176"/>
      <c r="L71" s="176"/>
      <c r="M71" s="176"/>
      <c r="N71" s="176"/>
      <c r="O71" s="27"/>
    </row>
    <row r="72" spans="1:15">
      <c r="A72" s="27"/>
      <c r="B72" s="176"/>
      <c r="C72" s="176"/>
      <c r="K72" s="176"/>
      <c r="L72" s="176"/>
      <c r="M72" s="176"/>
      <c r="N72" s="176"/>
      <c r="O72" s="27"/>
    </row>
    <row r="73" spans="1:15">
      <c r="A73" s="27"/>
      <c r="B73" s="176"/>
      <c r="C73" s="176"/>
      <c r="K73" s="176"/>
      <c r="L73" s="176"/>
      <c r="M73" s="176"/>
      <c r="N73" s="176"/>
      <c r="O73" s="27"/>
    </row>
    <row r="74" spans="1:15">
      <c r="A74" s="27"/>
      <c r="B74" s="176"/>
      <c r="C74" s="176"/>
      <c r="K74" s="176"/>
      <c r="L74" s="176"/>
      <c r="M74" s="176"/>
      <c r="N74" s="176"/>
      <c r="O74" s="27"/>
    </row>
    <row r="75" spans="1:15">
      <c r="A75" s="27"/>
      <c r="B75" s="176"/>
      <c r="C75" s="176"/>
      <c r="K75" s="176"/>
      <c r="L75" s="176"/>
      <c r="M75" s="176"/>
      <c r="N75" s="176"/>
      <c r="O75" s="27"/>
    </row>
    <row r="76" spans="1:15">
      <c r="A76" s="27"/>
      <c r="B76" s="176"/>
      <c r="C76" s="176"/>
      <c r="K76" s="176"/>
      <c r="L76" s="176"/>
      <c r="M76" s="176"/>
      <c r="N76" s="176"/>
      <c r="O76" s="27"/>
    </row>
    <row r="77" spans="1:15">
      <c r="A77" s="27"/>
      <c r="B77" s="176"/>
      <c r="C77" s="176"/>
      <c r="K77" s="176"/>
      <c r="L77" s="176"/>
      <c r="M77" s="176"/>
      <c r="N77" s="176"/>
      <c r="O77" s="27"/>
    </row>
    <row r="78" spans="1:15">
      <c r="A78" s="27"/>
      <c r="B78" s="176"/>
      <c r="C78" s="176"/>
      <c r="K78" s="176"/>
      <c r="L78" s="176"/>
      <c r="M78" s="176"/>
      <c r="N78" s="176"/>
      <c r="O78" s="27"/>
    </row>
    <row r="79" spans="1:15">
      <c r="A79" s="27"/>
      <c r="B79" s="176"/>
      <c r="C79" s="176"/>
      <c r="K79" s="176"/>
      <c r="L79" s="176"/>
      <c r="M79" s="176"/>
      <c r="N79" s="176"/>
      <c r="O79" s="27"/>
    </row>
    <row r="80" spans="1:15">
      <c r="A80" s="27"/>
      <c r="B80" s="176"/>
      <c r="C80" s="176"/>
      <c r="K80" s="176"/>
      <c r="L80" s="176"/>
      <c r="M80" s="176"/>
      <c r="N80" s="176"/>
      <c r="O80" s="27"/>
    </row>
    <row r="81" spans="1:15">
      <c r="A81" s="27"/>
      <c r="B81" s="176"/>
      <c r="C81" s="176"/>
      <c r="K81" s="176"/>
      <c r="L81" s="176"/>
      <c r="M81" s="176"/>
      <c r="N81" s="176"/>
      <c r="O81" s="27"/>
    </row>
    <row r="82" spans="1:15">
      <c r="A82" s="27"/>
      <c r="B82" s="176"/>
      <c r="C82" s="176"/>
      <c r="K82" s="176"/>
      <c r="L82" s="176"/>
      <c r="M82" s="176"/>
      <c r="N82" s="176"/>
      <c r="O82" s="27"/>
    </row>
    <row r="83" spans="1:15">
      <c r="A83" s="27"/>
      <c r="B83" s="176"/>
      <c r="C83" s="176"/>
      <c r="K83" s="176"/>
      <c r="L83" s="176"/>
      <c r="M83" s="176"/>
      <c r="N83" s="176"/>
      <c r="O83" s="27"/>
    </row>
    <row r="84" spans="1:15">
      <c r="A84" s="27"/>
      <c r="B84" s="176"/>
      <c r="C84" s="176"/>
      <c r="K84" s="176"/>
      <c r="L84" s="176"/>
      <c r="M84" s="176"/>
      <c r="N84" s="176"/>
      <c r="O84" s="27"/>
    </row>
    <row r="85" spans="1:15">
      <c r="A85" s="27"/>
      <c r="B85" s="176"/>
      <c r="C85" s="176"/>
      <c r="K85" s="176"/>
      <c r="L85" s="176"/>
      <c r="M85" s="176"/>
      <c r="N85" s="176"/>
      <c r="O85" s="27"/>
    </row>
    <row r="86" spans="1:15">
      <c r="A86" s="27"/>
      <c r="B86" s="176"/>
      <c r="C86" s="176"/>
      <c r="K86" s="176"/>
      <c r="L86" s="176"/>
      <c r="M86" s="176"/>
      <c r="N86" s="176"/>
      <c r="O86" s="27"/>
    </row>
    <row r="87" spans="1:15">
      <c r="A87" s="27"/>
      <c r="B87" s="176"/>
      <c r="C87" s="176"/>
      <c r="K87" s="176"/>
      <c r="L87" s="176"/>
      <c r="M87" s="176"/>
      <c r="N87" s="176"/>
      <c r="O87" s="27"/>
    </row>
    <row r="88" spans="1:15">
      <c r="A88" s="27"/>
      <c r="B88" s="176"/>
      <c r="C88" s="176"/>
      <c r="K88" s="176"/>
      <c r="L88" s="176"/>
      <c r="M88" s="176"/>
      <c r="N88" s="176"/>
      <c r="O88" s="27"/>
    </row>
    <row r="89" spans="1:15">
      <c r="A89" s="27"/>
      <c r="B89" s="176"/>
      <c r="C89" s="176"/>
      <c r="K89" s="176"/>
      <c r="L89" s="176"/>
      <c r="M89" s="176"/>
      <c r="N89" s="176"/>
      <c r="O89" s="27"/>
    </row>
    <row r="90" spans="1:15">
      <c r="A90" s="27"/>
      <c r="B90" s="176"/>
      <c r="C90" s="176"/>
      <c r="K90" s="176"/>
      <c r="L90" s="176"/>
      <c r="M90" s="176"/>
      <c r="N90" s="176"/>
      <c r="O90" s="27"/>
    </row>
    <row r="91" spans="1:15">
      <c r="A91" s="27"/>
      <c r="B91" s="176"/>
      <c r="C91" s="176"/>
      <c r="K91" s="176"/>
      <c r="L91" s="176"/>
      <c r="M91" s="176"/>
      <c r="N91" s="176"/>
      <c r="O91" s="27"/>
    </row>
    <row r="92" spans="1:15">
      <c r="A92" s="27"/>
      <c r="B92" s="176"/>
      <c r="C92" s="176"/>
      <c r="K92" s="176"/>
      <c r="L92" s="176"/>
      <c r="M92" s="176"/>
      <c r="N92" s="176"/>
      <c r="O92" s="27"/>
    </row>
    <row r="93" spans="1:15">
      <c r="A93" s="27"/>
      <c r="B93" s="176"/>
      <c r="C93" s="176"/>
      <c r="K93" s="176"/>
      <c r="L93" s="176"/>
      <c r="M93" s="176"/>
      <c r="N93" s="176"/>
      <c r="O93" s="27"/>
    </row>
    <row r="94" spans="1:15">
      <c r="A94" s="27"/>
      <c r="B94" s="176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27"/>
    </row>
    <row r="95" spans="1:15">
      <c r="A95" s="27"/>
      <c r="B95" s="176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27"/>
    </row>
    <row r="96" spans="1:15">
      <c r="A96" s="27"/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27"/>
    </row>
    <row r="97" spans="1:15" ht="15.75" thickBot="1">
      <c r="A97" s="27"/>
      <c r="B97" s="176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27"/>
    </row>
    <row r="98" spans="1:15" ht="19.5" thickBot="1">
      <c r="A98" s="27"/>
      <c r="B98" s="176"/>
      <c r="C98" s="176"/>
      <c r="D98" s="604" t="s">
        <v>183</v>
      </c>
      <c r="E98" s="605"/>
      <c r="F98" s="605"/>
      <c r="G98" s="605"/>
      <c r="H98" s="605"/>
      <c r="I98" s="606"/>
      <c r="J98" s="176"/>
      <c r="K98" s="176"/>
      <c r="L98" s="176"/>
      <c r="M98" s="176"/>
      <c r="N98" s="176"/>
      <c r="O98" s="27"/>
    </row>
    <row r="99" spans="1:15" ht="15.75" thickBot="1">
      <c r="A99" s="27"/>
      <c r="B99" s="176"/>
      <c r="C99" s="176"/>
      <c r="D99" s="520">
        <v>1</v>
      </c>
      <c r="E99" s="535" t="str">
        <f>+'ACUM-FEBRERO'!A70</f>
        <v>VÍA INFOMEX</v>
      </c>
      <c r="F99" s="536"/>
      <c r="G99" s="537"/>
      <c r="H99" s="260">
        <f>+'ACUM-FEBRERO'!B70</f>
        <v>160</v>
      </c>
      <c r="I99" s="353">
        <f>+H99/H106</f>
        <v>0.52287581699346408</v>
      </c>
      <c r="J99" s="176"/>
      <c r="K99" s="176"/>
      <c r="L99" s="176"/>
      <c r="M99" s="176"/>
      <c r="N99" s="176"/>
      <c r="O99" s="27"/>
    </row>
    <row r="100" spans="1:15" ht="15.75" thickBot="1">
      <c r="A100" s="27"/>
      <c r="B100" s="176"/>
      <c r="C100" s="176"/>
      <c r="D100" s="520">
        <v>2</v>
      </c>
      <c r="E100" s="535" t="str">
        <f>+'ACUM-FEBRERO'!A71</f>
        <v>COPIA SIMPLE</v>
      </c>
      <c r="F100" s="536"/>
      <c r="G100" s="537"/>
      <c r="H100" s="260">
        <f>+'ACUM-FEBRERO'!B71</f>
        <v>71</v>
      </c>
      <c r="I100" s="353">
        <f>+H100/H106</f>
        <v>0.23202614379084968</v>
      </c>
      <c r="J100" s="176"/>
      <c r="K100" s="176"/>
      <c r="L100" s="176"/>
      <c r="M100" s="176"/>
      <c r="N100" s="176"/>
      <c r="O100" s="27"/>
    </row>
    <row r="101" spans="1:15" ht="15.75" customHeight="1" thickBot="1">
      <c r="A101" s="27"/>
      <c r="B101" s="176"/>
      <c r="C101" s="176"/>
      <c r="D101" s="520">
        <v>3</v>
      </c>
      <c r="E101" s="535" t="str">
        <f>+'ACUM-FEBRERO'!A72</f>
        <v>COPIA CERTIFICADA</v>
      </c>
      <c r="F101" s="536"/>
      <c r="G101" s="537"/>
      <c r="H101" s="260">
        <f>+'ACUM-FEBRERO'!B72</f>
        <v>64</v>
      </c>
      <c r="I101" s="353">
        <f>+H101/H106</f>
        <v>0.20915032679738563</v>
      </c>
      <c r="J101" s="176"/>
      <c r="K101" s="176"/>
      <c r="L101" s="176"/>
      <c r="M101" s="176"/>
      <c r="N101" s="176"/>
      <c r="O101" s="27"/>
    </row>
    <row r="102" spans="1:15" ht="19.5" customHeight="1" thickBot="1">
      <c r="A102" s="27"/>
      <c r="B102" s="176"/>
      <c r="C102" s="176"/>
      <c r="D102" s="520">
        <v>4</v>
      </c>
      <c r="E102" s="535" t="str">
        <f>+'ACUM-FEBRERO'!A73</f>
        <v>CD</v>
      </c>
      <c r="F102" s="536"/>
      <c r="G102" s="537"/>
      <c r="H102" s="260">
        <f>+'ACUM-FEBRERO'!B73</f>
        <v>6</v>
      </c>
      <c r="I102" s="353">
        <f>+H102/H106</f>
        <v>1.9607843137254902E-2</v>
      </c>
      <c r="J102" s="176"/>
      <c r="K102" s="176"/>
      <c r="L102" s="176"/>
      <c r="M102" s="176"/>
      <c r="N102" s="176"/>
      <c r="O102" s="27"/>
    </row>
    <row r="103" spans="1:15" ht="19.5" customHeight="1" thickBot="1">
      <c r="A103" s="27"/>
      <c r="B103" s="176"/>
      <c r="C103" s="176"/>
      <c r="D103" s="520">
        <v>5</v>
      </c>
      <c r="E103" s="535" t="str">
        <f>+'ACUM-FEBRERO'!A74</f>
        <v>COPIA SIMPLE Y COPIA CERTIFICADA</v>
      </c>
      <c r="F103" s="536"/>
      <c r="G103" s="537"/>
      <c r="H103" s="260">
        <f>+'ACUM-FEBRERO'!B74</f>
        <v>4</v>
      </c>
      <c r="I103" s="353">
        <f>+H103/H106</f>
        <v>1.3071895424836602E-2</v>
      </c>
      <c r="J103" s="176"/>
      <c r="K103" s="176"/>
      <c r="L103" s="176"/>
      <c r="M103" s="176"/>
      <c r="N103" s="176"/>
      <c r="O103" s="27"/>
    </row>
    <row r="104" spans="1:15" ht="15.75" customHeight="1" thickBot="1">
      <c r="A104" s="27"/>
      <c r="B104" s="176"/>
      <c r="C104" s="176"/>
      <c r="D104" s="520">
        <v>6</v>
      </c>
      <c r="E104" s="535" t="str">
        <f>+'ACUM-FEBRERO'!A75</f>
        <v>CONSULTA FISICA</v>
      </c>
      <c r="F104" s="536"/>
      <c r="G104" s="537"/>
      <c r="H104" s="260">
        <f>+'ACUM-FEBRERO'!B75</f>
        <v>1</v>
      </c>
      <c r="I104" s="353">
        <f>+H104/H106</f>
        <v>3.2679738562091504E-3</v>
      </c>
      <c r="J104" s="176"/>
      <c r="K104" s="176"/>
      <c r="L104" s="176"/>
      <c r="M104" s="176"/>
      <c r="N104" s="176"/>
      <c r="O104" s="27"/>
    </row>
    <row r="105" spans="1:15" ht="16.5" customHeight="1" thickBot="1">
      <c r="A105" s="27"/>
      <c r="B105" s="176"/>
      <c r="C105" s="176"/>
      <c r="D105" s="520">
        <v>7</v>
      </c>
      <c r="E105" s="535" t="str">
        <f>+'ACUM-FEBRERO'!A76</f>
        <v>COPIA SIMPLE Y COPIA DIGITAL</v>
      </c>
      <c r="F105" s="536"/>
      <c r="G105" s="537"/>
      <c r="H105" s="260">
        <f>+'ACUM-FEBRERO'!B76</f>
        <v>0</v>
      </c>
      <c r="I105" s="523">
        <f>+H105/H106</f>
        <v>0</v>
      </c>
      <c r="J105" s="176"/>
      <c r="K105" s="176"/>
      <c r="L105" s="176"/>
      <c r="M105" s="176"/>
      <c r="N105" s="176"/>
      <c r="O105" s="27"/>
    </row>
    <row r="106" spans="1:15" ht="15.75" customHeight="1" thickBot="1">
      <c r="A106" s="27"/>
      <c r="B106" s="176"/>
      <c r="C106" s="176"/>
      <c r="D106" s="176"/>
      <c r="E106" s="176"/>
      <c r="F106" s="176"/>
      <c r="G106" s="521" t="s">
        <v>2</v>
      </c>
      <c r="H106" s="303">
        <f>SUM(H99:H105)</f>
        <v>306</v>
      </c>
      <c r="I106" s="522">
        <f>SUM(I99:I103)</f>
        <v>0.99673202614379086</v>
      </c>
      <c r="J106" s="176"/>
      <c r="K106" s="176"/>
      <c r="L106" s="176"/>
      <c r="M106" s="176"/>
      <c r="N106" s="176"/>
      <c r="O106" s="27"/>
    </row>
    <row r="107" spans="1:15">
      <c r="A107" s="27"/>
      <c r="B107" s="176"/>
      <c r="C107" s="176"/>
      <c r="D107" s="176"/>
      <c r="E107" s="176"/>
      <c r="F107" s="176"/>
      <c r="G107" s="176"/>
      <c r="H107" s="176"/>
      <c r="I107" s="176"/>
      <c r="J107" s="176"/>
      <c r="K107" s="176"/>
      <c r="L107" s="176"/>
      <c r="M107" s="176"/>
      <c r="N107" s="176"/>
      <c r="O107" s="27"/>
    </row>
    <row r="108" spans="1:15" ht="15.75" thickBot="1">
      <c r="A108" s="27"/>
      <c r="B108" s="176"/>
      <c r="C108" s="176"/>
      <c r="D108" s="176"/>
      <c r="E108" s="176"/>
      <c r="F108" s="176"/>
      <c r="G108" s="176"/>
      <c r="H108" s="176"/>
      <c r="I108" s="176"/>
      <c r="J108" s="176"/>
      <c r="K108" s="176"/>
      <c r="L108" s="176"/>
      <c r="M108" s="176"/>
      <c r="N108" s="176"/>
      <c r="O108" s="27"/>
    </row>
    <row r="109" spans="1:15" ht="18.75" customHeight="1" thickBot="1">
      <c r="A109" s="27"/>
      <c r="B109" s="176"/>
      <c r="C109" s="176"/>
      <c r="D109" s="599" t="s">
        <v>183</v>
      </c>
      <c r="E109" s="600"/>
      <c r="F109" s="600"/>
      <c r="G109" s="600"/>
      <c r="H109" s="600"/>
      <c r="I109" s="601"/>
      <c r="J109" s="176"/>
      <c r="K109" s="176"/>
      <c r="L109" s="176"/>
      <c r="M109" s="176"/>
      <c r="N109" s="176"/>
      <c r="O109" s="27"/>
    </row>
    <row r="110" spans="1:15">
      <c r="A110" s="27"/>
      <c r="B110" s="176"/>
      <c r="C110" s="176"/>
      <c r="D110" s="176"/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27"/>
    </row>
    <row r="111" spans="1:15">
      <c r="A111" s="27"/>
      <c r="B111" s="176"/>
      <c r="C111" s="176"/>
      <c r="D111" s="51"/>
      <c r="E111" s="51"/>
      <c r="F111" s="51"/>
      <c r="G111" s="51"/>
      <c r="H111" s="51"/>
      <c r="I111" s="51"/>
      <c r="J111" s="176"/>
      <c r="K111" s="176"/>
      <c r="L111" s="176"/>
      <c r="M111" s="176"/>
      <c r="N111" s="176"/>
      <c r="O111" s="27"/>
    </row>
    <row r="112" spans="1:15" ht="18.75" customHeight="1">
      <c r="A112" s="27"/>
      <c r="B112" s="176"/>
      <c r="C112" s="176"/>
      <c r="D112" s="51"/>
      <c r="E112" s="51"/>
      <c r="F112" s="51"/>
      <c r="G112" s="51"/>
      <c r="H112" s="51"/>
      <c r="I112" s="51"/>
      <c r="J112" s="176"/>
      <c r="K112" s="176"/>
      <c r="L112" s="176"/>
      <c r="M112" s="176"/>
      <c r="N112" s="176"/>
      <c r="O112" s="27"/>
    </row>
    <row r="113" spans="1:15">
      <c r="A113" s="27"/>
      <c r="B113" s="176"/>
      <c r="C113" s="176"/>
      <c r="D113" s="51"/>
      <c r="E113" s="51"/>
      <c r="F113" s="51"/>
      <c r="G113" s="51"/>
      <c r="H113" s="51"/>
      <c r="I113" s="51"/>
      <c r="J113" s="176"/>
      <c r="K113" s="176"/>
      <c r="L113" s="176"/>
      <c r="M113" s="176"/>
      <c r="N113" s="176"/>
      <c r="O113" s="27"/>
    </row>
    <row r="114" spans="1:15">
      <c r="A114" s="27"/>
      <c r="B114" s="176"/>
      <c r="C114" s="176"/>
      <c r="D114" s="51"/>
      <c r="E114" s="51"/>
      <c r="F114" s="51"/>
      <c r="G114" s="51"/>
      <c r="H114" s="51"/>
      <c r="I114" s="51"/>
      <c r="J114" s="176"/>
      <c r="K114" s="176"/>
      <c r="L114" s="176"/>
      <c r="M114" s="176"/>
      <c r="N114" s="176"/>
      <c r="O114" s="27"/>
    </row>
    <row r="115" spans="1:15">
      <c r="A115" s="27"/>
      <c r="B115" s="176"/>
      <c r="C115" s="176"/>
      <c r="D115" s="51"/>
      <c r="E115" s="51"/>
      <c r="F115" s="51"/>
      <c r="G115" s="51"/>
      <c r="H115" s="51"/>
      <c r="I115" s="51"/>
      <c r="J115" s="176"/>
      <c r="K115" s="176"/>
      <c r="L115" s="176"/>
      <c r="M115" s="176"/>
      <c r="N115" s="176"/>
      <c r="O115" s="27"/>
    </row>
    <row r="116" spans="1:15">
      <c r="A116" s="27"/>
      <c r="B116" s="176"/>
      <c r="C116" s="176"/>
      <c r="D116" s="51"/>
      <c r="E116" s="51"/>
      <c r="F116" s="51"/>
      <c r="G116" s="51"/>
      <c r="H116" s="51"/>
      <c r="I116" s="51"/>
      <c r="J116" s="176"/>
      <c r="K116" s="176"/>
      <c r="L116" s="176"/>
      <c r="M116" s="176"/>
      <c r="N116" s="176"/>
      <c r="O116" s="27"/>
    </row>
    <row r="117" spans="1:15">
      <c r="A117" s="27"/>
      <c r="B117" s="176"/>
      <c r="C117" s="176"/>
      <c r="D117" s="51"/>
      <c r="E117" s="51"/>
      <c r="F117" s="51"/>
      <c r="G117" s="51"/>
      <c r="H117" s="51"/>
      <c r="I117" s="51"/>
      <c r="J117" s="176"/>
      <c r="K117" s="176"/>
      <c r="L117" s="176"/>
      <c r="M117" s="176"/>
      <c r="N117" s="176"/>
      <c r="O117" s="27"/>
    </row>
    <row r="118" spans="1:15">
      <c r="A118" s="27"/>
      <c r="B118" s="176"/>
      <c r="C118" s="176"/>
      <c r="D118" s="51"/>
      <c r="E118" s="51"/>
      <c r="F118" s="51"/>
      <c r="G118" s="51"/>
      <c r="H118" s="51"/>
      <c r="I118" s="51"/>
      <c r="J118" s="176"/>
      <c r="K118" s="176"/>
      <c r="L118" s="176"/>
      <c r="M118" s="176"/>
      <c r="N118" s="176"/>
      <c r="O118" s="27"/>
    </row>
    <row r="119" spans="1:15">
      <c r="A119" s="27"/>
      <c r="B119" s="176"/>
      <c r="C119" s="176"/>
      <c r="D119" s="51"/>
      <c r="E119" s="51"/>
      <c r="F119" s="51"/>
      <c r="G119" s="51"/>
      <c r="H119" s="51"/>
      <c r="I119" s="51"/>
      <c r="J119" s="176"/>
      <c r="K119" s="176"/>
      <c r="L119" s="176"/>
      <c r="M119" s="176"/>
      <c r="N119" s="176"/>
      <c r="O119" s="27"/>
    </row>
    <row r="120" spans="1:15">
      <c r="A120" s="27"/>
      <c r="B120" s="176"/>
      <c r="C120" s="176"/>
      <c r="D120" s="51"/>
      <c r="E120" s="51"/>
      <c r="F120" s="51"/>
      <c r="G120" s="51"/>
      <c r="H120" s="51"/>
      <c r="I120" s="51"/>
      <c r="J120" s="176"/>
      <c r="K120" s="176"/>
      <c r="L120" s="176"/>
      <c r="M120" s="176"/>
      <c r="N120" s="176"/>
      <c r="O120" s="27"/>
    </row>
    <row r="121" spans="1:15">
      <c r="A121" s="27"/>
      <c r="B121" s="176"/>
      <c r="C121" s="176"/>
      <c r="D121" s="51"/>
      <c r="E121" s="51"/>
      <c r="F121" s="51"/>
      <c r="G121" s="51"/>
      <c r="H121" s="51"/>
      <c r="I121" s="51"/>
      <c r="J121" s="176"/>
      <c r="K121" s="176"/>
      <c r="L121" s="176"/>
      <c r="M121" s="176"/>
      <c r="N121" s="176"/>
      <c r="O121" s="27"/>
    </row>
    <row r="122" spans="1:15">
      <c r="A122" s="27"/>
      <c r="B122" s="176"/>
      <c r="C122" s="176"/>
      <c r="D122" s="51"/>
      <c r="E122" s="51"/>
      <c r="F122" s="51"/>
      <c r="G122" s="51"/>
      <c r="H122" s="51"/>
      <c r="I122" s="51"/>
      <c r="J122" s="176"/>
      <c r="K122" s="176"/>
      <c r="L122" s="176"/>
      <c r="M122" s="176"/>
      <c r="N122" s="176"/>
      <c r="O122" s="27"/>
    </row>
    <row r="123" spans="1:15">
      <c r="A123" s="27"/>
      <c r="B123" s="176"/>
      <c r="C123" s="176"/>
      <c r="D123" s="51"/>
      <c r="E123" s="51"/>
      <c r="F123" s="51"/>
      <c r="G123" s="51"/>
      <c r="H123" s="51"/>
      <c r="I123" s="51"/>
      <c r="J123" s="176"/>
      <c r="K123" s="176"/>
      <c r="L123" s="176"/>
      <c r="M123" s="176"/>
      <c r="N123" s="176"/>
      <c r="O123" s="27"/>
    </row>
    <row r="124" spans="1:15">
      <c r="A124" s="27"/>
      <c r="B124" s="176"/>
      <c r="C124" s="176"/>
      <c r="D124" s="51"/>
      <c r="E124" s="51"/>
      <c r="F124" s="51"/>
      <c r="G124" s="51"/>
      <c r="H124" s="51"/>
      <c r="I124" s="51"/>
      <c r="J124" s="176"/>
      <c r="K124" s="176"/>
      <c r="L124" s="176"/>
      <c r="M124" s="176"/>
      <c r="N124" s="176"/>
      <c r="O124" s="27"/>
    </row>
    <row r="125" spans="1:15">
      <c r="A125" s="27"/>
      <c r="B125" s="176"/>
      <c r="C125" s="176"/>
      <c r="D125" s="51"/>
      <c r="E125" s="51"/>
      <c r="F125" s="51"/>
      <c r="G125" s="51"/>
      <c r="H125" s="51"/>
      <c r="I125" s="51"/>
      <c r="J125" s="176"/>
      <c r="K125" s="176"/>
      <c r="L125" s="176"/>
      <c r="M125" s="176"/>
      <c r="N125" s="176"/>
      <c r="O125" s="27"/>
    </row>
    <row r="126" spans="1:15">
      <c r="A126" s="27"/>
      <c r="B126" s="176"/>
      <c r="C126" s="176"/>
      <c r="D126" s="51"/>
      <c r="E126" s="51"/>
      <c r="F126" s="51"/>
      <c r="G126" s="51"/>
      <c r="H126" s="51"/>
      <c r="I126" s="51"/>
      <c r="J126" s="176"/>
      <c r="K126" s="176"/>
      <c r="L126" s="176"/>
      <c r="M126" s="176"/>
      <c r="N126" s="176"/>
      <c r="O126" s="27"/>
    </row>
    <row r="127" spans="1:15">
      <c r="A127" s="27"/>
      <c r="B127" s="176"/>
      <c r="C127" s="176"/>
      <c r="D127" s="51"/>
      <c r="E127" s="51"/>
      <c r="F127" s="51"/>
      <c r="G127" s="51"/>
      <c r="H127" s="51"/>
      <c r="I127" s="51"/>
      <c r="J127" s="176"/>
      <c r="K127" s="176"/>
      <c r="L127" s="176"/>
      <c r="M127" s="176"/>
      <c r="N127" s="176"/>
      <c r="O127" s="27"/>
    </row>
    <row r="128" spans="1:15">
      <c r="A128" s="27"/>
      <c r="B128" s="176"/>
      <c r="C128" s="176"/>
      <c r="D128" s="51"/>
      <c r="E128" s="51"/>
      <c r="F128" s="51"/>
      <c r="G128" s="51"/>
      <c r="H128" s="51"/>
      <c r="I128" s="51"/>
      <c r="J128" s="176"/>
      <c r="K128" s="176"/>
      <c r="L128" s="176"/>
      <c r="M128" s="176"/>
      <c r="N128" s="176"/>
      <c r="O128" s="27"/>
    </row>
    <row r="129" spans="1:15">
      <c r="A129" s="27"/>
      <c r="B129" s="176"/>
      <c r="C129" s="176"/>
      <c r="D129" s="51"/>
      <c r="E129" s="51"/>
      <c r="F129" s="51"/>
      <c r="G129" s="51"/>
      <c r="H129" s="51"/>
      <c r="I129" s="51"/>
      <c r="J129" s="176"/>
      <c r="K129" s="176"/>
      <c r="L129" s="176"/>
      <c r="M129" s="176"/>
      <c r="N129" s="176"/>
      <c r="O129" s="27"/>
    </row>
    <row r="130" spans="1:15">
      <c r="A130" s="27"/>
      <c r="B130" s="176"/>
      <c r="C130" s="176"/>
      <c r="D130" s="51"/>
      <c r="E130" s="51"/>
      <c r="F130" s="51"/>
      <c r="G130" s="51"/>
      <c r="H130" s="51"/>
      <c r="I130" s="51"/>
      <c r="J130" s="176"/>
      <c r="K130" s="176"/>
      <c r="L130" s="176"/>
      <c r="M130" s="176"/>
      <c r="N130" s="176"/>
      <c r="O130" s="27"/>
    </row>
    <row r="131" spans="1:15">
      <c r="A131" s="27"/>
      <c r="B131" s="176"/>
      <c r="C131" s="176"/>
      <c r="D131" s="51"/>
      <c r="E131" s="51"/>
      <c r="F131" s="51"/>
      <c r="G131" s="51"/>
      <c r="H131" s="51"/>
      <c r="I131" s="51"/>
      <c r="J131" s="176"/>
      <c r="K131" s="176"/>
      <c r="L131" s="176"/>
      <c r="M131" s="176"/>
      <c r="N131" s="176"/>
      <c r="O131" s="27"/>
    </row>
    <row r="132" spans="1:15">
      <c r="A132" s="27"/>
      <c r="B132" s="176"/>
      <c r="C132" s="176"/>
      <c r="D132" s="176"/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27"/>
    </row>
    <row r="133" spans="1:15">
      <c r="A133" s="27"/>
      <c r="B133" s="176"/>
      <c r="C133" s="176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27"/>
    </row>
    <row r="134" spans="1:15">
      <c r="A134" s="27"/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27"/>
    </row>
    <row r="135" spans="1:15" ht="15.75" thickBot="1">
      <c r="A135" s="27"/>
      <c r="B135" s="176"/>
      <c r="C135" s="176"/>
      <c r="D135" s="176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27"/>
    </row>
    <row r="136" spans="1:15" ht="19.5" thickBot="1">
      <c r="A136" s="27"/>
      <c r="B136" s="176"/>
      <c r="C136" s="176"/>
      <c r="D136" s="176"/>
      <c r="E136" s="599" t="s">
        <v>209</v>
      </c>
      <c r="F136" s="600"/>
      <c r="G136" s="600"/>
      <c r="H136" s="600"/>
      <c r="I136" s="601"/>
      <c r="J136" s="176"/>
      <c r="K136" s="176"/>
      <c r="L136" s="176"/>
      <c r="M136" s="176"/>
      <c r="N136" s="176"/>
      <c r="O136" s="27"/>
    </row>
    <row r="137" spans="1:15" ht="15.75" thickBot="1">
      <c r="A137" s="27"/>
      <c r="B137" s="176"/>
      <c r="C137" s="176"/>
      <c r="D137" s="176"/>
      <c r="E137" s="354">
        <v>1</v>
      </c>
      <c r="F137" s="355" t="s">
        <v>9</v>
      </c>
      <c r="G137" s="356"/>
      <c r="H137" s="357"/>
      <c r="I137" s="546">
        <f>+'ACUM-FEBRERO'!B42</f>
        <v>633</v>
      </c>
      <c r="J137" s="176"/>
      <c r="K137" s="176"/>
      <c r="L137" s="176"/>
      <c r="M137" s="176"/>
      <c r="N137" s="176"/>
      <c r="O137" s="27"/>
    </row>
    <row r="138" spans="1:15" ht="15.75" thickBot="1">
      <c r="A138" s="27"/>
      <c r="B138" s="176"/>
      <c r="C138" s="176"/>
      <c r="D138" s="176"/>
      <c r="E138" s="176"/>
      <c r="F138" s="176"/>
      <c r="G138" s="176"/>
      <c r="H138" s="214" t="s">
        <v>2</v>
      </c>
      <c r="I138" s="263">
        <f>SUM(I137)</f>
        <v>633</v>
      </c>
      <c r="J138" s="176"/>
      <c r="K138" s="176"/>
      <c r="L138" s="176"/>
      <c r="M138" s="176"/>
      <c r="N138" s="176"/>
      <c r="O138" s="27"/>
    </row>
    <row r="139" spans="1:15" ht="19.5" customHeight="1">
      <c r="A139" s="27"/>
      <c r="B139" s="176"/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27"/>
    </row>
    <row r="140" spans="1:15" ht="15.75" thickBot="1">
      <c r="A140" s="27"/>
      <c r="B140" s="176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27"/>
    </row>
    <row r="141" spans="1:15" ht="19.5" thickBot="1">
      <c r="A141" s="27"/>
      <c r="B141" s="176"/>
      <c r="C141" s="176"/>
      <c r="D141" s="176"/>
      <c r="E141" s="599" t="s">
        <v>186</v>
      </c>
      <c r="F141" s="600"/>
      <c r="G141" s="600"/>
      <c r="H141" s="600"/>
      <c r="I141" s="601"/>
      <c r="J141" s="176"/>
      <c r="K141" s="176"/>
      <c r="L141" s="176"/>
      <c r="M141" s="176"/>
      <c r="N141" s="176"/>
      <c r="O141" s="27"/>
    </row>
    <row r="142" spans="1:15" ht="18" customHeight="1" thickBot="1">
      <c r="A142" s="27"/>
      <c r="B142" s="176"/>
      <c r="C142" s="176"/>
      <c r="D142" s="176"/>
      <c r="E142" s="217">
        <v>1</v>
      </c>
      <c r="F142" s="588" t="s">
        <v>497</v>
      </c>
      <c r="G142" s="589"/>
      <c r="H142" s="742"/>
      <c r="I142" s="360">
        <f>+'ACUM-FEBRERO'!B84</f>
        <v>357</v>
      </c>
      <c r="J142" s="176"/>
      <c r="K142" s="176"/>
      <c r="L142" s="176"/>
      <c r="M142" s="176"/>
      <c r="N142" s="176"/>
      <c r="O142" s="27"/>
    </row>
    <row r="143" spans="1:15" ht="15.75" thickBot="1">
      <c r="A143" s="27"/>
      <c r="B143" s="176"/>
      <c r="C143" s="176"/>
      <c r="D143" s="176"/>
      <c r="E143" s="176"/>
      <c r="F143" s="176"/>
      <c r="G143" s="176"/>
      <c r="H143" s="214" t="s">
        <v>2</v>
      </c>
      <c r="I143" s="263">
        <f>SUM(I142)</f>
        <v>357</v>
      </c>
      <c r="J143" s="176"/>
      <c r="K143" s="176"/>
      <c r="L143" s="176"/>
      <c r="M143" s="176"/>
      <c r="N143" s="176"/>
      <c r="O143" s="27"/>
    </row>
    <row r="144" spans="1:15" ht="19.5" customHeight="1">
      <c r="A144" s="27"/>
      <c r="B144" s="176"/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27"/>
    </row>
    <row r="145" spans="1:15" ht="15" customHeight="1" thickBot="1">
      <c r="A145" s="27"/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27"/>
    </row>
    <row r="146" spans="1:15" ht="15" customHeight="1" thickBot="1">
      <c r="A146" s="27"/>
      <c r="B146" s="176"/>
      <c r="C146" s="176"/>
      <c r="D146" s="176"/>
      <c r="E146" s="610" t="s">
        <v>224</v>
      </c>
      <c r="F146" s="611"/>
      <c r="G146" s="611"/>
      <c r="H146" s="611"/>
      <c r="I146" s="612"/>
      <c r="J146" s="176"/>
      <c r="K146" s="176"/>
      <c r="L146" s="176"/>
      <c r="M146" s="176"/>
      <c r="N146" s="176"/>
      <c r="O146" s="27"/>
    </row>
    <row r="147" spans="1:15" ht="15.75" thickBot="1">
      <c r="A147" s="27"/>
      <c r="B147" s="176"/>
      <c r="C147" s="176"/>
      <c r="D147" s="176"/>
      <c r="E147" s="217">
        <v>1</v>
      </c>
      <c r="F147" s="359" t="s">
        <v>225</v>
      </c>
      <c r="G147" s="345"/>
      <c r="H147" s="358"/>
      <c r="I147" s="360">
        <v>0</v>
      </c>
      <c r="J147" s="176"/>
      <c r="K147" s="176"/>
      <c r="L147" s="176"/>
      <c r="M147" s="176"/>
      <c r="N147" s="176"/>
      <c r="O147" s="27"/>
    </row>
    <row r="148" spans="1:15" ht="15.75" thickBot="1">
      <c r="A148" s="27"/>
      <c r="B148" s="176"/>
      <c r="C148" s="176"/>
      <c r="D148" s="176"/>
      <c r="E148" s="176"/>
      <c r="F148" s="176"/>
      <c r="G148" s="176"/>
      <c r="H148" s="214" t="s">
        <v>2</v>
      </c>
      <c r="I148" s="263">
        <f>SUM(I147)</f>
        <v>0</v>
      </c>
      <c r="J148" s="176"/>
      <c r="K148" s="176"/>
      <c r="L148" s="176"/>
      <c r="M148" s="176"/>
      <c r="N148" s="176"/>
      <c r="O148" s="27"/>
    </row>
    <row r="149" spans="1:15" s="497" customFormat="1">
      <c r="A149" s="27"/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27"/>
    </row>
    <row r="150" spans="1:15" s="497" customFormat="1">
      <c r="A150" s="27"/>
      <c r="B150" s="176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27"/>
    </row>
    <row r="151" spans="1:15" s="497" customFormat="1">
      <c r="A151" s="27"/>
      <c r="B151" s="176"/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27"/>
    </row>
    <row r="152" spans="1:15">
      <c r="A152" s="27"/>
      <c r="B152" s="176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27"/>
    </row>
    <row r="153" spans="1:15" ht="15.75" thickBot="1">
      <c r="A153" s="27"/>
      <c r="B153" s="176"/>
      <c r="C153" s="176"/>
      <c r="D153" s="176"/>
      <c r="E153" s="176"/>
      <c r="F153" s="176"/>
      <c r="G153" s="176"/>
      <c r="H153" s="176"/>
      <c r="I153" s="176"/>
      <c r="J153" s="176"/>
      <c r="K153" s="176"/>
      <c r="L153" s="176"/>
      <c r="M153" s="176"/>
      <c r="N153" s="176"/>
      <c r="O153" s="27"/>
    </row>
    <row r="154" spans="1:15" ht="19.5" thickBot="1">
      <c r="A154" s="27"/>
      <c r="B154" s="176"/>
      <c r="C154" s="176"/>
      <c r="D154" s="599" t="s">
        <v>188</v>
      </c>
      <c r="E154" s="600"/>
      <c r="F154" s="600"/>
      <c r="G154" s="605"/>
      <c r="H154" s="605"/>
      <c r="I154" s="601"/>
      <c r="J154" s="176"/>
      <c r="K154" s="176"/>
      <c r="L154" s="176"/>
      <c r="M154" s="176"/>
      <c r="N154" s="176"/>
      <c r="O154" s="27"/>
    </row>
    <row r="155" spans="1:15" ht="15.75" thickBot="1">
      <c r="A155" s="27"/>
      <c r="B155" s="176"/>
      <c r="C155" s="176"/>
      <c r="D155" s="217">
        <v>1</v>
      </c>
      <c r="E155" s="218" t="str">
        <f>+'ACUM-FEBRERO'!A114</f>
        <v>ORDINARIA</v>
      </c>
      <c r="F155" s="219"/>
      <c r="G155" s="220"/>
      <c r="H155" s="221">
        <f>+'ACUM-FEBRERO'!B114</f>
        <v>246</v>
      </c>
      <c r="I155" s="222">
        <f>+H155/H159</f>
        <v>0.80392156862745101</v>
      </c>
      <c r="J155" s="176"/>
      <c r="K155" s="176"/>
      <c r="L155" s="176"/>
      <c r="M155" s="176"/>
      <c r="N155" s="176"/>
      <c r="O155" s="27"/>
    </row>
    <row r="156" spans="1:15" ht="15.75" thickBot="1">
      <c r="A156" s="27"/>
      <c r="B156" s="176"/>
      <c r="C156" s="176"/>
      <c r="D156" s="217">
        <v>2</v>
      </c>
      <c r="E156" s="218" t="str">
        <f>+'ACUM-FEBRERO'!A115</f>
        <v>FUNDAMENTAL</v>
      </c>
      <c r="F156" s="219"/>
      <c r="G156" s="220"/>
      <c r="H156" s="529">
        <f>+'ACUM-FEBRERO'!B115</f>
        <v>49</v>
      </c>
      <c r="I156" s="210">
        <f>+H156/H159</f>
        <v>0.16013071895424835</v>
      </c>
      <c r="J156" s="176"/>
      <c r="K156" s="176"/>
      <c r="L156" s="176"/>
      <c r="M156" s="176"/>
      <c r="N156" s="176"/>
      <c r="O156" s="27"/>
    </row>
    <row r="157" spans="1:15" ht="19.5" customHeight="1" thickBot="1">
      <c r="A157" s="27"/>
      <c r="B157" s="176"/>
      <c r="C157" s="176"/>
      <c r="D157" s="217">
        <v>3</v>
      </c>
      <c r="E157" s="218" t="str">
        <f>+'ACUM-FEBRERO'!A117</f>
        <v>CONFIDENCIAL</v>
      </c>
      <c r="F157" s="219"/>
      <c r="G157" s="220"/>
      <c r="H157" s="529">
        <f>+'ACUM-FEBRERO'!B116</f>
        <v>11</v>
      </c>
      <c r="I157" s="225">
        <f>H157/H159</f>
        <v>3.5947712418300651E-2</v>
      </c>
      <c r="J157" s="176"/>
      <c r="K157" s="176"/>
      <c r="L157" s="176"/>
      <c r="M157" s="176"/>
      <c r="N157" s="176"/>
      <c r="O157" s="27"/>
    </row>
    <row r="158" spans="1:15" ht="15.75" thickBot="1">
      <c r="A158" s="27"/>
      <c r="B158" s="176"/>
      <c r="C158" s="176"/>
      <c r="D158" s="343">
        <v>4</v>
      </c>
      <c r="E158" s="218" t="str">
        <f>+'ACUM-FEBRERO'!A116</f>
        <v>RESERVADA</v>
      </c>
      <c r="F158" s="219"/>
      <c r="G158" s="220"/>
      <c r="H158" s="529">
        <f>+'ACUM-FEBRERO'!B117</f>
        <v>0</v>
      </c>
      <c r="I158" s="210">
        <f>H158/H159</f>
        <v>0</v>
      </c>
      <c r="J158" s="176"/>
      <c r="K158" s="176"/>
      <c r="L158" s="176"/>
      <c r="M158" s="176"/>
      <c r="N158" s="176"/>
      <c r="O158" s="27"/>
    </row>
    <row r="159" spans="1:15" ht="15.75" customHeight="1" thickBot="1">
      <c r="A159" s="27"/>
      <c r="B159" s="176"/>
      <c r="C159" s="176"/>
      <c r="D159" s="176"/>
      <c r="E159" s="176"/>
      <c r="F159" s="176"/>
      <c r="G159" s="214" t="s">
        <v>2</v>
      </c>
      <c r="H159" s="361">
        <f>SUM(H155:H158)</f>
        <v>306</v>
      </c>
      <c r="I159" s="362">
        <f>SUM(I155:I157)</f>
        <v>1</v>
      </c>
      <c r="J159" s="176"/>
      <c r="K159" s="176"/>
      <c r="L159" s="176"/>
      <c r="M159" s="176"/>
      <c r="N159" s="176"/>
      <c r="O159" s="27"/>
    </row>
    <row r="160" spans="1:15" ht="15.75" customHeight="1">
      <c r="A160" s="27"/>
      <c r="B160" s="176"/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27"/>
    </row>
    <row r="161" spans="1:15">
      <c r="A161" s="27"/>
      <c r="B161" s="176"/>
      <c r="C161" s="176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27"/>
    </row>
    <row r="162" spans="1:15">
      <c r="A162" s="27"/>
      <c r="B162" s="176"/>
      <c r="C162" s="176"/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27"/>
    </row>
    <row r="163" spans="1:15">
      <c r="A163" s="27"/>
      <c r="B163" s="176"/>
      <c r="C163" s="176"/>
      <c r="D163" s="176"/>
      <c r="E163" s="176"/>
      <c r="F163" s="176"/>
      <c r="G163" s="176"/>
      <c r="H163" s="176"/>
      <c r="I163" s="176"/>
      <c r="J163" s="176"/>
      <c r="K163" s="176"/>
      <c r="L163" s="176"/>
      <c r="M163" s="176"/>
      <c r="N163" s="176"/>
      <c r="O163" s="27"/>
    </row>
    <row r="164" spans="1:15">
      <c r="A164" s="27"/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27"/>
    </row>
    <row r="165" spans="1:15">
      <c r="A165" s="27"/>
      <c r="B165" s="176"/>
      <c r="C165" s="176"/>
      <c r="D165" s="51"/>
      <c r="E165" s="51"/>
      <c r="F165" s="51"/>
      <c r="G165" s="61"/>
      <c r="H165" s="51"/>
      <c r="I165" s="51"/>
      <c r="J165" s="176"/>
      <c r="K165" s="176"/>
      <c r="L165" s="176"/>
      <c r="M165" s="176"/>
      <c r="N165" s="176"/>
      <c r="O165" s="27"/>
    </row>
    <row r="166" spans="1:15">
      <c r="A166" s="27"/>
      <c r="B166" s="176"/>
      <c r="C166" s="176"/>
      <c r="D166" s="51"/>
      <c r="E166" s="51"/>
      <c r="F166" s="51"/>
      <c r="G166" s="61"/>
      <c r="H166" s="51"/>
      <c r="I166" s="51"/>
      <c r="J166" s="176"/>
      <c r="K166" s="176"/>
      <c r="L166" s="176"/>
      <c r="M166" s="176"/>
      <c r="N166" s="176"/>
      <c r="O166" s="27"/>
    </row>
    <row r="167" spans="1:15">
      <c r="A167" s="27"/>
      <c r="B167" s="176"/>
      <c r="C167" s="176"/>
      <c r="D167" s="51"/>
      <c r="E167" s="51"/>
      <c r="F167" s="51"/>
      <c r="G167" s="61"/>
      <c r="H167" s="51"/>
      <c r="I167" s="51"/>
      <c r="J167" s="176"/>
      <c r="K167" s="176"/>
      <c r="L167" s="176"/>
      <c r="M167" s="176"/>
      <c r="N167" s="176"/>
      <c r="O167" s="27"/>
    </row>
    <row r="168" spans="1:15">
      <c r="A168" s="27"/>
      <c r="B168" s="176"/>
      <c r="C168" s="176"/>
      <c r="D168" s="51"/>
      <c r="E168" s="51"/>
      <c r="F168" s="51"/>
      <c r="G168" s="61"/>
      <c r="H168" s="51"/>
      <c r="I168" s="51"/>
      <c r="J168" s="176"/>
      <c r="K168" s="176"/>
      <c r="L168" s="176"/>
      <c r="M168" s="176"/>
      <c r="N168" s="176"/>
      <c r="O168" s="27"/>
    </row>
    <row r="169" spans="1:15">
      <c r="A169" s="27"/>
      <c r="B169" s="176"/>
      <c r="C169" s="176"/>
      <c r="D169" s="51"/>
      <c r="E169" s="51"/>
      <c r="F169" s="51"/>
      <c r="G169" s="61"/>
      <c r="H169" s="51"/>
      <c r="I169" s="51"/>
      <c r="J169" s="176"/>
      <c r="K169" s="176"/>
      <c r="L169" s="176"/>
      <c r="M169" s="176"/>
      <c r="N169" s="176"/>
      <c r="O169" s="27"/>
    </row>
    <row r="170" spans="1:15">
      <c r="A170" s="27"/>
      <c r="B170" s="176"/>
      <c r="C170" s="176"/>
      <c r="D170" s="51"/>
      <c r="E170" s="51"/>
      <c r="F170" s="51"/>
      <c r="G170" s="61"/>
      <c r="H170" s="51"/>
      <c r="I170" s="51"/>
      <c r="J170" s="176"/>
      <c r="K170" s="176"/>
      <c r="L170" s="176"/>
      <c r="M170" s="176"/>
      <c r="N170" s="176"/>
      <c r="O170" s="27"/>
    </row>
    <row r="171" spans="1:15">
      <c r="A171" s="27"/>
      <c r="B171" s="176"/>
      <c r="C171" s="176"/>
      <c r="D171" s="51"/>
      <c r="E171" s="51"/>
      <c r="F171" s="51"/>
      <c r="G171" s="61"/>
      <c r="H171" s="51"/>
      <c r="I171" s="51"/>
      <c r="J171" s="176"/>
      <c r="K171" s="176"/>
      <c r="L171" s="176"/>
      <c r="M171" s="176"/>
      <c r="N171" s="176"/>
      <c r="O171" s="27"/>
    </row>
    <row r="172" spans="1:15">
      <c r="A172" s="27"/>
      <c r="B172" s="176"/>
      <c r="C172" s="176"/>
      <c r="D172" s="51"/>
      <c r="E172" s="51"/>
      <c r="F172" s="51"/>
      <c r="G172" s="61"/>
      <c r="H172" s="51"/>
      <c r="I172" s="51"/>
      <c r="J172" s="176"/>
      <c r="K172" s="176"/>
      <c r="L172" s="176"/>
      <c r="M172" s="176"/>
      <c r="N172" s="176"/>
      <c r="O172" s="27"/>
    </row>
    <row r="173" spans="1:15">
      <c r="A173" s="27"/>
      <c r="B173" s="176"/>
      <c r="C173" s="176"/>
      <c r="D173" s="51"/>
      <c r="E173" s="51"/>
      <c r="F173" s="51"/>
      <c r="G173" s="61"/>
      <c r="H173" s="51"/>
      <c r="I173" s="51"/>
      <c r="J173" s="176"/>
      <c r="K173" s="176"/>
      <c r="L173" s="176"/>
      <c r="M173" s="176"/>
      <c r="N173" s="176"/>
      <c r="O173" s="27"/>
    </row>
    <row r="174" spans="1:15">
      <c r="A174" s="27"/>
      <c r="B174" s="176"/>
      <c r="C174" s="176"/>
      <c r="D174" s="51"/>
      <c r="E174" s="51"/>
      <c r="F174" s="51"/>
      <c r="G174" s="61"/>
      <c r="H174" s="51"/>
      <c r="I174" s="51"/>
      <c r="J174" s="176"/>
      <c r="K174" s="176"/>
      <c r="L174" s="176"/>
      <c r="M174" s="176"/>
      <c r="N174" s="176"/>
      <c r="O174" s="27"/>
    </row>
    <row r="175" spans="1:15">
      <c r="A175" s="27"/>
      <c r="B175" s="176"/>
      <c r="C175" s="176"/>
      <c r="D175" s="51"/>
      <c r="E175" s="51"/>
      <c r="F175" s="51"/>
      <c r="G175" s="61"/>
      <c r="H175" s="51"/>
      <c r="I175" s="51"/>
      <c r="J175" s="176"/>
      <c r="K175" s="176"/>
      <c r="L175" s="176"/>
      <c r="M175" s="176"/>
      <c r="N175" s="176"/>
      <c r="O175" s="27"/>
    </row>
    <row r="176" spans="1:15">
      <c r="A176" s="27"/>
      <c r="B176" s="176"/>
      <c r="C176" s="176"/>
      <c r="D176" s="51"/>
      <c r="E176" s="51"/>
      <c r="F176" s="51"/>
      <c r="G176" s="61"/>
      <c r="H176" s="51"/>
      <c r="I176" s="51"/>
      <c r="J176" s="176"/>
      <c r="K176" s="176"/>
      <c r="L176" s="176"/>
      <c r="M176" s="176"/>
      <c r="N176" s="176"/>
      <c r="O176" s="27"/>
    </row>
    <row r="177" spans="1:15">
      <c r="A177" s="27"/>
      <c r="B177" s="176"/>
      <c r="C177" s="176"/>
      <c r="D177" s="51"/>
      <c r="E177" s="51"/>
      <c r="F177" s="51"/>
      <c r="G177" s="61"/>
      <c r="H177" s="51"/>
      <c r="I177" s="51"/>
      <c r="J177" s="176"/>
      <c r="K177" s="176"/>
      <c r="L177" s="176"/>
      <c r="M177" s="176"/>
      <c r="N177" s="176"/>
      <c r="O177" s="27"/>
    </row>
    <row r="178" spans="1:15">
      <c r="A178" s="27"/>
      <c r="B178" s="176"/>
      <c r="C178" s="176"/>
      <c r="D178" s="51"/>
      <c r="E178" s="51"/>
      <c r="F178" s="51"/>
      <c r="G178" s="61"/>
      <c r="H178" s="51"/>
      <c r="I178" s="51"/>
      <c r="J178" s="176"/>
      <c r="K178" s="176"/>
      <c r="L178" s="176"/>
      <c r="M178" s="176"/>
      <c r="N178" s="176"/>
      <c r="O178" s="27"/>
    </row>
    <row r="179" spans="1:15">
      <c r="A179" s="27"/>
      <c r="B179" s="176"/>
      <c r="C179" s="176"/>
      <c r="D179" s="176"/>
      <c r="E179" s="176"/>
      <c r="F179" s="176"/>
      <c r="G179" s="176"/>
      <c r="H179" s="176"/>
      <c r="I179" s="176"/>
      <c r="J179" s="176"/>
      <c r="K179" s="176"/>
      <c r="L179" s="176"/>
      <c r="M179" s="176"/>
      <c r="N179" s="176"/>
      <c r="O179" s="27"/>
    </row>
    <row r="180" spans="1:15">
      <c r="A180" s="27"/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27"/>
    </row>
    <row r="181" spans="1:15" ht="15.75" thickBot="1">
      <c r="A181" s="27"/>
      <c r="B181" s="176"/>
      <c r="C181" s="176"/>
      <c r="D181" s="176"/>
      <c r="E181" s="176"/>
      <c r="F181" s="176"/>
      <c r="G181" s="176"/>
      <c r="H181" s="176"/>
      <c r="I181" s="176"/>
      <c r="J181" s="176"/>
      <c r="K181" s="176"/>
      <c r="L181" s="176"/>
      <c r="M181" s="176"/>
      <c r="N181" s="176"/>
      <c r="O181" s="27"/>
    </row>
    <row r="182" spans="1:15" ht="19.5" thickBot="1">
      <c r="A182" s="27"/>
      <c r="B182" s="176"/>
      <c r="C182" s="176"/>
      <c r="D182" s="599" t="s">
        <v>189</v>
      </c>
      <c r="E182" s="600"/>
      <c r="F182" s="600"/>
      <c r="G182" s="600"/>
      <c r="H182" s="600"/>
      <c r="I182" s="601"/>
      <c r="J182" s="176"/>
      <c r="K182" s="176"/>
      <c r="L182" s="176"/>
      <c r="M182" s="176"/>
      <c r="N182" s="176"/>
      <c r="O182" s="27"/>
    </row>
    <row r="183" spans="1:15" ht="15.75" thickBot="1">
      <c r="A183" s="27"/>
      <c r="B183" s="176"/>
      <c r="C183" s="176"/>
      <c r="D183" s="217">
        <v>1</v>
      </c>
      <c r="E183" s="588" t="str">
        <f>+'ACUM-FEBRERO'!A126</f>
        <v>ECONOMICA ADMINISTRATIVA</v>
      </c>
      <c r="F183" s="589"/>
      <c r="G183" s="584"/>
      <c r="H183" s="200">
        <f>+'ACUM-FEBRERO'!B126</f>
        <v>193</v>
      </c>
      <c r="I183" s="222">
        <f>H183/H187</f>
        <v>0.63071895424836599</v>
      </c>
      <c r="J183" s="176"/>
      <c r="K183" s="176"/>
      <c r="L183" s="176"/>
      <c r="M183" s="176"/>
      <c r="N183" s="176"/>
      <c r="O183" s="27"/>
    </row>
    <row r="184" spans="1:15" ht="15.75" thickBot="1">
      <c r="A184" s="27"/>
      <c r="B184" s="176"/>
      <c r="C184" s="176"/>
      <c r="D184" s="217">
        <v>2</v>
      </c>
      <c r="E184" s="588" t="str">
        <f>+'ACUM-FEBRERO'!A127</f>
        <v>TRAMITE</v>
      </c>
      <c r="F184" s="589"/>
      <c r="G184" s="584"/>
      <c r="H184" s="200">
        <f>+'ACUM-FEBRERO'!B127</f>
        <v>98</v>
      </c>
      <c r="I184" s="353">
        <f>H184/H187</f>
        <v>0.3202614379084967</v>
      </c>
      <c r="J184" s="176"/>
      <c r="K184" s="176"/>
      <c r="L184" s="176"/>
      <c r="M184" s="176"/>
      <c r="N184" s="176"/>
      <c r="O184" s="27"/>
    </row>
    <row r="185" spans="1:15" ht="17.25" customHeight="1" thickBot="1">
      <c r="A185" s="27"/>
      <c r="B185" s="176"/>
      <c r="C185" s="176"/>
      <c r="D185" s="217">
        <v>3</v>
      </c>
      <c r="E185" s="588" t="str">
        <f>+'ACUM-FEBRERO'!A128</f>
        <v>SERV. PUB.</v>
      </c>
      <c r="F185" s="589"/>
      <c r="G185" s="584"/>
      <c r="H185" s="200">
        <f>+'ACUM-FEBRERO'!B128</f>
        <v>13</v>
      </c>
      <c r="I185" s="210">
        <f>H185/H187</f>
        <v>4.2483660130718956E-2</v>
      </c>
      <c r="J185" s="176"/>
      <c r="K185" s="176"/>
      <c r="L185" s="176"/>
      <c r="M185" s="176"/>
      <c r="N185" s="176"/>
      <c r="O185" s="27"/>
    </row>
    <row r="186" spans="1:15" ht="17.25" customHeight="1" thickBot="1">
      <c r="A186" s="27"/>
      <c r="B186" s="176"/>
      <c r="C186" s="176"/>
      <c r="D186" s="217">
        <v>4</v>
      </c>
      <c r="E186" s="588" t="str">
        <f>+'ACUM-FEBRERO'!A129</f>
        <v>LEGAL</v>
      </c>
      <c r="F186" s="589"/>
      <c r="G186" s="584"/>
      <c r="H186" s="200">
        <f>+'ACUM-FEBRERO'!B129</f>
        <v>2</v>
      </c>
      <c r="I186" s="210">
        <f>H186/H187</f>
        <v>6.5359477124183009E-3</v>
      </c>
      <c r="J186" s="176"/>
      <c r="K186" s="176"/>
      <c r="L186" s="176"/>
      <c r="M186" s="176"/>
      <c r="N186" s="176"/>
      <c r="O186" s="27"/>
    </row>
    <row r="187" spans="1:15" ht="15.75" customHeight="1" thickBot="1">
      <c r="A187" s="27"/>
      <c r="B187" s="176"/>
      <c r="C187" s="176"/>
      <c r="D187" s="176"/>
      <c r="E187" s="176"/>
      <c r="F187" s="176"/>
      <c r="G187" s="214" t="s">
        <v>2</v>
      </c>
      <c r="H187" s="201">
        <f>SUM(H183:H186)</f>
        <v>306</v>
      </c>
      <c r="I187" s="363">
        <f>SUM(I183:I186)</f>
        <v>0.99999999999999989</v>
      </c>
      <c r="J187" s="176"/>
      <c r="K187" s="176"/>
      <c r="L187" s="176"/>
      <c r="M187" s="176"/>
      <c r="N187" s="176"/>
      <c r="O187" s="27"/>
    </row>
    <row r="188" spans="1:15">
      <c r="A188" s="27"/>
      <c r="B188" s="176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27"/>
    </row>
    <row r="189" spans="1:15" ht="15.75" customHeight="1">
      <c r="A189" s="27"/>
      <c r="B189" s="176"/>
      <c r="C189" s="176"/>
      <c r="D189" s="176"/>
      <c r="E189" s="176"/>
      <c r="F189" s="176"/>
      <c r="G189" s="176"/>
      <c r="H189" s="176"/>
      <c r="I189" s="176"/>
      <c r="J189" s="176"/>
      <c r="K189" s="176"/>
      <c r="L189" s="176"/>
      <c r="M189" s="176"/>
      <c r="N189" s="176"/>
      <c r="O189" s="27"/>
    </row>
    <row r="190" spans="1:15" ht="15.75" customHeight="1">
      <c r="A190" s="27"/>
      <c r="B190" s="176"/>
      <c r="C190" s="176"/>
      <c r="D190" s="51"/>
      <c r="E190" s="51"/>
      <c r="F190" s="51"/>
      <c r="G190" s="51"/>
      <c r="H190" s="51"/>
      <c r="I190" s="51"/>
      <c r="J190" s="176"/>
      <c r="K190" s="176"/>
      <c r="L190" s="176"/>
      <c r="M190" s="176"/>
      <c r="N190" s="176"/>
      <c r="O190" s="27"/>
    </row>
    <row r="191" spans="1:15" ht="15.75" customHeight="1">
      <c r="A191" s="27"/>
      <c r="B191" s="176"/>
      <c r="C191" s="176"/>
      <c r="D191" s="51"/>
      <c r="E191" s="51"/>
      <c r="F191" s="51"/>
      <c r="G191" s="51"/>
      <c r="H191" s="51"/>
      <c r="I191" s="51"/>
      <c r="J191" s="176"/>
      <c r="K191" s="176"/>
      <c r="L191" s="176"/>
      <c r="M191" s="176"/>
      <c r="N191" s="176"/>
      <c r="O191" s="27"/>
    </row>
    <row r="192" spans="1:15" ht="15.75" customHeight="1">
      <c r="A192" s="27"/>
      <c r="B192" s="176"/>
      <c r="C192" s="176"/>
      <c r="D192" s="51"/>
      <c r="E192" s="51"/>
      <c r="F192" s="51"/>
      <c r="G192" s="51"/>
      <c r="H192" s="51"/>
      <c r="I192" s="51"/>
      <c r="J192" s="176"/>
      <c r="K192" s="176"/>
      <c r="L192" s="176"/>
      <c r="M192" s="176"/>
      <c r="N192" s="176"/>
      <c r="O192" s="27"/>
    </row>
    <row r="193" spans="1:15" ht="15.75" customHeight="1">
      <c r="A193" s="27"/>
      <c r="B193" s="176"/>
      <c r="C193" s="176"/>
      <c r="D193" s="51"/>
      <c r="E193" s="51"/>
      <c r="F193" s="51"/>
      <c r="G193" s="51"/>
      <c r="H193" s="51"/>
      <c r="I193" s="51"/>
      <c r="J193" s="176"/>
      <c r="K193" s="176"/>
      <c r="L193" s="176"/>
      <c r="M193" s="176"/>
      <c r="N193" s="176"/>
      <c r="O193" s="27"/>
    </row>
    <row r="194" spans="1:15" ht="15.75" customHeight="1">
      <c r="A194" s="27"/>
      <c r="B194" s="176"/>
      <c r="C194" s="176"/>
      <c r="D194" s="51"/>
      <c r="E194" s="51"/>
      <c r="F194" s="51"/>
      <c r="G194" s="51"/>
      <c r="H194" s="51"/>
      <c r="I194" s="51"/>
      <c r="J194" s="176"/>
      <c r="K194" s="176"/>
      <c r="L194" s="176"/>
      <c r="M194" s="176"/>
      <c r="N194" s="176"/>
      <c r="O194" s="27"/>
    </row>
    <row r="195" spans="1:15" ht="15.75" customHeight="1">
      <c r="A195" s="27"/>
      <c r="B195" s="176"/>
      <c r="C195" s="176"/>
      <c r="D195" s="51"/>
      <c r="E195" s="51"/>
      <c r="F195" s="51"/>
      <c r="G195" s="51"/>
      <c r="H195" s="51"/>
      <c r="I195" s="51"/>
      <c r="J195" s="176"/>
      <c r="K195" s="176"/>
      <c r="L195" s="176"/>
      <c r="M195" s="176"/>
      <c r="N195" s="176"/>
      <c r="O195" s="27"/>
    </row>
    <row r="196" spans="1:15" ht="15.75" customHeight="1">
      <c r="A196" s="27"/>
      <c r="B196" s="176"/>
      <c r="C196" s="176"/>
      <c r="D196" s="51"/>
      <c r="E196" s="51"/>
      <c r="F196" s="51"/>
      <c r="G196" s="51"/>
      <c r="H196" s="51"/>
      <c r="I196" s="51"/>
      <c r="J196" s="176"/>
      <c r="K196" s="176"/>
      <c r="L196" s="176"/>
      <c r="M196" s="176"/>
      <c r="N196" s="176"/>
      <c r="O196" s="27"/>
    </row>
    <row r="197" spans="1:15" ht="15.75" customHeight="1">
      <c r="A197" s="27"/>
      <c r="B197" s="176"/>
      <c r="C197" s="176"/>
      <c r="D197" s="51"/>
      <c r="E197" s="51"/>
      <c r="F197" s="51"/>
      <c r="G197" s="51"/>
      <c r="H197" s="51"/>
      <c r="I197" s="51"/>
      <c r="J197" s="176"/>
      <c r="K197" s="176"/>
      <c r="L197" s="176"/>
      <c r="M197" s="176"/>
      <c r="N197" s="176"/>
      <c r="O197" s="27"/>
    </row>
    <row r="198" spans="1:15" ht="15.75" customHeight="1">
      <c r="A198" s="27"/>
      <c r="B198" s="176"/>
      <c r="C198" s="176"/>
      <c r="D198" s="51"/>
      <c r="E198" s="51"/>
      <c r="F198" s="51"/>
      <c r="G198" s="51"/>
      <c r="H198" s="51"/>
      <c r="I198" s="51"/>
      <c r="J198" s="176"/>
      <c r="K198" s="176"/>
      <c r="L198" s="176"/>
      <c r="M198" s="176"/>
      <c r="N198" s="176"/>
      <c r="O198" s="27"/>
    </row>
    <row r="199" spans="1:15" ht="15.75" customHeight="1">
      <c r="A199" s="27"/>
      <c r="B199" s="176"/>
      <c r="C199" s="176"/>
      <c r="D199" s="51"/>
      <c r="E199" s="51"/>
      <c r="F199" s="51"/>
      <c r="G199" s="51"/>
      <c r="H199" s="51"/>
      <c r="I199" s="51"/>
      <c r="J199" s="176"/>
      <c r="K199" s="176"/>
      <c r="L199" s="176"/>
      <c r="M199" s="176"/>
      <c r="N199" s="176"/>
      <c r="O199" s="27"/>
    </row>
    <row r="200" spans="1:15" ht="15.75" customHeight="1">
      <c r="A200" s="27"/>
      <c r="B200" s="176"/>
      <c r="C200" s="176"/>
      <c r="D200" s="51"/>
      <c r="E200" s="51"/>
      <c r="F200" s="51"/>
      <c r="G200" s="51"/>
      <c r="H200" s="51"/>
      <c r="I200" s="51"/>
      <c r="J200" s="176"/>
      <c r="K200" s="176"/>
      <c r="L200" s="176"/>
      <c r="M200" s="176"/>
      <c r="N200" s="176"/>
      <c r="O200" s="27"/>
    </row>
    <row r="201" spans="1:15" ht="15.75" customHeight="1">
      <c r="A201" s="27"/>
      <c r="B201" s="176"/>
      <c r="C201" s="176"/>
      <c r="D201" s="51"/>
      <c r="E201" s="51"/>
      <c r="F201" s="51"/>
      <c r="G201" s="51"/>
      <c r="H201" s="51"/>
      <c r="I201" s="51"/>
      <c r="J201" s="176"/>
      <c r="K201" s="176"/>
      <c r="L201" s="176"/>
      <c r="M201" s="176"/>
      <c r="N201" s="176"/>
      <c r="O201" s="27"/>
    </row>
    <row r="202" spans="1:15" ht="15.75" customHeight="1">
      <c r="A202" s="27"/>
      <c r="B202" s="176"/>
      <c r="C202" s="176"/>
      <c r="D202" s="51"/>
      <c r="E202" s="51"/>
      <c r="F202" s="51"/>
      <c r="G202" s="51"/>
      <c r="H202" s="51"/>
      <c r="I202" s="51"/>
      <c r="J202" s="176"/>
      <c r="K202" s="176"/>
      <c r="L202" s="176"/>
      <c r="M202" s="176"/>
      <c r="N202" s="176"/>
      <c r="O202" s="27"/>
    </row>
    <row r="203" spans="1:15" ht="15.75" customHeight="1">
      <c r="A203" s="27"/>
      <c r="B203" s="176"/>
      <c r="C203" s="176"/>
      <c r="D203" s="176"/>
      <c r="E203" s="176"/>
      <c r="F203" s="176"/>
      <c r="G203" s="176"/>
      <c r="H203" s="176"/>
      <c r="I203" s="176"/>
      <c r="J203" s="176"/>
      <c r="K203" s="176"/>
      <c r="L203" s="176"/>
      <c r="M203" s="176"/>
      <c r="N203" s="176"/>
      <c r="O203" s="27"/>
    </row>
    <row r="204" spans="1:15" ht="15.75" customHeight="1">
      <c r="A204" s="27"/>
      <c r="B204" s="176"/>
      <c r="C204" s="176"/>
      <c r="D204" s="176"/>
      <c r="E204" s="176"/>
      <c r="F204" s="176"/>
      <c r="G204" s="176"/>
      <c r="H204" s="176"/>
      <c r="I204" s="176"/>
      <c r="J204" s="176"/>
      <c r="K204" s="176"/>
      <c r="L204" s="176"/>
      <c r="M204" s="176"/>
      <c r="N204" s="176"/>
      <c r="O204" s="27"/>
    </row>
    <row r="205" spans="1:15">
      <c r="A205" s="27"/>
      <c r="B205" s="176"/>
      <c r="C205" s="176"/>
      <c r="D205" s="176"/>
      <c r="E205" s="176"/>
      <c r="F205" s="176"/>
      <c r="G205" s="176"/>
      <c r="H205" s="176"/>
      <c r="I205" s="176"/>
      <c r="J205" s="176"/>
      <c r="K205" s="176"/>
      <c r="L205" s="176"/>
      <c r="M205" s="176"/>
      <c r="N205" s="176"/>
      <c r="O205" s="27"/>
    </row>
    <row r="206" spans="1:15">
      <c r="A206" s="27"/>
      <c r="B206" s="176"/>
      <c r="C206" s="176"/>
      <c r="D206" s="176"/>
      <c r="E206" s="176"/>
      <c r="F206" s="176"/>
      <c r="G206" s="176"/>
      <c r="H206" s="176"/>
      <c r="I206" s="176"/>
      <c r="J206" s="176"/>
      <c r="K206" s="176"/>
      <c r="L206" s="176"/>
      <c r="M206" s="176"/>
      <c r="N206" s="176"/>
      <c r="O206" s="27"/>
    </row>
    <row r="207" spans="1:15" ht="15.75" thickBot="1">
      <c r="A207" s="27"/>
      <c r="B207" s="176"/>
      <c r="C207" s="176"/>
      <c r="D207" s="176"/>
      <c r="E207" s="176"/>
      <c r="F207" s="176"/>
      <c r="G207" s="176"/>
      <c r="H207" s="176"/>
      <c r="I207" s="176"/>
      <c r="J207" s="176"/>
      <c r="K207" s="176"/>
      <c r="L207" s="176"/>
      <c r="M207" s="176"/>
      <c r="N207" s="176"/>
      <c r="O207" s="27"/>
    </row>
    <row r="208" spans="1:15" ht="19.5" thickBot="1">
      <c r="A208" s="27"/>
      <c r="B208" s="176"/>
      <c r="C208" s="176"/>
      <c r="D208" s="599" t="s">
        <v>191</v>
      </c>
      <c r="E208" s="600"/>
      <c r="F208" s="600"/>
      <c r="G208" s="600"/>
      <c r="H208" s="600"/>
      <c r="I208" s="601"/>
      <c r="J208" s="176"/>
      <c r="K208" s="176"/>
      <c r="L208" s="176"/>
      <c r="M208" s="176"/>
      <c r="N208" s="176"/>
      <c r="O208" s="27"/>
    </row>
    <row r="209" spans="1:15" ht="21" customHeight="1" thickBot="1">
      <c r="A209" s="27"/>
      <c r="B209" s="176"/>
      <c r="C209" s="176"/>
      <c r="D209" s="217">
        <v>1</v>
      </c>
      <c r="E209" s="588" t="str">
        <f>+'ACUM-FEBRERO'!A139</f>
        <v>INFOMEX</v>
      </c>
      <c r="F209" s="589"/>
      <c r="G209" s="584"/>
      <c r="H209" s="200">
        <f>+'ACUM-FEBRERO'!B139</f>
        <v>167</v>
      </c>
      <c r="I209" s="222">
        <f>+H209/H213</f>
        <v>0.54575163398692805</v>
      </c>
      <c r="J209" s="176"/>
      <c r="K209" s="176"/>
      <c r="L209" s="176"/>
      <c r="M209" s="176"/>
      <c r="N209" s="176"/>
      <c r="O209" s="27"/>
    </row>
    <row r="210" spans="1:15" ht="15.75" customHeight="1" thickBot="1">
      <c r="A210" s="27"/>
      <c r="B210" s="176"/>
      <c r="C210" s="176"/>
      <c r="D210" s="217">
        <v>2</v>
      </c>
      <c r="E210" s="588" t="str">
        <f>+'ACUM-FEBRERO'!A140</f>
        <v>CORREO ELECTRONICO</v>
      </c>
      <c r="F210" s="589"/>
      <c r="G210" s="584"/>
      <c r="H210" s="200">
        <f>+'ACUM-FEBRERO'!B140</f>
        <v>81</v>
      </c>
      <c r="I210" s="222">
        <f>H210/H213</f>
        <v>0.26470588235294118</v>
      </c>
      <c r="J210" s="176"/>
      <c r="K210" s="176"/>
      <c r="L210" s="176"/>
      <c r="M210" s="176"/>
      <c r="N210" s="176"/>
      <c r="O210" s="27"/>
    </row>
    <row r="211" spans="1:15" ht="19.5" customHeight="1" thickBot="1">
      <c r="A211" s="27"/>
      <c r="B211" s="176"/>
      <c r="C211" s="176"/>
      <c r="D211" s="217">
        <v>3</v>
      </c>
      <c r="E211" s="588" t="str">
        <f>+'ACUM-FEBRERO'!A141</f>
        <v>NOTIFICACIÓN PERSONAL</v>
      </c>
      <c r="F211" s="589"/>
      <c r="G211" s="584"/>
      <c r="H211" s="200">
        <f>+'ACUM-FEBRERO'!B141</f>
        <v>45</v>
      </c>
      <c r="I211" s="365">
        <f>H211/H213</f>
        <v>0.14705882352941177</v>
      </c>
      <c r="J211" s="176"/>
      <c r="K211" s="176"/>
      <c r="L211" s="176"/>
      <c r="M211" s="176"/>
      <c r="N211" s="176"/>
      <c r="O211" s="27"/>
    </row>
    <row r="212" spans="1:15" ht="15.75" customHeight="1" thickBot="1">
      <c r="A212" s="27"/>
      <c r="B212" s="176"/>
      <c r="C212" s="176"/>
      <c r="D212" s="217">
        <v>4</v>
      </c>
      <c r="E212" s="588" t="str">
        <f>+'ACUM-FEBRERO'!A142</f>
        <v>LISTAS</v>
      </c>
      <c r="F212" s="589"/>
      <c r="G212" s="584"/>
      <c r="H212" s="200">
        <f>+'ACUM-FEBRERO'!B142</f>
        <v>13</v>
      </c>
      <c r="I212" s="222">
        <f>H212/H213</f>
        <v>4.2483660130718956E-2</v>
      </c>
      <c r="J212" s="176"/>
      <c r="K212" s="176"/>
      <c r="L212" s="176"/>
      <c r="M212" s="176"/>
      <c r="N212" s="176"/>
      <c r="O212" s="27"/>
    </row>
    <row r="213" spans="1:15" ht="15.75" thickBot="1">
      <c r="A213" s="27"/>
      <c r="B213" s="176"/>
      <c r="C213" s="176"/>
      <c r="D213" s="176"/>
      <c r="E213" s="176"/>
      <c r="F213" s="176"/>
      <c r="G213" s="214" t="s">
        <v>2</v>
      </c>
      <c r="H213" s="263">
        <f>SUM(H209:H212)</f>
        <v>306</v>
      </c>
      <c r="I213" s="363">
        <f>SUM(I210:I212)</f>
        <v>0.45424836601307189</v>
      </c>
      <c r="J213" s="176"/>
      <c r="K213" s="176"/>
      <c r="L213" s="176"/>
      <c r="M213" s="176"/>
      <c r="N213" s="176"/>
      <c r="O213" s="27"/>
    </row>
    <row r="214" spans="1:15" ht="15.75" customHeight="1">
      <c r="A214" s="27"/>
      <c r="B214" s="176"/>
      <c r="C214" s="176"/>
      <c r="D214" s="176"/>
      <c r="E214" s="176"/>
      <c r="F214" s="176"/>
      <c r="G214" s="176"/>
      <c r="H214" s="176"/>
      <c r="I214" s="176"/>
      <c r="J214" s="176"/>
      <c r="K214" s="176"/>
      <c r="L214" s="176"/>
      <c r="M214" s="176"/>
      <c r="N214" s="176"/>
      <c r="O214" s="27"/>
    </row>
    <row r="215" spans="1:15">
      <c r="A215" s="27"/>
      <c r="B215" s="176"/>
      <c r="C215" s="176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27"/>
    </row>
    <row r="216" spans="1:15">
      <c r="A216" s="27"/>
      <c r="B216" s="176"/>
      <c r="C216" s="176"/>
      <c r="D216" s="176"/>
      <c r="E216" s="176"/>
      <c r="F216" s="176"/>
      <c r="G216" s="176"/>
      <c r="H216" s="176"/>
      <c r="I216" s="176"/>
      <c r="J216" s="176"/>
      <c r="K216" s="176"/>
      <c r="L216" s="176"/>
      <c r="M216" s="176"/>
      <c r="N216" s="176"/>
      <c r="O216" s="27"/>
    </row>
    <row r="217" spans="1:15">
      <c r="A217" s="27"/>
      <c r="B217" s="176"/>
      <c r="C217" s="176"/>
      <c r="D217" s="51"/>
      <c r="E217" s="51"/>
      <c r="F217" s="51"/>
      <c r="G217" s="51"/>
      <c r="H217" s="51"/>
      <c r="I217" s="51"/>
      <c r="J217" s="176"/>
      <c r="K217" s="176"/>
      <c r="L217" s="176"/>
      <c r="M217" s="176"/>
      <c r="N217" s="176"/>
      <c r="O217" s="27"/>
    </row>
    <row r="218" spans="1:15">
      <c r="A218" s="27"/>
      <c r="B218" s="176"/>
      <c r="C218" s="176"/>
      <c r="D218" s="51"/>
      <c r="E218" s="51"/>
      <c r="F218" s="51"/>
      <c r="G218" s="51"/>
      <c r="H218" s="51"/>
      <c r="I218" s="51"/>
      <c r="J218" s="176"/>
      <c r="K218" s="176"/>
      <c r="L218" s="176"/>
      <c r="M218" s="176"/>
      <c r="N218" s="176"/>
      <c r="O218" s="27"/>
    </row>
    <row r="219" spans="1:15">
      <c r="A219" s="27"/>
      <c r="B219" s="176"/>
      <c r="C219" s="176"/>
      <c r="D219" s="51"/>
      <c r="E219" s="51"/>
      <c r="F219" s="51"/>
      <c r="G219" s="51"/>
      <c r="H219" s="51"/>
      <c r="I219" s="51"/>
      <c r="J219" s="176"/>
      <c r="K219" s="176"/>
      <c r="L219" s="176"/>
      <c r="M219" s="176"/>
      <c r="N219" s="176"/>
      <c r="O219" s="27"/>
    </row>
    <row r="220" spans="1:15">
      <c r="A220" s="27"/>
      <c r="B220" s="176"/>
      <c r="C220" s="176"/>
      <c r="D220" s="51"/>
      <c r="E220" s="51"/>
      <c r="F220" s="51"/>
      <c r="G220" s="51"/>
      <c r="H220" s="51"/>
      <c r="I220" s="51"/>
      <c r="J220" s="176"/>
      <c r="K220" s="176"/>
      <c r="L220" s="176"/>
      <c r="M220" s="176"/>
      <c r="N220" s="176"/>
      <c r="O220" s="27"/>
    </row>
    <row r="221" spans="1:15">
      <c r="A221" s="27"/>
      <c r="B221" s="176"/>
      <c r="C221" s="176"/>
      <c r="D221" s="51"/>
      <c r="E221" s="51"/>
      <c r="F221" s="51"/>
      <c r="G221" s="51"/>
      <c r="H221" s="51"/>
      <c r="I221" s="51"/>
      <c r="J221" s="176"/>
      <c r="K221" s="176"/>
      <c r="L221" s="176"/>
      <c r="M221" s="176"/>
      <c r="N221" s="176"/>
      <c r="O221" s="27"/>
    </row>
    <row r="222" spans="1:15">
      <c r="A222" s="27"/>
      <c r="B222" s="176"/>
      <c r="C222" s="176"/>
      <c r="D222" s="51"/>
      <c r="E222" s="51"/>
      <c r="F222" s="51"/>
      <c r="G222" s="51"/>
      <c r="H222" s="51"/>
      <c r="I222" s="51"/>
      <c r="J222" s="176"/>
      <c r="K222" s="176"/>
      <c r="L222" s="176"/>
      <c r="M222" s="176"/>
      <c r="N222" s="176"/>
      <c r="O222" s="27"/>
    </row>
    <row r="223" spans="1:15">
      <c r="A223" s="27"/>
      <c r="B223" s="176"/>
      <c r="C223" s="176"/>
      <c r="D223" s="51"/>
      <c r="E223" s="51"/>
      <c r="F223" s="51"/>
      <c r="G223" s="51"/>
      <c r="H223" s="51"/>
      <c r="I223" s="51"/>
      <c r="J223" s="176"/>
      <c r="K223" s="176"/>
      <c r="L223" s="176"/>
      <c r="M223" s="176"/>
      <c r="N223" s="176"/>
      <c r="O223" s="27"/>
    </row>
    <row r="224" spans="1:15">
      <c r="A224" s="27"/>
      <c r="B224" s="176"/>
      <c r="C224" s="176"/>
      <c r="D224" s="51"/>
      <c r="E224" s="51"/>
      <c r="F224" s="51"/>
      <c r="G224" s="51"/>
      <c r="H224" s="51"/>
      <c r="I224" s="51"/>
      <c r="J224" s="176"/>
      <c r="K224" s="176"/>
      <c r="L224" s="176"/>
      <c r="M224" s="176"/>
      <c r="N224" s="176"/>
      <c r="O224" s="27"/>
    </row>
    <row r="225" spans="1:15">
      <c r="A225" s="27"/>
      <c r="B225" s="176"/>
      <c r="C225" s="176"/>
      <c r="D225" s="51"/>
      <c r="E225" s="51"/>
      <c r="F225" s="51"/>
      <c r="G225" s="51"/>
      <c r="H225" s="51"/>
      <c r="I225" s="51"/>
      <c r="J225" s="176"/>
      <c r="K225" s="176"/>
      <c r="L225" s="176"/>
      <c r="M225" s="176"/>
      <c r="N225" s="176"/>
      <c r="O225" s="27"/>
    </row>
    <row r="226" spans="1:15">
      <c r="A226" s="27"/>
      <c r="B226" s="176"/>
      <c r="C226" s="176"/>
      <c r="D226" s="51"/>
      <c r="E226" s="51"/>
      <c r="F226" s="51"/>
      <c r="G226" s="51"/>
      <c r="H226" s="51"/>
      <c r="I226" s="51"/>
      <c r="J226" s="176"/>
      <c r="K226" s="176"/>
      <c r="L226" s="176"/>
      <c r="M226" s="176"/>
      <c r="N226" s="176"/>
      <c r="O226" s="27"/>
    </row>
    <row r="227" spans="1:15">
      <c r="A227" s="27"/>
      <c r="B227" s="176"/>
      <c r="C227" s="176"/>
      <c r="D227" s="51"/>
      <c r="E227" s="51"/>
      <c r="F227" s="51"/>
      <c r="G227" s="51"/>
      <c r="H227" s="51"/>
      <c r="I227" s="51"/>
      <c r="J227" s="176"/>
      <c r="K227" s="176"/>
      <c r="L227" s="176"/>
      <c r="M227" s="176"/>
      <c r="N227" s="176"/>
      <c r="O227" s="27"/>
    </row>
    <row r="228" spans="1:15">
      <c r="A228" s="27"/>
      <c r="B228" s="176"/>
      <c r="C228" s="176"/>
      <c r="D228" s="51"/>
      <c r="E228" s="51"/>
      <c r="F228" s="51"/>
      <c r="G228" s="51"/>
      <c r="H228" s="51"/>
      <c r="I228" s="51"/>
      <c r="J228" s="176"/>
      <c r="K228" s="176"/>
      <c r="L228" s="176"/>
      <c r="M228" s="176"/>
      <c r="N228" s="176"/>
      <c r="O228" s="27"/>
    </row>
    <row r="229" spans="1:15">
      <c r="A229" s="27"/>
      <c r="B229" s="176"/>
      <c r="C229" s="176"/>
      <c r="D229" s="51"/>
      <c r="E229" s="51"/>
      <c r="F229" s="51"/>
      <c r="G229" s="51"/>
      <c r="H229" s="51"/>
      <c r="I229" s="51"/>
      <c r="J229" s="176"/>
      <c r="K229" s="176"/>
      <c r="L229" s="176"/>
      <c r="M229" s="176"/>
      <c r="N229" s="176"/>
      <c r="O229" s="27"/>
    </row>
    <row r="230" spans="1:15">
      <c r="A230" s="27"/>
      <c r="B230" s="176"/>
      <c r="C230" s="176"/>
      <c r="D230" s="51"/>
      <c r="E230" s="51"/>
      <c r="F230" s="51"/>
      <c r="G230" s="51"/>
      <c r="H230" s="51"/>
      <c r="I230" s="51"/>
      <c r="J230" s="176"/>
      <c r="K230" s="176"/>
      <c r="L230" s="176"/>
      <c r="M230" s="176"/>
      <c r="N230" s="176"/>
      <c r="O230" s="27"/>
    </row>
    <row r="231" spans="1:15">
      <c r="A231" s="27"/>
      <c r="B231" s="176"/>
      <c r="C231" s="176"/>
      <c r="D231" s="176"/>
      <c r="E231" s="176"/>
      <c r="F231" s="176"/>
      <c r="G231" s="176"/>
      <c r="H231" s="176"/>
      <c r="I231" s="176"/>
      <c r="J231" s="176"/>
      <c r="K231" s="176"/>
      <c r="L231" s="176"/>
      <c r="M231" s="176"/>
      <c r="N231" s="176"/>
      <c r="O231" s="27"/>
    </row>
    <row r="232" spans="1:15">
      <c r="A232" s="27"/>
      <c r="B232" s="176"/>
      <c r="C232" s="176"/>
      <c r="D232" s="176"/>
      <c r="E232" s="176"/>
      <c r="F232" s="176"/>
      <c r="G232" s="176"/>
      <c r="H232" s="176"/>
      <c r="I232" s="176"/>
      <c r="J232" s="176"/>
      <c r="K232" s="176"/>
      <c r="L232" s="176"/>
      <c r="M232" s="176"/>
      <c r="N232" s="176"/>
      <c r="O232" s="27"/>
    </row>
    <row r="233" spans="1:15" ht="15.75" thickBot="1">
      <c r="A233" s="27"/>
      <c r="B233" s="176"/>
      <c r="C233" s="176"/>
      <c r="D233" s="176"/>
      <c r="E233" s="176"/>
      <c r="F233" s="176"/>
      <c r="G233" s="176"/>
      <c r="H233" s="176"/>
      <c r="I233" s="176"/>
      <c r="J233" s="176"/>
      <c r="K233" s="176"/>
      <c r="L233" s="176"/>
      <c r="M233" s="176"/>
      <c r="N233" s="176"/>
      <c r="O233" s="27"/>
    </row>
    <row r="234" spans="1:15" ht="19.5" thickBot="1">
      <c r="A234" s="27"/>
      <c r="B234" s="176"/>
      <c r="C234" s="176"/>
      <c r="D234" s="599" t="s">
        <v>212</v>
      </c>
      <c r="E234" s="600"/>
      <c r="F234" s="600"/>
      <c r="G234" s="601"/>
      <c r="H234" s="176"/>
      <c r="I234" s="176"/>
      <c r="J234" s="176"/>
      <c r="K234" s="176"/>
      <c r="L234" s="176"/>
      <c r="M234" s="176"/>
      <c r="N234" s="176"/>
      <c r="O234" s="27"/>
    </row>
    <row r="235" spans="1:15" ht="30" customHeight="1" thickBot="1">
      <c r="A235" s="27"/>
      <c r="B235" s="176"/>
      <c r="C235" s="176"/>
      <c r="D235" s="200">
        <v>1</v>
      </c>
      <c r="E235" s="240" t="str">
        <f>+'ACUM-ENERO'!B240</f>
        <v>Consejería Juridica</v>
      </c>
      <c r="F235" s="241"/>
      <c r="G235" s="227">
        <f>+'ACUM-FEBRERO'!B275</f>
        <v>0</v>
      </c>
      <c r="H235" s="176"/>
      <c r="I235" s="176"/>
      <c r="J235" s="176"/>
      <c r="K235" s="176"/>
      <c r="L235" s="176"/>
      <c r="M235" s="176"/>
      <c r="N235" s="176"/>
      <c r="O235" s="27"/>
    </row>
    <row r="236" spans="1:15" ht="19.5" customHeight="1" thickBot="1">
      <c r="A236" s="27"/>
      <c r="B236" s="176"/>
      <c r="C236" s="176"/>
      <c r="D236" s="200">
        <v>2</v>
      </c>
      <c r="E236" s="240" t="str">
        <f>+'ACUM-ENERO'!B242</f>
        <v>Coordinación de Delegaciones</v>
      </c>
      <c r="F236" s="241"/>
      <c r="G236" s="227">
        <f>+'ACUM-FEBRERO'!B277</f>
        <v>0</v>
      </c>
      <c r="H236" s="176"/>
      <c r="I236" s="176"/>
      <c r="J236" s="176"/>
      <c r="K236" s="176"/>
      <c r="L236" s="176"/>
      <c r="M236" s="176"/>
      <c r="N236" s="176"/>
      <c r="O236" s="27"/>
    </row>
    <row r="237" spans="1:15" ht="15.75" customHeight="1" thickBot="1">
      <c r="A237" s="27"/>
      <c r="B237" s="176"/>
      <c r="C237" s="176"/>
      <c r="D237" s="200">
        <v>3</v>
      </c>
      <c r="E237" s="240" t="str">
        <f>+'ACUM-ENERO'!B243</f>
        <v>Coordinación de Gabinete</v>
      </c>
      <c r="F237" s="241"/>
      <c r="G237" s="227">
        <f>+'ACUM-FEBRERO'!B278</f>
        <v>0</v>
      </c>
      <c r="H237" s="176"/>
      <c r="I237" s="176"/>
      <c r="J237" s="176"/>
      <c r="K237" s="176"/>
      <c r="L237" s="176"/>
      <c r="M237" s="176"/>
      <c r="N237" s="176"/>
      <c r="O237" s="27"/>
    </row>
    <row r="238" spans="1:15" ht="15" customHeight="1" thickBot="1">
      <c r="A238" s="27"/>
      <c r="B238" s="176"/>
      <c r="C238" s="176"/>
      <c r="D238" s="200">
        <v>4</v>
      </c>
      <c r="E238" s="240" t="str">
        <f>+'ACUM-ENERO'!B244</f>
        <v xml:space="preserve">Coordinación de la Oficina de Presidencia </v>
      </c>
      <c r="F238" s="241"/>
      <c r="G238" s="227">
        <f>+'ACUM-FEBRERO'!B279</f>
        <v>0</v>
      </c>
      <c r="H238" s="176"/>
      <c r="I238" s="176"/>
      <c r="J238" s="176"/>
      <c r="K238" s="176"/>
      <c r="L238" s="176"/>
      <c r="M238" s="176"/>
      <c r="N238" s="176"/>
      <c r="O238" s="27"/>
    </row>
    <row r="239" spans="1:15" ht="15.75" customHeight="1" thickBot="1">
      <c r="A239" s="27"/>
      <c r="B239" s="176"/>
      <c r="C239" s="176"/>
      <c r="D239" s="200">
        <v>5</v>
      </c>
      <c r="E239" s="240" t="str">
        <f>+'ACUM-ENERO'!B245</f>
        <v>Coordinación General  Oficina Central de Gobierno, Estrategía y opinión Pública</v>
      </c>
      <c r="F239" s="241"/>
      <c r="G239" s="227">
        <f>+'ACUM-FEBRERO'!B280</f>
        <v>0</v>
      </c>
      <c r="H239" s="176"/>
      <c r="I239" s="176"/>
      <c r="J239" s="176"/>
      <c r="K239" s="176"/>
      <c r="L239" s="176"/>
      <c r="M239" s="176"/>
      <c r="N239" s="176"/>
      <c r="O239" s="27"/>
    </row>
    <row r="240" spans="1:15" ht="15" customHeight="1" thickBot="1">
      <c r="A240" s="27"/>
      <c r="B240" s="176"/>
      <c r="C240" s="176"/>
      <c r="D240" s="200">
        <v>6</v>
      </c>
      <c r="E240" s="240" t="str">
        <f>+'ACUM-ENERO'!B257</f>
        <v>Instituto Municipal de la Juventud</v>
      </c>
      <c r="F240" s="241"/>
      <c r="G240" s="227">
        <f>+'ACUM-FEBRERO'!B292</f>
        <v>0</v>
      </c>
      <c r="H240" s="176"/>
      <c r="I240" s="176"/>
      <c r="J240" s="176"/>
      <c r="K240" s="176"/>
      <c r="L240" s="176"/>
      <c r="M240" s="176"/>
      <c r="N240" s="176"/>
      <c r="O240" s="27"/>
    </row>
    <row r="241" spans="1:15" ht="15" customHeight="1" thickBot="1">
      <c r="A241" s="27"/>
      <c r="B241" s="176"/>
      <c r="C241" s="176"/>
      <c r="D241" s="200">
        <v>7</v>
      </c>
      <c r="E241" s="240" t="str">
        <f>+'ACUM-ENERO'!B258</f>
        <v>Instituto Municipal de la Mujer</v>
      </c>
      <c r="F241" s="241"/>
      <c r="G241" s="227">
        <f>+'ACUM-FEBRERO'!B293</f>
        <v>0</v>
      </c>
      <c r="H241" s="176"/>
      <c r="I241" s="176"/>
      <c r="J241" s="176"/>
      <c r="K241" s="176"/>
      <c r="L241" s="176"/>
      <c r="M241" s="176"/>
      <c r="N241" s="176"/>
      <c r="O241" s="27"/>
    </row>
    <row r="242" spans="1:15" ht="15" customHeight="1" thickBot="1">
      <c r="A242" s="27"/>
      <c r="B242" s="176"/>
      <c r="C242" s="176"/>
      <c r="D242" s="200">
        <v>8</v>
      </c>
      <c r="E242" s="240" t="str">
        <f>+'ACUM-ENERO'!B260</f>
        <v>Junta Municipal de Reclutamiento</v>
      </c>
      <c r="F242" s="241"/>
      <c r="G242" s="227">
        <f>+'ACUM-FEBRERO'!B295</f>
        <v>0</v>
      </c>
      <c r="H242" s="176"/>
      <c r="I242" s="176"/>
      <c r="J242" s="176"/>
      <c r="K242" s="176"/>
      <c r="L242" s="176"/>
      <c r="M242" s="176"/>
      <c r="N242" s="176"/>
      <c r="O242" s="27"/>
    </row>
    <row r="243" spans="1:15" ht="15" customHeight="1" thickBot="1">
      <c r="A243" s="27"/>
      <c r="B243" s="176"/>
      <c r="C243" s="176"/>
      <c r="D243" s="200">
        <v>9</v>
      </c>
      <c r="E243" s="240" t="str">
        <f>+'ACUM-ENERO'!B268</f>
        <v>Protección al Medio Ambiente</v>
      </c>
      <c r="F243" s="241"/>
      <c r="G243" s="227">
        <f>+'ACUM-FEBRERO'!B303</f>
        <v>0</v>
      </c>
      <c r="H243" s="176"/>
      <c r="I243" s="176"/>
      <c r="J243" s="176"/>
      <c r="K243" s="176"/>
      <c r="L243" s="176"/>
      <c r="M243" s="176"/>
      <c r="N243" s="176"/>
      <c r="O243" s="27"/>
    </row>
    <row r="244" spans="1:15" ht="15" customHeight="1" thickBot="1">
      <c r="A244" s="27"/>
      <c r="B244" s="176"/>
      <c r="C244" s="176"/>
      <c r="D244" s="200">
        <v>10</v>
      </c>
      <c r="E244" s="240" t="str">
        <f>+'ACUM-ENERO'!B270</f>
        <v>Proyectos Estratégicos</v>
      </c>
      <c r="F244" s="241"/>
      <c r="G244" s="227">
        <f>+'ACUM-FEBRERO'!B305</f>
        <v>0</v>
      </c>
      <c r="H244" s="176"/>
      <c r="I244" s="176"/>
      <c r="J244" s="176"/>
      <c r="K244" s="176"/>
      <c r="L244" s="176"/>
      <c r="M244" s="176"/>
      <c r="N244" s="176"/>
      <c r="O244" s="27"/>
    </row>
    <row r="245" spans="1:15" ht="15" customHeight="1" thickBot="1">
      <c r="A245" s="27"/>
      <c r="B245" s="176"/>
      <c r="C245" s="176"/>
      <c r="D245" s="200">
        <v>11</v>
      </c>
      <c r="E245" s="240" t="str">
        <f>+'ACUM-ENERO'!B272</f>
        <v>Regidores</v>
      </c>
      <c r="F245" s="241"/>
      <c r="G245" s="227">
        <f>+'ACUM-FEBRERO'!B307</f>
        <v>0</v>
      </c>
      <c r="H245" s="176"/>
      <c r="I245" s="176"/>
      <c r="J245" s="176"/>
      <c r="K245" s="176"/>
      <c r="L245" s="176"/>
      <c r="M245" s="176"/>
      <c r="N245" s="176"/>
      <c r="O245" s="27"/>
    </row>
    <row r="246" spans="1:15" ht="15" customHeight="1" thickBot="1">
      <c r="A246" s="27"/>
      <c r="B246" s="176"/>
      <c r="C246" s="176"/>
      <c r="D246" s="200">
        <v>12</v>
      </c>
      <c r="E246" s="240" t="str">
        <f>+'ACUM-ENERO'!B273</f>
        <v>Registro Civil</v>
      </c>
      <c r="F246" s="241"/>
      <c r="G246" s="227">
        <f>+'ACUM-FEBRERO'!B308</f>
        <v>0</v>
      </c>
      <c r="H246" s="176"/>
      <c r="I246" s="176"/>
      <c r="J246" s="176"/>
      <c r="K246" s="176"/>
      <c r="L246" s="176"/>
      <c r="M246" s="176"/>
      <c r="N246" s="176"/>
      <c r="O246" s="27"/>
    </row>
    <row r="247" spans="1:15" ht="15.75" thickBot="1">
      <c r="A247" s="27"/>
      <c r="B247" s="176"/>
      <c r="C247" s="176"/>
      <c r="D247" s="200">
        <v>13</v>
      </c>
      <c r="E247" s="240" t="str">
        <f>+'ACUM-ENERO'!B274</f>
        <v>Relaciones Exteriores</v>
      </c>
      <c r="F247" s="241"/>
      <c r="G247" s="227">
        <f>+'ACUM-FEBRERO'!B309</f>
        <v>0</v>
      </c>
      <c r="H247" s="176"/>
      <c r="I247" s="176"/>
      <c r="J247" s="176"/>
      <c r="K247" s="176"/>
      <c r="L247" s="176"/>
      <c r="M247" s="176"/>
      <c r="N247" s="176"/>
      <c r="O247" s="27"/>
    </row>
    <row r="248" spans="1:15" ht="15" customHeight="1" thickBot="1">
      <c r="A248" s="27"/>
      <c r="B248" s="176"/>
      <c r="C248" s="176"/>
      <c r="D248" s="200">
        <v>14</v>
      </c>
      <c r="E248" s="240" t="str">
        <f>+'ACUM-ENERO'!B275</f>
        <v>Relaciones Públicas</v>
      </c>
      <c r="F248" s="241"/>
      <c r="G248" s="227">
        <f>+'ACUM-FEBRERO'!B310</f>
        <v>0</v>
      </c>
      <c r="H248" s="176"/>
      <c r="I248" s="176"/>
      <c r="J248" s="176"/>
      <c r="K248" s="176"/>
      <c r="L248" s="176"/>
      <c r="M248" s="176"/>
      <c r="N248" s="176"/>
      <c r="O248" s="27"/>
    </row>
    <row r="249" spans="1:15" ht="15" customHeight="1" thickBot="1">
      <c r="A249" s="27"/>
      <c r="B249" s="176"/>
      <c r="C249" s="176"/>
      <c r="D249" s="200">
        <v>15</v>
      </c>
      <c r="E249" s="240" t="str">
        <f>+'ACUM-ENERO'!B276</f>
        <v>Sanidad Animal</v>
      </c>
      <c r="F249" s="511"/>
      <c r="G249" s="227">
        <f>+'ACUM-FEBRERO'!B311</f>
        <v>0</v>
      </c>
      <c r="H249" s="176"/>
      <c r="I249" s="176"/>
      <c r="J249" s="176"/>
      <c r="K249" s="176"/>
      <c r="L249" s="176"/>
      <c r="M249" s="176"/>
      <c r="N249" s="176"/>
      <c r="O249" s="27"/>
    </row>
    <row r="250" spans="1:15" ht="15.75" customHeight="1" thickBot="1">
      <c r="A250" s="27"/>
      <c r="B250" s="176"/>
      <c r="C250" s="176"/>
      <c r="D250" s="200">
        <v>16</v>
      </c>
      <c r="E250" s="240" t="str">
        <f>+'ACUM-ENERO'!B277</f>
        <v>Secretaria del Ayuntamiento</v>
      </c>
      <c r="F250" s="241"/>
      <c r="G250" s="227">
        <f>+'ACUM-FEBRERO'!B312</f>
        <v>0</v>
      </c>
      <c r="H250" s="176"/>
      <c r="I250" s="176"/>
      <c r="J250" s="176"/>
      <c r="K250" s="176"/>
      <c r="L250" s="176"/>
      <c r="M250" s="176"/>
      <c r="N250" s="176"/>
      <c r="O250" s="27"/>
    </row>
    <row r="251" spans="1:15" ht="15" customHeight="1" thickBot="1">
      <c r="A251" s="27"/>
      <c r="B251" s="176"/>
      <c r="C251" s="176"/>
      <c r="D251" s="200">
        <v>17</v>
      </c>
      <c r="E251" s="240" t="str">
        <f>+'ACUM-ENERO'!B282</f>
        <v>Vinculación Asuntos Religiosos</v>
      </c>
      <c r="F251" s="241"/>
      <c r="G251" s="227">
        <f>+'ACUM-FEBRERO'!B317</f>
        <v>0</v>
      </c>
      <c r="H251" s="176"/>
      <c r="I251" s="176"/>
      <c r="J251" s="176"/>
      <c r="K251" s="176"/>
      <c r="L251" s="176"/>
      <c r="M251" s="176"/>
      <c r="N251" s="176"/>
      <c r="O251" s="27"/>
    </row>
    <row r="252" spans="1:15" ht="15" customHeight="1" thickBot="1">
      <c r="A252" s="27"/>
      <c r="B252" s="176"/>
      <c r="C252" s="176"/>
      <c r="D252" s="200">
        <v>18</v>
      </c>
      <c r="E252" s="240" t="str">
        <f>+'ACUM-ENERO'!B235</f>
        <v>Cementerios</v>
      </c>
      <c r="F252" s="241"/>
      <c r="G252" s="227">
        <f>+'ACUM-FEBRERO'!B270</f>
        <v>1</v>
      </c>
      <c r="H252" s="176"/>
      <c r="I252" s="176"/>
      <c r="J252" s="176"/>
      <c r="K252" s="176"/>
      <c r="L252" s="176"/>
      <c r="M252" s="176"/>
      <c r="N252" s="176"/>
      <c r="O252" s="27"/>
    </row>
    <row r="253" spans="1:15" ht="15" customHeight="1" thickBot="1">
      <c r="A253" s="27"/>
      <c r="B253" s="176"/>
      <c r="C253" s="176"/>
      <c r="D253" s="200">
        <v>19</v>
      </c>
      <c r="E253" s="240" t="str">
        <f>+'ACUM-ENERO'!B238</f>
        <v>Comunicación Social</v>
      </c>
      <c r="F253" s="241"/>
      <c r="G253" s="227">
        <f>+'ACUM-FEBRERO'!B273</f>
        <v>1</v>
      </c>
      <c r="H253" s="176"/>
      <c r="I253" s="176"/>
      <c r="J253" s="176"/>
      <c r="K253" s="176"/>
      <c r="L253" s="176"/>
      <c r="M253" s="176"/>
      <c r="N253" s="176"/>
      <c r="O253" s="27"/>
    </row>
    <row r="254" spans="1:15" ht="15" customHeight="1" thickBot="1">
      <c r="A254" s="27"/>
      <c r="B254" s="176"/>
      <c r="C254" s="176"/>
      <c r="D254" s="200">
        <v>20</v>
      </c>
      <c r="E254" s="240" t="str">
        <f>+'ACUM-ENERO'!B239</f>
        <v>Comunidad Digna</v>
      </c>
      <c r="F254" s="241"/>
      <c r="G254" s="227">
        <f>+'ACUM-FEBRERO'!B274</f>
        <v>1</v>
      </c>
      <c r="H254" s="176"/>
      <c r="I254" s="176"/>
      <c r="J254" s="176"/>
      <c r="K254" s="176"/>
      <c r="L254" s="176"/>
      <c r="M254" s="176"/>
      <c r="N254" s="176"/>
      <c r="O254" s="27"/>
    </row>
    <row r="255" spans="1:15" ht="27.75" customHeight="1" thickBot="1">
      <c r="A255" s="27"/>
      <c r="B255" s="176"/>
      <c r="C255" s="176"/>
      <c r="D255" s="200">
        <v>21</v>
      </c>
      <c r="E255" s="240" t="str">
        <f>+'ACUM-ENERO'!B255</f>
        <v>Instituto de Capacitación y Oferta Educativa</v>
      </c>
      <c r="F255" s="241"/>
      <c r="G255" s="227">
        <f>+'ACUM-FEBRERO'!B290</f>
        <v>1</v>
      </c>
      <c r="H255" s="176"/>
      <c r="I255" s="176"/>
      <c r="J255" s="176"/>
      <c r="K255" s="176"/>
      <c r="L255" s="176"/>
      <c r="M255" s="176"/>
      <c r="N255" s="176"/>
      <c r="O255" s="27"/>
    </row>
    <row r="256" spans="1:15" ht="15" customHeight="1" thickBot="1">
      <c r="A256" s="27"/>
      <c r="B256" s="176"/>
      <c r="C256" s="176"/>
      <c r="D256" s="200">
        <v>22</v>
      </c>
      <c r="E256" s="240" t="str">
        <f>+'ACUM-ENERO'!B271</f>
        <v>Rastros Municipales</v>
      </c>
      <c r="F256" s="241"/>
      <c r="G256" s="227">
        <f>+'ACUM-FEBRERO'!B306</f>
        <v>1</v>
      </c>
      <c r="H256" s="176"/>
      <c r="I256" s="176"/>
      <c r="J256" s="176"/>
      <c r="K256" s="176"/>
      <c r="L256" s="176"/>
      <c r="M256" s="176"/>
      <c r="N256" s="176"/>
      <c r="O256" s="27"/>
    </row>
    <row r="257" spans="1:15" ht="15" customHeight="1" thickBot="1">
      <c r="A257" s="27"/>
      <c r="B257" s="176"/>
      <c r="C257" s="176"/>
      <c r="D257" s="200">
        <v>23</v>
      </c>
      <c r="E257" s="240" t="str">
        <f>+'ACUM-ENERO'!B232</f>
        <v>Asuntos Internos</v>
      </c>
      <c r="F257" s="241"/>
      <c r="G257" s="227">
        <f>+'ACUM-FEBRERO'!B267</f>
        <v>2</v>
      </c>
      <c r="H257" s="176"/>
      <c r="I257" s="176"/>
      <c r="J257" s="176"/>
      <c r="K257" s="176"/>
      <c r="L257" s="176"/>
      <c r="M257" s="176"/>
      <c r="N257" s="176"/>
      <c r="O257" s="27"/>
    </row>
    <row r="258" spans="1:15" ht="15" customHeight="1" thickBot="1">
      <c r="A258" s="27"/>
      <c r="B258" s="176"/>
      <c r="C258" s="176"/>
      <c r="D258" s="200">
        <v>24</v>
      </c>
      <c r="E258" s="240" t="str">
        <f>+'ACUM-ENERO'!B233</f>
        <v>Atención Ciudadana</v>
      </c>
      <c r="F258" s="241"/>
      <c r="G258" s="227">
        <f>+'ACUM-FEBRERO'!B268</f>
        <v>2</v>
      </c>
      <c r="H258" s="176"/>
      <c r="I258" s="176"/>
      <c r="J258" s="176"/>
      <c r="K258" s="176"/>
      <c r="L258" s="176"/>
      <c r="M258" s="176"/>
      <c r="N258" s="176"/>
      <c r="O258" s="27"/>
    </row>
    <row r="259" spans="1:15" ht="15" customHeight="1" thickBot="1">
      <c r="A259" s="27"/>
      <c r="B259" s="176"/>
      <c r="C259" s="176"/>
      <c r="D259" s="200">
        <v>25</v>
      </c>
      <c r="E259" s="240" t="str">
        <f>+'ACUM-ENERO'!B236</f>
        <v>Centro de  Promoción Económica y Turismo</v>
      </c>
      <c r="F259" s="241"/>
      <c r="G259" s="227">
        <f>+'ACUM-FEBRERO'!B271</f>
        <v>2</v>
      </c>
      <c r="H259" s="176"/>
      <c r="I259" s="176"/>
      <c r="J259" s="176"/>
      <c r="K259" s="176"/>
      <c r="L259" s="176"/>
      <c r="M259" s="176"/>
      <c r="N259" s="176"/>
      <c r="O259" s="27"/>
    </row>
    <row r="260" spans="1:15" ht="15" customHeight="1" thickBot="1">
      <c r="A260" s="27"/>
      <c r="B260" s="176"/>
      <c r="C260" s="176"/>
      <c r="D260" s="200">
        <v>26</v>
      </c>
      <c r="E260" s="240" t="str">
        <f>+'ACUM-ENERO'!B241</f>
        <v>Contraloría</v>
      </c>
      <c r="F260" s="241"/>
      <c r="G260" s="227">
        <f>+'ACUM-FEBRERO'!B276</f>
        <v>2</v>
      </c>
      <c r="H260" s="176"/>
      <c r="I260" s="176"/>
      <c r="J260" s="176"/>
      <c r="K260" s="176"/>
      <c r="L260" s="176"/>
      <c r="M260" s="176"/>
      <c r="N260" s="176"/>
      <c r="O260" s="27"/>
    </row>
    <row r="261" spans="1:15" ht="15" customHeight="1" thickBot="1">
      <c r="A261" s="27"/>
      <c r="B261" s="176"/>
      <c r="C261" s="176"/>
      <c r="D261" s="200">
        <v>27</v>
      </c>
      <c r="E261" s="240" t="str">
        <f>+'ACUM-ENERO'!B248</f>
        <v>Dirección General de  Innovación y Tecnología</v>
      </c>
      <c r="F261" s="241"/>
      <c r="G261" s="227">
        <f>+'ACUM-FEBRERO'!B283</f>
        <v>2</v>
      </c>
      <c r="H261" s="176"/>
      <c r="I261" s="176"/>
      <c r="J261" s="176"/>
      <c r="K261" s="176"/>
      <c r="L261" s="176"/>
      <c r="M261" s="176"/>
      <c r="N261" s="176"/>
      <c r="O261" s="27"/>
    </row>
    <row r="262" spans="1:15" ht="15" customHeight="1" thickBot="1">
      <c r="A262" s="27"/>
      <c r="B262" s="176"/>
      <c r="C262" s="176"/>
      <c r="D262" s="200">
        <v>28</v>
      </c>
      <c r="E262" s="240" t="str">
        <f>+'ACUM-ENERO'!B256</f>
        <v>Instituto de Cultura</v>
      </c>
      <c r="F262" s="241"/>
      <c r="G262" s="227">
        <f>+'ACUM-FEBRERO'!B291</f>
        <v>2</v>
      </c>
      <c r="H262" s="176"/>
      <c r="I262" s="176"/>
      <c r="J262" s="176"/>
      <c r="K262" s="176"/>
      <c r="L262" s="176"/>
      <c r="M262" s="176"/>
      <c r="N262" s="176"/>
      <c r="O262" s="27"/>
    </row>
    <row r="263" spans="1:15" ht="15" customHeight="1" thickBot="1">
      <c r="A263" s="27"/>
      <c r="B263" s="176"/>
      <c r="C263" s="176"/>
      <c r="D263" s="200">
        <v>29</v>
      </c>
      <c r="E263" s="240" t="str">
        <f>+'ACUM-ENERO'!B228</f>
        <v>Agua y Alcantarillado</v>
      </c>
      <c r="F263" s="241"/>
      <c r="G263" s="227">
        <f>+'ACUM-FEBRERO'!B263</f>
        <v>3</v>
      </c>
      <c r="H263" s="176"/>
      <c r="I263" s="176"/>
      <c r="J263" s="176"/>
      <c r="K263" s="176"/>
      <c r="L263" s="176"/>
      <c r="M263" s="176"/>
      <c r="N263" s="176"/>
      <c r="O263" s="27"/>
    </row>
    <row r="264" spans="1:15" ht="15" customHeight="1" thickBot="1">
      <c r="A264" s="27"/>
      <c r="B264" s="176"/>
      <c r="C264" s="176"/>
      <c r="D264" s="200">
        <v>30</v>
      </c>
      <c r="E264" s="240" t="str">
        <f>+'ACUM-ENERO'!B246</f>
        <v>Coplademun</v>
      </c>
      <c r="F264" s="241"/>
      <c r="G264" s="227">
        <f>+'ACUM-FEBRERO'!B281</f>
        <v>3</v>
      </c>
      <c r="H264" s="176"/>
      <c r="I264" s="176"/>
      <c r="J264" s="176"/>
      <c r="K264" s="176"/>
      <c r="L264" s="176"/>
      <c r="M264" s="176"/>
      <c r="N264" s="176"/>
      <c r="O264" s="27"/>
    </row>
    <row r="265" spans="1:15" ht="15" customHeight="1" thickBot="1">
      <c r="A265" s="27"/>
      <c r="B265" s="176"/>
      <c r="C265" s="176"/>
      <c r="D265" s="200">
        <v>31</v>
      </c>
      <c r="E265" s="240" t="str">
        <f>+'ACUM-ENERO'!B253</f>
        <v>Educación Municipal</v>
      </c>
      <c r="F265" s="241"/>
      <c r="G265" s="227">
        <f>+'ACUM-FEBRERO'!B288</f>
        <v>3</v>
      </c>
      <c r="H265" s="176"/>
      <c r="I265" s="176"/>
      <c r="J265" s="176"/>
      <c r="K265" s="176"/>
      <c r="L265" s="176"/>
      <c r="M265" s="176"/>
      <c r="N265" s="176"/>
      <c r="O265" s="27"/>
    </row>
    <row r="266" spans="1:15" ht="15" customHeight="1" thickBot="1">
      <c r="A266" s="27"/>
      <c r="B266" s="176"/>
      <c r="C266" s="176"/>
      <c r="D266" s="200">
        <v>32</v>
      </c>
      <c r="E266" s="240" t="str">
        <f>+'ACUM-ENERO'!B261</f>
        <v>Mantenimiento de Pavimentos</v>
      </c>
      <c r="F266" s="241"/>
      <c r="G266" s="227">
        <f>+'ACUM-FEBRERO'!B296</f>
        <v>3</v>
      </c>
      <c r="H266" s="176"/>
      <c r="I266" s="176"/>
      <c r="J266" s="176"/>
      <c r="K266" s="176"/>
      <c r="L266" s="176"/>
      <c r="M266" s="176"/>
      <c r="N266" s="176"/>
      <c r="O266" s="27"/>
    </row>
    <row r="267" spans="1:15" ht="28.5" customHeight="1" thickBot="1">
      <c r="A267" s="27"/>
      <c r="B267" s="176"/>
      <c r="C267" s="176"/>
      <c r="D267" s="200">
        <v>33</v>
      </c>
      <c r="E267" s="240" t="str">
        <f>+'ACUM-ENERO'!B262</f>
        <v>Mantenimiento Urbano</v>
      </c>
      <c r="F267" s="241"/>
      <c r="G267" s="227">
        <f>+'ACUM-FEBRERO'!B297</f>
        <v>3</v>
      </c>
      <c r="H267" s="176"/>
      <c r="I267" s="176"/>
      <c r="J267" s="176"/>
      <c r="K267" s="176"/>
      <c r="L267" s="176"/>
      <c r="M267" s="176"/>
      <c r="N267" s="176"/>
      <c r="O267" s="27"/>
    </row>
    <row r="268" spans="1:15" ht="15" customHeight="1" thickBot="1">
      <c r="A268" s="27"/>
      <c r="B268" s="176"/>
      <c r="C268" s="176"/>
      <c r="D268" s="200">
        <v>34</v>
      </c>
      <c r="E268" s="240" t="str">
        <f>+'ACUM-ENERO'!B265</f>
        <v>Parques y Jardines</v>
      </c>
      <c r="F268" s="241"/>
      <c r="G268" s="227">
        <f>+'ACUM-FEBRERO'!B300</f>
        <v>3</v>
      </c>
      <c r="H268" s="176"/>
      <c r="I268" s="176"/>
      <c r="J268" s="176"/>
      <c r="K268" s="176"/>
      <c r="L268" s="176"/>
      <c r="M268" s="176"/>
      <c r="N268" s="176"/>
      <c r="O268" s="27"/>
    </row>
    <row r="269" spans="1:15" ht="15" customHeight="1" thickBot="1">
      <c r="A269" s="27"/>
      <c r="B269" s="176"/>
      <c r="C269" s="176"/>
      <c r="D269" s="200">
        <v>35</v>
      </c>
      <c r="E269" s="240" t="str">
        <f>+'ACUM-ENERO'!B278</f>
        <v>Secretaría Particular</v>
      </c>
      <c r="F269" s="241"/>
      <c r="G269" s="227">
        <f>+'ACUM-FEBRERO'!B313</f>
        <v>3</v>
      </c>
      <c r="H269" s="176"/>
      <c r="I269" s="176"/>
      <c r="J269" s="176"/>
      <c r="K269" s="176"/>
      <c r="L269" s="176"/>
      <c r="M269" s="176"/>
      <c r="N269" s="176"/>
      <c r="O269" s="27"/>
    </row>
    <row r="270" spans="1:15" ht="18" customHeight="1" thickBot="1">
      <c r="A270" s="27"/>
      <c r="B270" s="176"/>
      <c r="C270" s="176"/>
      <c r="D270" s="200">
        <v>36</v>
      </c>
      <c r="E270" s="240" t="str">
        <f>+'ACUM-ENERO'!B281</f>
        <v>Transparencia y Acceso a la Información</v>
      </c>
      <c r="F270" s="241"/>
      <c r="G270" s="227">
        <f>+'ACUM-FEBRERO'!B316</f>
        <v>3</v>
      </c>
      <c r="H270" s="176"/>
      <c r="I270" s="176"/>
      <c r="J270" s="176"/>
      <c r="K270" s="176"/>
      <c r="L270" s="176"/>
      <c r="M270" s="176"/>
      <c r="N270" s="176"/>
      <c r="O270" s="27"/>
    </row>
    <row r="271" spans="1:15" ht="30" customHeight="1" thickBot="1">
      <c r="A271" s="27"/>
      <c r="B271" s="176"/>
      <c r="C271" s="176"/>
      <c r="D271" s="200">
        <v>37</v>
      </c>
      <c r="E271" s="240" t="str">
        <f>+'ACUM-ENERO'!B229</f>
        <v>Alumbrado Público</v>
      </c>
      <c r="F271" s="241"/>
      <c r="G271" s="227">
        <f>+'ACUM-FEBRERO'!B264</f>
        <v>4</v>
      </c>
      <c r="H271" s="176"/>
      <c r="I271" s="176"/>
      <c r="J271" s="176"/>
      <c r="K271" s="176"/>
      <c r="L271" s="176"/>
      <c r="M271" s="176"/>
      <c r="N271" s="176"/>
      <c r="O271" s="27"/>
    </row>
    <row r="272" spans="1:15" ht="15" customHeight="1" thickBot="1">
      <c r="A272" s="27"/>
      <c r="B272" s="176"/>
      <c r="C272" s="176"/>
      <c r="D272" s="200">
        <v>38</v>
      </c>
      <c r="E272" s="240" t="str">
        <f>+'ACUM-ENERO'!B230</f>
        <v>Archivo Municipal</v>
      </c>
      <c r="F272" s="241"/>
      <c r="G272" s="227">
        <f>+'ACUM-FEBRERO'!B265</f>
        <v>4</v>
      </c>
      <c r="H272" s="176"/>
      <c r="I272" s="176"/>
      <c r="J272" s="176"/>
      <c r="K272" s="176"/>
      <c r="L272" s="176"/>
      <c r="M272" s="176"/>
      <c r="N272" s="176"/>
      <c r="O272" s="27"/>
    </row>
    <row r="273" spans="1:15" ht="15" customHeight="1" thickBot="1">
      <c r="A273" s="27"/>
      <c r="B273" s="176"/>
      <c r="C273" s="176"/>
      <c r="D273" s="200">
        <v>39</v>
      </c>
      <c r="E273" s="240" t="str">
        <f>+'ACUM-ENERO'!B259</f>
        <v>Integración y Dictaminación</v>
      </c>
      <c r="F273" s="241"/>
      <c r="G273" s="227">
        <f>+'ACUM-FEBRERO'!B294</f>
        <v>4</v>
      </c>
      <c r="H273" s="176"/>
      <c r="I273" s="176"/>
      <c r="J273" s="176"/>
      <c r="K273" s="176"/>
      <c r="L273" s="176"/>
      <c r="M273" s="176"/>
      <c r="N273" s="176"/>
      <c r="O273" s="27"/>
    </row>
    <row r="274" spans="1:15" ht="15" customHeight="1" thickBot="1">
      <c r="A274" s="27"/>
      <c r="B274" s="176"/>
      <c r="C274" s="176"/>
      <c r="D274" s="200">
        <v>40</v>
      </c>
      <c r="E274" s="240" t="str">
        <f>+'ACUM-ENERO'!B254</f>
        <v>Estacionómetros y Estacionamientos</v>
      </c>
      <c r="F274" s="241"/>
      <c r="G274" s="227">
        <f>+'ACUM-FEBRERO'!B289</f>
        <v>5</v>
      </c>
      <c r="H274" s="176"/>
      <c r="I274" s="176"/>
      <c r="J274" s="176"/>
      <c r="K274" s="176"/>
      <c r="L274" s="176"/>
      <c r="M274" s="176"/>
      <c r="N274" s="176"/>
      <c r="O274" s="27"/>
    </row>
    <row r="275" spans="1:15" ht="15" customHeight="1" thickBot="1">
      <c r="A275" s="27"/>
      <c r="B275" s="176"/>
      <c r="C275" s="176"/>
      <c r="D275" s="200">
        <v>41</v>
      </c>
      <c r="E275" s="240" t="str">
        <f>+'ACUM-ENERO'!B234</f>
        <v>Catastro</v>
      </c>
      <c r="F275" s="241"/>
      <c r="G275" s="227">
        <f>+'ACUM-FEBRERO'!B269</f>
        <v>6</v>
      </c>
      <c r="H275" s="176"/>
      <c r="I275" s="176"/>
      <c r="J275" s="176"/>
      <c r="K275" s="176"/>
      <c r="L275" s="176"/>
      <c r="M275" s="176"/>
      <c r="N275" s="176"/>
      <c r="O275" s="27"/>
    </row>
    <row r="276" spans="1:15" ht="15" customHeight="1" thickBot="1">
      <c r="A276" s="27"/>
      <c r="B276" s="176"/>
      <c r="C276" s="176"/>
      <c r="D276" s="200">
        <v>42</v>
      </c>
      <c r="E276" s="240" t="str">
        <f>+'ACUM-ENERO'!B266</f>
        <v>Participación Ciudadana</v>
      </c>
      <c r="F276" s="241"/>
      <c r="G276" s="227">
        <f>+'ACUM-FEBRERO'!B301</f>
        <v>7</v>
      </c>
      <c r="H276" s="176"/>
      <c r="I276" s="176"/>
      <c r="J276" s="176"/>
      <c r="K276" s="176"/>
      <c r="L276" s="176"/>
      <c r="M276" s="176"/>
      <c r="N276" s="176"/>
      <c r="O276" s="27"/>
    </row>
    <row r="277" spans="1:15" ht="15" customHeight="1" thickBot="1">
      <c r="A277" s="27"/>
      <c r="B277" s="176"/>
      <c r="C277" s="176"/>
      <c r="D277" s="200">
        <v>43</v>
      </c>
      <c r="E277" s="240" t="str">
        <f>+'ACUM-ENERO'!B269</f>
        <v>Protección Civil y Bomberos</v>
      </c>
      <c r="F277" s="241"/>
      <c r="G277" s="227">
        <f>+'ACUM-FEBRERO'!B304</f>
        <v>9</v>
      </c>
      <c r="H277" s="176"/>
      <c r="I277" s="176"/>
      <c r="J277" s="176"/>
      <c r="K277" s="176"/>
      <c r="L277" s="176"/>
      <c r="M277" s="176"/>
      <c r="N277" s="176"/>
      <c r="O277" s="27"/>
    </row>
    <row r="278" spans="1:15" ht="27.75" customHeight="1" thickBot="1">
      <c r="A278" s="27"/>
      <c r="B278" s="176"/>
      <c r="C278" s="176"/>
      <c r="D278" s="200">
        <v>44</v>
      </c>
      <c r="E278" s="240" t="str">
        <f>+'ACUM-ENERO'!B252</f>
        <v>Dirección General de Servicios Públicos</v>
      </c>
      <c r="F278" s="241"/>
      <c r="G278" s="227">
        <f>+'ACUM-FEBRERO'!B287</f>
        <v>10</v>
      </c>
      <c r="H278" s="176"/>
      <c r="I278" s="176"/>
      <c r="J278" s="176"/>
      <c r="K278" s="176"/>
      <c r="L278" s="176"/>
      <c r="M278" s="176"/>
      <c r="N278" s="176"/>
      <c r="O278" s="27"/>
    </row>
    <row r="279" spans="1:15" ht="15" customHeight="1" thickBot="1">
      <c r="A279" s="27"/>
      <c r="B279" s="176"/>
      <c r="C279" s="176"/>
      <c r="D279" s="200">
        <v>45</v>
      </c>
      <c r="E279" s="240" t="str">
        <f>+'ACUM-ENERO'!B231</f>
        <v>Aseo Público</v>
      </c>
      <c r="F279" s="241"/>
      <c r="G279" s="227">
        <f>+'ACUM-FEBRERO'!B266</f>
        <v>11</v>
      </c>
      <c r="H279" s="176"/>
      <c r="I279" s="176"/>
      <c r="J279" s="176"/>
      <c r="K279" s="176"/>
      <c r="L279" s="176"/>
      <c r="M279" s="176"/>
      <c r="N279" s="176"/>
      <c r="O279" s="27"/>
    </row>
    <row r="280" spans="1:15" ht="27" customHeight="1" thickBot="1">
      <c r="A280" s="27"/>
      <c r="B280" s="176"/>
      <c r="C280" s="176"/>
      <c r="D280" s="200">
        <v>46</v>
      </c>
      <c r="E280" s="240" t="str">
        <f>+'ACUM-ENERO'!B227</f>
        <v>Actas y Acuerdos</v>
      </c>
      <c r="F280" s="241"/>
      <c r="G280" s="227">
        <f>+'ACUM-FEBRERO'!B262</f>
        <v>14</v>
      </c>
      <c r="H280" s="176"/>
      <c r="I280" s="176"/>
      <c r="J280" s="176"/>
      <c r="K280" s="176"/>
      <c r="L280" s="176"/>
      <c r="M280" s="176"/>
      <c r="N280" s="176"/>
      <c r="O280" s="27"/>
    </row>
    <row r="281" spans="1:15" ht="15" customHeight="1" thickBot="1">
      <c r="A281" s="27"/>
      <c r="B281" s="176"/>
      <c r="C281" s="176"/>
      <c r="D281" s="200">
        <v>47</v>
      </c>
      <c r="E281" s="240" t="str">
        <f>+'ACUM-ENERO'!B267</f>
        <v>Patrimonio Municipal</v>
      </c>
      <c r="F281" s="241"/>
      <c r="G281" s="227">
        <f>+'ACUM-FEBRERO'!B302</f>
        <v>14</v>
      </c>
      <c r="H281" s="176"/>
      <c r="I281" s="176"/>
      <c r="J281" s="176"/>
      <c r="K281" s="176"/>
      <c r="L281" s="176"/>
      <c r="M281" s="176"/>
      <c r="N281" s="176"/>
      <c r="O281" s="27"/>
    </row>
    <row r="282" spans="1:15" ht="15" customHeight="1" thickBot="1">
      <c r="A282" s="27"/>
      <c r="B282" s="176"/>
      <c r="C282" s="176"/>
      <c r="D282" s="200">
        <v>48</v>
      </c>
      <c r="E282" s="240" t="str">
        <f>+'ACUM-ENERO'!B279</f>
        <v>Sindicatura</v>
      </c>
      <c r="F282" s="241"/>
      <c r="G282" s="227">
        <f>+'ACUM-FEBRERO'!B314</f>
        <v>17</v>
      </c>
      <c r="H282" s="176"/>
      <c r="I282" s="176"/>
      <c r="J282" s="176"/>
      <c r="K282" s="176"/>
      <c r="L282" s="176"/>
      <c r="M282" s="176"/>
      <c r="N282" s="176"/>
      <c r="O282" s="27"/>
    </row>
    <row r="283" spans="1:15" ht="16.5" customHeight="1" thickBot="1">
      <c r="A283" s="27"/>
      <c r="B283" s="176"/>
      <c r="C283" s="176"/>
      <c r="D283" s="200">
        <v>49</v>
      </c>
      <c r="E283" s="240" t="str">
        <f>+'ACUM-ENERO'!B250</f>
        <v>Dirección General de Inspección de Reglamentos</v>
      </c>
      <c r="F283" s="241"/>
      <c r="G283" s="227">
        <f>+'ACUM-FEBRERO'!B285</f>
        <v>21</v>
      </c>
      <c r="H283" s="176"/>
      <c r="I283" s="176"/>
      <c r="J283" s="176"/>
      <c r="K283" s="176"/>
      <c r="L283" s="176"/>
      <c r="M283" s="176"/>
      <c r="N283" s="176"/>
      <c r="O283" s="27"/>
    </row>
    <row r="284" spans="1:15" ht="15" customHeight="1" thickBot="1">
      <c r="A284" s="27"/>
      <c r="B284" s="176"/>
      <c r="C284" s="176"/>
      <c r="D284" s="200">
        <v>50</v>
      </c>
      <c r="E284" s="240" t="str">
        <f>+'ACUM-ENERO'!B247</f>
        <v>Desarrollo Social Humano</v>
      </c>
      <c r="F284" s="241"/>
      <c r="G284" s="227">
        <f>+'ACUM-FEBRERO'!B282</f>
        <v>22</v>
      </c>
      <c r="H284" s="176"/>
      <c r="I284" s="176"/>
      <c r="J284" s="176"/>
      <c r="K284" s="176"/>
      <c r="L284" s="176"/>
      <c r="M284" s="176"/>
      <c r="N284" s="176"/>
      <c r="O284" s="27"/>
    </row>
    <row r="285" spans="1:15" ht="15" customHeight="1" thickBot="1">
      <c r="A285" s="27"/>
      <c r="B285" s="176"/>
      <c r="C285" s="176"/>
      <c r="D285" s="200">
        <v>51</v>
      </c>
      <c r="E285" s="240" t="str">
        <f>+'ACUM-ENERO'!B249</f>
        <v>Dirección General de Ecología</v>
      </c>
      <c r="F285" s="241"/>
      <c r="G285" s="227">
        <f>+'ACUM-FEBRERO'!B284</f>
        <v>22</v>
      </c>
      <c r="H285" s="176"/>
      <c r="I285" s="176"/>
      <c r="J285" s="176"/>
      <c r="K285" s="176"/>
      <c r="L285" s="176"/>
      <c r="M285" s="176"/>
      <c r="N285" s="176"/>
      <c r="O285" s="27"/>
    </row>
    <row r="286" spans="1:15" ht="15" customHeight="1" thickBot="1">
      <c r="A286" s="27"/>
      <c r="B286" s="176"/>
      <c r="C286" s="176"/>
      <c r="D286" s="200">
        <v>52</v>
      </c>
      <c r="E286" s="240" t="str">
        <f>+'ACUM-ENERO'!B237</f>
        <v>Comisaría General de Seguridad Pública</v>
      </c>
      <c r="F286" s="241"/>
      <c r="G286" s="227">
        <f>+'ACUM-FEBRERO'!B272</f>
        <v>28</v>
      </c>
      <c r="H286" s="176"/>
      <c r="I286" s="176"/>
      <c r="J286" s="176"/>
      <c r="K286" s="176"/>
      <c r="L286" s="176"/>
      <c r="M286" s="176"/>
      <c r="N286" s="176"/>
      <c r="O286" s="27"/>
    </row>
    <row r="287" spans="1:15" ht="15" customHeight="1" thickBot="1">
      <c r="A287" s="27"/>
      <c r="B287" s="176"/>
      <c r="C287" s="176"/>
      <c r="D287" s="200">
        <v>53</v>
      </c>
      <c r="E287" s="240" t="str">
        <f>+'ACUM-ENERO'!B264</f>
        <v>Oficialía Mayor de Padrón y Licencias</v>
      </c>
      <c r="F287" s="241"/>
      <c r="G287" s="227">
        <f>+'ACUM-FEBRERO'!B299</f>
        <v>44</v>
      </c>
      <c r="H287" s="176"/>
      <c r="I287" s="176"/>
      <c r="J287" s="176"/>
      <c r="K287" s="176"/>
      <c r="L287" s="176"/>
      <c r="M287" s="176"/>
      <c r="N287" s="176"/>
      <c r="O287" s="27"/>
    </row>
    <row r="288" spans="1:15" ht="15" customHeight="1" thickBot="1">
      <c r="A288" s="27"/>
      <c r="B288" s="176"/>
      <c r="C288" s="176"/>
      <c r="D288" s="200">
        <v>54</v>
      </c>
      <c r="E288" s="240" t="str">
        <f>+'ACUM-ENERO'!B280</f>
        <v>Tesorería</v>
      </c>
      <c r="F288" s="241"/>
      <c r="G288" s="227">
        <f>+'ACUM-FEBRERO'!B315</f>
        <v>51</v>
      </c>
      <c r="H288" s="176"/>
      <c r="I288" s="176"/>
      <c r="J288" s="176"/>
      <c r="K288" s="176"/>
      <c r="L288" s="176"/>
      <c r="M288" s="176"/>
      <c r="N288" s="176"/>
      <c r="O288" s="27"/>
    </row>
    <row r="289" spans="1:15" ht="15" customHeight="1" thickBot="1">
      <c r="A289" s="27"/>
      <c r="B289" s="176"/>
      <c r="C289" s="176"/>
      <c r="D289" s="200">
        <v>55</v>
      </c>
      <c r="E289" s="240" t="str">
        <f>+'ACUM-ENERO'!B263</f>
        <v>Oficialía Mayor Administrativa</v>
      </c>
      <c r="F289" s="241"/>
      <c r="G289" s="227">
        <f>+'ACUM-FEBRERO'!B298</f>
        <v>58</v>
      </c>
      <c r="H289" s="176"/>
      <c r="I289" s="176"/>
      <c r="J289" s="176"/>
      <c r="K289" s="176"/>
      <c r="L289" s="176"/>
      <c r="M289" s="176"/>
      <c r="N289" s="176"/>
      <c r="O289" s="27"/>
    </row>
    <row r="290" spans="1:15" ht="15" customHeight="1" thickBot="1">
      <c r="A290" s="27"/>
      <c r="B290" s="176"/>
      <c r="C290" s="176"/>
      <c r="D290" s="200">
        <v>56</v>
      </c>
      <c r="E290" s="240" t="str">
        <f>+'ACUM-ENERO'!B251</f>
        <v>Dirección General de Obras Públicas</v>
      </c>
      <c r="F290" s="241"/>
      <c r="G290" s="227">
        <f>+'ACUM-FEBRERO'!B286</f>
        <v>80</v>
      </c>
      <c r="H290" s="176"/>
      <c r="I290" s="176"/>
      <c r="J290" s="176"/>
      <c r="K290" s="176"/>
      <c r="L290" s="176"/>
      <c r="M290" s="176"/>
      <c r="N290" s="176"/>
      <c r="O290" s="27"/>
    </row>
    <row r="291" spans="1:15" ht="15" customHeight="1" thickBot="1">
      <c r="A291" s="27"/>
      <c r="B291" s="176"/>
      <c r="C291" s="176"/>
      <c r="D291" s="176"/>
      <c r="E291" s="176"/>
      <c r="F291" s="176"/>
      <c r="G291" s="176"/>
      <c r="H291" s="176"/>
      <c r="I291" s="176"/>
      <c r="J291" s="176"/>
      <c r="K291" s="176"/>
      <c r="L291" s="176"/>
      <c r="M291" s="176"/>
      <c r="N291" s="176"/>
      <c r="O291" s="27"/>
    </row>
    <row r="292" spans="1:15" ht="15" customHeight="1" thickBot="1">
      <c r="A292" s="27"/>
      <c r="B292" s="176"/>
      <c r="C292" s="176"/>
      <c r="D292" s="176"/>
      <c r="E292" s="176"/>
      <c r="F292" s="460" t="s">
        <v>2</v>
      </c>
      <c r="G292" s="461">
        <f>SUM(G235:G291)</f>
        <v>472</v>
      </c>
      <c r="H292" s="176"/>
      <c r="I292" s="176"/>
      <c r="J292" s="176"/>
      <c r="K292" s="176"/>
      <c r="L292" s="176"/>
      <c r="M292" s="176"/>
      <c r="N292" s="176"/>
      <c r="O292" s="27"/>
    </row>
    <row r="293" spans="1:15" ht="15.75" customHeight="1">
      <c r="A293" s="27"/>
      <c r="B293" s="176"/>
      <c r="C293" s="176"/>
      <c r="D293" s="176"/>
      <c r="E293" s="176"/>
      <c r="F293" s="176"/>
      <c r="G293" s="176"/>
      <c r="H293" s="176"/>
      <c r="I293" s="176"/>
      <c r="J293" s="176"/>
      <c r="K293" s="176"/>
      <c r="L293" s="176"/>
      <c r="M293" s="176"/>
      <c r="N293" s="176"/>
      <c r="O293" s="27"/>
    </row>
    <row r="294" spans="1:15" ht="15.75" thickBot="1">
      <c r="A294" s="27"/>
      <c r="B294" s="176"/>
      <c r="C294" s="176"/>
      <c r="D294" s="176"/>
      <c r="E294" s="176"/>
      <c r="F294" s="176"/>
      <c r="G294" s="176"/>
      <c r="H294" s="176"/>
      <c r="I294" s="176"/>
      <c r="J294" s="176"/>
      <c r="K294" s="176"/>
      <c r="L294" s="176"/>
      <c r="M294" s="176"/>
      <c r="N294" s="176"/>
      <c r="O294" s="27"/>
    </row>
    <row r="295" spans="1:15" ht="15.75" thickBot="1">
      <c r="A295" s="27"/>
      <c r="B295" s="690" t="s">
        <v>182</v>
      </c>
      <c r="C295" s="691"/>
      <c r="D295" s="691"/>
      <c r="E295" s="691"/>
      <c r="F295" s="691"/>
      <c r="G295" s="691"/>
      <c r="H295" s="691"/>
      <c r="I295" s="691"/>
      <c r="J295" s="691"/>
      <c r="K295" s="691"/>
      <c r="L295" s="691"/>
      <c r="M295" s="691"/>
      <c r="N295" s="123"/>
      <c r="O295" s="27"/>
    </row>
    <row r="296" spans="1:15">
      <c r="A296" s="27"/>
      <c r="B296" s="176"/>
      <c r="C296" s="176"/>
      <c r="D296" s="176"/>
      <c r="E296" s="176"/>
      <c r="F296" s="176"/>
      <c r="G296" s="176"/>
      <c r="H296" s="176"/>
      <c r="I296" s="176"/>
      <c r="J296" s="176"/>
      <c r="K296" s="176"/>
      <c r="L296" s="176"/>
      <c r="M296" s="176"/>
      <c r="N296" s="176"/>
      <c r="O296" s="27"/>
    </row>
    <row r="297" spans="1:15">
      <c r="A297" s="27"/>
      <c r="B297" s="176"/>
      <c r="C297" s="176"/>
      <c r="D297" s="176"/>
      <c r="E297" s="176"/>
      <c r="F297" s="176"/>
      <c r="G297" s="176"/>
      <c r="H297" s="176"/>
      <c r="I297" s="176"/>
      <c r="J297" s="176"/>
      <c r="K297" s="176"/>
      <c r="L297" s="176"/>
      <c r="M297" s="176"/>
      <c r="N297" s="176"/>
      <c r="O297" s="27"/>
    </row>
    <row r="298" spans="1:15" ht="15.75" customHeight="1">
      <c r="A298" s="27"/>
      <c r="B298" s="176"/>
      <c r="C298" s="176"/>
      <c r="D298" s="51"/>
      <c r="E298" s="51"/>
      <c r="F298" s="51"/>
      <c r="G298" s="51"/>
      <c r="H298" s="51"/>
      <c r="I298" s="51"/>
      <c r="J298" s="51"/>
      <c r="K298" s="51"/>
      <c r="L298" s="51"/>
      <c r="M298" s="176"/>
      <c r="N298" s="176"/>
      <c r="O298" s="27"/>
    </row>
    <row r="299" spans="1:15">
      <c r="A299" s="27"/>
      <c r="B299" s="176"/>
      <c r="C299" s="176"/>
      <c r="D299" s="51"/>
      <c r="E299" s="51"/>
      <c r="F299" s="51"/>
      <c r="G299" s="51"/>
      <c r="H299" s="51"/>
      <c r="I299" s="51"/>
      <c r="J299" s="51"/>
      <c r="K299" s="51"/>
      <c r="L299" s="51"/>
      <c r="M299" s="176"/>
      <c r="N299" s="176"/>
      <c r="O299" s="27"/>
    </row>
    <row r="300" spans="1:15">
      <c r="A300" s="27"/>
      <c r="B300" s="176"/>
      <c r="C300" s="176"/>
      <c r="D300" s="51"/>
      <c r="E300" s="51"/>
      <c r="F300" s="51"/>
      <c r="G300" s="51"/>
      <c r="H300" s="51"/>
      <c r="I300" s="51"/>
      <c r="J300" s="51"/>
      <c r="K300" s="51"/>
      <c r="L300" s="51"/>
      <c r="M300" s="176"/>
      <c r="N300" s="176"/>
      <c r="O300" s="27"/>
    </row>
    <row r="301" spans="1:15">
      <c r="A301" s="27"/>
      <c r="B301" s="176"/>
      <c r="C301" s="176"/>
      <c r="D301" s="51"/>
      <c r="E301" s="51"/>
      <c r="F301" s="51"/>
      <c r="G301" s="51"/>
      <c r="H301" s="51"/>
      <c r="I301" s="51"/>
      <c r="J301" s="51"/>
      <c r="K301" s="51"/>
      <c r="L301" s="51"/>
      <c r="M301" s="176"/>
      <c r="N301" s="176"/>
      <c r="O301" s="27"/>
    </row>
    <row r="302" spans="1:15">
      <c r="A302" s="27"/>
      <c r="B302" s="176"/>
      <c r="C302" s="176"/>
      <c r="D302" s="51"/>
      <c r="E302" s="51"/>
      <c r="F302" s="51"/>
      <c r="G302" s="51"/>
      <c r="H302" s="51"/>
      <c r="I302" s="51"/>
      <c r="J302" s="51"/>
      <c r="K302" s="51"/>
      <c r="L302" s="51"/>
      <c r="M302" s="176"/>
      <c r="N302" s="176"/>
      <c r="O302" s="27"/>
    </row>
    <row r="303" spans="1:15">
      <c r="A303" s="27"/>
      <c r="B303" s="176"/>
      <c r="C303" s="176"/>
      <c r="D303" s="51"/>
      <c r="E303" s="51"/>
      <c r="F303" s="51"/>
      <c r="G303" s="51"/>
      <c r="H303" s="51"/>
      <c r="I303" s="51"/>
      <c r="J303" s="51"/>
      <c r="K303" s="51"/>
      <c r="L303" s="51"/>
      <c r="M303" s="176"/>
      <c r="N303" s="176"/>
      <c r="O303" s="27"/>
    </row>
    <row r="304" spans="1:15">
      <c r="A304" s="27"/>
      <c r="B304" s="176"/>
      <c r="C304" s="176"/>
      <c r="D304" s="51"/>
      <c r="E304" s="51"/>
      <c r="F304" s="51"/>
      <c r="G304" s="51"/>
      <c r="H304" s="51"/>
      <c r="I304" s="51"/>
      <c r="J304" s="51"/>
      <c r="K304" s="51"/>
      <c r="L304" s="51"/>
      <c r="M304" s="176"/>
      <c r="N304" s="176"/>
      <c r="O304" s="27"/>
    </row>
    <row r="305" spans="1:15">
      <c r="A305" s="27"/>
      <c r="B305" s="176"/>
      <c r="C305" s="176"/>
      <c r="D305" s="51"/>
      <c r="E305" s="51"/>
      <c r="F305" s="51"/>
      <c r="G305" s="51"/>
      <c r="H305" s="51"/>
      <c r="I305" s="51"/>
      <c r="J305" s="51"/>
      <c r="K305" s="51"/>
      <c r="L305" s="51"/>
      <c r="M305" s="176"/>
      <c r="N305" s="176"/>
      <c r="O305" s="27"/>
    </row>
    <row r="306" spans="1:15">
      <c r="A306" s="27"/>
      <c r="B306" s="176"/>
      <c r="C306" s="176"/>
      <c r="D306" s="51"/>
      <c r="E306" s="51"/>
      <c r="F306" s="51"/>
      <c r="G306" s="51"/>
      <c r="H306" s="51"/>
      <c r="I306" s="51"/>
      <c r="J306" s="51"/>
      <c r="K306" s="51"/>
      <c r="L306" s="51"/>
      <c r="M306" s="176"/>
      <c r="N306" s="176"/>
      <c r="O306" s="27"/>
    </row>
    <row r="307" spans="1:15">
      <c r="A307" s="27"/>
      <c r="B307" s="176"/>
      <c r="C307" s="176"/>
      <c r="D307" s="51"/>
      <c r="E307" s="51"/>
      <c r="F307" s="51"/>
      <c r="G307" s="51"/>
      <c r="H307" s="51"/>
      <c r="I307" s="51"/>
      <c r="J307" s="51"/>
      <c r="K307" s="51"/>
      <c r="L307" s="51"/>
      <c r="M307" s="176"/>
      <c r="N307" s="176"/>
      <c r="O307" s="27"/>
    </row>
    <row r="308" spans="1:15">
      <c r="A308" s="27"/>
      <c r="B308" s="176"/>
      <c r="C308" s="176"/>
      <c r="D308" s="51"/>
      <c r="E308" s="51"/>
      <c r="F308" s="51"/>
      <c r="G308" s="51"/>
      <c r="H308" s="51"/>
      <c r="I308" s="51"/>
      <c r="J308" s="51"/>
      <c r="K308" s="51"/>
      <c r="L308" s="51"/>
      <c r="M308" s="176"/>
      <c r="N308" s="176"/>
      <c r="O308" s="27"/>
    </row>
    <row r="309" spans="1:15">
      <c r="A309" s="27"/>
      <c r="B309" s="176"/>
      <c r="C309" s="176"/>
      <c r="D309" s="51"/>
      <c r="E309" s="51"/>
      <c r="F309" s="51"/>
      <c r="G309" s="51"/>
      <c r="H309" s="51"/>
      <c r="I309" s="51"/>
      <c r="J309" s="51"/>
      <c r="K309" s="51"/>
      <c r="L309" s="51"/>
      <c r="M309" s="176"/>
      <c r="N309" s="176"/>
      <c r="O309" s="27"/>
    </row>
    <row r="310" spans="1:15">
      <c r="A310" s="27"/>
      <c r="B310" s="176"/>
      <c r="C310" s="176"/>
      <c r="D310" s="51"/>
      <c r="E310" s="51"/>
      <c r="F310" s="51"/>
      <c r="G310" s="51"/>
      <c r="H310" s="51"/>
      <c r="I310" s="51"/>
      <c r="J310" s="51"/>
      <c r="K310" s="51"/>
      <c r="L310" s="51"/>
      <c r="M310" s="176"/>
      <c r="N310" s="176"/>
      <c r="O310" s="27"/>
    </row>
    <row r="311" spans="1:15">
      <c r="A311" s="27"/>
      <c r="B311" s="176"/>
      <c r="C311" s="176"/>
      <c r="D311" s="51"/>
      <c r="E311" s="51"/>
      <c r="F311" s="51"/>
      <c r="G311" s="51"/>
      <c r="H311" s="51"/>
      <c r="I311" s="51"/>
      <c r="J311" s="51"/>
      <c r="K311" s="51"/>
      <c r="L311" s="51"/>
      <c r="M311" s="176"/>
      <c r="N311" s="176"/>
      <c r="O311" s="27"/>
    </row>
    <row r="312" spans="1:15">
      <c r="A312" s="27"/>
      <c r="B312" s="176"/>
      <c r="C312" s="176"/>
      <c r="D312" s="51"/>
      <c r="E312" s="51"/>
      <c r="F312" s="51"/>
      <c r="G312" s="51"/>
      <c r="H312" s="51"/>
      <c r="I312" s="51"/>
      <c r="J312" s="51"/>
      <c r="K312" s="51"/>
      <c r="L312" s="51"/>
      <c r="M312" s="176"/>
      <c r="N312" s="176"/>
      <c r="O312" s="27"/>
    </row>
    <row r="313" spans="1:15">
      <c r="A313" s="27"/>
      <c r="B313" s="176"/>
      <c r="C313" s="176"/>
      <c r="D313" s="51"/>
      <c r="E313" s="51"/>
      <c r="F313" s="51"/>
      <c r="G313" s="51"/>
      <c r="H313" s="51"/>
      <c r="I313" s="51"/>
      <c r="J313" s="51"/>
      <c r="K313" s="51"/>
      <c r="L313" s="51"/>
      <c r="M313" s="176"/>
      <c r="N313" s="176"/>
      <c r="O313" s="27"/>
    </row>
    <row r="314" spans="1:15">
      <c r="A314" s="27"/>
      <c r="B314" s="176"/>
      <c r="C314" s="176"/>
      <c r="D314" s="176"/>
      <c r="E314" s="176"/>
      <c r="F314" s="176"/>
      <c r="G314" s="176"/>
      <c r="H314" s="176"/>
      <c r="I314" s="176"/>
      <c r="J314" s="176"/>
      <c r="K314" s="176"/>
      <c r="L314" s="176"/>
      <c r="M314" s="176"/>
      <c r="N314" s="176"/>
      <c r="O314" s="27"/>
    </row>
    <row r="315" spans="1:15">
      <c r="A315" s="27"/>
      <c r="B315" s="176"/>
      <c r="C315" s="176"/>
      <c r="D315" s="176"/>
      <c r="E315" s="176"/>
      <c r="F315" s="176"/>
      <c r="G315" s="176"/>
      <c r="H315" s="176"/>
      <c r="I315" s="176"/>
      <c r="J315" s="176"/>
      <c r="K315" s="176"/>
      <c r="L315" s="176"/>
      <c r="M315" s="176"/>
      <c r="N315" s="176"/>
      <c r="O315" s="27"/>
    </row>
    <row r="316" spans="1:15">
      <c r="A316" s="27"/>
      <c r="B316" s="176"/>
      <c r="C316" s="176"/>
      <c r="D316" s="176"/>
      <c r="E316" s="176"/>
      <c r="F316" s="176"/>
      <c r="G316" s="176"/>
      <c r="H316" s="176"/>
      <c r="I316" s="176"/>
      <c r="J316" s="176"/>
      <c r="K316" s="176"/>
      <c r="L316" s="176"/>
      <c r="M316" s="176"/>
      <c r="N316" s="176"/>
      <c r="O316" s="27"/>
    </row>
    <row r="317" spans="1:15">
      <c r="A317" s="27"/>
      <c r="B317" s="176"/>
      <c r="C317" s="176"/>
      <c r="D317" s="176"/>
      <c r="E317" s="176"/>
      <c r="F317" s="176"/>
      <c r="G317" s="176"/>
      <c r="H317" s="176"/>
      <c r="I317" s="176"/>
      <c r="J317" s="176"/>
      <c r="K317" s="176"/>
      <c r="L317" s="176"/>
      <c r="M317" s="176"/>
      <c r="N317" s="176"/>
      <c r="O317" s="27"/>
    </row>
    <row r="318" spans="1:15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</row>
    <row r="327" ht="19.5" customHeight="1"/>
    <row r="337" ht="15.75" customHeight="1"/>
    <row r="344" ht="23.25" customHeight="1"/>
    <row r="397" ht="21.75" customHeight="1"/>
  </sheetData>
  <mergeCells count="28">
    <mergeCell ref="B14:N14"/>
    <mergeCell ref="B15:N15"/>
    <mergeCell ref="B16:N16"/>
    <mergeCell ref="E209:G209"/>
    <mergeCell ref="E146:I146"/>
    <mergeCell ref="D154:I154"/>
    <mergeCell ref="D182:I182"/>
    <mergeCell ref="D208:I208"/>
    <mergeCell ref="C22:F22"/>
    <mergeCell ref="H22:L22"/>
    <mergeCell ref="D109:I109"/>
    <mergeCell ref="E136:I136"/>
    <mergeCell ref="E141:I141"/>
    <mergeCell ref="F142:H142"/>
    <mergeCell ref="E186:G186"/>
    <mergeCell ref="B295:M295"/>
    <mergeCell ref="D23:E23"/>
    <mergeCell ref="D24:E24"/>
    <mergeCell ref="D25:E25"/>
    <mergeCell ref="D45:J45"/>
    <mergeCell ref="E184:G184"/>
    <mergeCell ref="D98:I98"/>
    <mergeCell ref="E183:G183"/>
    <mergeCell ref="E185:G185"/>
    <mergeCell ref="D234:G234"/>
    <mergeCell ref="E212:G212"/>
    <mergeCell ref="E211:G211"/>
    <mergeCell ref="E210:G210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P323"/>
  <sheetViews>
    <sheetView topLeftCell="A72" workbookViewId="0">
      <selection activeCell="E47" sqref="E47:G47"/>
    </sheetView>
  </sheetViews>
  <sheetFormatPr baseColWidth="10" defaultRowHeight="15"/>
  <cols>
    <col min="1" max="1" width="3.5703125" style="122" customWidth="1"/>
    <col min="2" max="2" width="6.7109375" style="51" customWidth="1"/>
    <col min="3" max="3" width="27.5703125" style="122" customWidth="1"/>
    <col min="4" max="4" width="11.5703125" style="122" customWidth="1"/>
    <col min="5" max="5" width="14.140625" style="122" customWidth="1"/>
    <col min="6" max="6" width="23.140625" style="122" customWidth="1"/>
    <col min="7" max="7" width="11.7109375" style="122" customWidth="1"/>
    <col min="8" max="8" width="12.85546875" style="122" customWidth="1"/>
    <col min="9" max="9" width="14" style="122" customWidth="1"/>
    <col min="10" max="10" width="17.85546875" style="122" customWidth="1"/>
    <col min="11" max="11" width="12.140625" style="122" customWidth="1"/>
    <col min="12" max="12" width="14.28515625" style="122" customWidth="1"/>
    <col min="13" max="13" width="13.28515625" style="122" customWidth="1"/>
    <col min="14" max="14" width="2.5703125" style="122" customWidth="1"/>
    <col min="15" max="15" width="3.5703125" style="122" customWidth="1"/>
    <col min="16" max="16384" width="11.42578125" style="122"/>
  </cols>
  <sheetData>
    <row r="1" spans="1:1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>
      <c r="A2" s="2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27"/>
    </row>
    <row r="3" spans="1:15">
      <c r="A3" s="2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27"/>
    </row>
    <row r="4" spans="1:15">
      <c r="A4" s="27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7"/>
    </row>
    <row r="5" spans="1:15">
      <c r="A5" s="27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27"/>
    </row>
    <row r="6" spans="1:15">
      <c r="A6" s="27"/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27"/>
    </row>
    <row r="7" spans="1:15">
      <c r="A7" s="27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27"/>
    </row>
    <row r="8" spans="1:15">
      <c r="A8" s="27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27"/>
    </row>
    <row r="9" spans="1:15">
      <c r="A9" s="27"/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27"/>
    </row>
    <row r="10" spans="1:15">
      <c r="A10" s="27"/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27"/>
    </row>
    <row r="11" spans="1:15">
      <c r="A11" s="27"/>
      <c r="B11" s="198"/>
      <c r="C11" s="198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27"/>
    </row>
    <row r="12" spans="1:15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</row>
    <row r="13" spans="1:15">
      <c r="A13" s="27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7"/>
    </row>
    <row r="14" spans="1:15" ht="38.25" customHeight="1">
      <c r="A14" s="27"/>
      <c r="B14" s="594" t="s">
        <v>271</v>
      </c>
      <c r="C14" s="594"/>
      <c r="D14" s="594"/>
      <c r="E14" s="594"/>
      <c r="F14" s="594"/>
      <c r="G14" s="594"/>
      <c r="H14" s="594"/>
      <c r="I14" s="594"/>
      <c r="J14" s="594"/>
      <c r="K14" s="594"/>
      <c r="L14" s="594"/>
      <c r="M14" s="594"/>
      <c r="N14" s="594"/>
      <c r="O14" s="27"/>
    </row>
    <row r="15" spans="1:15" ht="38.25" customHeight="1">
      <c r="A15" s="27"/>
      <c r="B15" s="594" t="s">
        <v>125</v>
      </c>
      <c r="C15" s="594"/>
      <c r="D15" s="594"/>
      <c r="E15" s="594"/>
      <c r="F15" s="594"/>
      <c r="G15" s="594"/>
      <c r="H15" s="594"/>
      <c r="I15" s="594"/>
      <c r="J15" s="594"/>
      <c r="K15" s="594"/>
      <c r="L15" s="594"/>
      <c r="M15" s="594"/>
      <c r="N15" s="594"/>
      <c r="O15" s="27"/>
    </row>
    <row r="16" spans="1:15" ht="38.25" customHeight="1">
      <c r="A16" s="27"/>
      <c r="B16" s="594" t="s">
        <v>512</v>
      </c>
      <c r="C16" s="594"/>
      <c r="D16" s="594"/>
      <c r="E16" s="594"/>
      <c r="F16" s="594"/>
      <c r="G16" s="594"/>
      <c r="H16" s="594"/>
      <c r="I16" s="594"/>
      <c r="J16" s="594"/>
      <c r="K16" s="594"/>
      <c r="L16" s="594"/>
      <c r="M16" s="594"/>
      <c r="N16" s="594"/>
      <c r="O16" s="27"/>
    </row>
    <row r="17" spans="1:16">
      <c r="A17" s="27"/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7"/>
    </row>
    <row r="18" spans="1:16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</row>
    <row r="19" spans="1:16">
      <c r="A19" s="27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7"/>
    </row>
    <row r="20" spans="1:16">
      <c r="A20" s="27"/>
      <c r="B20" s="176"/>
      <c r="C20" s="176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27"/>
    </row>
    <row r="21" spans="1:16" ht="15.75" thickBot="1">
      <c r="A21" s="27"/>
      <c r="B21" s="176"/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7"/>
    </row>
    <row r="22" spans="1:16" ht="20.25" customHeight="1" thickBot="1">
      <c r="A22" s="27"/>
      <c r="B22" s="176"/>
      <c r="C22" s="599" t="s">
        <v>123</v>
      </c>
      <c r="D22" s="600"/>
      <c r="E22" s="600"/>
      <c r="F22" s="601"/>
      <c r="G22" s="176"/>
      <c r="H22" s="599" t="s">
        <v>208</v>
      </c>
      <c r="I22" s="600"/>
      <c r="J22" s="600"/>
      <c r="K22" s="600"/>
      <c r="L22" s="601"/>
      <c r="M22" s="176"/>
      <c r="N22" s="176"/>
      <c r="O22" s="27"/>
      <c r="P22" s="29"/>
    </row>
    <row r="23" spans="1:16" ht="15.75" thickBot="1">
      <c r="A23" s="27"/>
      <c r="B23" s="176"/>
      <c r="C23" s="94" t="s">
        <v>37</v>
      </c>
      <c r="D23" s="602" t="s">
        <v>1</v>
      </c>
      <c r="E23" s="603"/>
      <c r="F23" s="95" t="s">
        <v>2</v>
      </c>
      <c r="G23" s="176"/>
      <c r="H23" s="94" t="s">
        <v>5</v>
      </c>
      <c r="I23" s="94" t="s">
        <v>4</v>
      </c>
      <c r="J23" s="94" t="s">
        <v>6</v>
      </c>
      <c r="K23" s="94" t="s">
        <v>122</v>
      </c>
      <c r="L23" s="94" t="s">
        <v>2</v>
      </c>
      <c r="M23" s="176"/>
      <c r="N23" s="176"/>
      <c r="O23" s="27"/>
      <c r="P23" s="29"/>
    </row>
    <row r="24" spans="1:16" ht="16.5" thickBot="1">
      <c r="A24" s="27"/>
      <c r="B24" s="176"/>
      <c r="C24" s="200">
        <f>+'ACUM-MARZO'!B6</f>
        <v>157</v>
      </c>
      <c r="D24" s="607">
        <f>+'ACUM-MARZO'!B7</f>
        <v>138</v>
      </c>
      <c r="E24" s="616"/>
      <c r="F24" s="201">
        <f>SUM(C24:E24)</f>
        <v>295</v>
      </c>
      <c r="G24" s="176"/>
      <c r="H24" s="200">
        <f>+'ACUM-MARZO'!B13</f>
        <v>224</v>
      </c>
      <c r="I24" s="200">
        <f>+'ACUM-MARZO'!B12</f>
        <v>68</v>
      </c>
      <c r="J24" s="200">
        <f>+'ACUM-MARZO'!B14</f>
        <v>3</v>
      </c>
      <c r="K24" s="200">
        <f>+'ACUM-MARZO'!B15</f>
        <v>0</v>
      </c>
      <c r="L24" s="201">
        <f>SUM(H24:K24)</f>
        <v>295</v>
      </c>
      <c r="M24" s="176"/>
      <c r="N24" s="176"/>
      <c r="O24" s="27"/>
      <c r="P24" s="29"/>
    </row>
    <row r="25" spans="1:16" ht="16.5" thickBot="1">
      <c r="A25" s="27"/>
      <c r="B25" s="176"/>
      <c r="C25" s="202">
        <f>+C24/F24</f>
        <v>0.53220338983050852</v>
      </c>
      <c r="D25" s="617">
        <f>+D24/F24</f>
        <v>0.46779661016949153</v>
      </c>
      <c r="E25" s="618"/>
      <c r="F25" s="203">
        <f>SUM(C25:E25)</f>
        <v>1</v>
      </c>
      <c r="G25" s="176"/>
      <c r="H25" s="202">
        <f>+H24/L24</f>
        <v>0.7593220338983051</v>
      </c>
      <c r="I25" s="202">
        <f>+I24/L24</f>
        <v>0.23050847457627119</v>
      </c>
      <c r="J25" s="202">
        <f>+J24/L24</f>
        <v>1.0169491525423728E-2</v>
      </c>
      <c r="K25" s="202">
        <f>+K24/L24</f>
        <v>0</v>
      </c>
      <c r="L25" s="203">
        <f>SUM(I25:K25)</f>
        <v>0.24067796610169492</v>
      </c>
      <c r="M25" s="176"/>
      <c r="N25" s="176"/>
      <c r="O25" s="27"/>
      <c r="P25" s="29"/>
    </row>
    <row r="26" spans="1:16">
      <c r="A26" s="27"/>
      <c r="B26" s="176"/>
      <c r="C26" s="176"/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7"/>
      <c r="P26" s="29"/>
    </row>
    <row r="27" spans="1:16">
      <c r="A27" s="27"/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7"/>
      <c r="P27" s="29"/>
    </row>
    <row r="28" spans="1:16">
      <c r="A28" s="27"/>
      <c r="B28" s="176"/>
      <c r="C28" s="51"/>
      <c r="D28" s="51"/>
      <c r="E28" s="51"/>
      <c r="F28" s="176"/>
      <c r="G28" s="176"/>
      <c r="H28" s="176"/>
      <c r="I28" s="51"/>
      <c r="J28" s="63"/>
      <c r="K28" s="63"/>
      <c r="L28" s="63"/>
      <c r="M28" s="176"/>
      <c r="N28" s="176"/>
      <c r="O28" s="27"/>
    </row>
    <row r="29" spans="1:16">
      <c r="A29" s="27"/>
      <c r="B29" s="176"/>
      <c r="C29" s="51"/>
      <c r="D29" s="51"/>
      <c r="E29" s="51"/>
      <c r="F29" s="176"/>
      <c r="G29" s="176"/>
      <c r="H29" s="176"/>
      <c r="I29" s="51"/>
      <c r="J29" s="51"/>
      <c r="K29" s="51"/>
      <c r="L29" s="51"/>
      <c r="M29" s="176"/>
      <c r="N29" s="176"/>
      <c r="O29" s="27"/>
    </row>
    <row r="30" spans="1:16">
      <c r="A30" s="27"/>
      <c r="B30" s="176"/>
      <c r="C30" s="51"/>
      <c r="D30" s="51"/>
      <c r="E30" s="51"/>
      <c r="F30" s="176"/>
      <c r="G30" s="176"/>
      <c r="H30" s="176"/>
      <c r="I30" s="51"/>
      <c r="J30" s="51"/>
      <c r="K30" s="51"/>
      <c r="L30" s="51"/>
      <c r="M30" s="176"/>
      <c r="N30" s="176"/>
      <c r="O30" s="27"/>
    </row>
    <row r="31" spans="1:16">
      <c r="A31" s="27"/>
      <c r="B31" s="176"/>
      <c r="C31" s="51"/>
      <c r="D31" s="51"/>
      <c r="E31" s="51"/>
      <c r="F31" s="176"/>
      <c r="G31" s="176"/>
      <c r="H31" s="176"/>
      <c r="I31" s="51"/>
      <c r="J31" s="51"/>
      <c r="K31" s="51"/>
      <c r="L31" s="51"/>
      <c r="M31" s="176"/>
      <c r="N31" s="176"/>
      <c r="O31" s="27"/>
    </row>
    <row r="32" spans="1:16">
      <c r="A32" s="27"/>
      <c r="B32" s="176"/>
      <c r="C32" s="51"/>
      <c r="D32" s="51"/>
      <c r="E32" s="51"/>
      <c r="F32" s="176"/>
      <c r="G32" s="176"/>
      <c r="H32" s="176"/>
      <c r="I32" s="51"/>
      <c r="J32" s="51"/>
      <c r="K32" s="51"/>
      <c r="L32" s="51"/>
      <c r="M32" s="176"/>
      <c r="N32" s="176"/>
      <c r="O32" s="27"/>
    </row>
    <row r="33" spans="1:15">
      <c r="A33" s="27"/>
      <c r="B33" s="176"/>
      <c r="C33" s="51"/>
      <c r="D33" s="51"/>
      <c r="E33" s="51"/>
      <c r="F33" s="176"/>
      <c r="G33" s="176"/>
      <c r="H33" s="176"/>
      <c r="I33" s="51"/>
      <c r="J33" s="51"/>
      <c r="K33" s="51"/>
      <c r="L33" s="51"/>
      <c r="M33" s="176"/>
      <c r="N33" s="176"/>
      <c r="O33" s="27"/>
    </row>
    <row r="34" spans="1:15">
      <c r="A34" s="27"/>
      <c r="B34" s="176"/>
      <c r="C34" s="51"/>
      <c r="D34" s="51"/>
      <c r="E34" s="51"/>
      <c r="F34" s="176"/>
      <c r="G34" s="176"/>
      <c r="H34" s="176"/>
      <c r="I34" s="51"/>
      <c r="J34" s="51"/>
      <c r="K34" s="51"/>
      <c r="L34" s="51"/>
      <c r="M34" s="176"/>
      <c r="N34" s="176"/>
      <c r="O34" s="27"/>
    </row>
    <row r="35" spans="1:15">
      <c r="A35" s="27"/>
      <c r="B35" s="176"/>
      <c r="C35" s="51"/>
      <c r="D35" s="51"/>
      <c r="E35" s="51"/>
      <c r="F35" s="176"/>
      <c r="G35" s="176"/>
      <c r="H35" s="176"/>
      <c r="I35" s="51"/>
      <c r="J35" s="51"/>
      <c r="K35" s="51"/>
      <c r="L35" s="51"/>
      <c r="M35" s="176"/>
      <c r="N35" s="176"/>
      <c r="O35" s="27"/>
    </row>
    <row r="36" spans="1:15">
      <c r="A36" s="27"/>
      <c r="B36" s="176"/>
      <c r="C36" s="51"/>
      <c r="D36" s="51"/>
      <c r="E36" s="51"/>
      <c r="F36" s="176"/>
      <c r="G36" s="176"/>
      <c r="H36" s="176"/>
      <c r="I36" s="51"/>
      <c r="J36" s="51"/>
      <c r="K36" s="51"/>
      <c r="L36" s="51"/>
      <c r="M36" s="176"/>
      <c r="N36" s="176"/>
      <c r="O36" s="27"/>
    </row>
    <row r="37" spans="1:15">
      <c r="A37" s="27"/>
      <c r="B37" s="176"/>
      <c r="C37" s="51"/>
      <c r="D37" s="51"/>
      <c r="E37" s="51"/>
      <c r="F37" s="176"/>
      <c r="G37" s="176"/>
      <c r="H37" s="176"/>
      <c r="I37" s="51"/>
      <c r="J37" s="51"/>
      <c r="K37" s="51"/>
      <c r="L37" s="51"/>
      <c r="M37" s="176"/>
      <c r="N37" s="176"/>
      <c r="O37" s="27"/>
    </row>
    <row r="38" spans="1:15">
      <c r="A38" s="27"/>
      <c r="B38" s="176"/>
      <c r="C38" s="51"/>
      <c r="D38" s="51"/>
      <c r="E38" s="51"/>
      <c r="F38" s="176"/>
      <c r="G38" s="176"/>
      <c r="H38" s="176"/>
      <c r="I38" s="51"/>
      <c r="J38" s="51"/>
      <c r="K38" s="51"/>
      <c r="L38" s="51"/>
      <c r="M38" s="176"/>
      <c r="N38" s="176"/>
      <c r="O38" s="27"/>
    </row>
    <row r="39" spans="1:15">
      <c r="A39" s="27"/>
      <c r="B39" s="176"/>
      <c r="C39" s="51"/>
      <c r="D39" s="51"/>
      <c r="E39" s="51"/>
      <c r="F39" s="176"/>
      <c r="G39" s="176"/>
      <c r="H39" s="176"/>
      <c r="I39" s="51"/>
      <c r="J39" s="51"/>
      <c r="K39" s="51"/>
      <c r="L39" s="51"/>
      <c r="M39" s="176"/>
      <c r="N39" s="176"/>
      <c r="O39" s="27"/>
    </row>
    <row r="40" spans="1:15">
      <c r="A40" s="27"/>
      <c r="B40" s="176"/>
      <c r="C40" s="51"/>
      <c r="D40" s="51"/>
      <c r="E40" s="51"/>
      <c r="F40" s="176"/>
      <c r="G40" s="176"/>
      <c r="H40" s="176"/>
      <c r="I40" s="51"/>
      <c r="J40" s="51"/>
      <c r="K40" s="51"/>
      <c r="L40" s="51"/>
      <c r="M40" s="176"/>
      <c r="N40" s="176"/>
      <c r="O40" s="27"/>
    </row>
    <row r="41" spans="1:15">
      <c r="A41" s="27"/>
      <c r="B41" s="176"/>
      <c r="C41" s="51"/>
      <c r="D41" s="51"/>
      <c r="E41" s="51"/>
      <c r="F41" s="176"/>
      <c r="G41" s="176"/>
      <c r="H41" s="176"/>
      <c r="I41" s="51"/>
      <c r="J41" s="51"/>
      <c r="K41" s="51"/>
      <c r="L41" s="51"/>
      <c r="M41" s="176"/>
      <c r="N41" s="176"/>
      <c r="O41" s="27"/>
    </row>
    <row r="42" spans="1:15">
      <c r="A42" s="27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7"/>
    </row>
    <row r="43" spans="1:15">
      <c r="A43" s="2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7"/>
    </row>
    <row r="44" spans="1:15">
      <c r="A44" s="27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7"/>
    </row>
    <row r="45" spans="1:15" ht="19.5" thickBot="1">
      <c r="A45" s="27"/>
      <c r="B45" s="176"/>
      <c r="C45" s="176"/>
      <c r="D45" s="622" t="s">
        <v>124</v>
      </c>
      <c r="E45" s="622"/>
      <c r="F45" s="622"/>
      <c r="G45" s="622"/>
      <c r="H45" s="622"/>
      <c r="I45" s="622"/>
      <c r="J45" s="622"/>
      <c r="K45" s="176"/>
      <c r="L45" s="176"/>
      <c r="M45" s="176"/>
      <c r="N45" s="176"/>
      <c r="O45" s="27"/>
    </row>
    <row r="46" spans="1:15" ht="15.75" thickBot="1">
      <c r="A46" s="27"/>
      <c r="B46" s="176"/>
      <c r="C46" s="176"/>
      <c r="D46" s="200">
        <v>1</v>
      </c>
      <c r="E46" s="331" t="str">
        <f>+'ACUM-MARZO'!A44</f>
        <v>SE TIENE POR NO PRESENTADA ( NO CUMPLIÓ PREVENCIÓN)</v>
      </c>
      <c r="F46" s="206"/>
      <c r="G46" s="206"/>
      <c r="H46" s="207"/>
      <c r="I46" s="200">
        <f>+'ACUM-MARZO'!B44</f>
        <v>25</v>
      </c>
      <c r="J46" s="202">
        <f>+I46/I63</f>
        <v>8.4745762711864403E-2</v>
      </c>
      <c r="K46" s="176"/>
      <c r="L46" s="176"/>
      <c r="M46" s="176"/>
      <c r="N46" s="176"/>
      <c r="O46" s="27"/>
    </row>
    <row r="47" spans="1:15" ht="15.75" thickBot="1">
      <c r="A47" s="27"/>
      <c r="B47" s="176"/>
      <c r="C47" s="176"/>
      <c r="D47" s="200">
        <v>2</v>
      </c>
      <c r="E47" s="331" t="str">
        <f>+'ACUM-MARZO'!A45</f>
        <v>NO CUMPLIO CON LOS EXTREMOS DEL ARTÍCULO 79 (REQUISITOS)</v>
      </c>
      <c r="F47" s="206"/>
      <c r="G47" s="206"/>
      <c r="H47" s="207"/>
      <c r="I47" s="200">
        <f>+'ACUM-MARZO'!B45</f>
        <v>2</v>
      </c>
      <c r="J47" s="202">
        <f>+I47/I63</f>
        <v>6.7796610169491523E-3</v>
      </c>
      <c r="K47" s="176"/>
      <c r="L47" s="176"/>
      <c r="M47" s="176"/>
      <c r="N47" s="176"/>
      <c r="O47" s="27"/>
    </row>
    <row r="48" spans="1:15" ht="15.75" thickBot="1">
      <c r="A48" s="27"/>
      <c r="B48" s="176"/>
      <c r="C48" s="176"/>
      <c r="D48" s="200">
        <v>3</v>
      </c>
      <c r="E48" s="331" t="str">
        <f>+'ACUM-MARZO'!A46</f>
        <v xml:space="preserve">INCOMPETENCIA </v>
      </c>
      <c r="F48" s="206"/>
      <c r="G48" s="206"/>
      <c r="H48" s="207"/>
      <c r="I48" s="200">
        <f>+'ACUM-MARZO'!B46</f>
        <v>1</v>
      </c>
      <c r="J48" s="202">
        <f>+I48/I63</f>
        <v>3.3898305084745762E-3</v>
      </c>
      <c r="K48" s="176"/>
      <c r="L48" s="176"/>
      <c r="M48" s="176"/>
      <c r="N48" s="176"/>
      <c r="O48" s="27"/>
    </row>
    <row r="49" spans="1:15" ht="15.75" thickBot="1">
      <c r="A49" s="27"/>
      <c r="B49" s="176"/>
      <c r="C49" s="176"/>
      <c r="D49" s="200">
        <v>4</v>
      </c>
      <c r="E49" s="331" t="str">
        <f>+'ACUM-MARZO'!A47</f>
        <v>IMPROCEDENTE POR INEXISTENTE</v>
      </c>
      <c r="F49" s="206"/>
      <c r="G49" s="206"/>
      <c r="H49" s="207"/>
      <c r="I49" s="200">
        <f>+'ACUM-MARZO'!B47</f>
        <v>49</v>
      </c>
      <c r="J49" s="202">
        <f>+I49/I63</f>
        <v>0.16610169491525423</v>
      </c>
      <c r="K49" s="176"/>
      <c r="L49" s="176"/>
      <c r="M49" s="176"/>
      <c r="N49" s="176"/>
      <c r="O49" s="27"/>
    </row>
    <row r="50" spans="1:15" s="497" customFormat="1" ht="15.75" thickBot="1">
      <c r="A50" s="27"/>
      <c r="B50" s="176"/>
      <c r="C50" s="176"/>
      <c r="D50" s="200">
        <v>5</v>
      </c>
      <c r="E50" s="331" t="str">
        <f>+'ACUM-MARZO'!A48</f>
        <v>IMPROCEDENTE, CONFIDENCIAL E INEXISTENTE</v>
      </c>
      <c r="F50" s="539"/>
      <c r="G50" s="539"/>
      <c r="H50" s="540"/>
      <c r="I50" s="200">
        <f>+'ACUM-MARZO'!B48</f>
        <v>0</v>
      </c>
      <c r="J50" s="202">
        <f>+I50/I63</f>
        <v>0</v>
      </c>
      <c r="K50" s="176"/>
      <c r="L50" s="176"/>
      <c r="M50" s="176"/>
      <c r="N50" s="176"/>
      <c r="O50" s="27"/>
    </row>
    <row r="51" spans="1:15" s="497" customFormat="1" ht="15.75" thickBot="1">
      <c r="A51" s="27"/>
      <c r="B51" s="176"/>
      <c r="C51" s="176"/>
      <c r="D51" s="200">
        <v>6</v>
      </c>
      <c r="E51" s="331" t="str">
        <f>+'ACUM-MARZO'!A49</f>
        <v>PROCEDENTE</v>
      </c>
      <c r="F51" s="539"/>
      <c r="G51" s="539"/>
      <c r="H51" s="540"/>
      <c r="I51" s="200">
        <f>+'ACUM-MARZO'!B49</f>
        <v>61</v>
      </c>
      <c r="J51" s="202">
        <f>+I51/I63</f>
        <v>0.20677966101694914</v>
      </c>
      <c r="K51" s="176"/>
      <c r="L51" s="176"/>
      <c r="M51" s="176"/>
      <c r="N51" s="176"/>
      <c r="O51" s="27"/>
    </row>
    <row r="52" spans="1:15" s="497" customFormat="1" ht="15.75" thickBot="1">
      <c r="A52" s="27"/>
      <c r="B52" s="176"/>
      <c r="C52" s="176"/>
      <c r="D52" s="200">
        <v>7</v>
      </c>
      <c r="E52" s="331" t="str">
        <f>+'ACUM-MARZO'!A50</f>
        <v xml:space="preserve">PROCEDENTE PARCIAL POR CONFIDENCIALIDAD </v>
      </c>
      <c r="F52" s="539"/>
      <c r="G52" s="539"/>
      <c r="H52" s="540"/>
      <c r="I52" s="200">
        <f>+'ACUM-MARZO'!B50</f>
        <v>91</v>
      </c>
      <c r="J52" s="202">
        <f>+I52/I63</f>
        <v>0.30847457627118646</v>
      </c>
      <c r="K52" s="176"/>
      <c r="L52" s="176"/>
      <c r="M52" s="176"/>
      <c r="N52" s="176"/>
      <c r="O52" s="27"/>
    </row>
    <row r="53" spans="1:15" ht="15.75" thickBot="1">
      <c r="A53" s="27"/>
      <c r="B53" s="176"/>
      <c r="C53" s="176"/>
      <c r="D53" s="200">
        <v>8</v>
      </c>
      <c r="E53" s="331" t="str">
        <f>+'ACUM-MARZO'!A51</f>
        <v>IMPROCEDENTE POR CONFIDENCIALIDAD Y RESERVADA</v>
      </c>
      <c r="F53" s="206"/>
      <c r="G53" s="206"/>
      <c r="H53" s="207"/>
      <c r="I53" s="200">
        <f>+'ACUM-MARZO'!B51</f>
        <v>1</v>
      </c>
      <c r="J53" s="202">
        <f>+I53/I63</f>
        <v>3.3898305084745762E-3</v>
      </c>
      <c r="K53" s="176"/>
      <c r="L53" s="176"/>
      <c r="M53" s="176"/>
      <c r="N53" s="176"/>
      <c r="O53" s="27"/>
    </row>
    <row r="54" spans="1:15" ht="15.75" thickBot="1">
      <c r="A54" s="27"/>
      <c r="B54" s="176"/>
      <c r="C54" s="176"/>
      <c r="D54" s="200">
        <v>9</v>
      </c>
      <c r="E54" s="331" t="str">
        <f>+'ACUM-MARZO'!A52</f>
        <v>PROCEDENTE PARCIAL POR CONFIDENCIALIDAD E INEXISTENCIA</v>
      </c>
      <c r="F54" s="206"/>
      <c r="G54" s="206"/>
      <c r="H54" s="207"/>
      <c r="I54" s="200">
        <f>+'ACUM-MARZO'!B52</f>
        <v>20</v>
      </c>
      <c r="J54" s="202">
        <f>+I54/I63</f>
        <v>6.7796610169491525E-2</v>
      </c>
      <c r="K54" s="176"/>
      <c r="L54" s="176"/>
      <c r="M54" s="176"/>
      <c r="N54" s="176"/>
      <c r="O54" s="27"/>
    </row>
    <row r="55" spans="1:15" ht="15.75" thickBot="1">
      <c r="A55" s="27"/>
      <c r="B55" s="176"/>
      <c r="C55" s="176"/>
      <c r="D55" s="200">
        <v>10</v>
      </c>
      <c r="E55" s="331" t="str">
        <f>+'ACUM-MARZO'!A53</f>
        <v>PROCEDENTE PARCIAL POR CONFIDENCIALIDAD, RESERVA E INEXISTENCIA</v>
      </c>
      <c r="F55" s="206"/>
      <c r="G55" s="206"/>
      <c r="H55" s="207"/>
      <c r="I55" s="200">
        <f>+'ACUM-MARZO'!B53</f>
        <v>1</v>
      </c>
      <c r="J55" s="202">
        <f>+I55/I63</f>
        <v>3.3898305084745762E-3</v>
      </c>
      <c r="K55" s="176"/>
      <c r="L55" s="176"/>
      <c r="M55" s="176"/>
      <c r="N55" s="176"/>
      <c r="O55" s="27"/>
    </row>
    <row r="56" spans="1:15" ht="15.75" thickBot="1">
      <c r="A56" s="27"/>
      <c r="B56" s="176"/>
      <c r="C56" s="176"/>
      <c r="D56" s="200">
        <v>11</v>
      </c>
      <c r="E56" s="331" t="str">
        <f>+'ACUM-MARZO'!A54</f>
        <v>PROCEDENTE PARCIAL POR INEXISTENCIA</v>
      </c>
      <c r="F56" s="206"/>
      <c r="G56" s="206"/>
      <c r="H56" s="207"/>
      <c r="I56" s="200">
        <f>+'ACUM-MARZO'!B54</f>
        <v>27</v>
      </c>
      <c r="J56" s="202">
        <f>+I56/I63</f>
        <v>9.152542372881356E-2</v>
      </c>
      <c r="K56" s="176"/>
      <c r="L56" s="176"/>
      <c r="M56" s="176"/>
      <c r="N56" s="176"/>
      <c r="O56" s="27"/>
    </row>
    <row r="57" spans="1:15" ht="15.75" thickBot="1">
      <c r="A57" s="27"/>
      <c r="B57" s="176"/>
      <c r="C57" s="176"/>
      <c r="D57" s="200">
        <v>12</v>
      </c>
      <c r="E57" s="331" t="str">
        <f>+'ACUM-MARZO'!A55</f>
        <v>PROCEDENTE PARCIAL POR RESERVA</v>
      </c>
      <c r="F57" s="206"/>
      <c r="G57" s="206"/>
      <c r="H57" s="207"/>
      <c r="I57" s="200">
        <f>+'ACUM-MARZO'!B55</f>
        <v>5</v>
      </c>
      <c r="J57" s="202">
        <f>+I57/I63</f>
        <v>1.6949152542372881E-2</v>
      </c>
      <c r="K57" s="176"/>
      <c r="L57" s="176"/>
      <c r="M57" s="176"/>
      <c r="N57" s="176"/>
      <c r="O57" s="27"/>
    </row>
    <row r="58" spans="1:15" ht="15.75" thickBot="1">
      <c r="A58" s="27"/>
      <c r="B58" s="176"/>
      <c r="C58" s="176"/>
      <c r="D58" s="200">
        <v>13</v>
      </c>
      <c r="E58" s="331" t="str">
        <f>+'ACUM-MARZO'!A56</f>
        <v>PROCEDENTE PARCIAL POR RESERVA Y CONFIDENCIALIDAD</v>
      </c>
      <c r="F58" s="206"/>
      <c r="G58" s="206"/>
      <c r="H58" s="207"/>
      <c r="I58" s="200">
        <f>+'ACUM-MARZO'!B56</f>
        <v>0</v>
      </c>
      <c r="J58" s="202">
        <f>+I58/I63</f>
        <v>0</v>
      </c>
      <c r="K58" s="176"/>
      <c r="L58" s="176"/>
      <c r="M58" s="176"/>
      <c r="N58" s="176"/>
      <c r="O58" s="27"/>
    </row>
    <row r="59" spans="1:15" s="497" customFormat="1" ht="15.75" thickBot="1">
      <c r="A59" s="27"/>
      <c r="B59" s="176"/>
      <c r="C59" s="176"/>
      <c r="D59" s="200">
        <v>14</v>
      </c>
      <c r="E59" s="331" t="str">
        <f>+'ACUM-MARZO'!A57</f>
        <v>PROCEDENE PARCIAL POR RESERVA E INEXISTENCIA</v>
      </c>
      <c r="F59" s="206"/>
      <c r="G59" s="206"/>
      <c r="H59" s="207"/>
      <c r="I59" s="200">
        <f>+'ACUM-MARZO'!B57</f>
        <v>0</v>
      </c>
      <c r="J59" s="202"/>
      <c r="K59" s="176"/>
      <c r="L59" s="176"/>
      <c r="M59" s="176"/>
      <c r="N59" s="176"/>
      <c r="O59" s="27"/>
    </row>
    <row r="60" spans="1:15" ht="15.75" thickBot="1">
      <c r="A60" s="27"/>
      <c r="B60" s="176"/>
      <c r="C60" s="176"/>
      <c r="D60" s="200">
        <v>15</v>
      </c>
      <c r="E60" s="331" t="str">
        <f>+'ACUM-MARZO'!A58</f>
        <v>IMPROCEDENTE POR RESERVADA</v>
      </c>
      <c r="F60" s="206"/>
      <c r="G60" s="206"/>
      <c r="H60" s="207"/>
      <c r="I60" s="200">
        <f>+'ACUM-MARZO'!B58</f>
        <v>11</v>
      </c>
      <c r="J60" s="202">
        <f>+I60/I63</f>
        <v>3.7288135593220341E-2</v>
      </c>
      <c r="K60" s="176"/>
      <c r="L60" s="176"/>
      <c r="M60" s="176"/>
      <c r="N60" s="176"/>
      <c r="O60" s="27"/>
    </row>
    <row r="61" spans="1:15" ht="15.75" thickBot="1">
      <c r="A61" s="27"/>
      <c r="B61" s="176"/>
      <c r="C61" s="176"/>
      <c r="D61" s="200">
        <v>16</v>
      </c>
      <c r="E61" s="331" t="str">
        <f>+'ACUM-MARZO'!A59</f>
        <v>IMPROCEDENTE POR RESERVADA E INEXISTENCIA</v>
      </c>
      <c r="F61" s="206"/>
      <c r="G61" s="206"/>
      <c r="H61" s="207"/>
      <c r="I61" s="200">
        <f>+'ACUM-MARZO'!B59</f>
        <v>1</v>
      </c>
      <c r="J61" s="202">
        <f>+I61/I63</f>
        <v>3.3898305084745762E-3</v>
      </c>
      <c r="K61" s="176"/>
      <c r="L61" s="176"/>
      <c r="M61" s="176"/>
      <c r="N61" s="176"/>
      <c r="O61" s="27"/>
    </row>
    <row r="62" spans="1:15" ht="15.75" thickBot="1">
      <c r="A62" s="27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27"/>
    </row>
    <row r="63" spans="1:15" ht="16.5" thickBot="1">
      <c r="A63" s="27"/>
      <c r="B63" s="176"/>
      <c r="C63" s="176"/>
      <c r="D63" s="176"/>
      <c r="E63" s="176"/>
      <c r="F63" s="176"/>
      <c r="G63" s="176"/>
      <c r="H63" s="176"/>
      <c r="I63" s="201">
        <f>SUM(I46:I62)</f>
        <v>295</v>
      </c>
      <c r="J63" s="352">
        <f>SUM(J46:J62)</f>
        <v>0.99999999999999978</v>
      </c>
      <c r="K63" s="176"/>
      <c r="L63" s="176"/>
      <c r="M63" s="176"/>
      <c r="N63" s="176"/>
      <c r="O63" s="27"/>
    </row>
    <row r="64" spans="1:15">
      <c r="A64" s="27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27"/>
    </row>
    <row r="65" spans="1:15">
      <c r="A65" s="27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27"/>
    </row>
    <row r="66" spans="1:15">
      <c r="A66" s="27"/>
      <c r="B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7"/>
    </row>
    <row r="67" spans="1:15">
      <c r="A67" s="27"/>
      <c r="B67" s="176"/>
      <c r="K67" s="176"/>
      <c r="L67" s="176"/>
      <c r="M67" s="176"/>
      <c r="N67" s="176"/>
      <c r="O67" s="27"/>
    </row>
    <row r="68" spans="1:15">
      <c r="A68" s="27"/>
      <c r="B68" s="176"/>
      <c r="K68" s="176"/>
      <c r="L68" s="176"/>
      <c r="M68" s="176"/>
      <c r="N68" s="176"/>
      <c r="O68" s="27"/>
    </row>
    <row r="69" spans="1:15">
      <c r="A69" s="27"/>
      <c r="B69" s="176"/>
      <c r="K69" s="176"/>
      <c r="L69" s="176"/>
      <c r="M69" s="176"/>
      <c r="N69" s="176"/>
      <c r="O69" s="27"/>
    </row>
    <row r="70" spans="1:15">
      <c r="A70" s="27"/>
      <c r="B70" s="176"/>
      <c r="K70" s="176"/>
      <c r="L70" s="176"/>
      <c r="M70" s="176"/>
      <c r="N70" s="176"/>
      <c r="O70" s="27"/>
    </row>
    <row r="71" spans="1:15">
      <c r="A71" s="27"/>
      <c r="B71" s="176"/>
      <c r="K71" s="176"/>
      <c r="L71" s="176"/>
      <c r="M71" s="176"/>
      <c r="N71" s="176"/>
      <c r="O71" s="27"/>
    </row>
    <row r="72" spans="1:15">
      <c r="A72" s="27"/>
      <c r="B72" s="176"/>
      <c r="K72" s="176"/>
      <c r="L72" s="176"/>
      <c r="M72" s="176"/>
      <c r="N72" s="176"/>
      <c r="O72" s="27"/>
    </row>
    <row r="73" spans="1:15">
      <c r="A73" s="27"/>
      <c r="B73" s="176"/>
      <c r="K73" s="176"/>
      <c r="L73" s="176"/>
      <c r="M73" s="176"/>
      <c r="N73" s="176"/>
      <c r="O73" s="27"/>
    </row>
    <row r="74" spans="1:15">
      <c r="A74" s="27"/>
      <c r="B74" s="176"/>
      <c r="K74" s="176"/>
      <c r="L74" s="176"/>
      <c r="M74" s="176"/>
      <c r="N74" s="176"/>
      <c r="O74" s="27"/>
    </row>
    <row r="75" spans="1:15">
      <c r="A75" s="27"/>
      <c r="B75" s="176"/>
      <c r="K75" s="176"/>
      <c r="L75" s="176"/>
      <c r="M75" s="176"/>
      <c r="N75" s="176"/>
      <c r="O75" s="27"/>
    </row>
    <row r="76" spans="1:15">
      <c r="A76" s="27"/>
      <c r="B76" s="176"/>
      <c r="K76" s="176"/>
      <c r="L76" s="176"/>
      <c r="M76" s="176"/>
      <c r="N76" s="176"/>
      <c r="O76" s="27"/>
    </row>
    <row r="77" spans="1:15">
      <c r="A77" s="27"/>
      <c r="B77" s="176"/>
      <c r="K77" s="176"/>
      <c r="L77" s="176"/>
      <c r="M77" s="176"/>
      <c r="N77" s="176"/>
      <c r="O77" s="27"/>
    </row>
    <row r="78" spans="1:15">
      <c r="A78" s="27"/>
      <c r="B78" s="176"/>
      <c r="K78" s="176"/>
      <c r="L78" s="176"/>
      <c r="M78" s="176"/>
      <c r="N78" s="176"/>
      <c r="O78" s="27"/>
    </row>
    <row r="79" spans="1:15">
      <c r="A79" s="27"/>
      <c r="B79" s="176"/>
      <c r="K79" s="176"/>
      <c r="L79" s="176"/>
      <c r="M79" s="176"/>
      <c r="N79" s="176"/>
      <c r="O79" s="27"/>
    </row>
    <row r="80" spans="1:15">
      <c r="A80" s="27"/>
      <c r="B80" s="176"/>
      <c r="K80" s="176"/>
      <c r="L80" s="176"/>
      <c r="M80" s="176"/>
      <c r="N80" s="176"/>
      <c r="O80" s="27"/>
    </row>
    <row r="81" spans="1:15">
      <c r="A81" s="27"/>
      <c r="B81" s="176"/>
      <c r="K81" s="176"/>
      <c r="L81" s="176"/>
      <c r="M81" s="176"/>
      <c r="N81" s="176"/>
      <c r="O81" s="27"/>
    </row>
    <row r="82" spans="1:15">
      <c r="A82" s="27"/>
      <c r="B82" s="176"/>
      <c r="K82" s="176"/>
      <c r="L82" s="176"/>
      <c r="M82" s="176"/>
      <c r="N82" s="176"/>
      <c r="O82" s="27"/>
    </row>
    <row r="83" spans="1:15">
      <c r="A83" s="27"/>
      <c r="B83" s="176"/>
      <c r="K83" s="176"/>
      <c r="L83" s="176"/>
      <c r="M83" s="176"/>
      <c r="N83" s="176"/>
      <c r="O83" s="27"/>
    </row>
    <row r="84" spans="1:15">
      <c r="A84" s="27"/>
      <c r="B84" s="176"/>
      <c r="K84" s="176"/>
      <c r="L84" s="176"/>
      <c r="M84" s="176"/>
      <c r="N84" s="176"/>
      <c r="O84" s="27"/>
    </row>
    <row r="85" spans="1:15">
      <c r="A85" s="27"/>
      <c r="B85" s="176"/>
      <c r="K85" s="176"/>
      <c r="L85" s="176"/>
      <c r="M85" s="176"/>
      <c r="N85" s="176"/>
      <c r="O85" s="27"/>
    </row>
    <row r="86" spans="1:15">
      <c r="A86" s="27"/>
      <c r="B86" s="176"/>
      <c r="K86" s="176"/>
      <c r="L86" s="176"/>
      <c r="M86" s="176"/>
      <c r="N86" s="176"/>
      <c r="O86" s="27"/>
    </row>
    <row r="87" spans="1:15">
      <c r="A87" s="27"/>
      <c r="B87" s="176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27"/>
    </row>
    <row r="88" spans="1:15">
      <c r="A88" s="27"/>
      <c r="B88" s="176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27"/>
    </row>
    <row r="89" spans="1:15">
      <c r="A89" s="27"/>
      <c r="B89" s="176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27"/>
    </row>
    <row r="90" spans="1:15">
      <c r="A90" s="27"/>
      <c r="B90" s="176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27"/>
    </row>
    <row r="91" spans="1:15">
      <c r="A91" s="27"/>
      <c r="B91" s="176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27"/>
    </row>
    <row r="92" spans="1:15">
      <c r="A92" s="27"/>
      <c r="B92" s="176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27"/>
    </row>
    <row r="93" spans="1:15">
      <c r="A93" s="27"/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27"/>
    </row>
    <row r="94" spans="1:15">
      <c r="A94" s="27"/>
      <c r="B94" s="176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27"/>
    </row>
    <row r="95" spans="1:15">
      <c r="A95" s="27"/>
      <c r="B95" s="176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27"/>
    </row>
    <row r="96" spans="1:15">
      <c r="A96" s="27"/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27"/>
    </row>
    <row r="97" spans="1:15" ht="15.75" thickBot="1">
      <c r="A97" s="27"/>
      <c r="B97" s="176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27"/>
    </row>
    <row r="98" spans="1:15" ht="19.5" thickBot="1">
      <c r="A98" s="27"/>
      <c r="B98" s="176"/>
      <c r="C98" s="176"/>
      <c r="D98" s="604" t="s">
        <v>183</v>
      </c>
      <c r="E98" s="605"/>
      <c r="F98" s="605"/>
      <c r="G98" s="605"/>
      <c r="H98" s="605"/>
      <c r="I98" s="606"/>
      <c r="J98" s="176"/>
      <c r="K98" s="176"/>
      <c r="L98" s="176"/>
      <c r="M98" s="176"/>
      <c r="N98" s="176"/>
      <c r="O98" s="27"/>
    </row>
    <row r="99" spans="1:15" ht="15.75" thickBot="1">
      <c r="A99" s="27"/>
      <c r="B99" s="176"/>
      <c r="C99" s="176"/>
      <c r="D99" s="208">
        <v>1</v>
      </c>
      <c r="E99" s="743" t="str">
        <f>+'ACUM-MARZO'!A69</f>
        <v>VÍA INFOMEX</v>
      </c>
      <c r="F99" s="744"/>
      <c r="G99" s="745"/>
      <c r="H99" s="209">
        <f>+'ACUM-MARZO'!B69</f>
        <v>137</v>
      </c>
      <c r="I99" s="353">
        <f>+H99/H106</f>
        <v>0.46440677966101696</v>
      </c>
      <c r="J99" s="176"/>
      <c r="K99" s="176"/>
      <c r="L99" s="176"/>
      <c r="M99" s="176"/>
      <c r="N99" s="176"/>
      <c r="O99" s="27"/>
    </row>
    <row r="100" spans="1:15" ht="15.75" customHeight="1" thickBot="1">
      <c r="A100" s="27"/>
      <c r="B100" s="176"/>
      <c r="C100" s="176"/>
      <c r="D100" s="208">
        <v>2</v>
      </c>
      <c r="E100" s="743" t="str">
        <f>+'ACUM-MARZO'!A70</f>
        <v>COPIA CERTIFICADA</v>
      </c>
      <c r="F100" s="744"/>
      <c r="G100" s="745"/>
      <c r="H100" s="209">
        <f>+'ACUM-MARZO'!B70</f>
        <v>99</v>
      </c>
      <c r="I100" s="210">
        <f>H101/H106</f>
        <v>0.17288135593220338</v>
      </c>
      <c r="J100" s="176"/>
      <c r="K100" s="176"/>
      <c r="L100" s="176"/>
      <c r="M100" s="176"/>
      <c r="N100" s="176"/>
      <c r="O100" s="27"/>
    </row>
    <row r="101" spans="1:15" ht="15.75" customHeight="1" thickBot="1">
      <c r="A101" s="27"/>
      <c r="B101" s="176"/>
      <c r="C101" s="176"/>
      <c r="D101" s="208">
        <v>3</v>
      </c>
      <c r="E101" s="743" t="str">
        <f>+'ACUM-MARZO'!A71</f>
        <v>COPIA SIMPLE</v>
      </c>
      <c r="F101" s="744"/>
      <c r="G101" s="745"/>
      <c r="H101" s="209">
        <f>+'ACUM-MARZO'!B71</f>
        <v>51</v>
      </c>
      <c r="I101" s="210">
        <f>H100/H106</f>
        <v>0.33559322033898303</v>
      </c>
      <c r="N101" s="176"/>
      <c r="O101" s="27"/>
    </row>
    <row r="102" spans="1:15" ht="15.75" customHeight="1" thickBot="1">
      <c r="A102" s="27"/>
      <c r="B102" s="176"/>
      <c r="C102" s="176"/>
      <c r="D102" s="208">
        <v>4</v>
      </c>
      <c r="E102" s="743" t="str">
        <f>+'ACUM-MARZO'!A72</f>
        <v>COPIA CERTIFICADA COPIA SIMPLE</v>
      </c>
      <c r="F102" s="744"/>
      <c r="G102" s="745"/>
      <c r="H102" s="209">
        <f>+'ACUM-MARZO'!B72</f>
        <v>5</v>
      </c>
      <c r="I102" s="353">
        <f>H102/H106</f>
        <v>1.6949152542372881E-2</v>
      </c>
      <c r="J102" s="176"/>
      <c r="K102" s="176"/>
      <c r="L102" s="176"/>
      <c r="M102" s="176"/>
      <c r="N102" s="176"/>
      <c r="O102" s="27"/>
    </row>
    <row r="103" spans="1:15" ht="15.75" customHeight="1" thickBot="1">
      <c r="A103" s="27"/>
      <c r="B103" s="176"/>
      <c r="C103" s="176"/>
      <c r="D103" s="208">
        <v>5</v>
      </c>
      <c r="E103" s="743" t="str">
        <f>+'ACUM-MARZO'!A73</f>
        <v>CD</v>
      </c>
      <c r="F103" s="744"/>
      <c r="G103" s="745"/>
      <c r="H103" s="209">
        <f>+'ACUM-MARZO'!B73</f>
        <v>2</v>
      </c>
      <c r="I103" s="210">
        <f>H103/H106</f>
        <v>6.7796610169491523E-3</v>
      </c>
      <c r="J103" s="176"/>
      <c r="K103" s="176"/>
      <c r="L103" s="176"/>
      <c r="M103" s="176"/>
      <c r="N103" s="176"/>
      <c r="O103" s="27"/>
    </row>
    <row r="104" spans="1:15" ht="15.75" customHeight="1" thickBot="1">
      <c r="A104" s="27"/>
      <c r="B104" s="176"/>
      <c r="C104" s="176"/>
      <c r="D104" s="208">
        <v>6</v>
      </c>
      <c r="E104" s="468" t="str">
        <f>+'ACUM-MARZO'!A75</f>
        <v>COPIA SIMPLE Y COPIA DIGITAL</v>
      </c>
      <c r="F104" s="469"/>
      <c r="G104" s="470"/>
      <c r="H104" s="209">
        <f>+'ACUM-MARZO'!B75</f>
        <v>0</v>
      </c>
      <c r="I104" s="210">
        <f>H104/H106</f>
        <v>0</v>
      </c>
      <c r="J104" s="176"/>
      <c r="K104" s="176"/>
      <c r="L104" s="176"/>
      <c r="M104" s="176"/>
      <c r="N104" s="176"/>
      <c r="O104" s="27"/>
    </row>
    <row r="105" spans="1:15" ht="15.75" thickBot="1">
      <c r="A105" s="27"/>
      <c r="B105" s="176"/>
      <c r="C105" s="176"/>
      <c r="D105" s="208">
        <v>7</v>
      </c>
      <c r="E105" s="743" t="str">
        <f>+'ACUM-MARZO'!A74</f>
        <v>CONSULTA DIRECTA</v>
      </c>
      <c r="F105" s="744"/>
      <c r="G105" s="745"/>
      <c r="H105" s="209">
        <f>+'ACUM-MARZO'!B74</f>
        <v>1</v>
      </c>
      <c r="I105" s="210">
        <f>H105/H106</f>
        <v>3.3898305084745762E-3</v>
      </c>
      <c r="J105" s="176"/>
      <c r="K105" s="176"/>
      <c r="L105" s="176"/>
      <c r="M105" s="176"/>
      <c r="N105" s="176"/>
      <c r="O105" s="27"/>
    </row>
    <row r="106" spans="1:15" ht="15.75" thickBot="1">
      <c r="A106" s="27"/>
      <c r="B106" s="176"/>
      <c r="C106" s="176"/>
      <c r="D106" s="176"/>
      <c r="E106" s="176"/>
      <c r="F106" s="176"/>
      <c r="G106" s="214" t="s">
        <v>2</v>
      </c>
      <c r="H106" s="263">
        <f>SUM(H99:H105)</f>
        <v>295</v>
      </c>
      <c r="I106" s="363">
        <f>SUM(I99:I105)</f>
        <v>0.99999999999999989</v>
      </c>
      <c r="J106" s="176"/>
      <c r="K106" s="176"/>
      <c r="L106" s="176"/>
      <c r="M106" s="176"/>
      <c r="N106" s="176"/>
      <c r="O106" s="27"/>
    </row>
    <row r="107" spans="1:15">
      <c r="A107" s="27"/>
      <c r="B107" s="176"/>
      <c r="C107" s="176"/>
      <c r="D107" s="176"/>
      <c r="E107" s="176"/>
      <c r="F107" s="176"/>
      <c r="G107" s="176"/>
      <c r="H107" s="176"/>
      <c r="I107" s="176"/>
      <c r="J107" s="176"/>
      <c r="K107" s="176"/>
      <c r="L107" s="176"/>
      <c r="M107" s="176"/>
      <c r="N107" s="176"/>
      <c r="O107" s="27"/>
    </row>
    <row r="108" spans="1:15" ht="15.75" thickBot="1">
      <c r="A108" s="27"/>
      <c r="B108" s="176"/>
      <c r="C108" s="176"/>
      <c r="D108" s="176"/>
      <c r="E108" s="176"/>
      <c r="F108" s="176"/>
      <c r="G108" s="176"/>
      <c r="H108" s="176"/>
      <c r="I108" s="176"/>
      <c r="J108" s="176"/>
      <c r="K108" s="176"/>
      <c r="L108" s="176"/>
      <c r="M108" s="176"/>
      <c r="N108" s="176"/>
      <c r="O108" s="27"/>
    </row>
    <row r="109" spans="1:15" ht="18.75" customHeight="1" thickBot="1">
      <c r="A109" s="27"/>
      <c r="B109" s="176"/>
      <c r="C109" s="176"/>
      <c r="D109" s="599" t="s">
        <v>183</v>
      </c>
      <c r="E109" s="600"/>
      <c r="F109" s="600"/>
      <c r="G109" s="600"/>
      <c r="H109" s="600"/>
      <c r="I109" s="601"/>
      <c r="J109" s="176"/>
      <c r="K109" s="176"/>
      <c r="L109" s="176"/>
      <c r="M109" s="176"/>
      <c r="N109" s="176"/>
      <c r="O109" s="27"/>
    </row>
    <row r="110" spans="1:15">
      <c r="A110" s="27"/>
      <c r="B110" s="176"/>
      <c r="C110" s="176"/>
      <c r="D110" s="176"/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27"/>
    </row>
    <row r="111" spans="1:15">
      <c r="A111" s="27"/>
      <c r="B111" s="176"/>
      <c r="C111" s="176"/>
      <c r="D111" s="51"/>
      <c r="E111" s="51"/>
      <c r="F111" s="51"/>
      <c r="G111" s="51"/>
      <c r="H111" s="51"/>
      <c r="I111" s="51"/>
      <c r="J111" s="176"/>
      <c r="K111" s="176"/>
      <c r="L111" s="176"/>
      <c r="M111" s="176"/>
      <c r="N111" s="176"/>
      <c r="O111" s="27"/>
    </row>
    <row r="112" spans="1:15">
      <c r="A112" s="27"/>
      <c r="B112" s="176"/>
      <c r="C112" s="176"/>
      <c r="D112" s="51"/>
      <c r="E112" s="51"/>
      <c r="F112" s="51"/>
      <c r="G112" s="51"/>
      <c r="H112" s="51"/>
      <c r="I112" s="51"/>
      <c r="J112" s="176"/>
      <c r="K112" s="176"/>
      <c r="L112" s="176"/>
      <c r="M112" s="176"/>
      <c r="N112" s="176"/>
      <c r="O112" s="27"/>
    </row>
    <row r="113" spans="1:15">
      <c r="A113" s="27"/>
      <c r="B113" s="176"/>
      <c r="C113" s="176"/>
      <c r="D113" s="51"/>
      <c r="E113" s="51"/>
      <c r="F113" s="51"/>
      <c r="G113" s="51"/>
      <c r="H113" s="51"/>
      <c r="I113" s="51"/>
      <c r="J113" s="176"/>
      <c r="K113" s="176"/>
      <c r="L113" s="176"/>
      <c r="M113" s="176"/>
      <c r="N113" s="176"/>
      <c r="O113" s="27"/>
    </row>
    <row r="114" spans="1:15">
      <c r="A114" s="27"/>
      <c r="B114" s="176"/>
      <c r="C114" s="176"/>
      <c r="D114" s="51"/>
      <c r="E114" s="51"/>
      <c r="F114" s="51"/>
      <c r="G114" s="51"/>
      <c r="H114" s="51"/>
      <c r="I114" s="51"/>
      <c r="J114" s="176"/>
      <c r="K114" s="176"/>
      <c r="L114" s="176"/>
      <c r="M114" s="176"/>
      <c r="N114" s="176"/>
      <c r="O114" s="27"/>
    </row>
    <row r="115" spans="1:15">
      <c r="A115" s="27"/>
      <c r="B115" s="176"/>
      <c r="C115" s="176"/>
      <c r="D115" s="51"/>
      <c r="E115" s="51"/>
      <c r="F115" s="51"/>
      <c r="G115" s="51"/>
      <c r="H115" s="51"/>
      <c r="I115" s="51"/>
      <c r="J115" s="176"/>
      <c r="K115" s="176"/>
      <c r="L115" s="176"/>
      <c r="M115" s="176"/>
      <c r="N115" s="176"/>
      <c r="O115" s="27"/>
    </row>
    <row r="116" spans="1:15">
      <c r="A116" s="27"/>
      <c r="B116" s="176"/>
      <c r="C116" s="176"/>
      <c r="D116" s="51"/>
      <c r="E116" s="51"/>
      <c r="F116" s="51"/>
      <c r="G116" s="51"/>
      <c r="H116" s="51"/>
      <c r="I116" s="51"/>
      <c r="J116" s="176"/>
      <c r="K116" s="176"/>
      <c r="L116" s="176"/>
      <c r="M116" s="176"/>
      <c r="N116" s="176"/>
      <c r="O116" s="27"/>
    </row>
    <row r="117" spans="1:15">
      <c r="A117" s="27"/>
      <c r="B117" s="176"/>
      <c r="C117" s="176"/>
      <c r="D117" s="51"/>
      <c r="E117" s="51"/>
      <c r="F117" s="51"/>
      <c r="G117" s="51"/>
      <c r="H117" s="51"/>
      <c r="I117" s="51"/>
      <c r="J117" s="176"/>
      <c r="K117" s="176"/>
      <c r="L117" s="176"/>
      <c r="M117" s="176"/>
      <c r="N117" s="176"/>
      <c r="O117" s="27"/>
    </row>
    <row r="118" spans="1:15">
      <c r="A118" s="27"/>
      <c r="B118" s="176"/>
      <c r="C118" s="176"/>
      <c r="D118" s="51"/>
      <c r="E118" s="51"/>
      <c r="F118" s="51"/>
      <c r="G118" s="51"/>
      <c r="H118" s="51"/>
      <c r="I118" s="51"/>
      <c r="J118" s="176"/>
      <c r="K118" s="176"/>
      <c r="L118" s="176"/>
      <c r="M118" s="176"/>
      <c r="N118" s="176"/>
      <c r="O118" s="27"/>
    </row>
    <row r="119" spans="1:15">
      <c r="A119" s="27"/>
      <c r="B119" s="176"/>
      <c r="C119" s="176"/>
      <c r="D119" s="51"/>
      <c r="E119" s="51"/>
      <c r="F119" s="51"/>
      <c r="G119" s="51"/>
      <c r="H119" s="51"/>
      <c r="I119" s="51"/>
      <c r="J119" s="176"/>
      <c r="K119" s="176"/>
      <c r="L119" s="176"/>
      <c r="M119" s="176"/>
      <c r="N119" s="176"/>
      <c r="O119" s="27"/>
    </row>
    <row r="120" spans="1:15">
      <c r="A120" s="27"/>
      <c r="B120" s="176"/>
      <c r="C120" s="176"/>
      <c r="D120" s="51"/>
      <c r="E120" s="51"/>
      <c r="F120" s="51"/>
      <c r="G120" s="51"/>
      <c r="H120" s="51"/>
      <c r="I120" s="51"/>
      <c r="J120" s="176"/>
      <c r="K120" s="176"/>
      <c r="L120" s="176"/>
      <c r="M120" s="176"/>
      <c r="N120" s="176"/>
      <c r="O120" s="27"/>
    </row>
    <row r="121" spans="1:15">
      <c r="A121" s="27"/>
      <c r="B121" s="176"/>
      <c r="C121" s="176"/>
      <c r="D121" s="51"/>
      <c r="E121" s="51"/>
      <c r="F121" s="51"/>
      <c r="G121" s="51"/>
      <c r="H121" s="51"/>
      <c r="I121" s="51"/>
      <c r="J121" s="176"/>
      <c r="K121" s="176"/>
      <c r="L121" s="176"/>
      <c r="M121" s="176"/>
      <c r="N121" s="176"/>
      <c r="O121" s="27"/>
    </row>
    <row r="122" spans="1:15">
      <c r="A122" s="27"/>
      <c r="B122" s="176"/>
      <c r="C122" s="176"/>
      <c r="D122" s="51"/>
      <c r="E122" s="51"/>
      <c r="F122" s="51"/>
      <c r="G122" s="51"/>
      <c r="H122" s="51"/>
      <c r="I122" s="51"/>
      <c r="J122" s="176"/>
      <c r="K122" s="176"/>
      <c r="L122" s="176"/>
      <c r="M122" s="176"/>
      <c r="N122" s="176"/>
      <c r="O122" s="27"/>
    </row>
    <row r="123" spans="1:15">
      <c r="A123" s="27"/>
      <c r="B123" s="176"/>
      <c r="C123" s="176"/>
      <c r="D123" s="51"/>
      <c r="E123" s="51"/>
      <c r="F123" s="51"/>
      <c r="G123" s="51"/>
      <c r="H123" s="51"/>
      <c r="I123" s="51"/>
      <c r="J123" s="176"/>
      <c r="K123" s="176"/>
      <c r="L123" s="176"/>
      <c r="M123" s="176"/>
      <c r="N123" s="176"/>
      <c r="O123" s="27"/>
    </row>
    <row r="124" spans="1:15">
      <c r="A124" s="27"/>
      <c r="B124" s="176"/>
      <c r="C124" s="176"/>
      <c r="D124" s="51"/>
      <c r="E124" s="51"/>
      <c r="F124" s="51"/>
      <c r="G124" s="51"/>
      <c r="H124" s="51"/>
      <c r="I124" s="51"/>
      <c r="J124" s="176"/>
      <c r="K124" s="176"/>
      <c r="L124" s="176"/>
      <c r="M124" s="176"/>
      <c r="N124" s="176"/>
      <c r="O124" s="27"/>
    </row>
    <row r="125" spans="1:15">
      <c r="A125" s="27"/>
      <c r="B125" s="176"/>
      <c r="C125" s="176"/>
      <c r="D125" s="51"/>
      <c r="E125" s="51"/>
      <c r="F125" s="51"/>
      <c r="G125" s="51"/>
      <c r="H125" s="51"/>
      <c r="I125" s="51"/>
      <c r="J125" s="176"/>
      <c r="K125" s="176"/>
      <c r="L125" s="176"/>
      <c r="M125" s="176"/>
      <c r="N125" s="176"/>
      <c r="O125" s="27"/>
    </row>
    <row r="126" spans="1:15">
      <c r="A126" s="27"/>
      <c r="B126" s="176"/>
      <c r="C126" s="176"/>
      <c r="D126" s="51"/>
      <c r="E126" s="51"/>
      <c r="F126" s="51"/>
      <c r="G126" s="51"/>
      <c r="H126" s="51"/>
      <c r="I126" s="51"/>
      <c r="J126" s="176"/>
      <c r="K126" s="176"/>
      <c r="L126" s="176"/>
      <c r="M126" s="176"/>
      <c r="N126" s="176"/>
      <c r="O126" s="27"/>
    </row>
    <row r="127" spans="1:15">
      <c r="A127" s="27"/>
      <c r="B127" s="176"/>
      <c r="C127" s="176"/>
      <c r="D127" s="51"/>
      <c r="E127" s="51"/>
      <c r="F127" s="51"/>
      <c r="G127" s="51"/>
      <c r="H127" s="51"/>
      <c r="I127" s="51"/>
      <c r="J127" s="176"/>
      <c r="K127" s="176"/>
      <c r="L127" s="176"/>
      <c r="M127" s="176"/>
      <c r="N127" s="176"/>
      <c r="O127" s="27"/>
    </row>
    <row r="128" spans="1:15">
      <c r="A128" s="27"/>
      <c r="B128" s="176"/>
      <c r="C128" s="176"/>
      <c r="D128" s="51"/>
      <c r="E128" s="51"/>
      <c r="F128" s="51"/>
      <c r="G128" s="51"/>
      <c r="H128" s="51"/>
      <c r="I128" s="51"/>
      <c r="J128" s="176"/>
      <c r="K128" s="176"/>
      <c r="L128" s="176"/>
      <c r="M128" s="176"/>
      <c r="N128" s="176"/>
      <c r="O128" s="27"/>
    </row>
    <row r="129" spans="1:15">
      <c r="A129" s="27"/>
      <c r="B129" s="176"/>
      <c r="C129" s="176"/>
      <c r="D129" s="51"/>
      <c r="E129" s="51"/>
      <c r="F129" s="51"/>
      <c r="G129" s="51"/>
      <c r="H129" s="51"/>
      <c r="I129" s="51"/>
      <c r="J129" s="176"/>
      <c r="K129" s="176"/>
      <c r="L129" s="176"/>
      <c r="M129" s="176"/>
      <c r="N129" s="176"/>
      <c r="O129" s="27"/>
    </row>
    <row r="130" spans="1:15">
      <c r="A130" s="27"/>
      <c r="B130" s="176"/>
      <c r="C130" s="176"/>
      <c r="D130" s="51"/>
      <c r="E130" s="51"/>
      <c r="F130" s="51"/>
      <c r="G130" s="51"/>
      <c r="H130" s="51"/>
      <c r="I130" s="51"/>
      <c r="J130" s="176"/>
      <c r="K130" s="176"/>
      <c r="L130" s="176"/>
      <c r="M130" s="176"/>
      <c r="N130" s="176"/>
      <c r="O130" s="27"/>
    </row>
    <row r="131" spans="1:15">
      <c r="A131" s="27"/>
      <c r="B131" s="176"/>
      <c r="C131" s="176"/>
      <c r="D131" s="51"/>
      <c r="E131" s="51"/>
      <c r="F131" s="51"/>
      <c r="G131" s="51"/>
      <c r="H131" s="51"/>
      <c r="I131" s="51"/>
      <c r="J131" s="176"/>
      <c r="K131" s="176"/>
      <c r="L131" s="176"/>
      <c r="M131" s="176"/>
      <c r="N131" s="176"/>
      <c r="O131" s="27"/>
    </row>
    <row r="132" spans="1:15">
      <c r="A132" s="27"/>
      <c r="B132" s="176"/>
      <c r="C132" s="176"/>
      <c r="D132" s="176"/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27"/>
    </row>
    <row r="133" spans="1:15">
      <c r="A133" s="27"/>
      <c r="B133" s="176"/>
      <c r="C133" s="176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27"/>
    </row>
    <row r="134" spans="1:15">
      <c r="A134" s="27"/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27"/>
    </row>
    <row r="135" spans="1:15" ht="15.75" thickBot="1">
      <c r="A135" s="27"/>
      <c r="B135" s="176"/>
      <c r="C135" s="176"/>
      <c r="D135" s="176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27"/>
    </row>
    <row r="136" spans="1:15" ht="19.5" thickBot="1">
      <c r="A136" s="27"/>
      <c r="B136" s="176"/>
      <c r="C136" s="176"/>
      <c r="D136" s="176"/>
      <c r="E136" s="599" t="s">
        <v>209</v>
      </c>
      <c r="F136" s="600"/>
      <c r="G136" s="600"/>
      <c r="H136" s="600"/>
      <c r="I136" s="601"/>
      <c r="J136" s="176"/>
      <c r="K136" s="176"/>
      <c r="L136" s="176"/>
      <c r="M136" s="176"/>
      <c r="N136" s="176"/>
      <c r="O136" s="27"/>
    </row>
    <row r="137" spans="1:15" ht="15.75" thickBot="1">
      <c r="A137" s="27"/>
      <c r="B137" s="176"/>
      <c r="C137" s="176"/>
      <c r="D137" s="176"/>
      <c r="E137" s="607" t="s">
        <v>9</v>
      </c>
      <c r="F137" s="608"/>
      <c r="G137" s="608"/>
      <c r="H137" s="609"/>
      <c r="I137" s="546">
        <f>+'ACUM-MARZO'!B40</f>
        <v>566</v>
      </c>
      <c r="J137" s="176"/>
      <c r="K137" s="176"/>
      <c r="L137" s="176"/>
      <c r="M137" s="176"/>
      <c r="N137" s="176"/>
      <c r="O137" s="27"/>
    </row>
    <row r="138" spans="1:15" ht="15.75" thickBot="1">
      <c r="A138" s="27"/>
      <c r="B138" s="176"/>
      <c r="C138" s="176"/>
      <c r="D138" s="176"/>
      <c r="E138" s="176"/>
      <c r="F138" s="176"/>
      <c r="G138" s="176"/>
      <c r="H138" s="214" t="s">
        <v>2</v>
      </c>
      <c r="I138" s="263">
        <f>SUM(I137)</f>
        <v>566</v>
      </c>
      <c r="J138" s="176"/>
      <c r="K138" s="176"/>
      <c r="L138" s="176"/>
      <c r="M138" s="176"/>
      <c r="N138" s="176"/>
      <c r="O138" s="27"/>
    </row>
    <row r="139" spans="1:15">
      <c r="A139" s="27"/>
      <c r="B139" s="176"/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27"/>
    </row>
    <row r="140" spans="1:15" ht="15.75" thickBot="1">
      <c r="A140" s="27"/>
      <c r="B140" s="176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27"/>
    </row>
    <row r="141" spans="1:15" ht="19.5" thickBot="1">
      <c r="A141" s="27"/>
      <c r="B141" s="176"/>
      <c r="C141" s="176"/>
      <c r="D141" s="176"/>
      <c r="E141" s="599" t="s">
        <v>186</v>
      </c>
      <c r="F141" s="600"/>
      <c r="G141" s="600"/>
      <c r="H141" s="600"/>
      <c r="I141" s="601"/>
      <c r="J141" s="176"/>
      <c r="K141" s="176"/>
      <c r="L141" s="176"/>
      <c r="M141" s="176"/>
      <c r="N141" s="176"/>
      <c r="O141" s="27"/>
    </row>
    <row r="142" spans="1:15" ht="15.75" thickBot="1">
      <c r="A142" s="27"/>
      <c r="B142" s="176"/>
      <c r="C142" s="176"/>
      <c r="D142" s="176"/>
      <c r="E142" s="607" t="s">
        <v>194</v>
      </c>
      <c r="F142" s="608"/>
      <c r="G142" s="608"/>
      <c r="H142" s="609"/>
      <c r="I142" s="360">
        <f>+'ACUM-MARZO'!B83</f>
        <v>379</v>
      </c>
      <c r="J142" s="176"/>
      <c r="K142" s="176"/>
      <c r="L142" s="176"/>
      <c r="M142" s="176"/>
      <c r="N142" s="176"/>
      <c r="O142" s="27"/>
    </row>
    <row r="143" spans="1:15" ht="15.75" thickBot="1">
      <c r="A143" s="27"/>
      <c r="B143" s="176"/>
      <c r="C143" s="176"/>
      <c r="D143" s="176"/>
      <c r="E143" s="176"/>
      <c r="F143" s="176"/>
      <c r="G143" s="176"/>
      <c r="H143" s="214" t="s">
        <v>2</v>
      </c>
      <c r="I143" s="263">
        <f>SUM(I142)</f>
        <v>379</v>
      </c>
      <c r="J143" s="176"/>
      <c r="K143" s="176"/>
      <c r="L143" s="176"/>
      <c r="M143" s="176"/>
      <c r="N143" s="176"/>
      <c r="O143" s="27"/>
    </row>
    <row r="144" spans="1:15">
      <c r="A144" s="27"/>
      <c r="B144" s="176"/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27"/>
    </row>
    <row r="145" spans="1:15" ht="15.75" thickBot="1">
      <c r="A145" s="27"/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27"/>
    </row>
    <row r="146" spans="1:15" ht="19.5" thickBot="1">
      <c r="A146" s="27"/>
      <c r="B146" s="176"/>
      <c r="C146" s="176"/>
      <c r="D146" s="176"/>
      <c r="E146" s="610" t="s">
        <v>224</v>
      </c>
      <c r="F146" s="611"/>
      <c r="G146" s="611"/>
      <c r="H146" s="611"/>
      <c r="I146" s="612"/>
      <c r="J146" s="176"/>
      <c r="K146" s="176"/>
      <c r="L146" s="176"/>
      <c r="M146" s="176"/>
      <c r="N146" s="176"/>
      <c r="O146" s="27"/>
    </row>
    <row r="147" spans="1:15" ht="18.75" customHeight="1" thickBot="1">
      <c r="A147" s="27"/>
      <c r="B147" s="176"/>
      <c r="C147" s="176"/>
      <c r="D147" s="176"/>
      <c r="E147" s="607" t="s">
        <v>26</v>
      </c>
      <c r="F147" s="608"/>
      <c r="G147" s="608"/>
      <c r="H147" s="609"/>
      <c r="I147" s="360">
        <f>+'ACUM-MARZO'!B87</f>
        <v>5</v>
      </c>
      <c r="J147" s="176"/>
      <c r="K147" s="176"/>
      <c r="L147" s="176"/>
      <c r="M147" s="176"/>
      <c r="N147" s="176"/>
      <c r="O147" s="27"/>
    </row>
    <row r="148" spans="1:15" ht="15.75" thickBot="1">
      <c r="A148" s="27"/>
      <c r="B148" s="176"/>
      <c r="C148" s="176"/>
      <c r="D148" s="176"/>
      <c r="E148" s="176" t="s">
        <v>505</v>
      </c>
      <c r="F148" s="176"/>
      <c r="G148" s="176"/>
      <c r="H148" s="214" t="s">
        <v>2</v>
      </c>
      <c r="I148" s="263">
        <f>SUM(I147)</f>
        <v>5</v>
      </c>
      <c r="J148" s="176"/>
      <c r="K148" s="176"/>
      <c r="L148" s="176"/>
      <c r="M148" s="176"/>
      <c r="N148" s="176"/>
      <c r="O148" s="27"/>
    </row>
    <row r="149" spans="1:15">
      <c r="A149" s="27"/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27"/>
    </row>
    <row r="150" spans="1:15" ht="15.75" thickBot="1">
      <c r="A150" s="27"/>
      <c r="B150" s="176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27"/>
    </row>
    <row r="151" spans="1:15" s="497" customFormat="1" ht="19.5" thickBot="1">
      <c r="A151" s="27"/>
      <c r="B151" s="176"/>
      <c r="C151" s="176"/>
      <c r="D151" s="176"/>
      <c r="E151" s="610" t="s">
        <v>296</v>
      </c>
      <c r="F151" s="611"/>
      <c r="G151" s="611"/>
      <c r="H151" s="611"/>
      <c r="I151" s="612"/>
      <c r="J151" s="176"/>
      <c r="K151" s="176"/>
      <c r="L151" s="176"/>
      <c r="M151" s="176"/>
      <c r="N151" s="176"/>
      <c r="O151" s="27"/>
    </row>
    <row r="152" spans="1:15" s="497" customFormat="1" ht="15.75" thickBot="1">
      <c r="A152" s="27"/>
      <c r="B152" s="176"/>
      <c r="C152" s="176"/>
      <c r="D152" s="176"/>
      <c r="E152" s="607" t="s">
        <v>296</v>
      </c>
      <c r="F152" s="608"/>
      <c r="G152" s="608"/>
      <c r="H152" s="609"/>
      <c r="I152" s="360">
        <f>+'ACUM-MARZO'!B98</f>
        <v>0</v>
      </c>
      <c r="J152" s="176"/>
      <c r="K152" s="176"/>
      <c r="L152" s="176"/>
      <c r="M152" s="176"/>
      <c r="N152" s="176"/>
      <c r="O152" s="27"/>
    </row>
    <row r="153" spans="1:15" s="497" customFormat="1" ht="16.5" thickBot="1">
      <c r="A153" s="27"/>
      <c r="B153" s="176"/>
      <c r="C153" s="176"/>
      <c r="D153" s="176"/>
      <c r="E153" s="176"/>
      <c r="F153" s="176"/>
      <c r="G153" s="176"/>
      <c r="H153" s="214" t="s">
        <v>2</v>
      </c>
      <c r="I153" s="201">
        <f>SUM(I152)</f>
        <v>0</v>
      </c>
      <c r="J153" s="176"/>
      <c r="K153" s="176"/>
      <c r="L153" s="176"/>
      <c r="M153" s="176"/>
      <c r="N153" s="176"/>
      <c r="O153" s="27"/>
    </row>
    <row r="154" spans="1:15" s="497" customFormat="1">
      <c r="A154" s="27"/>
      <c r="B154" s="176"/>
      <c r="C154" s="176"/>
      <c r="D154" s="176"/>
      <c r="E154" s="176"/>
      <c r="F154" s="176"/>
      <c r="G154" s="176"/>
      <c r="H154" s="176"/>
      <c r="I154" s="176"/>
      <c r="J154" s="176"/>
      <c r="K154" s="176"/>
      <c r="L154" s="176"/>
      <c r="M154" s="176"/>
      <c r="N154" s="176"/>
      <c r="O154" s="27"/>
    </row>
    <row r="155" spans="1:15" s="497" customFormat="1">
      <c r="A155" s="27"/>
      <c r="B155" s="176"/>
      <c r="C155" s="176"/>
      <c r="D155" s="176"/>
      <c r="E155" s="176"/>
      <c r="F155" s="176"/>
      <c r="G155" s="176"/>
      <c r="H155" s="176"/>
      <c r="I155" s="176"/>
      <c r="J155" s="176"/>
      <c r="K155" s="176"/>
      <c r="L155" s="176"/>
      <c r="M155" s="176"/>
      <c r="N155" s="176"/>
      <c r="O155" s="27"/>
    </row>
    <row r="156" spans="1:15">
      <c r="A156" s="27"/>
      <c r="B156" s="176"/>
      <c r="C156" s="176"/>
      <c r="D156" s="176"/>
      <c r="E156" s="176"/>
      <c r="F156" s="176"/>
      <c r="G156" s="176"/>
      <c r="H156" s="176"/>
      <c r="I156" s="176"/>
      <c r="J156" s="176"/>
      <c r="K156" s="176"/>
      <c r="L156" s="176"/>
      <c r="M156" s="176"/>
      <c r="N156" s="176"/>
      <c r="O156" s="27"/>
    </row>
    <row r="157" spans="1:15">
      <c r="A157" s="27"/>
      <c r="B157" s="176"/>
      <c r="C157" s="176"/>
      <c r="D157" s="176"/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27"/>
    </row>
    <row r="158" spans="1:15" ht="15.75" thickBot="1">
      <c r="A158" s="27"/>
      <c r="B158" s="176"/>
      <c r="C158" s="176"/>
      <c r="D158" s="176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27"/>
    </row>
    <row r="159" spans="1:15" ht="19.5" thickBot="1">
      <c r="A159" s="27"/>
      <c r="B159" s="176"/>
      <c r="C159" s="176"/>
      <c r="D159" s="599" t="s">
        <v>188</v>
      </c>
      <c r="E159" s="600"/>
      <c r="F159" s="600"/>
      <c r="G159" s="605"/>
      <c r="H159" s="605"/>
      <c r="I159" s="601"/>
      <c r="J159" s="176"/>
      <c r="K159" s="176"/>
      <c r="L159" s="176"/>
      <c r="M159" s="176"/>
      <c r="N159" s="176"/>
      <c r="O159" s="27"/>
    </row>
    <row r="160" spans="1:15" ht="15.75" thickBot="1">
      <c r="A160" s="27"/>
      <c r="B160" s="176"/>
      <c r="C160" s="176"/>
      <c r="D160" s="217">
        <v>1</v>
      </c>
      <c r="E160" s="218" t="str">
        <f>+'ACUM-MARZO'!A116</f>
        <v>ORDINARIA</v>
      </c>
      <c r="F160" s="219"/>
      <c r="G160" s="220"/>
      <c r="H160" s="221">
        <f>+'ACUM-MARZO'!B116</f>
        <v>241</v>
      </c>
      <c r="I160" s="222">
        <f>H160/H164</f>
        <v>0.81694915254237288</v>
      </c>
      <c r="J160" s="176"/>
      <c r="K160" s="176"/>
      <c r="L160" s="176"/>
      <c r="M160" s="176"/>
      <c r="N160" s="176"/>
      <c r="O160" s="27"/>
    </row>
    <row r="161" spans="1:15" ht="15.75" thickBot="1">
      <c r="A161" s="27"/>
      <c r="B161" s="176"/>
      <c r="C161" s="176"/>
      <c r="D161" s="217">
        <v>2</v>
      </c>
      <c r="E161" s="218" t="str">
        <f>+'ACUM-MARZO'!A117</f>
        <v>FUNDAMENTAL</v>
      </c>
      <c r="F161" s="219"/>
      <c r="G161" s="220"/>
      <c r="H161" s="538">
        <f>+'ACUM-MARZO'!B117</f>
        <v>43</v>
      </c>
      <c r="I161" s="210">
        <f>H161/H164</f>
        <v>0.14576271186440679</v>
      </c>
      <c r="J161" s="176"/>
      <c r="K161" s="176"/>
      <c r="L161" s="176"/>
      <c r="M161" s="176"/>
      <c r="N161" s="176"/>
      <c r="O161" s="27"/>
    </row>
    <row r="162" spans="1:15" ht="15.75" thickBot="1">
      <c r="A162" s="27"/>
      <c r="B162" s="176"/>
      <c r="C162" s="176"/>
      <c r="D162" s="217">
        <v>3</v>
      </c>
      <c r="E162" s="218" t="str">
        <f>+'ACUM-MARZO'!A119</f>
        <v>RESERVADA</v>
      </c>
      <c r="F162" s="219"/>
      <c r="G162" s="220"/>
      <c r="H162" s="538">
        <f>+'ACUM-MARZO'!B119</f>
        <v>11</v>
      </c>
      <c r="I162" s="210">
        <f>H162/H164</f>
        <v>3.7288135593220341E-2</v>
      </c>
      <c r="J162" s="176"/>
      <c r="K162" s="176"/>
      <c r="L162" s="176"/>
      <c r="M162" s="176"/>
      <c r="N162" s="176"/>
      <c r="O162" s="27"/>
    </row>
    <row r="163" spans="1:15" ht="15.75" thickBot="1">
      <c r="A163" s="27"/>
      <c r="B163" s="176"/>
      <c r="C163" s="176"/>
      <c r="D163" s="343">
        <v>4</v>
      </c>
      <c r="E163" s="218" t="str">
        <f>+'ACUM-MARZO'!A118</f>
        <v>CONFIDENCIAL</v>
      </c>
      <c r="F163" s="219"/>
      <c r="G163" s="220"/>
      <c r="H163" s="538">
        <f>+'ACUM-MARZO'!B118</f>
        <v>0</v>
      </c>
      <c r="I163" s="225">
        <f>H163/H164</f>
        <v>0</v>
      </c>
      <c r="J163" s="176"/>
      <c r="K163" s="176"/>
      <c r="L163" s="176"/>
      <c r="M163" s="176"/>
      <c r="N163" s="176"/>
      <c r="O163" s="27"/>
    </row>
    <row r="164" spans="1:15" ht="15.75" thickBot="1">
      <c r="A164" s="27"/>
      <c r="B164" s="176"/>
      <c r="C164" s="176"/>
      <c r="D164" s="176"/>
      <c r="E164" s="176"/>
      <c r="F164" s="176"/>
      <c r="G164" s="214" t="s">
        <v>2</v>
      </c>
      <c r="H164" s="361">
        <f>SUM(H160:H163)</f>
        <v>295</v>
      </c>
      <c r="I164" s="362">
        <f>SUM(I160:I163)</f>
        <v>1</v>
      </c>
      <c r="J164" s="176"/>
      <c r="K164" s="176"/>
      <c r="L164" s="176"/>
      <c r="M164" s="176"/>
      <c r="N164" s="176"/>
      <c r="O164" s="27"/>
    </row>
    <row r="165" spans="1:15">
      <c r="A165" s="27"/>
      <c r="B165" s="176"/>
      <c r="C165" s="176"/>
      <c r="D165" s="176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27"/>
    </row>
    <row r="166" spans="1:15">
      <c r="A166" s="27"/>
      <c r="B166" s="176"/>
      <c r="C166" s="176"/>
      <c r="D166" s="176"/>
      <c r="E166" s="176"/>
      <c r="F166" s="176"/>
      <c r="G166" s="176"/>
      <c r="H166" s="176"/>
      <c r="I166" s="176"/>
      <c r="J166" s="176"/>
      <c r="K166" s="176"/>
      <c r="L166" s="176"/>
      <c r="M166" s="176"/>
      <c r="N166" s="176"/>
      <c r="O166" s="27"/>
    </row>
    <row r="167" spans="1:15">
      <c r="A167" s="27"/>
      <c r="B167" s="176"/>
      <c r="C167" s="176"/>
      <c r="D167" s="176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27"/>
    </row>
    <row r="168" spans="1:15">
      <c r="A168" s="27"/>
      <c r="B168" s="176"/>
      <c r="C168" s="176"/>
      <c r="D168" s="176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27"/>
    </row>
    <row r="169" spans="1:15">
      <c r="A169" s="27"/>
      <c r="B169" s="176"/>
      <c r="C169" s="176"/>
      <c r="D169" s="176"/>
      <c r="E169" s="176"/>
      <c r="F169" s="176"/>
      <c r="G169" s="176"/>
      <c r="H169" s="176"/>
      <c r="I169" s="176"/>
      <c r="J169" s="176"/>
      <c r="K169" s="176"/>
      <c r="L169" s="176"/>
      <c r="M169" s="176"/>
      <c r="N169" s="176"/>
      <c r="O169" s="27"/>
    </row>
    <row r="170" spans="1:15">
      <c r="A170" s="27"/>
      <c r="B170" s="176"/>
      <c r="C170" s="176"/>
      <c r="D170" s="51"/>
      <c r="E170" s="51"/>
      <c r="F170" s="51"/>
      <c r="G170" s="61"/>
      <c r="H170" s="51"/>
      <c r="I170" s="51"/>
      <c r="J170" s="176"/>
      <c r="K170" s="176"/>
      <c r="L170" s="176"/>
      <c r="M170" s="176"/>
      <c r="N170" s="176"/>
      <c r="O170" s="27"/>
    </row>
    <row r="171" spans="1:15">
      <c r="A171" s="27"/>
      <c r="B171" s="176"/>
      <c r="C171" s="176"/>
      <c r="D171" s="51"/>
      <c r="E171" s="51"/>
      <c r="F171" s="51"/>
      <c r="G171" s="61"/>
      <c r="H171" s="51"/>
      <c r="I171" s="51"/>
      <c r="J171" s="176"/>
      <c r="K171" s="176"/>
      <c r="L171" s="176"/>
      <c r="M171" s="176"/>
      <c r="N171" s="176"/>
      <c r="O171" s="27"/>
    </row>
    <row r="172" spans="1:15">
      <c r="A172" s="27"/>
      <c r="B172" s="176"/>
      <c r="C172" s="176"/>
      <c r="D172" s="51"/>
      <c r="E172" s="51"/>
      <c r="F172" s="51"/>
      <c r="G172" s="61"/>
      <c r="H172" s="51"/>
      <c r="I172" s="51"/>
      <c r="J172" s="176"/>
      <c r="K172" s="176"/>
      <c r="L172" s="176"/>
      <c r="M172" s="176"/>
      <c r="N172" s="176"/>
      <c r="O172" s="27"/>
    </row>
    <row r="173" spans="1:15">
      <c r="A173" s="27"/>
      <c r="B173" s="176"/>
      <c r="C173" s="176"/>
      <c r="D173" s="51"/>
      <c r="E173" s="51"/>
      <c r="F173" s="51"/>
      <c r="G173" s="61"/>
      <c r="H173" s="51"/>
      <c r="I173" s="51"/>
      <c r="J173" s="176"/>
      <c r="K173" s="176"/>
      <c r="L173" s="176"/>
      <c r="M173" s="176"/>
      <c r="N173" s="176"/>
      <c r="O173" s="27"/>
    </row>
    <row r="174" spans="1:15">
      <c r="A174" s="27"/>
      <c r="B174" s="176"/>
      <c r="C174" s="176"/>
      <c r="D174" s="51"/>
      <c r="E174" s="51"/>
      <c r="F174" s="51"/>
      <c r="G174" s="61"/>
      <c r="H174" s="51"/>
      <c r="I174" s="51"/>
      <c r="J174" s="176"/>
      <c r="K174" s="176"/>
      <c r="L174" s="176"/>
      <c r="M174" s="176"/>
      <c r="N174" s="176"/>
      <c r="O174" s="27"/>
    </row>
    <row r="175" spans="1:15">
      <c r="A175" s="27"/>
      <c r="B175" s="176"/>
      <c r="C175" s="176"/>
      <c r="D175" s="51"/>
      <c r="E175" s="51"/>
      <c r="F175" s="51"/>
      <c r="G175" s="61"/>
      <c r="H175" s="51"/>
      <c r="I175" s="51"/>
      <c r="J175" s="176"/>
      <c r="K175" s="176"/>
      <c r="L175" s="176"/>
      <c r="M175" s="176"/>
      <c r="N175" s="176"/>
      <c r="O175" s="27"/>
    </row>
    <row r="176" spans="1:15">
      <c r="A176" s="27"/>
      <c r="B176" s="176"/>
      <c r="C176" s="176"/>
      <c r="D176" s="51"/>
      <c r="E176" s="51"/>
      <c r="F176" s="51"/>
      <c r="G176" s="61"/>
      <c r="H176" s="51"/>
      <c r="I176" s="51"/>
      <c r="J176" s="176"/>
      <c r="K176" s="176"/>
      <c r="L176" s="176"/>
      <c r="M176" s="176"/>
      <c r="N176" s="176"/>
      <c r="O176" s="27"/>
    </row>
    <row r="177" spans="1:15">
      <c r="A177" s="27"/>
      <c r="B177" s="176"/>
      <c r="C177" s="176"/>
      <c r="D177" s="51"/>
      <c r="E177" s="51"/>
      <c r="F177" s="51"/>
      <c r="G177" s="61"/>
      <c r="H177" s="51"/>
      <c r="I177" s="51"/>
      <c r="J177" s="176"/>
      <c r="K177" s="176"/>
      <c r="L177" s="176"/>
      <c r="M177" s="176"/>
      <c r="N177" s="176"/>
      <c r="O177" s="27"/>
    </row>
    <row r="178" spans="1:15">
      <c r="A178" s="27"/>
      <c r="B178" s="176"/>
      <c r="C178" s="176"/>
      <c r="D178" s="51"/>
      <c r="E178" s="51"/>
      <c r="F178" s="51"/>
      <c r="G178" s="61"/>
      <c r="H178" s="51"/>
      <c r="I178" s="51"/>
      <c r="J178" s="176"/>
      <c r="K178" s="176"/>
      <c r="L178" s="176"/>
      <c r="M178" s="176"/>
      <c r="N178" s="176"/>
      <c r="O178" s="27"/>
    </row>
    <row r="179" spans="1:15">
      <c r="A179" s="27"/>
      <c r="B179" s="176"/>
      <c r="C179" s="176"/>
      <c r="D179" s="51"/>
      <c r="E179" s="51"/>
      <c r="F179" s="51"/>
      <c r="G179" s="61"/>
      <c r="H179" s="51"/>
      <c r="I179" s="51"/>
      <c r="J179" s="176"/>
      <c r="K179" s="176"/>
      <c r="L179" s="176"/>
      <c r="M179" s="176"/>
      <c r="N179" s="176"/>
      <c r="O179" s="27"/>
    </row>
    <row r="180" spans="1:15">
      <c r="A180" s="27"/>
      <c r="B180" s="176"/>
      <c r="C180" s="176"/>
      <c r="D180" s="51"/>
      <c r="E180" s="51"/>
      <c r="F180" s="51"/>
      <c r="G180" s="61"/>
      <c r="H180" s="51"/>
      <c r="I180" s="51"/>
      <c r="J180" s="176"/>
      <c r="K180" s="176"/>
      <c r="L180" s="176"/>
      <c r="M180" s="176"/>
      <c r="N180" s="176"/>
      <c r="O180" s="27"/>
    </row>
    <row r="181" spans="1:15">
      <c r="A181" s="27"/>
      <c r="B181" s="176"/>
      <c r="C181" s="176"/>
      <c r="D181" s="51"/>
      <c r="E181" s="51"/>
      <c r="F181" s="51"/>
      <c r="G181" s="61"/>
      <c r="H181" s="51"/>
      <c r="I181" s="51"/>
      <c r="J181" s="176"/>
      <c r="K181" s="176"/>
      <c r="L181" s="176"/>
      <c r="M181" s="176"/>
      <c r="N181" s="176"/>
      <c r="O181" s="27"/>
    </row>
    <row r="182" spans="1:15">
      <c r="A182" s="27"/>
      <c r="B182" s="176"/>
      <c r="C182" s="176"/>
      <c r="D182" s="51"/>
      <c r="E182" s="51"/>
      <c r="F182" s="51"/>
      <c r="G182" s="61"/>
      <c r="H182" s="51"/>
      <c r="I182" s="51"/>
      <c r="J182" s="176"/>
      <c r="K182" s="176"/>
      <c r="L182" s="176"/>
      <c r="M182" s="176"/>
      <c r="N182" s="176"/>
      <c r="O182" s="27"/>
    </row>
    <row r="183" spans="1:15">
      <c r="A183" s="27"/>
      <c r="B183" s="176"/>
      <c r="C183" s="176"/>
      <c r="D183" s="51"/>
      <c r="E183" s="51"/>
      <c r="F183" s="51"/>
      <c r="G183" s="61"/>
      <c r="H183" s="51"/>
      <c r="I183" s="51"/>
      <c r="J183" s="176"/>
      <c r="K183" s="176"/>
      <c r="L183" s="176"/>
      <c r="M183" s="176"/>
      <c r="N183" s="176"/>
      <c r="O183" s="27"/>
    </row>
    <row r="184" spans="1:15">
      <c r="A184" s="27"/>
      <c r="B184" s="176"/>
      <c r="C184" s="176"/>
      <c r="D184" s="51"/>
      <c r="E184" s="51"/>
      <c r="F184" s="51"/>
      <c r="G184" s="61"/>
      <c r="H184" s="51"/>
      <c r="I184" s="51"/>
      <c r="J184" s="176"/>
      <c r="K184" s="176"/>
      <c r="L184" s="176"/>
      <c r="M184" s="176"/>
      <c r="N184" s="176"/>
      <c r="O184" s="27"/>
    </row>
    <row r="185" spans="1:15">
      <c r="A185" s="27"/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6"/>
      <c r="N185" s="176"/>
      <c r="O185" s="27"/>
    </row>
    <row r="186" spans="1:15" ht="15.75" thickBot="1">
      <c r="A186" s="27"/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27"/>
    </row>
    <row r="187" spans="1:15" ht="19.5" thickBot="1">
      <c r="A187" s="27"/>
      <c r="B187" s="176"/>
      <c r="C187" s="176"/>
      <c r="D187" s="599" t="s">
        <v>189</v>
      </c>
      <c r="E187" s="600"/>
      <c r="F187" s="600"/>
      <c r="G187" s="600"/>
      <c r="H187" s="600"/>
      <c r="I187" s="601"/>
      <c r="J187" s="176"/>
      <c r="K187" s="176"/>
      <c r="L187" s="176"/>
      <c r="M187" s="176"/>
      <c r="N187" s="176"/>
      <c r="O187" s="27"/>
    </row>
    <row r="188" spans="1:15" ht="15.75" thickBot="1">
      <c r="A188" s="27"/>
      <c r="B188" s="176"/>
      <c r="C188" s="176"/>
      <c r="D188" s="217">
        <v>1</v>
      </c>
      <c r="E188" s="588" t="s">
        <v>210</v>
      </c>
      <c r="F188" s="589"/>
      <c r="G188" s="584"/>
      <c r="H188" s="200">
        <f>+'ACUM-MARZO'!B126</f>
        <v>166</v>
      </c>
      <c r="I188" s="222">
        <f>H188/H192</f>
        <v>0.56849315068493156</v>
      </c>
      <c r="J188" s="176"/>
      <c r="K188" s="176"/>
      <c r="L188" s="176"/>
      <c r="M188" s="176"/>
      <c r="N188" s="176"/>
      <c r="O188" s="27"/>
    </row>
    <row r="189" spans="1:15" ht="15.75" thickBot="1">
      <c r="A189" s="27"/>
      <c r="B189" s="176"/>
      <c r="C189" s="176"/>
      <c r="D189" s="217">
        <v>2</v>
      </c>
      <c r="E189" s="588" t="s">
        <v>35</v>
      </c>
      <c r="F189" s="589"/>
      <c r="G189" s="584"/>
      <c r="H189" s="200">
        <f>+'ACUM-MARZO'!B129</f>
        <v>120</v>
      </c>
      <c r="I189" s="353">
        <f>H189/H192</f>
        <v>0.41095890410958902</v>
      </c>
      <c r="J189" s="176"/>
      <c r="K189" s="176"/>
      <c r="L189" s="176"/>
      <c r="M189" s="176"/>
      <c r="N189" s="176"/>
      <c r="O189" s="27"/>
    </row>
    <row r="190" spans="1:15" ht="15.75" thickBot="1">
      <c r="A190" s="27"/>
      <c r="B190" s="176"/>
      <c r="C190" s="176"/>
      <c r="D190" s="217">
        <v>3</v>
      </c>
      <c r="E190" s="471" t="s">
        <v>34</v>
      </c>
      <c r="F190" s="472"/>
      <c r="G190" s="473"/>
      <c r="H190" s="200">
        <f>+'ACUM-MARZO'!B128</f>
        <v>6</v>
      </c>
      <c r="I190" s="210">
        <f>H190/H192</f>
        <v>2.0547945205479451E-2</v>
      </c>
      <c r="J190" s="176"/>
      <c r="K190" s="176"/>
      <c r="L190" s="176"/>
      <c r="M190" s="176"/>
      <c r="N190" s="176"/>
      <c r="O190" s="27"/>
    </row>
    <row r="191" spans="1:15" ht="15.75" thickBot="1">
      <c r="A191" s="27"/>
      <c r="B191" s="176"/>
      <c r="C191" s="176"/>
      <c r="D191" s="217">
        <v>4</v>
      </c>
      <c r="E191" s="588" t="s">
        <v>211</v>
      </c>
      <c r="F191" s="589"/>
      <c r="G191" s="584"/>
      <c r="H191" s="200">
        <f>+'ACUM-MARZO'!B127</f>
        <v>3</v>
      </c>
      <c r="I191" s="210">
        <f>H191/H192</f>
        <v>1.0273972602739725E-2</v>
      </c>
      <c r="J191" s="176"/>
      <c r="K191" s="176"/>
      <c r="L191" s="176"/>
      <c r="M191" s="176"/>
      <c r="N191" s="176"/>
      <c r="O191" s="27"/>
    </row>
    <row r="192" spans="1:15" ht="16.5" thickBot="1">
      <c r="A192" s="27"/>
      <c r="B192" s="176"/>
      <c r="C192" s="176"/>
      <c r="D192" s="176"/>
      <c r="E192" s="176"/>
      <c r="F192" s="176"/>
      <c r="G192" s="214" t="s">
        <v>2</v>
      </c>
      <c r="H192" s="201">
        <f>SUM(H188:H190)</f>
        <v>292</v>
      </c>
      <c r="I192" s="363">
        <f>SUM(I188:I190)</f>
        <v>1</v>
      </c>
      <c r="J192" s="176"/>
      <c r="K192" s="176"/>
      <c r="L192" s="176"/>
      <c r="M192" s="176"/>
      <c r="N192" s="176"/>
      <c r="O192" s="27"/>
    </row>
    <row r="193" spans="1:15">
      <c r="A193" s="27"/>
      <c r="B193" s="176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27"/>
    </row>
    <row r="194" spans="1:15">
      <c r="A194" s="27"/>
      <c r="B194" s="176"/>
      <c r="C194" s="176"/>
      <c r="D194" s="176"/>
      <c r="E194" s="176"/>
      <c r="F194" s="176"/>
      <c r="G194" s="176"/>
      <c r="H194" s="176"/>
      <c r="I194" s="176"/>
      <c r="J194" s="176"/>
      <c r="K194" s="176"/>
      <c r="L194" s="176"/>
      <c r="M194" s="176"/>
      <c r="N194" s="176"/>
      <c r="O194" s="27"/>
    </row>
    <row r="195" spans="1:15">
      <c r="A195" s="27"/>
      <c r="B195" s="176"/>
      <c r="C195" s="176"/>
      <c r="D195" s="51"/>
      <c r="E195" s="51"/>
      <c r="F195" s="51"/>
      <c r="G195" s="51"/>
      <c r="H195" s="51"/>
      <c r="I195" s="51"/>
      <c r="J195" s="176"/>
      <c r="K195" s="176"/>
      <c r="L195" s="176"/>
      <c r="M195" s="176"/>
      <c r="N195" s="176"/>
      <c r="O195" s="27"/>
    </row>
    <row r="196" spans="1:15">
      <c r="A196" s="27"/>
      <c r="B196" s="176"/>
      <c r="C196" s="176"/>
      <c r="D196" s="51"/>
      <c r="E196" s="51"/>
      <c r="F196" s="51"/>
      <c r="G196" s="51"/>
      <c r="H196" s="51"/>
      <c r="I196" s="51"/>
      <c r="J196" s="176"/>
      <c r="K196" s="176"/>
      <c r="L196" s="176"/>
      <c r="M196" s="176"/>
      <c r="N196" s="176"/>
      <c r="O196" s="27"/>
    </row>
    <row r="197" spans="1:15">
      <c r="A197" s="27"/>
      <c r="B197" s="176"/>
      <c r="C197" s="176"/>
      <c r="D197" s="51"/>
      <c r="E197" s="51"/>
      <c r="F197" s="51"/>
      <c r="G197" s="51"/>
      <c r="H197" s="51"/>
      <c r="I197" s="51"/>
      <c r="J197" s="176"/>
      <c r="K197" s="176"/>
      <c r="L197" s="176"/>
      <c r="M197" s="176"/>
      <c r="N197" s="176"/>
      <c r="O197" s="27"/>
    </row>
    <row r="198" spans="1:15">
      <c r="A198" s="27"/>
      <c r="B198" s="176"/>
      <c r="C198" s="176"/>
      <c r="D198" s="51"/>
      <c r="E198" s="51"/>
      <c r="F198" s="51"/>
      <c r="G198" s="51"/>
      <c r="H198" s="51"/>
      <c r="I198" s="51"/>
      <c r="J198" s="176"/>
      <c r="K198" s="176"/>
      <c r="L198" s="176"/>
      <c r="M198" s="176"/>
      <c r="N198" s="176"/>
      <c r="O198" s="27"/>
    </row>
    <row r="199" spans="1:15">
      <c r="A199" s="27"/>
      <c r="B199" s="176"/>
      <c r="C199" s="176"/>
      <c r="D199" s="51"/>
      <c r="E199" s="51"/>
      <c r="F199" s="51"/>
      <c r="G199" s="51"/>
      <c r="H199" s="51"/>
      <c r="I199" s="51"/>
      <c r="J199" s="176"/>
      <c r="K199" s="176"/>
      <c r="L199" s="176"/>
      <c r="M199" s="176"/>
      <c r="N199" s="176"/>
      <c r="O199" s="27"/>
    </row>
    <row r="200" spans="1:15">
      <c r="A200" s="27"/>
      <c r="B200" s="176"/>
      <c r="C200" s="176"/>
      <c r="D200" s="51"/>
      <c r="E200" s="51"/>
      <c r="F200" s="51"/>
      <c r="G200" s="51"/>
      <c r="H200" s="51"/>
      <c r="I200" s="51"/>
      <c r="J200" s="176"/>
      <c r="K200" s="176"/>
      <c r="L200" s="176"/>
      <c r="M200" s="176"/>
      <c r="N200" s="176"/>
      <c r="O200" s="27"/>
    </row>
    <row r="201" spans="1:15">
      <c r="A201" s="27"/>
      <c r="B201" s="176"/>
      <c r="C201" s="176"/>
      <c r="D201" s="51"/>
      <c r="E201" s="51"/>
      <c r="F201" s="51"/>
      <c r="G201" s="51"/>
      <c r="H201" s="51"/>
      <c r="I201" s="51"/>
      <c r="J201" s="176"/>
      <c r="K201" s="176"/>
      <c r="L201" s="176"/>
      <c r="M201" s="176"/>
      <c r="N201" s="176"/>
      <c r="O201" s="27"/>
    </row>
    <row r="202" spans="1:15">
      <c r="A202" s="27"/>
      <c r="B202" s="176"/>
      <c r="C202" s="176"/>
      <c r="D202" s="51"/>
      <c r="E202" s="51"/>
      <c r="F202" s="51"/>
      <c r="G202" s="51"/>
      <c r="H202" s="51"/>
      <c r="I202" s="51"/>
      <c r="J202" s="176"/>
      <c r="K202" s="176"/>
      <c r="L202" s="176"/>
      <c r="M202" s="176"/>
      <c r="N202" s="176"/>
      <c r="O202" s="27"/>
    </row>
    <row r="203" spans="1:15">
      <c r="A203" s="27"/>
      <c r="B203" s="176"/>
      <c r="C203" s="176"/>
      <c r="D203" s="51"/>
      <c r="E203" s="51"/>
      <c r="F203" s="51"/>
      <c r="G203" s="51"/>
      <c r="H203" s="51"/>
      <c r="I203" s="51"/>
      <c r="J203" s="176"/>
      <c r="K203" s="176"/>
      <c r="L203" s="176"/>
      <c r="M203" s="176"/>
      <c r="N203" s="176"/>
      <c r="O203" s="27"/>
    </row>
    <row r="204" spans="1:15">
      <c r="A204" s="27"/>
      <c r="B204" s="176"/>
      <c r="C204" s="176"/>
      <c r="D204" s="51"/>
      <c r="E204" s="51"/>
      <c r="F204" s="51"/>
      <c r="G204" s="51"/>
      <c r="H204" s="51"/>
      <c r="I204" s="51"/>
      <c r="J204" s="176"/>
      <c r="K204" s="176"/>
      <c r="L204" s="176"/>
      <c r="M204" s="176"/>
      <c r="N204" s="176"/>
      <c r="O204" s="27"/>
    </row>
    <row r="205" spans="1:15">
      <c r="A205" s="27"/>
      <c r="B205" s="176"/>
      <c r="C205" s="176"/>
      <c r="D205" s="51"/>
      <c r="E205" s="51"/>
      <c r="F205" s="51"/>
      <c r="G205" s="51"/>
      <c r="H205" s="51"/>
      <c r="I205" s="51"/>
      <c r="J205" s="176"/>
      <c r="K205" s="176"/>
      <c r="L205" s="176"/>
      <c r="M205" s="176"/>
      <c r="N205" s="176"/>
      <c r="O205" s="27"/>
    </row>
    <row r="206" spans="1:15">
      <c r="A206" s="27"/>
      <c r="B206" s="176"/>
      <c r="C206" s="176"/>
      <c r="D206" s="51"/>
      <c r="E206" s="51"/>
      <c r="F206" s="51"/>
      <c r="G206" s="51"/>
      <c r="H206" s="51"/>
      <c r="I206" s="51"/>
      <c r="J206" s="176"/>
      <c r="K206" s="176"/>
      <c r="L206" s="176"/>
      <c r="M206" s="176"/>
      <c r="N206" s="176"/>
      <c r="O206" s="27"/>
    </row>
    <row r="207" spans="1:15">
      <c r="A207" s="27"/>
      <c r="B207" s="176"/>
      <c r="C207" s="176"/>
      <c r="D207" s="51"/>
      <c r="E207" s="51"/>
      <c r="F207" s="51"/>
      <c r="G207" s="51"/>
      <c r="H207" s="51"/>
      <c r="I207" s="51"/>
      <c r="J207" s="176"/>
      <c r="K207" s="176"/>
      <c r="L207" s="176"/>
      <c r="M207" s="176"/>
      <c r="N207" s="176"/>
      <c r="O207" s="27"/>
    </row>
    <row r="208" spans="1:15">
      <c r="A208" s="27"/>
      <c r="B208" s="176"/>
      <c r="C208" s="176"/>
      <c r="D208" s="176"/>
      <c r="E208" s="176"/>
      <c r="F208" s="176"/>
      <c r="G208" s="176"/>
      <c r="H208" s="176"/>
      <c r="I208" s="176"/>
      <c r="J208" s="176"/>
      <c r="K208" s="176"/>
      <c r="L208" s="176"/>
      <c r="M208" s="176"/>
      <c r="N208" s="176"/>
      <c r="O208" s="27"/>
    </row>
    <row r="209" spans="1:15">
      <c r="A209" s="27"/>
      <c r="B209" s="176"/>
      <c r="C209" s="176"/>
      <c r="D209" s="176"/>
      <c r="E209" s="176"/>
      <c r="F209" s="176"/>
      <c r="G209" s="176"/>
      <c r="H209" s="176"/>
      <c r="I209" s="176"/>
      <c r="J209" s="176"/>
      <c r="K209" s="176"/>
      <c r="L209" s="176"/>
      <c r="M209" s="176"/>
      <c r="N209" s="176"/>
      <c r="O209" s="27"/>
    </row>
    <row r="210" spans="1:15">
      <c r="A210" s="27"/>
      <c r="B210" s="176"/>
      <c r="C210" s="176"/>
      <c r="D210" s="176"/>
      <c r="E210" s="176"/>
      <c r="F210" s="176"/>
      <c r="G210" s="176"/>
      <c r="H210" s="176"/>
      <c r="I210" s="176"/>
      <c r="J210" s="176"/>
      <c r="K210" s="176"/>
      <c r="L210" s="176"/>
      <c r="M210" s="176"/>
      <c r="N210" s="176"/>
      <c r="O210" s="27"/>
    </row>
    <row r="211" spans="1:15">
      <c r="A211" s="27"/>
      <c r="B211" s="176"/>
      <c r="C211" s="176"/>
      <c r="D211" s="176"/>
      <c r="E211" s="176"/>
      <c r="F211" s="176"/>
      <c r="G211" s="176"/>
      <c r="H211" s="176"/>
      <c r="I211" s="176"/>
      <c r="J211" s="176"/>
      <c r="K211" s="176"/>
      <c r="L211" s="176"/>
      <c r="M211" s="176"/>
      <c r="N211" s="176"/>
      <c r="O211" s="27"/>
    </row>
    <row r="212" spans="1:15" ht="15.75" thickBot="1">
      <c r="A212" s="27"/>
      <c r="B212" s="176"/>
      <c r="C212" s="176"/>
      <c r="D212" s="176"/>
      <c r="E212" s="176"/>
      <c r="F212" s="176"/>
      <c r="G212" s="176"/>
      <c r="H212" s="176"/>
      <c r="I212" s="176"/>
      <c r="J212" s="176"/>
      <c r="K212" s="176"/>
      <c r="L212" s="176"/>
      <c r="M212" s="176"/>
      <c r="N212" s="176"/>
      <c r="O212" s="27"/>
    </row>
    <row r="213" spans="1:15" ht="19.5" thickBot="1">
      <c r="A213" s="27"/>
      <c r="B213" s="176"/>
      <c r="C213" s="176"/>
      <c r="D213" s="599" t="s">
        <v>191</v>
      </c>
      <c r="E213" s="600"/>
      <c r="F213" s="600"/>
      <c r="G213" s="600"/>
      <c r="H213" s="600"/>
      <c r="I213" s="601"/>
      <c r="J213" s="176"/>
      <c r="K213" s="176"/>
      <c r="L213" s="176"/>
      <c r="M213" s="176"/>
      <c r="N213" s="176"/>
      <c r="O213" s="27"/>
    </row>
    <row r="214" spans="1:15" ht="15.75" thickBot="1">
      <c r="A214" s="27"/>
      <c r="B214" s="176"/>
      <c r="C214" s="176"/>
      <c r="D214" s="217">
        <v>1</v>
      </c>
      <c r="E214" s="588" t="s">
        <v>37</v>
      </c>
      <c r="F214" s="589"/>
      <c r="G214" s="584"/>
      <c r="H214" s="200">
        <f>+'ACUM-MARZO'!B138</f>
        <v>157</v>
      </c>
      <c r="I214" s="222">
        <f>H214/H218</f>
        <v>0.53220338983050852</v>
      </c>
      <c r="J214" s="176"/>
      <c r="K214" s="176"/>
      <c r="L214" s="176"/>
      <c r="M214" s="176"/>
      <c r="N214" s="176"/>
      <c r="O214" s="27"/>
    </row>
    <row r="215" spans="1:15" ht="15.75" thickBot="1">
      <c r="A215" s="27"/>
      <c r="B215" s="176"/>
      <c r="C215" s="176"/>
      <c r="D215" s="217">
        <v>2</v>
      </c>
      <c r="E215" s="588" t="s">
        <v>226</v>
      </c>
      <c r="F215" s="589"/>
      <c r="G215" s="584"/>
      <c r="H215" s="200">
        <f>+'ACUM-MARZO'!B137</f>
        <v>95</v>
      </c>
      <c r="I215" s="222">
        <f>H215/H218</f>
        <v>0.32203389830508472</v>
      </c>
      <c r="J215" s="176"/>
      <c r="K215" s="176"/>
      <c r="L215" s="176"/>
      <c r="M215" s="176"/>
      <c r="N215" s="176"/>
      <c r="O215" s="27"/>
    </row>
    <row r="216" spans="1:15" ht="15.75" thickBot="1">
      <c r="A216" s="27"/>
      <c r="B216" s="176"/>
      <c r="C216" s="176"/>
      <c r="D216" s="217">
        <v>3</v>
      </c>
      <c r="E216" s="588" t="s">
        <v>193</v>
      </c>
      <c r="F216" s="589"/>
      <c r="G216" s="584"/>
      <c r="H216" s="200">
        <f>+'ACUM-MARZO'!B140</f>
        <v>30</v>
      </c>
      <c r="I216" s="365">
        <f>H216/H218</f>
        <v>0.10169491525423729</v>
      </c>
      <c r="J216" s="176"/>
      <c r="K216" s="176"/>
      <c r="L216" s="176"/>
      <c r="M216" s="176"/>
      <c r="N216" s="176"/>
      <c r="O216" s="27"/>
    </row>
    <row r="217" spans="1:15" ht="15.75" thickBot="1">
      <c r="A217" s="27"/>
      <c r="B217" s="176"/>
      <c r="C217" s="176"/>
      <c r="D217" s="217">
        <v>4</v>
      </c>
      <c r="E217" s="588" t="s">
        <v>192</v>
      </c>
      <c r="F217" s="589"/>
      <c r="G217" s="584"/>
      <c r="H217" s="200">
        <f>+'ACUM-MARZO'!B139</f>
        <v>13</v>
      </c>
      <c r="I217" s="222">
        <f>H217/H218</f>
        <v>4.4067796610169491E-2</v>
      </c>
      <c r="J217" s="176"/>
      <c r="K217" s="176"/>
      <c r="L217" s="176"/>
      <c r="M217" s="176"/>
      <c r="N217" s="176"/>
      <c r="O217" s="27"/>
    </row>
    <row r="218" spans="1:15" ht="15.75" thickBot="1">
      <c r="A218" s="27"/>
      <c r="B218" s="176"/>
      <c r="C218" s="176"/>
      <c r="D218" s="176"/>
      <c r="E218" s="176"/>
      <c r="F218" s="176"/>
      <c r="G218" s="214" t="s">
        <v>2</v>
      </c>
      <c r="H218" s="263">
        <f>SUM(H214:H217)</f>
        <v>295</v>
      </c>
      <c r="I218" s="363">
        <f>SUM(I214:I217)</f>
        <v>1</v>
      </c>
      <c r="J218" s="176"/>
      <c r="K218" s="176"/>
      <c r="L218" s="176"/>
      <c r="M218" s="176"/>
      <c r="N218" s="176"/>
      <c r="O218" s="27"/>
    </row>
    <row r="219" spans="1:15">
      <c r="A219" s="27"/>
      <c r="B219" s="176"/>
      <c r="C219" s="176"/>
      <c r="D219" s="176"/>
      <c r="E219" s="176"/>
      <c r="F219" s="176"/>
      <c r="G219" s="176"/>
      <c r="H219" s="176"/>
      <c r="I219" s="176"/>
      <c r="J219" s="176"/>
      <c r="K219" s="176"/>
      <c r="L219" s="176"/>
      <c r="M219" s="176"/>
      <c r="N219" s="176"/>
      <c r="O219" s="27"/>
    </row>
    <row r="220" spans="1:15">
      <c r="A220" s="27"/>
      <c r="B220" s="176"/>
      <c r="C220" s="176"/>
      <c r="D220" s="176"/>
      <c r="E220" s="176"/>
      <c r="F220" s="176"/>
      <c r="G220" s="176"/>
      <c r="H220" s="176"/>
      <c r="I220" s="176"/>
      <c r="J220" s="176"/>
      <c r="K220" s="176"/>
      <c r="L220" s="176"/>
      <c r="M220" s="176"/>
      <c r="N220" s="176"/>
      <c r="O220" s="27"/>
    </row>
    <row r="221" spans="1:15">
      <c r="A221" s="27"/>
      <c r="B221" s="176"/>
      <c r="C221" s="176"/>
      <c r="D221" s="176"/>
      <c r="E221" s="176"/>
      <c r="F221" s="176"/>
      <c r="G221" s="176"/>
      <c r="H221" s="176"/>
      <c r="I221" s="176"/>
      <c r="J221" s="176"/>
      <c r="K221" s="176"/>
      <c r="L221" s="176"/>
      <c r="M221" s="176"/>
      <c r="N221" s="176"/>
      <c r="O221" s="27"/>
    </row>
    <row r="222" spans="1:15">
      <c r="A222" s="27"/>
      <c r="B222" s="176"/>
      <c r="C222" s="176"/>
      <c r="D222" s="176"/>
      <c r="E222" s="176"/>
      <c r="F222" s="176"/>
      <c r="G222" s="176"/>
      <c r="H222" s="176"/>
      <c r="I222" s="176"/>
      <c r="J222" s="176"/>
      <c r="K222" s="176"/>
      <c r="L222" s="176"/>
      <c r="M222" s="176"/>
      <c r="N222" s="176"/>
      <c r="O222" s="27"/>
    </row>
    <row r="223" spans="1:15">
      <c r="A223" s="27"/>
      <c r="B223" s="176"/>
      <c r="C223" s="176"/>
      <c r="D223" s="51"/>
      <c r="E223" s="51"/>
      <c r="F223" s="51"/>
      <c r="G223" s="51"/>
      <c r="H223" s="51"/>
      <c r="I223" s="51"/>
      <c r="J223" s="176"/>
      <c r="K223" s="176"/>
      <c r="L223" s="176"/>
      <c r="M223" s="176"/>
      <c r="N223" s="176"/>
      <c r="O223" s="27"/>
    </row>
    <row r="224" spans="1:15">
      <c r="A224" s="27"/>
      <c r="B224" s="176"/>
      <c r="C224" s="176"/>
      <c r="D224" s="51"/>
      <c r="E224" s="51"/>
      <c r="F224" s="51"/>
      <c r="G224" s="51"/>
      <c r="H224" s="51"/>
      <c r="I224" s="51"/>
      <c r="J224" s="176"/>
      <c r="K224" s="176"/>
      <c r="L224" s="176"/>
      <c r="M224" s="176"/>
      <c r="N224" s="176"/>
      <c r="O224" s="27"/>
    </row>
    <row r="225" spans="1:15">
      <c r="A225" s="27"/>
      <c r="B225" s="176"/>
      <c r="C225" s="176"/>
      <c r="D225" s="51"/>
      <c r="E225" s="51"/>
      <c r="F225" s="51"/>
      <c r="G225" s="51"/>
      <c r="H225" s="51"/>
      <c r="I225" s="51"/>
      <c r="J225" s="176"/>
      <c r="K225" s="176"/>
      <c r="L225" s="176"/>
      <c r="M225" s="176"/>
      <c r="N225" s="176"/>
      <c r="O225" s="27"/>
    </row>
    <row r="226" spans="1:15">
      <c r="A226" s="27"/>
      <c r="B226" s="176"/>
      <c r="C226" s="176"/>
      <c r="D226" s="51"/>
      <c r="E226" s="51"/>
      <c r="F226" s="51"/>
      <c r="G226" s="51"/>
      <c r="H226" s="51"/>
      <c r="I226" s="51"/>
      <c r="J226" s="176"/>
      <c r="K226" s="176"/>
      <c r="L226" s="176"/>
      <c r="M226" s="176"/>
      <c r="N226" s="176"/>
      <c r="O226" s="27"/>
    </row>
    <row r="227" spans="1:15">
      <c r="A227" s="27"/>
      <c r="B227" s="176"/>
      <c r="C227" s="176"/>
      <c r="D227" s="51"/>
      <c r="E227" s="51"/>
      <c r="F227" s="51"/>
      <c r="G227" s="51"/>
      <c r="H227" s="51"/>
      <c r="I227" s="51"/>
      <c r="J227" s="176"/>
      <c r="K227" s="176"/>
      <c r="L227" s="176"/>
      <c r="M227" s="176"/>
      <c r="N227" s="176"/>
      <c r="O227" s="27"/>
    </row>
    <row r="228" spans="1:15">
      <c r="A228" s="27"/>
      <c r="B228" s="176"/>
      <c r="C228" s="176"/>
      <c r="D228" s="51"/>
      <c r="E228" s="51"/>
      <c r="F228" s="51"/>
      <c r="G228" s="51"/>
      <c r="H228" s="51"/>
      <c r="I228" s="51"/>
      <c r="J228" s="176"/>
      <c r="K228" s="176"/>
      <c r="L228" s="176"/>
      <c r="M228" s="176"/>
      <c r="N228" s="176"/>
      <c r="O228" s="27"/>
    </row>
    <row r="229" spans="1:15">
      <c r="A229" s="27"/>
      <c r="B229" s="176"/>
      <c r="C229" s="176"/>
      <c r="D229" s="51"/>
      <c r="E229" s="51"/>
      <c r="F229" s="51"/>
      <c r="G229" s="51"/>
      <c r="H229" s="51"/>
      <c r="I229" s="51"/>
      <c r="J229" s="176"/>
      <c r="K229" s="176"/>
      <c r="L229" s="176"/>
      <c r="M229" s="176"/>
      <c r="N229" s="176"/>
      <c r="O229" s="27"/>
    </row>
    <row r="230" spans="1:15">
      <c r="A230" s="27"/>
      <c r="B230" s="176"/>
      <c r="C230" s="176"/>
      <c r="D230" s="51"/>
      <c r="E230" s="51"/>
      <c r="F230" s="51"/>
      <c r="G230" s="51"/>
      <c r="H230" s="51"/>
      <c r="I230" s="51"/>
      <c r="J230" s="176"/>
      <c r="K230" s="176"/>
      <c r="L230" s="176"/>
      <c r="M230" s="176"/>
      <c r="N230" s="176"/>
      <c r="O230" s="27"/>
    </row>
    <row r="231" spans="1:15">
      <c r="A231" s="27"/>
      <c r="B231" s="176"/>
      <c r="C231" s="176"/>
      <c r="D231" s="51"/>
      <c r="E231" s="51"/>
      <c r="F231" s="51"/>
      <c r="G231" s="51"/>
      <c r="H231" s="51"/>
      <c r="I231" s="51"/>
      <c r="J231" s="176"/>
      <c r="K231" s="176"/>
      <c r="L231" s="176"/>
      <c r="M231" s="176"/>
      <c r="N231" s="176"/>
      <c r="O231" s="27"/>
    </row>
    <row r="232" spans="1:15">
      <c r="A232" s="27"/>
      <c r="B232" s="176"/>
      <c r="C232" s="176"/>
      <c r="D232" s="51"/>
      <c r="E232" s="51"/>
      <c r="F232" s="51"/>
      <c r="G232" s="51"/>
      <c r="H232" s="51"/>
      <c r="I232" s="51"/>
      <c r="J232" s="176"/>
      <c r="K232" s="176"/>
      <c r="L232" s="176"/>
      <c r="M232" s="176"/>
      <c r="N232" s="176"/>
      <c r="O232" s="27"/>
    </row>
    <row r="233" spans="1:15">
      <c r="A233" s="27"/>
      <c r="B233" s="176"/>
      <c r="C233" s="176"/>
      <c r="D233" s="51"/>
      <c r="E233" s="51"/>
      <c r="F233" s="51"/>
      <c r="G233" s="51"/>
      <c r="H233" s="51"/>
      <c r="I233" s="51"/>
      <c r="J233" s="176"/>
      <c r="K233" s="176"/>
      <c r="L233" s="176"/>
      <c r="M233" s="176"/>
      <c r="N233" s="176"/>
      <c r="O233" s="27"/>
    </row>
    <row r="234" spans="1:15">
      <c r="A234" s="27"/>
      <c r="B234" s="176"/>
      <c r="C234" s="176"/>
      <c r="D234" s="51"/>
      <c r="E234" s="51"/>
      <c r="F234" s="51"/>
      <c r="G234" s="51"/>
      <c r="H234" s="51"/>
      <c r="I234" s="51"/>
      <c r="J234" s="176"/>
      <c r="K234" s="176"/>
      <c r="L234" s="176"/>
      <c r="M234" s="176"/>
      <c r="N234" s="176"/>
      <c r="O234" s="27"/>
    </row>
    <row r="235" spans="1:15">
      <c r="A235" s="27"/>
      <c r="B235" s="176"/>
      <c r="C235" s="176"/>
      <c r="D235" s="51"/>
      <c r="E235" s="51"/>
      <c r="F235" s="51"/>
      <c r="G235" s="51"/>
      <c r="H235" s="51"/>
      <c r="I235" s="51"/>
      <c r="J235" s="176"/>
      <c r="K235" s="176"/>
      <c r="L235" s="176"/>
      <c r="M235" s="176"/>
      <c r="N235" s="176"/>
      <c r="O235" s="27"/>
    </row>
    <row r="236" spans="1:15">
      <c r="A236" s="27"/>
      <c r="B236" s="176"/>
      <c r="C236" s="176"/>
      <c r="D236" s="176"/>
      <c r="E236" s="176"/>
      <c r="F236" s="176"/>
      <c r="G236" s="176"/>
      <c r="H236" s="176"/>
      <c r="I236" s="176"/>
      <c r="J236" s="176"/>
      <c r="K236" s="176"/>
      <c r="L236" s="176"/>
      <c r="M236" s="176"/>
      <c r="N236" s="176"/>
      <c r="O236" s="27"/>
    </row>
    <row r="237" spans="1:15">
      <c r="A237" s="27"/>
      <c r="B237" s="176"/>
      <c r="C237" s="176"/>
      <c r="D237" s="176"/>
      <c r="E237" s="176"/>
      <c r="F237" s="176"/>
      <c r="G237" s="176"/>
      <c r="H237" s="176"/>
      <c r="I237" s="176"/>
      <c r="J237" s="176"/>
      <c r="K237" s="176"/>
      <c r="L237" s="176"/>
      <c r="M237" s="176"/>
      <c r="N237" s="176"/>
      <c r="O237" s="27"/>
    </row>
    <row r="238" spans="1:15" ht="15.75" thickBot="1">
      <c r="A238" s="27"/>
      <c r="B238" s="176"/>
      <c r="C238" s="176"/>
      <c r="D238" s="176"/>
      <c r="E238" s="176"/>
      <c r="F238" s="176"/>
      <c r="G238" s="176"/>
      <c r="H238" s="176"/>
      <c r="I238" s="176"/>
      <c r="J238" s="176"/>
      <c r="K238" s="176"/>
      <c r="L238" s="176"/>
      <c r="M238" s="176"/>
      <c r="N238" s="176"/>
      <c r="O238" s="27"/>
    </row>
    <row r="239" spans="1:15" ht="19.5" thickBot="1">
      <c r="A239" s="27"/>
      <c r="B239" s="176"/>
      <c r="C239" s="176"/>
      <c r="D239" s="599" t="s">
        <v>212</v>
      </c>
      <c r="E239" s="600"/>
      <c r="F239" s="600"/>
      <c r="G239" s="601"/>
      <c r="H239" s="176"/>
      <c r="I239" s="176"/>
      <c r="J239" s="176"/>
      <c r="K239" s="176"/>
      <c r="L239" s="176"/>
      <c r="M239" s="176"/>
      <c r="N239" s="176"/>
      <c r="O239" s="27"/>
    </row>
    <row r="240" spans="1:15" ht="15.75" thickBot="1">
      <c r="A240" s="27"/>
      <c r="B240" s="176"/>
      <c r="C240" s="176"/>
      <c r="D240" s="200">
        <v>1</v>
      </c>
      <c r="E240" s="240" t="str">
        <f>+'ACUM-MARZO'!A259</f>
        <v>Consejería Juridica</v>
      </c>
      <c r="F240" s="241"/>
      <c r="G240" s="227">
        <f>+'ACUM-MARZO'!B259</f>
        <v>0</v>
      </c>
      <c r="H240" s="176"/>
      <c r="I240" s="176"/>
      <c r="J240" s="176"/>
      <c r="K240" s="176"/>
      <c r="L240" s="176"/>
      <c r="M240" s="176"/>
      <c r="N240" s="176"/>
      <c r="O240" s="27"/>
    </row>
    <row r="241" spans="1:15" ht="15.75" thickBot="1">
      <c r="A241" s="27"/>
      <c r="B241" s="176"/>
      <c r="C241" s="176"/>
      <c r="D241" s="200">
        <v>2</v>
      </c>
      <c r="E241" s="240" t="str">
        <f>+'ACUM-MARZO'!A261</f>
        <v>Coordinación de Delegaciones</v>
      </c>
      <c r="F241" s="241"/>
      <c r="G241" s="227">
        <f>+'ACUM-MARZO'!B261</f>
        <v>0</v>
      </c>
      <c r="H241" s="176"/>
      <c r="I241" s="176"/>
      <c r="J241" s="176"/>
      <c r="K241" s="176"/>
      <c r="L241" s="176"/>
      <c r="M241" s="176"/>
      <c r="N241" s="176"/>
      <c r="O241" s="27"/>
    </row>
    <row r="242" spans="1:15" ht="15.75" thickBot="1">
      <c r="A242" s="27"/>
      <c r="B242" s="176"/>
      <c r="C242" s="176"/>
      <c r="D242" s="200">
        <v>3</v>
      </c>
      <c r="E242" s="240" t="str">
        <f>+'ACUM-MARZO'!A263</f>
        <v xml:space="preserve">Coordinación de la Oficina de Presidencia </v>
      </c>
      <c r="F242" s="544"/>
      <c r="G242" s="227">
        <f>+'ACUM-MARZO'!B263</f>
        <v>0</v>
      </c>
      <c r="H242" s="176"/>
      <c r="I242" s="176"/>
      <c r="J242" s="176"/>
      <c r="K242" s="176"/>
      <c r="L242" s="176"/>
      <c r="M242" s="176"/>
      <c r="N242" s="176"/>
      <c r="O242" s="27"/>
    </row>
    <row r="243" spans="1:15" ht="15.75" thickBot="1">
      <c r="A243" s="27"/>
      <c r="B243" s="176"/>
      <c r="C243" s="176"/>
      <c r="D243" s="200">
        <v>4</v>
      </c>
      <c r="E243" s="240" t="str">
        <f>+'ACUM-MARZO'!A264</f>
        <v>Coordinación General  Oficina Central de Gobierno, Estrategía y opinión Pública</v>
      </c>
      <c r="F243" s="241"/>
      <c r="G243" s="227">
        <f>+'ACUM-MARZO'!B264</f>
        <v>0</v>
      </c>
      <c r="H243" s="176"/>
      <c r="I243" s="176"/>
      <c r="J243" s="176"/>
      <c r="K243" s="176"/>
      <c r="L243" s="176"/>
      <c r="M243" s="176"/>
      <c r="N243" s="176"/>
      <c r="O243" s="27"/>
    </row>
    <row r="244" spans="1:15" ht="15.75" thickBot="1">
      <c r="A244" s="27"/>
      <c r="B244" s="176"/>
      <c r="C244" s="176"/>
      <c r="D244" s="200">
        <v>5</v>
      </c>
      <c r="E244" s="240" t="str">
        <f>+'ACUM-MARZO'!A272</f>
        <v>Educación Municipal</v>
      </c>
      <c r="F244" s="241"/>
      <c r="G244" s="227">
        <f>+'ACUM-MARZO'!B272</f>
        <v>0</v>
      </c>
      <c r="H244" s="176"/>
      <c r="I244" s="176"/>
      <c r="J244" s="176"/>
      <c r="K244" s="176"/>
      <c r="L244" s="176"/>
      <c r="M244" s="176"/>
      <c r="N244" s="176"/>
      <c r="O244" s="27"/>
    </row>
    <row r="245" spans="1:15" ht="15.75" thickBot="1">
      <c r="A245" s="27"/>
      <c r="B245" s="176"/>
      <c r="C245" s="176"/>
      <c r="D245" s="200">
        <v>6</v>
      </c>
      <c r="E245" s="240" t="str">
        <f>+'ACUM-MARZO'!A275</f>
        <v>Instituto de Cultura</v>
      </c>
      <c r="F245" s="544"/>
      <c r="G245" s="227">
        <f>+'ACUM-MARZO'!B275</f>
        <v>0</v>
      </c>
      <c r="H245" s="176"/>
      <c r="I245" s="176"/>
      <c r="J245" s="176"/>
      <c r="K245" s="176"/>
      <c r="L245" s="176"/>
      <c r="M245" s="176"/>
      <c r="N245" s="176"/>
      <c r="O245" s="27"/>
    </row>
    <row r="246" spans="1:15" ht="15.75" thickBot="1">
      <c r="A246" s="27"/>
      <c r="B246" s="176"/>
      <c r="C246" s="176"/>
      <c r="D246" s="200">
        <v>7</v>
      </c>
      <c r="E246" s="240" t="str">
        <f>+'ACUM-MARZO'!A276</f>
        <v>Instituto Municipal de la Juventud</v>
      </c>
      <c r="F246" s="241"/>
      <c r="G246" s="227">
        <f>+'ACUM-MARZO'!B276</f>
        <v>0</v>
      </c>
      <c r="H246" s="176"/>
      <c r="I246" s="176"/>
      <c r="J246" s="176"/>
      <c r="K246" s="176"/>
      <c r="L246" s="176"/>
      <c r="M246" s="176"/>
      <c r="N246" s="176"/>
      <c r="O246" s="27"/>
    </row>
    <row r="247" spans="1:15" ht="15.75" thickBot="1">
      <c r="A247" s="27"/>
      <c r="B247" s="176"/>
      <c r="C247" s="176"/>
      <c r="D247" s="200">
        <v>8</v>
      </c>
      <c r="E247" s="240" t="str">
        <f>+'ACUM-MARZO'!A277</f>
        <v>Instituto Municipal de la Mujer</v>
      </c>
      <c r="F247" s="241"/>
      <c r="G247" s="227">
        <f>+'ACUM-MARZO'!B277</f>
        <v>0</v>
      </c>
      <c r="H247" s="176"/>
      <c r="I247" s="176"/>
      <c r="J247" s="176"/>
      <c r="K247" s="176"/>
      <c r="L247" s="176"/>
      <c r="M247" s="176"/>
      <c r="N247" s="176"/>
      <c r="O247" s="27"/>
    </row>
    <row r="248" spans="1:15" ht="15.75" thickBot="1">
      <c r="A248" s="27"/>
      <c r="B248" s="176"/>
      <c r="C248" s="176"/>
      <c r="D248" s="200">
        <v>9</v>
      </c>
      <c r="E248" s="240" t="str">
        <f>+'ACUM-MARZO'!A279</f>
        <v>Junta Municipal de Reclutamiento</v>
      </c>
      <c r="F248" s="241"/>
      <c r="G248" s="227">
        <f>+'ACUM-MARZO'!B279</f>
        <v>0</v>
      </c>
      <c r="H248" s="176"/>
      <c r="I248" s="176"/>
      <c r="J248" s="176"/>
      <c r="K248" s="176"/>
      <c r="L248" s="176"/>
      <c r="M248" s="176"/>
      <c r="N248" s="176"/>
      <c r="O248" s="27"/>
    </row>
    <row r="249" spans="1:15" ht="15.75" thickBot="1">
      <c r="A249" s="27"/>
      <c r="B249" s="176"/>
      <c r="C249" s="176"/>
      <c r="D249" s="200">
        <v>10</v>
      </c>
      <c r="E249" s="240" t="str">
        <f>+'ACUM-MARZO'!A280</f>
        <v>Mantenimiento de Pavimentos</v>
      </c>
      <c r="F249" s="241"/>
      <c r="G249" s="227">
        <f>+'ACUM-MARZO'!B280</f>
        <v>0</v>
      </c>
      <c r="H249" s="176"/>
      <c r="I249" s="176"/>
      <c r="J249" s="176"/>
      <c r="K249" s="176"/>
      <c r="L249" s="176"/>
      <c r="M249" s="176"/>
      <c r="N249" s="176"/>
      <c r="O249" s="27"/>
    </row>
    <row r="250" spans="1:15" ht="15.75" thickBot="1">
      <c r="A250" s="27"/>
      <c r="B250" s="176"/>
      <c r="C250" s="176"/>
      <c r="D250" s="200">
        <v>11</v>
      </c>
      <c r="E250" s="240" t="str">
        <f>+'ACUM-MARZO'!A281</f>
        <v>Mantenimiento Urbano</v>
      </c>
      <c r="F250" s="241"/>
      <c r="G250" s="227">
        <f>+'ACUM-MARZO'!B281</f>
        <v>0</v>
      </c>
      <c r="H250" s="176"/>
      <c r="I250" s="176"/>
      <c r="J250" s="176"/>
      <c r="K250" s="176"/>
      <c r="L250" s="176"/>
      <c r="M250" s="176"/>
      <c r="N250" s="176"/>
      <c r="O250" s="27"/>
    </row>
    <row r="251" spans="1:15" ht="15.75" thickBot="1">
      <c r="A251" s="27"/>
      <c r="B251" s="176"/>
      <c r="C251" s="176"/>
      <c r="D251" s="200">
        <v>12</v>
      </c>
      <c r="E251" s="240" t="str">
        <f>+'ACUM-MARZO'!A290</f>
        <v>Rastros Municipales</v>
      </c>
      <c r="F251" s="241"/>
      <c r="G251" s="227">
        <f>+'ACUM-MARZO'!B290</f>
        <v>0</v>
      </c>
      <c r="H251" s="176"/>
      <c r="I251" s="176"/>
      <c r="J251" s="176"/>
      <c r="K251" s="176"/>
      <c r="L251" s="176"/>
      <c r="M251" s="176"/>
      <c r="N251" s="176"/>
      <c r="O251" s="27"/>
    </row>
    <row r="252" spans="1:15" ht="15.75" thickBot="1">
      <c r="A252" s="27"/>
      <c r="B252" s="176"/>
      <c r="C252" s="176"/>
      <c r="D252" s="200">
        <v>13</v>
      </c>
      <c r="E252" s="240" t="str">
        <f>+'ACUM-MARZO'!A293</f>
        <v>Relaciones Exteriores</v>
      </c>
      <c r="F252" s="241"/>
      <c r="G252" s="227">
        <f>+'ACUM-MARZO'!B293</f>
        <v>0</v>
      </c>
      <c r="H252" s="176"/>
      <c r="I252" s="176"/>
      <c r="J252" s="176"/>
      <c r="K252" s="176"/>
      <c r="L252" s="176"/>
      <c r="M252" s="176"/>
      <c r="N252" s="176"/>
      <c r="O252" s="27"/>
    </row>
    <row r="253" spans="1:15" ht="15.75" thickBot="1">
      <c r="A253" s="27"/>
      <c r="B253" s="176"/>
      <c r="C253" s="176"/>
      <c r="D253" s="200">
        <v>14</v>
      </c>
      <c r="E253" s="240" t="str">
        <f>+'ACUM-MARZO'!A294</f>
        <v>Relaciones Públicas</v>
      </c>
      <c r="F253" s="241"/>
      <c r="G253" s="227">
        <f>+'ACUM-MARZO'!B294</f>
        <v>0</v>
      </c>
      <c r="H253" s="176"/>
      <c r="I253" s="176"/>
      <c r="J253" s="176"/>
      <c r="K253" s="176"/>
      <c r="L253" s="176"/>
      <c r="M253" s="176"/>
      <c r="N253" s="176"/>
      <c r="O253" s="27"/>
    </row>
    <row r="254" spans="1:15" ht="15.75" thickBot="1">
      <c r="A254" s="27"/>
      <c r="B254" s="176"/>
      <c r="C254" s="176"/>
      <c r="D254" s="200">
        <v>15</v>
      </c>
      <c r="E254" s="240" t="str">
        <f>+'ACUM-MARZO'!A295</f>
        <v>Sanidad Animal</v>
      </c>
      <c r="F254" s="241"/>
      <c r="G254" s="227">
        <f>+'ACUM-MARZO'!B295</f>
        <v>0</v>
      </c>
      <c r="H254" s="176"/>
      <c r="I254" s="176"/>
      <c r="J254" s="176"/>
      <c r="K254" s="176"/>
      <c r="L254" s="176"/>
      <c r="M254" s="176"/>
      <c r="N254" s="176"/>
      <c r="O254" s="27"/>
    </row>
    <row r="255" spans="1:15" ht="15.75" thickBot="1">
      <c r="A255" s="27"/>
      <c r="B255" s="176"/>
      <c r="C255" s="176"/>
      <c r="D255" s="200">
        <v>16</v>
      </c>
      <c r="E255" s="240" t="str">
        <f>+'ACUM-MARZO'!A301</f>
        <v>Vinculación Asuntos Religiosos</v>
      </c>
      <c r="F255" s="241"/>
      <c r="G255" s="227">
        <f>+'ACUM-MARZO'!B301</f>
        <v>0</v>
      </c>
      <c r="H255" s="176"/>
      <c r="I255" s="176"/>
      <c r="J255" s="176"/>
      <c r="K255" s="176"/>
      <c r="L255" s="176"/>
      <c r="M255" s="176"/>
      <c r="N255" s="176"/>
      <c r="O255" s="27"/>
    </row>
    <row r="256" spans="1:15" ht="15.75" thickBot="1">
      <c r="A256" s="27"/>
      <c r="B256" s="176"/>
      <c r="C256" s="176"/>
      <c r="D256" s="200">
        <v>17</v>
      </c>
      <c r="E256" s="240" t="str">
        <f>+'ACUM-MARZO'!A254</f>
        <v>Cementerios</v>
      </c>
      <c r="F256" s="241"/>
      <c r="G256" s="227">
        <f>+'ACUM-MARZO'!B254</f>
        <v>1</v>
      </c>
      <c r="H256" s="176"/>
      <c r="I256" s="176"/>
      <c r="J256" s="176"/>
      <c r="K256" s="176"/>
      <c r="L256" s="176"/>
      <c r="M256" s="176"/>
      <c r="N256" s="176"/>
      <c r="O256" s="27"/>
    </row>
    <row r="257" spans="1:15" ht="15.75" customHeight="1" thickBot="1">
      <c r="A257" s="27"/>
      <c r="B257" s="176"/>
      <c r="C257" s="176"/>
      <c r="D257" s="200">
        <v>18</v>
      </c>
      <c r="E257" s="240" t="str">
        <f>+'ACUM-MARZO'!A255</f>
        <v>Centro de  Promoción Económica y Turismo</v>
      </c>
      <c r="F257" s="241"/>
      <c r="G257" s="227">
        <f>+'ACUM-MARZO'!B255</f>
        <v>1</v>
      </c>
      <c r="H257" s="176"/>
      <c r="I257" s="176"/>
      <c r="J257" s="176"/>
      <c r="K257" s="176"/>
      <c r="L257" s="176"/>
      <c r="M257" s="176"/>
      <c r="N257" s="176"/>
      <c r="O257" s="27"/>
    </row>
    <row r="258" spans="1:15" ht="15.75" thickBot="1">
      <c r="A258" s="27"/>
      <c r="B258" s="176"/>
      <c r="C258" s="176"/>
      <c r="D258" s="200">
        <v>19</v>
      </c>
      <c r="E258" s="240" t="str">
        <f>+'ACUM-MARZO'!A257</f>
        <v>Comunicación Social</v>
      </c>
      <c r="F258" s="241"/>
      <c r="G258" s="227">
        <f>+'ACUM-MARZO'!B257</f>
        <v>1</v>
      </c>
      <c r="H258" s="176"/>
      <c r="I258" s="176"/>
      <c r="J258" s="176"/>
      <c r="K258" s="176"/>
      <c r="L258" s="176"/>
      <c r="M258" s="176"/>
      <c r="N258" s="176"/>
      <c r="O258" s="27"/>
    </row>
    <row r="259" spans="1:15" ht="15.75" thickBot="1">
      <c r="A259" s="27"/>
      <c r="B259" s="176"/>
      <c r="C259" s="176"/>
      <c r="D259" s="200">
        <v>20</v>
      </c>
      <c r="E259" s="240" t="str">
        <f>+'ACUM-MARZO'!A262</f>
        <v>Coordinación de Gabinete</v>
      </c>
      <c r="F259" s="544"/>
      <c r="G259" s="227">
        <f>+'ACUM-MARZO'!B262</f>
        <v>1</v>
      </c>
      <c r="H259" s="176"/>
      <c r="I259" s="176"/>
      <c r="J259" s="176"/>
      <c r="K259" s="176"/>
      <c r="L259" s="176"/>
      <c r="M259" s="176"/>
      <c r="N259" s="176"/>
      <c r="O259" s="27"/>
    </row>
    <row r="260" spans="1:15" ht="15.75" thickBot="1">
      <c r="A260" s="27"/>
      <c r="B260" s="176"/>
      <c r="C260" s="176"/>
      <c r="D260" s="200">
        <v>21</v>
      </c>
      <c r="E260" s="240" t="str">
        <f>+'ACUM-MARZO'!A273</f>
        <v>Estacionómetros y Estacionamientos</v>
      </c>
      <c r="F260" s="241"/>
      <c r="G260" s="227">
        <f>+'ACUM-MARZO'!B273</f>
        <v>1</v>
      </c>
      <c r="H260" s="176"/>
      <c r="I260" s="176"/>
      <c r="J260" s="176"/>
      <c r="K260" s="176"/>
      <c r="L260" s="176"/>
      <c r="M260" s="176"/>
      <c r="N260" s="176"/>
      <c r="O260" s="27"/>
    </row>
    <row r="261" spans="1:15" ht="15.75" thickBot="1">
      <c r="A261" s="27"/>
      <c r="B261" s="176"/>
      <c r="C261" s="176"/>
      <c r="D261" s="200">
        <v>22</v>
      </c>
      <c r="E261" s="240" t="str">
        <f>+'ACUM-MARZO'!A291</f>
        <v>Regidores</v>
      </c>
      <c r="F261" s="241"/>
      <c r="G261" s="227">
        <f>+'ACUM-MARZO'!B291</f>
        <v>1</v>
      </c>
      <c r="H261" s="176"/>
      <c r="I261" s="176"/>
      <c r="J261" s="176"/>
      <c r="K261" s="176"/>
      <c r="L261" s="176"/>
      <c r="M261" s="176"/>
      <c r="N261" s="176"/>
      <c r="O261" s="27"/>
    </row>
    <row r="262" spans="1:15" ht="15.75" thickBot="1">
      <c r="A262" s="27"/>
      <c r="B262" s="176"/>
      <c r="C262" s="176"/>
      <c r="D262" s="200">
        <v>23</v>
      </c>
      <c r="E262" s="240" t="str">
        <f>+'ACUM-MARZO'!A292</f>
        <v>Registro Civil</v>
      </c>
      <c r="F262" s="544"/>
      <c r="G262" s="227">
        <f>+'ACUM-MARZO'!B292</f>
        <v>1</v>
      </c>
      <c r="H262" s="176"/>
      <c r="I262" s="176"/>
      <c r="J262" s="176"/>
      <c r="K262" s="176"/>
      <c r="L262" s="176"/>
      <c r="M262" s="176"/>
      <c r="N262" s="176"/>
      <c r="O262" s="27"/>
    </row>
    <row r="263" spans="1:15" ht="15.75" thickBot="1">
      <c r="A263" s="27"/>
      <c r="B263" s="176"/>
      <c r="C263" s="176"/>
      <c r="D263" s="200">
        <v>24</v>
      </c>
      <c r="E263" s="240" t="str">
        <f>+'ACUM-MARZO'!A296</f>
        <v>Secretaria del Ayuntamiento</v>
      </c>
      <c r="F263" s="241"/>
      <c r="G263" s="227">
        <f>+'ACUM-MARZO'!B296</f>
        <v>1</v>
      </c>
      <c r="H263" s="176"/>
      <c r="I263" s="176"/>
      <c r="J263" s="176"/>
      <c r="K263" s="176"/>
      <c r="L263" s="176"/>
      <c r="M263" s="176"/>
      <c r="N263" s="176"/>
      <c r="O263" s="27"/>
    </row>
    <row r="264" spans="1:15" ht="15.75" thickBot="1">
      <c r="A264" s="27"/>
      <c r="B264" s="176"/>
      <c r="C264" s="176"/>
      <c r="D264" s="200">
        <v>25</v>
      </c>
      <c r="E264" s="240" t="str">
        <f>+'ACUM-MARZO'!A297</f>
        <v>Secretaría Particular</v>
      </c>
      <c r="F264" s="241"/>
      <c r="G264" s="227">
        <f>+'ACUM-MARZO'!B297</f>
        <v>1</v>
      </c>
      <c r="H264" s="176"/>
      <c r="I264" s="176"/>
      <c r="J264" s="176"/>
      <c r="K264" s="176"/>
      <c r="L264" s="176"/>
      <c r="M264" s="176"/>
      <c r="N264" s="176"/>
      <c r="O264" s="27"/>
    </row>
    <row r="265" spans="1:15" ht="15.75" thickBot="1">
      <c r="A265" s="27"/>
      <c r="B265" s="176"/>
      <c r="C265" s="176"/>
      <c r="D265" s="200">
        <v>26</v>
      </c>
      <c r="E265" s="240" t="str">
        <f>+'ACUM-MARZO'!A258</f>
        <v>Comunidad Digna</v>
      </c>
      <c r="F265" s="241"/>
      <c r="G265" s="227">
        <f>+'ACUM-MARZO'!B258</f>
        <v>2</v>
      </c>
      <c r="H265" s="176"/>
      <c r="I265" s="176"/>
      <c r="J265" s="176"/>
      <c r="K265" s="176"/>
      <c r="L265" s="176"/>
      <c r="M265" s="176"/>
      <c r="N265" s="176"/>
      <c r="O265" s="27"/>
    </row>
    <row r="266" spans="1:15" ht="15.75" thickBot="1">
      <c r="A266" s="27"/>
      <c r="B266" s="176"/>
      <c r="C266" s="176"/>
      <c r="D266" s="200">
        <v>27</v>
      </c>
      <c r="E266" s="240" t="str">
        <f>+'ACUM-MARZO'!A260</f>
        <v>Contraloría</v>
      </c>
      <c r="F266" s="241"/>
      <c r="G266" s="227">
        <f>+'ACUM-MARZO'!B260</f>
        <v>2</v>
      </c>
      <c r="H266" s="176"/>
      <c r="I266" s="176"/>
      <c r="J266" s="176"/>
      <c r="K266" s="176"/>
      <c r="L266" s="176"/>
      <c r="M266" s="176"/>
      <c r="N266" s="176"/>
      <c r="O266" s="27"/>
    </row>
    <row r="267" spans="1:15" ht="15.75" thickBot="1">
      <c r="A267" s="27"/>
      <c r="B267" s="176"/>
      <c r="C267" s="176"/>
      <c r="D267" s="200">
        <v>28</v>
      </c>
      <c r="E267" s="240" t="str">
        <f>+'ACUM-MARZO'!A265</f>
        <v>Coplademun</v>
      </c>
      <c r="F267" s="241"/>
      <c r="G267" s="227">
        <f>+'ACUM-MARZO'!B265</f>
        <v>2</v>
      </c>
      <c r="H267" s="176"/>
      <c r="I267" s="176"/>
      <c r="J267" s="176"/>
      <c r="K267" s="176"/>
      <c r="L267" s="176"/>
      <c r="M267" s="176"/>
      <c r="N267" s="176"/>
      <c r="O267" s="27"/>
    </row>
    <row r="268" spans="1:15" ht="15.75" thickBot="1">
      <c r="A268" s="27"/>
      <c r="B268" s="176"/>
      <c r="C268" s="176"/>
      <c r="D268" s="200">
        <v>29</v>
      </c>
      <c r="E268" s="240" t="str">
        <f>+'ACUM-MARZO'!A274</f>
        <v>Instituto de Capacitación y Oferta Educativa</v>
      </c>
      <c r="F268" s="241"/>
      <c r="G268" s="227">
        <f>+'ACUM-MARZO'!B274</f>
        <v>2</v>
      </c>
      <c r="H268" s="176"/>
      <c r="I268" s="176"/>
      <c r="J268" s="176"/>
      <c r="K268" s="176"/>
      <c r="L268" s="176"/>
      <c r="M268" s="176"/>
      <c r="N268" s="176"/>
      <c r="O268" s="27"/>
    </row>
    <row r="269" spans="1:15" ht="15.75" thickBot="1">
      <c r="A269" s="27"/>
      <c r="B269" s="176"/>
      <c r="C269" s="176"/>
      <c r="D269" s="200">
        <v>30</v>
      </c>
      <c r="E269" s="240" t="str">
        <f>+'ACUM-MARZO'!A287</f>
        <v>Protección al Medio Ambiente</v>
      </c>
      <c r="F269" s="241"/>
      <c r="G269" s="227">
        <f>+'ACUM-MARZO'!B287</f>
        <v>2</v>
      </c>
      <c r="H269" s="176"/>
      <c r="I269" s="176"/>
      <c r="J269" s="176"/>
      <c r="K269" s="176"/>
      <c r="L269" s="176"/>
      <c r="M269" s="176"/>
      <c r="N269" s="176"/>
      <c r="O269" s="27"/>
    </row>
    <row r="270" spans="1:15" ht="15.75" thickBot="1">
      <c r="A270" s="27"/>
      <c r="B270" s="176"/>
      <c r="C270" s="176"/>
      <c r="D270" s="200">
        <v>31</v>
      </c>
      <c r="E270" s="240" t="str">
        <f>+'ACUM-MARZO'!A250</f>
        <v>Aseo Público</v>
      </c>
      <c r="F270" s="241"/>
      <c r="G270" s="227">
        <f>+'ACUM-MARZO'!B250</f>
        <v>3</v>
      </c>
      <c r="H270" s="176"/>
      <c r="I270" s="176"/>
      <c r="J270" s="176"/>
      <c r="K270" s="176"/>
      <c r="L270" s="176"/>
      <c r="M270" s="176"/>
      <c r="N270" s="176"/>
      <c r="O270" s="27"/>
    </row>
    <row r="271" spans="1:15" ht="15.75" thickBot="1">
      <c r="A271" s="27"/>
      <c r="B271" s="176"/>
      <c r="C271" s="176"/>
      <c r="D271" s="200">
        <v>32</v>
      </c>
      <c r="E271" s="240" t="str">
        <f>+'ACUM-MARZO'!A251</f>
        <v>Asuntos Internos</v>
      </c>
      <c r="F271" s="241"/>
      <c r="G271" s="227">
        <f>+'ACUM-MARZO'!B251</f>
        <v>4</v>
      </c>
      <c r="H271" s="176"/>
      <c r="I271" s="176"/>
      <c r="J271" s="176"/>
      <c r="K271" s="176"/>
      <c r="L271" s="176"/>
      <c r="M271" s="176"/>
      <c r="N271" s="176"/>
      <c r="O271" s="27"/>
    </row>
    <row r="272" spans="1:15" ht="15.75" thickBot="1">
      <c r="A272" s="27"/>
      <c r="B272" s="176"/>
      <c r="C272" s="176"/>
      <c r="D272" s="200">
        <v>33</v>
      </c>
      <c r="E272" s="240" t="str">
        <f>+'ACUM-MARZO'!A284</f>
        <v>Parques y Jardines</v>
      </c>
      <c r="F272" s="241"/>
      <c r="G272" s="227">
        <f>+'ACUM-MARZO'!B284</f>
        <v>4</v>
      </c>
      <c r="H272" s="176"/>
      <c r="I272" s="176"/>
      <c r="J272" s="176"/>
      <c r="K272" s="176"/>
      <c r="L272" s="176"/>
      <c r="M272" s="176"/>
      <c r="N272" s="176"/>
      <c r="O272" s="27"/>
    </row>
    <row r="273" spans="1:15" ht="15.75" thickBot="1">
      <c r="A273" s="27"/>
      <c r="B273" s="176"/>
      <c r="C273" s="176"/>
      <c r="D273" s="200">
        <v>34</v>
      </c>
      <c r="E273" s="240" t="str">
        <f>+'ACUM-MARZO'!A285</f>
        <v>Participación Ciudadana</v>
      </c>
      <c r="F273" s="241"/>
      <c r="G273" s="227">
        <f>+'ACUM-MARZO'!B285</f>
        <v>4</v>
      </c>
      <c r="H273" s="176"/>
      <c r="I273" s="176"/>
      <c r="J273" s="176"/>
      <c r="K273" s="176"/>
      <c r="L273" s="176"/>
      <c r="M273" s="176"/>
      <c r="N273" s="176"/>
      <c r="O273" s="27"/>
    </row>
    <row r="274" spans="1:15" ht="15.75" thickBot="1">
      <c r="A274" s="27"/>
      <c r="B274" s="176"/>
      <c r="C274" s="176"/>
      <c r="D274" s="200">
        <v>35</v>
      </c>
      <c r="E274" s="240" t="str">
        <f>+'ACUM-MARZO'!A300</f>
        <v>Transparencia y Acceso a la Información</v>
      </c>
      <c r="F274" s="241"/>
      <c r="G274" s="227">
        <f>+'ACUM-MARZO'!B300</f>
        <v>4</v>
      </c>
      <c r="H274" s="176"/>
      <c r="I274" s="176"/>
      <c r="J274" s="176"/>
      <c r="K274" s="176"/>
      <c r="L274" s="176"/>
      <c r="M274" s="176"/>
      <c r="N274" s="176"/>
      <c r="O274" s="27"/>
    </row>
    <row r="275" spans="1:15" ht="15.75" thickBot="1">
      <c r="A275" s="27"/>
      <c r="B275" s="176"/>
      <c r="C275" s="176"/>
      <c r="D275" s="200">
        <v>36</v>
      </c>
      <c r="E275" s="240" t="str">
        <f>+'ACUM-MARZO'!A252</f>
        <v>Atención Ciudadana</v>
      </c>
      <c r="F275" s="544"/>
      <c r="G275" s="227">
        <f>+'ACUM-MARZO'!B252</f>
        <v>5</v>
      </c>
      <c r="H275" s="176"/>
      <c r="I275" s="176"/>
      <c r="J275" s="176"/>
      <c r="K275" s="176"/>
      <c r="L275" s="176"/>
      <c r="M275" s="176"/>
      <c r="N275" s="176"/>
      <c r="O275" s="27"/>
    </row>
    <row r="276" spans="1:15" ht="15.75" thickBot="1">
      <c r="A276" s="27"/>
      <c r="B276" s="176"/>
      <c r="C276" s="176"/>
      <c r="D276" s="200">
        <v>37</v>
      </c>
      <c r="E276" s="240" t="str">
        <f>+'ACUM-MARZO'!A278</f>
        <v>Integración y Dictaminación</v>
      </c>
      <c r="F276" s="241"/>
      <c r="G276" s="227">
        <f>+'ACUM-MARZO'!B278</f>
        <v>5</v>
      </c>
      <c r="H276" s="176"/>
      <c r="I276" s="176"/>
      <c r="J276" s="176"/>
      <c r="K276" s="176"/>
      <c r="L276" s="176"/>
      <c r="M276" s="176"/>
      <c r="N276" s="176"/>
      <c r="O276" s="27"/>
    </row>
    <row r="277" spans="1:15" ht="15.75" thickBot="1">
      <c r="A277" s="27"/>
      <c r="B277" s="176"/>
      <c r="C277" s="176"/>
      <c r="D277" s="200">
        <v>38</v>
      </c>
      <c r="E277" s="240" t="str">
        <f>+'ACUM-MARZO'!A289</f>
        <v>Proyectos Estratégicos</v>
      </c>
      <c r="F277" s="241"/>
      <c r="G277" s="227">
        <f>+'ACUM-MARZO'!B289</f>
        <v>5</v>
      </c>
      <c r="H277" s="176"/>
      <c r="I277" s="176"/>
      <c r="J277" s="176"/>
      <c r="K277" s="176"/>
      <c r="L277" s="176"/>
      <c r="M277" s="176"/>
      <c r="N277" s="176"/>
      <c r="O277" s="27"/>
    </row>
    <row r="278" spans="1:15" ht="15.75" thickBot="1">
      <c r="A278" s="27"/>
      <c r="B278" s="176"/>
      <c r="C278" s="176"/>
      <c r="D278" s="200">
        <v>39</v>
      </c>
      <c r="E278" s="240" t="str">
        <f>+'ACUM-MARZO'!A248</f>
        <v>Alumbrado Público</v>
      </c>
      <c r="F278" s="241"/>
      <c r="G278" s="227">
        <f>+'ACUM-MARZO'!B248</f>
        <v>6</v>
      </c>
      <c r="H278" s="176"/>
      <c r="I278" s="176"/>
      <c r="J278" s="176"/>
      <c r="K278" s="176"/>
      <c r="L278" s="176"/>
      <c r="M278" s="176"/>
      <c r="N278" s="176"/>
      <c r="O278" s="27"/>
    </row>
    <row r="279" spans="1:15" ht="15.75" thickBot="1">
      <c r="A279" s="27"/>
      <c r="B279" s="176"/>
      <c r="C279" s="176"/>
      <c r="D279" s="200">
        <v>40</v>
      </c>
      <c r="E279" s="240" t="str">
        <f>+'ACUM-MARZO'!A247</f>
        <v>Agua y Alcantarillado</v>
      </c>
      <c r="F279" s="241"/>
      <c r="G279" s="227">
        <f>+'ACUM-MARZO'!B247</f>
        <v>7</v>
      </c>
      <c r="H279" s="176"/>
      <c r="I279" s="176"/>
      <c r="J279" s="176"/>
      <c r="K279" s="176"/>
      <c r="L279" s="176"/>
      <c r="M279" s="176"/>
      <c r="N279" s="176"/>
      <c r="O279" s="27"/>
    </row>
    <row r="280" spans="1:15" ht="15.75" thickBot="1">
      <c r="A280" s="27"/>
      <c r="B280" s="176"/>
      <c r="C280" s="176"/>
      <c r="D280" s="200">
        <v>41</v>
      </c>
      <c r="E280" s="240" t="str">
        <f>+'ACUM-MARZO'!A288</f>
        <v>Protección Civil y Bomberos</v>
      </c>
      <c r="F280" s="241"/>
      <c r="G280" s="227">
        <f>+'ACUM-MARZO'!B288</f>
        <v>7</v>
      </c>
      <c r="H280" s="176"/>
      <c r="I280" s="176"/>
      <c r="J280" s="176"/>
      <c r="K280" s="176"/>
      <c r="L280" s="176"/>
      <c r="M280" s="176"/>
      <c r="N280" s="176"/>
      <c r="O280" s="27"/>
    </row>
    <row r="281" spans="1:15" ht="15.75" thickBot="1">
      <c r="A281" s="27"/>
      <c r="B281" s="176"/>
      <c r="C281" s="176"/>
      <c r="D281" s="200">
        <v>42</v>
      </c>
      <c r="E281" s="240" t="str">
        <f>+'ACUM-MARZO'!A249</f>
        <v>Archivo Municipal</v>
      </c>
      <c r="F281" s="241"/>
      <c r="G281" s="227">
        <f>+'ACUM-MARZO'!B249</f>
        <v>8</v>
      </c>
      <c r="H281" s="176"/>
      <c r="I281" s="176"/>
      <c r="J281" s="176"/>
      <c r="K281" s="176"/>
      <c r="L281" s="176"/>
      <c r="M281" s="176"/>
      <c r="N281" s="176"/>
      <c r="O281" s="27"/>
    </row>
    <row r="282" spans="1:15" ht="28.5" customHeight="1" thickBot="1">
      <c r="A282" s="27"/>
      <c r="B282" s="176"/>
      <c r="C282" s="176"/>
      <c r="D282" s="200">
        <v>43</v>
      </c>
      <c r="E282" s="739" t="str">
        <f>+'ACUM-MARZO'!A267</f>
        <v>Dirección General de  Innovación y Tecnología</v>
      </c>
      <c r="F282" s="740"/>
      <c r="G282" s="227">
        <f>+'ACUM-MARZO'!B267</f>
        <v>8</v>
      </c>
      <c r="H282" s="176"/>
      <c r="I282" s="176"/>
      <c r="J282" s="176"/>
      <c r="K282" s="176"/>
      <c r="L282" s="176"/>
      <c r="M282" s="176"/>
      <c r="N282" s="176"/>
      <c r="O282" s="27"/>
    </row>
    <row r="283" spans="1:15" ht="15.75" thickBot="1">
      <c r="A283" s="27"/>
      <c r="B283" s="176"/>
      <c r="C283" s="176"/>
      <c r="D283" s="200">
        <v>44</v>
      </c>
      <c r="E283" s="240" t="str">
        <f>+'ACUM-MARZO'!A253</f>
        <v>Catastro</v>
      </c>
      <c r="F283" s="241"/>
      <c r="G283" s="227">
        <f>+'ACUM-MARZO'!B253</f>
        <v>9</v>
      </c>
      <c r="H283" s="176"/>
      <c r="I283" s="176"/>
      <c r="J283" s="176"/>
      <c r="K283" s="176"/>
      <c r="L283" s="176"/>
      <c r="M283" s="176"/>
      <c r="N283" s="176"/>
      <c r="O283" s="27"/>
    </row>
    <row r="284" spans="1:15" ht="15.75" thickBot="1">
      <c r="A284" s="27"/>
      <c r="B284" s="176"/>
      <c r="C284" s="176"/>
      <c r="D284" s="200">
        <v>45</v>
      </c>
      <c r="E284" s="240" t="str">
        <f>+'ACUM-MARZO'!A266</f>
        <v>Desarrollo Social Humano</v>
      </c>
      <c r="F284" s="241"/>
      <c r="G284" s="227">
        <f>+'ACUM-MARZO'!B266</f>
        <v>9</v>
      </c>
      <c r="H284" s="176"/>
      <c r="I284" s="176"/>
      <c r="J284" s="176"/>
      <c r="K284" s="176"/>
      <c r="L284" s="176"/>
      <c r="M284" s="176"/>
      <c r="N284" s="176"/>
      <c r="O284" s="27"/>
    </row>
    <row r="285" spans="1:15" ht="15.75" thickBot="1">
      <c r="A285" s="27"/>
      <c r="B285" s="176"/>
      <c r="C285" s="176"/>
      <c r="D285" s="200">
        <v>46</v>
      </c>
      <c r="E285" s="240" t="str">
        <f>+'ACUM-MARZO'!A268</f>
        <v>Dirección General de Ecología</v>
      </c>
      <c r="F285" s="241"/>
      <c r="G285" s="227">
        <f>+'ACUM-MARZO'!B268</f>
        <v>9</v>
      </c>
      <c r="H285" s="176"/>
      <c r="I285" s="176"/>
      <c r="J285" s="176"/>
      <c r="K285" s="176"/>
      <c r="L285" s="176"/>
      <c r="M285" s="176"/>
      <c r="N285" s="176"/>
      <c r="O285" s="27"/>
    </row>
    <row r="286" spans="1:15" ht="15.75" thickBot="1">
      <c r="A286" s="27"/>
      <c r="B286" s="176"/>
      <c r="C286" s="176"/>
      <c r="D286" s="200">
        <v>47</v>
      </c>
      <c r="E286" s="240" t="str">
        <f>+'ACUM-MARZO'!A286</f>
        <v>Patrimonio Municipal</v>
      </c>
      <c r="F286" s="241"/>
      <c r="G286" s="227">
        <f>+'ACUM-MARZO'!B286</f>
        <v>11</v>
      </c>
      <c r="H286" s="176"/>
      <c r="I286" s="176"/>
      <c r="J286" s="176"/>
      <c r="K286" s="176"/>
      <c r="L286" s="176"/>
      <c r="M286" s="176"/>
      <c r="N286" s="176"/>
      <c r="O286" s="27"/>
    </row>
    <row r="287" spans="1:15" ht="15.75" thickBot="1">
      <c r="A287" s="27"/>
      <c r="B287" s="176"/>
      <c r="C287" s="176"/>
      <c r="D287" s="200">
        <v>48</v>
      </c>
      <c r="E287" s="240" t="str">
        <f>+'ACUM-MARZO'!A271</f>
        <v>Dirección General de Servicios Públicos</v>
      </c>
      <c r="F287" s="241"/>
      <c r="G287" s="227">
        <f>+'ACUM-MARZO'!B271</f>
        <v>13</v>
      </c>
      <c r="H287" s="176"/>
      <c r="I287" s="176"/>
      <c r="J287" s="176"/>
      <c r="K287" s="176"/>
      <c r="L287" s="176"/>
      <c r="M287" s="176"/>
      <c r="N287" s="176"/>
      <c r="O287" s="27"/>
    </row>
    <row r="288" spans="1:15" ht="15.75" thickBot="1">
      <c r="A288" s="27"/>
      <c r="B288" s="176"/>
      <c r="C288" s="176"/>
      <c r="D288" s="200">
        <v>49</v>
      </c>
      <c r="E288" s="240" t="str">
        <f>+'ACUM-MARZO'!A246</f>
        <v>Actas y Acuerdos</v>
      </c>
      <c r="F288" s="241"/>
      <c r="G288" s="227">
        <f>+'ACUM-MARZO'!B246</f>
        <v>16</v>
      </c>
      <c r="H288" s="176"/>
      <c r="I288" s="176"/>
      <c r="J288" s="176"/>
      <c r="K288" s="176"/>
      <c r="L288" s="176"/>
      <c r="M288" s="176"/>
      <c r="N288" s="176"/>
      <c r="O288" s="27"/>
    </row>
    <row r="289" spans="1:15" ht="28.5" customHeight="1" thickBot="1">
      <c r="A289" s="27"/>
      <c r="B289" s="176"/>
      <c r="C289" s="176"/>
      <c r="D289" s="200">
        <v>50</v>
      </c>
      <c r="E289" s="739" t="str">
        <f>+'ACUM-MARZO'!A269</f>
        <v>Dirección General de Inspección de Reglamentos</v>
      </c>
      <c r="F289" s="740"/>
      <c r="G289" s="227">
        <f>+'ACUM-MARZO'!B269</f>
        <v>22</v>
      </c>
      <c r="H289" s="176"/>
      <c r="I289" s="176"/>
      <c r="J289" s="176"/>
      <c r="K289" s="176"/>
      <c r="L289" s="176"/>
      <c r="M289" s="176"/>
      <c r="N289" s="176"/>
      <c r="O289" s="27"/>
    </row>
    <row r="290" spans="1:15" ht="15.75" thickBot="1">
      <c r="A290" s="27"/>
      <c r="B290" s="176"/>
      <c r="C290" s="176"/>
      <c r="D290" s="200">
        <v>51</v>
      </c>
      <c r="E290" s="240" t="str">
        <f>+'ACUM-MARZO'!A298</f>
        <v>Síndico Municipal</v>
      </c>
      <c r="F290" s="241"/>
      <c r="G290" s="227">
        <f>+'ACUM-MARZO'!B298</f>
        <v>22</v>
      </c>
      <c r="H290" s="176"/>
      <c r="I290" s="176"/>
      <c r="J290" s="176"/>
      <c r="K290" s="176"/>
      <c r="L290" s="176"/>
      <c r="M290" s="176"/>
      <c r="N290" s="176"/>
      <c r="O290" s="27"/>
    </row>
    <row r="291" spans="1:15" ht="15.75" thickBot="1">
      <c r="A291" s="27"/>
      <c r="B291" s="176"/>
      <c r="C291" s="176"/>
      <c r="D291" s="200">
        <v>52</v>
      </c>
      <c r="E291" s="240" t="str">
        <f>+'ACUM-MARZO'!A256</f>
        <v>Comisaría General de Seguridad Pública</v>
      </c>
      <c r="F291" s="241"/>
      <c r="G291" s="227">
        <f>+'ACUM-MARZO'!B256</f>
        <v>36</v>
      </c>
      <c r="H291" s="176"/>
      <c r="I291" s="176"/>
      <c r="J291" s="176"/>
      <c r="K291" s="176"/>
      <c r="L291" s="176"/>
      <c r="M291" s="176"/>
      <c r="N291" s="176"/>
      <c r="O291" s="27"/>
    </row>
    <row r="292" spans="1:15" ht="15.75" thickBot="1">
      <c r="A292" s="27"/>
      <c r="B292" s="176"/>
      <c r="C292" s="176"/>
      <c r="D292" s="200">
        <v>53</v>
      </c>
      <c r="E292" s="240" t="str">
        <f>+'ACUM-MARZO'!A283</f>
        <v>Oficialía Mayor de Padrón y Licencias</v>
      </c>
      <c r="F292" s="241"/>
      <c r="G292" s="227">
        <f>+'ACUM-MARZO'!B283</f>
        <v>37</v>
      </c>
      <c r="H292" s="176"/>
      <c r="I292" s="176"/>
      <c r="J292" s="176"/>
      <c r="K292" s="176"/>
      <c r="L292" s="176"/>
      <c r="M292" s="176"/>
      <c r="N292" s="176"/>
      <c r="O292" s="27"/>
    </row>
    <row r="293" spans="1:15" ht="15.75" thickBot="1">
      <c r="A293" s="27"/>
      <c r="B293" s="176"/>
      <c r="C293" s="176"/>
      <c r="D293" s="200">
        <v>54</v>
      </c>
      <c r="E293" s="240" t="str">
        <f>+'ACUM-MARZO'!A299</f>
        <v>Tesorero Municipal</v>
      </c>
      <c r="F293" s="241"/>
      <c r="G293" s="227">
        <f>+'ACUM-MARZO'!B299</f>
        <v>40</v>
      </c>
      <c r="H293" s="176"/>
      <c r="I293" s="176"/>
      <c r="J293" s="176"/>
      <c r="K293" s="176"/>
      <c r="L293" s="176"/>
      <c r="M293" s="176"/>
      <c r="N293" s="176"/>
      <c r="O293" s="27"/>
    </row>
    <row r="294" spans="1:15" ht="15.75" thickBot="1">
      <c r="A294" s="27"/>
      <c r="B294" s="176"/>
      <c r="C294" s="176"/>
      <c r="D294" s="200">
        <v>55</v>
      </c>
      <c r="E294" s="240" t="str">
        <f>+'ACUM-MARZO'!A282</f>
        <v>Oficialía Mayor Administrativa</v>
      </c>
      <c r="F294" s="241"/>
      <c r="G294" s="227">
        <f>+'ACUM-MARZO'!B282</f>
        <v>60</v>
      </c>
      <c r="H294" s="176"/>
      <c r="I294" s="176"/>
      <c r="J294" s="176"/>
      <c r="K294" s="176"/>
      <c r="L294" s="176"/>
      <c r="M294" s="176"/>
      <c r="N294" s="176"/>
      <c r="O294" s="27"/>
    </row>
    <row r="295" spans="1:15" ht="15.75" thickBot="1">
      <c r="A295" s="27"/>
      <c r="B295" s="176"/>
      <c r="C295" s="176"/>
      <c r="D295" s="200">
        <v>56</v>
      </c>
      <c r="E295" s="240" t="str">
        <f>+'ACUM-MARZO'!A270</f>
        <v>Dirección General de Obras Públicas</v>
      </c>
      <c r="F295" s="241"/>
      <c r="G295" s="227">
        <f>+'ACUM-MARZO'!B270</f>
        <v>80</v>
      </c>
      <c r="H295" s="176"/>
      <c r="I295" s="176"/>
      <c r="J295" s="176"/>
      <c r="K295" s="176"/>
      <c r="L295" s="176"/>
      <c r="M295" s="176"/>
      <c r="N295" s="176"/>
      <c r="O295" s="27"/>
    </row>
    <row r="296" spans="1:15" ht="15.75" thickBot="1">
      <c r="A296" s="27"/>
      <c r="B296" s="176"/>
      <c r="C296" s="176"/>
      <c r="D296" s="176"/>
      <c r="E296" s="176"/>
      <c r="F296" s="176"/>
      <c r="G296" s="176"/>
      <c r="H296" s="176"/>
      <c r="I296" s="176"/>
      <c r="J296" s="176"/>
      <c r="K296" s="176"/>
      <c r="L296" s="176"/>
      <c r="M296" s="176"/>
      <c r="N296" s="176"/>
      <c r="O296" s="27"/>
    </row>
    <row r="297" spans="1:15" ht="15.75" thickBot="1">
      <c r="A297" s="27"/>
      <c r="B297" s="176"/>
      <c r="C297" s="176"/>
      <c r="D297" s="176"/>
      <c r="E297" s="176"/>
      <c r="F297" s="366" t="s">
        <v>2</v>
      </c>
      <c r="G297" s="367">
        <f>SUM(G240:G296)</f>
        <v>453</v>
      </c>
      <c r="H297" s="176"/>
      <c r="I297" s="176"/>
      <c r="J297" s="176"/>
      <c r="K297" s="176"/>
      <c r="L297" s="176"/>
      <c r="M297" s="176"/>
      <c r="N297" s="176"/>
      <c r="O297" s="27"/>
    </row>
    <row r="298" spans="1:15">
      <c r="A298" s="27"/>
      <c r="B298" s="176"/>
      <c r="C298" s="176"/>
      <c r="D298" s="176"/>
      <c r="E298" s="176"/>
      <c r="F298" s="176"/>
      <c r="G298" s="176"/>
      <c r="H298" s="176"/>
      <c r="I298" s="176"/>
      <c r="J298" s="176"/>
      <c r="K298" s="176"/>
      <c r="L298" s="176"/>
      <c r="M298" s="176"/>
      <c r="N298" s="176"/>
      <c r="O298" s="27"/>
    </row>
    <row r="299" spans="1:15" ht="15.75" thickBot="1">
      <c r="A299" s="27"/>
      <c r="B299" s="176"/>
      <c r="C299" s="176"/>
      <c r="D299" s="176"/>
      <c r="E299" s="176"/>
      <c r="F299" s="176"/>
      <c r="G299" s="176"/>
      <c r="H299" s="176"/>
      <c r="I299" s="176"/>
      <c r="J299" s="176"/>
      <c r="K299" s="176"/>
      <c r="L299" s="176"/>
      <c r="M299" s="176"/>
      <c r="N299" s="176"/>
      <c r="O299" s="27"/>
    </row>
    <row r="300" spans="1:15" ht="15.75" thickBot="1">
      <c r="A300" s="27"/>
      <c r="B300" s="690" t="s">
        <v>182</v>
      </c>
      <c r="C300" s="691"/>
      <c r="D300" s="691"/>
      <c r="E300" s="691"/>
      <c r="F300" s="691"/>
      <c r="G300" s="691"/>
      <c r="H300" s="691"/>
      <c r="I300" s="691"/>
      <c r="J300" s="691"/>
      <c r="K300" s="691"/>
      <c r="L300" s="691"/>
      <c r="M300" s="691"/>
      <c r="N300" s="165"/>
      <c r="O300" s="27"/>
    </row>
    <row r="301" spans="1:15">
      <c r="A301" s="27"/>
      <c r="B301" s="176"/>
      <c r="C301" s="176"/>
      <c r="D301" s="176"/>
      <c r="E301" s="176"/>
      <c r="F301" s="176"/>
      <c r="G301" s="176"/>
      <c r="H301" s="176"/>
      <c r="I301" s="176"/>
      <c r="J301" s="176"/>
      <c r="K301" s="176"/>
      <c r="L301" s="176"/>
      <c r="M301" s="176"/>
      <c r="N301" s="176"/>
      <c r="O301" s="27"/>
    </row>
    <row r="302" spans="1:15">
      <c r="A302" s="27"/>
      <c r="B302" s="176"/>
      <c r="C302" s="176"/>
      <c r="D302" s="176"/>
      <c r="E302" s="176"/>
      <c r="F302" s="176"/>
      <c r="G302" s="176"/>
      <c r="H302" s="176"/>
      <c r="I302" s="176"/>
      <c r="J302" s="176"/>
      <c r="K302" s="176"/>
      <c r="L302" s="176"/>
      <c r="M302" s="176"/>
      <c r="N302" s="176"/>
      <c r="O302" s="27"/>
    </row>
    <row r="303" spans="1:15">
      <c r="A303" s="27"/>
      <c r="B303" s="176"/>
      <c r="C303" s="176"/>
      <c r="D303" s="176"/>
      <c r="E303" s="176"/>
      <c r="F303" s="176"/>
      <c r="G303" s="176"/>
      <c r="H303" s="176"/>
      <c r="I303" s="176"/>
      <c r="J303" s="176"/>
      <c r="K303" s="176"/>
      <c r="L303" s="176"/>
      <c r="M303" s="176"/>
      <c r="N303" s="176"/>
      <c r="O303" s="27"/>
    </row>
    <row r="304" spans="1:15">
      <c r="A304" s="27"/>
      <c r="B304" s="176"/>
      <c r="C304" s="176"/>
      <c r="D304" s="176"/>
      <c r="E304" s="176"/>
      <c r="F304" s="176"/>
      <c r="G304" s="176"/>
      <c r="H304" s="176"/>
      <c r="I304" s="176"/>
      <c r="J304" s="176"/>
      <c r="K304" s="176"/>
      <c r="L304" s="176"/>
      <c r="M304" s="176"/>
      <c r="N304" s="176"/>
      <c r="O304" s="27"/>
    </row>
    <row r="305" spans="1:15">
      <c r="A305" s="27"/>
      <c r="B305" s="176"/>
      <c r="C305" s="176"/>
      <c r="D305" s="176"/>
      <c r="E305" s="176"/>
      <c r="F305" s="176"/>
      <c r="G305" s="176"/>
      <c r="H305" s="176"/>
      <c r="I305" s="176"/>
      <c r="J305" s="176"/>
      <c r="K305" s="176"/>
      <c r="L305" s="176"/>
      <c r="M305" s="176"/>
      <c r="N305" s="176"/>
      <c r="O305" s="27"/>
    </row>
    <row r="306" spans="1:15">
      <c r="A306" s="27"/>
      <c r="B306" s="176"/>
      <c r="C306" s="176"/>
      <c r="D306" s="176"/>
      <c r="E306" s="176"/>
      <c r="F306" s="176"/>
      <c r="G306" s="176"/>
      <c r="H306" s="176"/>
      <c r="I306" s="176"/>
      <c r="J306" s="176"/>
      <c r="K306" s="176"/>
      <c r="L306" s="176"/>
      <c r="M306" s="176"/>
      <c r="N306" s="176"/>
      <c r="O306" s="27"/>
    </row>
    <row r="307" spans="1:15">
      <c r="A307" s="27"/>
      <c r="B307" s="176"/>
      <c r="C307" s="176"/>
      <c r="D307" s="176"/>
      <c r="E307" s="176"/>
      <c r="F307" s="176"/>
      <c r="G307" s="176"/>
      <c r="H307" s="176"/>
      <c r="I307" s="176"/>
      <c r="J307" s="176"/>
      <c r="K307" s="176"/>
      <c r="L307" s="176"/>
      <c r="M307" s="176"/>
      <c r="N307" s="176"/>
      <c r="O307" s="27"/>
    </row>
    <row r="308" spans="1:15">
      <c r="A308" s="27"/>
      <c r="B308" s="176"/>
      <c r="C308" s="176"/>
      <c r="D308" s="176"/>
      <c r="E308" s="176"/>
      <c r="F308" s="176"/>
      <c r="G308" s="176"/>
      <c r="H308" s="176"/>
      <c r="I308" s="176"/>
      <c r="J308" s="176"/>
      <c r="K308" s="176"/>
      <c r="L308" s="176"/>
      <c r="M308" s="176"/>
      <c r="N308" s="176"/>
      <c r="O308" s="27"/>
    </row>
    <row r="309" spans="1:15">
      <c r="A309" s="27"/>
      <c r="B309" s="176"/>
      <c r="C309" s="176"/>
      <c r="D309" s="176"/>
      <c r="E309" s="176"/>
      <c r="F309" s="176"/>
      <c r="G309" s="176"/>
      <c r="H309" s="176"/>
      <c r="I309" s="176"/>
      <c r="J309" s="176"/>
      <c r="K309" s="176"/>
      <c r="L309" s="176"/>
      <c r="M309" s="176"/>
      <c r="N309" s="176"/>
      <c r="O309" s="27"/>
    </row>
    <row r="310" spans="1:15">
      <c r="A310" s="27"/>
      <c r="B310" s="176"/>
      <c r="C310" s="176"/>
      <c r="D310" s="176"/>
      <c r="E310" s="176"/>
      <c r="F310" s="176"/>
      <c r="G310" s="176"/>
      <c r="H310" s="176"/>
      <c r="I310" s="176"/>
      <c r="J310" s="176"/>
      <c r="K310" s="176"/>
      <c r="L310" s="176"/>
      <c r="M310" s="176"/>
      <c r="N310" s="176"/>
      <c r="O310" s="27"/>
    </row>
    <row r="311" spans="1:15">
      <c r="A311" s="27"/>
      <c r="B311" s="176"/>
      <c r="C311" s="176"/>
      <c r="D311" s="176"/>
      <c r="E311" s="176"/>
      <c r="F311" s="176"/>
      <c r="G311" s="176"/>
      <c r="H311" s="176"/>
      <c r="I311" s="176"/>
      <c r="J311" s="176"/>
      <c r="K311" s="176"/>
      <c r="L311" s="176"/>
      <c r="M311" s="176"/>
      <c r="N311" s="176"/>
      <c r="O311" s="27"/>
    </row>
    <row r="312" spans="1:15">
      <c r="A312" s="27"/>
      <c r="B312" s="176"/>
      <c r="C312" s="176"/>
      <c r="D312" s="176"/>
      <c r="E312" s="176"/>
      <c r="F312" s="176"/>
      <c r="G312" s="176"/>
      <c r="H312" s="176"/>
      <c r="I312" s="176"/>
      <c r="J312" s="176"/>
      <c r="K312" s="176"/>
      <c r="L312" s="176"/>
      <c r="M312" s="176"/>
      <c r="N312" s="176"/>
      <c r="O312" s="27"/>
    </row>
    <row r="313" spans="1:15">
      <c r="A313" s="27"/>
      <c r="B313" s="176"/>
      <c r="C313" s="176"/>
      <c r="D313" s="176"/>
      <c r="E313" s="176"/>
      <c r="F313" s="176"/>
      <c r="G313" s="176"/>
      <c r="H313" s="176"/>
      <c r="I313" s="176"/>
      <c r="J313" s="176"/>
      <c r="K313" s="176"/>
      <c r="L313" s="176"/>
      <c r="M313" s="176"/>
      <c r="N313" s="176"/>
      <c r="O313" s="27"/>
    </row>
    <row r="314" spans="1:15">
      <c r="A314" s="27"/>
      <c r="B314" s="176"/>
      <c r="C314" s="176"/>
      <c r="D314" s="176"/>
      <c r="E314" s="176"/>
      <c r="F314" s="176"/>
      <c r="G314" s="176"/>
      <c r="H314" s="176"/>
      <c r="I314" s="176"/>
      <c r="J314" s="176"/>
      <c r="K314" s="176"/>
      <c r="L314" s="176"/>
      <c r="M314" s="176"/>
      <c r="N314" s="176"/>
      <c r="O314" s="27"/>
    </row>
    <row r="315" spans="1:15">
      <c r="A315" s="27"/>
      <c r="B315" s="176"/>
      <c r="C315" s="176"/>
      <c r="D315" s="176"/>
      <c r="E315" s="176"/>
      <c r="F315" s="176"/>
      <c r="G315" s="176"/>
      <c r="H315" s="176"/>
      <c r="I315" s="176"/>
      <c r="J315" s="176"/>
      <c r="K315" s="176"/>
      <c r="L315" s="176"/>
      <c r="M315" s="176"/>
      <c r="N315" s="176"/>
      <c r="O315" s="27"/>
    </row>
    <row r="316" spans="1:15">
      <c r="A316" s="27"/>
      <c r="B316" s="176"/>
      <c r="C316" s="176"/>
      <c r="D316" s="176"/>
      <c r="E316" s="176"/>
      <c r="F316" s="176"/>
      <c r="G316" s="176"/>
      <c r="H316" s="176"/>
      <c r="I316" s="176"/>
      <c r="J316" s="176"/>
      <c r="K316" s="176"/>
      <c r="L316" s="176"/>
      <c r="M316" s="176"/>
      <c r="N316" s="176"/>
      <c r="O316" s="27"/>
    </row>
    <row r="317" spans="1:15">
      <c r="A317" s="27"/>
      <c r="B317" s="176"/>
      <c r="C317" s="176"/>
      <c r="D317" s="176"/>
      <c r="E317" s="176"/>
      <c r="F317" s="176"/>
      <c r="G317" s="176"/>
      <c r="H317" s="176"/>
      <c r="I317" s="176"/>
      <c r="J317" s="176"/>
      <c r="K317" s="176"/>
      <c r="L317" s="176"/>
      <c r="M317" s="176"/>
      <c r="N317" s="176"/>
      <c r="O317" s="27"/>
    </row>
    <row r="318" spans="1:15">
      <c r="A318" s="27"/>
      <c r="B318" s="176"/>
      <c r="C318" s="176"/>
      <c r="D318" s="176"/>
      <c r="E318" s="176"/>
      <c r="F318" s="176"/>
      <c r="G318" s="176"/>
      <c r="H318" s="176"/>
      <c r="I318" s="176"/>
      <c r="J318" s="176"/>
      <c r="K318" s="176"/>
      <c r="L318" s="176"/>
      <c r="M318" s="176"/>
      <c r="N318" s="176"/>
      <c r="O318" s="27"/>
    </row>
    <row r="319" spans="1:15">
      <c r="A319" s="27"/>
      <c r="B319" s="176"/>
      <c r="C319" s="176"/>
      <c r="D319" s="176"/>
      <c r="E319" s="176"/>
      <c r="F319" s="176"/>
      <c r="G319" s="176"/>
      <c r="H319" s="176"/>
      <c r="I319" s="176"/>
      <c r="J319" s="176"/>
      <c r="K319" s="176"/>
      <c r="L319" s="176"/>
      <c r="M319" s="176"/>
      <c r="N319" s="176"/>
      <c r="O319" s="27"/>
    </row>
    <row r="320" spans="1:15">
      <c r="A320" s="27"/>
      <c r="B320" s="176"/>
      <c r="C320" s="176"/>
      <c r="D320" s="176"/>
      <c r="E320" s="176"/>
      <c r="F320" s="176"/>
      <c r="G320" s="176"/>
      <c r="H320" s="176"/>
      <c r="I320" s="176"/>
      <c r="J320" s="176"/>
      <c r="K320" s="176"/>
      <c r="L320" s="176"/>
      <c r="M320" s="176"/>
      <c r="N320" s="176"/>
      <c r="O320" s="27"/>
    </row>
    <row r="321" spans="1:15">
      <c r="A321" s="27"/>
      <c r="B321" s="176"/>
      <c r="C321" s="176"/>
      <c r="D321" s="176"/>
      <c r="E321" s="176"/>
      <c r="F321" s="176"/>
      <c r="G321" s="176"/>
      <c r="H321" s="176"/>
      <c r="I321" s="176"/>
      <c r="J321" s="176"/>
      <c r="K321" s="176"/>
      <c r="L321" s="176"/>
      <c r="M321" s="176"/>
      <c r="N321" s="176"/>
      <c r="O321" s="27"/>
    </row>
    <row r="322" spans="1:15">
      <c r="A322" s="27"/>
      <c r="B322" s="176"/>
      <c r="C322" s="176"/>
      <c r="D322" s="176"/>
      <c r="E322" s="176"/>
      <c r="F322" s="176"/>
      <c r="G322" s="176"/>
      <c r="H322" s="176"/>
      <c r="I322" s="176"/>
      <c r="J322" s="176"/>
      <c r="K322" s="176"/>
      <c r="L322" s="176"/>
      <c r="M322" s="176"/>
      <c r="N322" s="176"/>
      <c r="O322" s="27"/>
    </row>
    <row r="323" spans="1:15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</row>
  </sheetData>
  <mergeCells count="39">
    <mergeCell ref="B300:M300"/>
    <mergeCell ref="E214:G214"/>
    <mergeCell ref="E289:F289"/>
    <mergeCell ref="E282:F282"/>
    <mergeCell ref="D109:I109"/>
    <mergeCell ref="E188:G188"/>
    <mergeCell ref="E151:I151"/>
    <mergeCell ref="E152:H152"/>
    <mergeCell ref="E105:G105"/>
    <mergeCell ref="E217:G217"/>
    <mergeCell ref="E216:G216"/>
    <mergeCell ref="D239:G239"/>
    <mergeCell ref="E191:G191"/>
    <mergeCell ref="E189:G189"/>
    <mergeCell ref="D213:I213"/>
    <mergeCell ref="E215:G215"/>
    <mergeCell ref="E136:I136"/>
    <mergeCell ref="E137:H137"/>
    <mergeCell ref="E142:H142"/>
    <mergeCell ref="E147:H147"/>
    <mergeCell ref="E141:I141"/>
    <mergeCell ref="E146:I146"/>
    <mergeCell ref="D159:I159"/>
    <mergeCell ref="D187:I187"/>
    <mergeCell ref="E100:G100"/>
    <mergeCell ref="E101:G101"/>
    <mergeCell ref="E103:G103"/>
    <mergeCell ref="D23:E23"/>
    <mergeCell ref="B14:N14"/>
    <mergeCell ref="B15:N15"/>
    <mergeCell ref="B16:N16"/>
    <mergeCell ref="C22:F22"/>
    <mergeCell ref="H22:L22"/>
    <mergeCell ref="D24:E24"/>
    <mergeCell ref="D25:E25"/>
    <mergeCell ref="D45:J45"/>
    <mergeCell ref="E99:G99"/>
    <mergeCell ref="D98:I98"/>
    <mergeCell ref="E102:G102"/>
  </mergeCells>
  <pageMargins left="0.25" right="0.25" top="0.74803149606299213" bottom="0.74803149606299213" header="0.31496062992125984" footer="0.31496062992125984"/>
  <pageSetup scale="6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P340"/>
  <sheetViews>
    <sheetView topLeftCell="A79" workbookViewId="0">
      <selection activeCell="E47" sqref="E47:G47"/>
    </sheetView>
  </sheetViews>
  <sheetFormatPr baseColWidth="10" defaultRowHeight="15"/>
  <cols>
    <col min="1" max="1" width="3.5703125" style="122" customWidth="1"/>
    <col min="2" max="2" width="6.7109375" style="51" customWidth="1"/>
    <col min="3" max="3" width="27.5703125" style="122" customWidth="1"/>
    <col min="4" max="4" width="11.5703125" style="122" customWidth="1"/>
    <col min="5" max="5" width="14.140625" style="122" customWidth="1"/>
    <col min="6" max="6" width="22.42578125" style="122" customWidth="1"/>
    <col min="7" max="7" width="11.7109375" style="122" customWidth="1"/>
    <col min="8" max="8" width="12.85546875" style="122" customWidth="1"/>
    <col min="9" max="9" width="14" style="122" customWidth="1"/>
    <col min="10" max="10" width="17.85546875" style="122" customWidth="1"/>
    <col min="11" max="11" width="12.140625" style="122" customWidth="1"/>
    <col min="12" max="12" width="14.28515625" style="122" customWidth="1"/>
    <col min="13" max="13" width="13.28515625" style="122" customWidth="1"/>
    <col min="14" max="14" width="2.5703125" style="122" customWidth="1"/>
    <col min="15" max="15" width="3.5703125" style="122" customWidth="1"/>
    <col min="16" max="16384" width="11.42578125" style="122"/>
  </cols>
  <sheetData>
    <row r="1" spans="1:1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>
      <c r="A2" s="27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7"/>
    </row>
    <row r="3" spans="1:15">
      <c r="A3" s="27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7"/>
    </row>
    <row r="4" spans="1:15">
      <c r="A4" s="27"/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7"/>
    </row>
    <row r="5" spans="1:15">
      <c r="A5" s="27"/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7"/>
    </row>
    <row r="6" spans="1:15">
      <c r="A6" s="27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7"/>
    </row>
    <row r="7" spans="1:15">
      <c r="A7" s="27"/>
      <c r="B7" s="255"/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7"/>
    </row>
    <row r="8" spans="1:15">
      <c r="A8" s="27"/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7"/>
    </row>
    <row r="9" spans="1:15">
      <c r="A9" s="27"/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7"/>
    </row>
    <row r="10" spans="1:15">
      <c r="A10" s="27"/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7"/>
    </row>
    <row r="11" spans="1:15">
      <c r="A11" s="27"/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7"/>
    </row>
    <row r="12" spans="1:15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</row>
    <row r="13" spans="1:15">
      <c r="A13" s="27"/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7"/>
    </row>
    <row r="14" spans="1:15" ht="38.25" customHeight="1">
      <c r="A14" s="27"/>
      <c r="B14" s="750" t="s">
        <v>120</v>
      </c>
      <c r="C14" s="741"/>
      <c r="D14" s="741"/>
      <c r="E14" s="741"/>
      <c r="F14" s="741"/>
      <c r="G14" s="741"/>
      <c r="H14" s="741"/>
      <c r="I14" s="741"/>
      <c r="J14" s="741"/>
      <c r="K14" s="741"/>
      <c r="L14" s="741"/>
      <c r="M14" s="741"/>
      <c r="N14" s="751"/>
      <c r="O14" s="27"/>
    </row>
    <row r="15" spans="1:15" ht="38.25" customHeight="1">
      <c r="A15" s="27"/>
      <c r="B15" s="750" t="s">
        <v>121</v>
      </c>
      <c r="C15" s="741"/>
      <c r="D15" s="741"/>
      <c r="E15" s="741"/>
      <c r="F15" s="741"/>
      <c r="G15" s="741"/>
      <c r="H15" s="741"/>
      <c r="I15" s="741"/>
      <c r="J15" s="741"/>
      <c r="K15" s="741"/>
      <c r="L15" s="741"/>
      <c r="M15" s="741"/>
      <c r="N15" s="751"/>
      <c r="O15" s="27"/>
    </row>
    <row r="16" spans="1:15" ht="38.25" customHeight="1" thickBot="1">
      <c r="A16" s="27"/>
      <c r="B16" s="746" t="s">
        <v>511</v>
      </c>
      <c r="C16" s="747"/>
      <c r="D16" s="747"/>
      <c r="E16" s="747"/>
      <c r="F16" s="747"/>
      <c r="G16" s="747"/>
      <c r="H16" s="747"/>
      <c r="I16" s="747"/>
      <c r="J16" s="747"/>
      <c r="K16" s="747"/>
      <c r="L16" s="747"/>
      <c r="M16" s="747"/>
      <c r="N16" s="748"/>
      <c r="O16" s="27"/>
    </row>
    <row r="17" spans="1:16">
      <c r="A17" s="27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27"/>
    </row>
    <row r="18" spans="1:16">
      <c r="A18" s="27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27"/>
    </row>
    <row r="19" spans="1:16">
      <c r="A19" s="27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27"/>
    </row>
    <row r="20" spans="1:16">
      <c r="A20" s="27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27"/>
    </row>
    <row r="21" spans="1:16" ht="15.75" thickBot="1">
      <c r="A21" s="27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27"/>
    </row>
    <row r="22" spans="1:16" ht="20.25" customHeight="1" thickBot="1">
      <c r="A22" s="27"/>
      <c r="C22" s="599" t="s">
        <v>123</v>
      </c>
      <c r="D22" s="600"/>
      <c r="E22" s="600"/>
      <c r="F22" s="601"/>
      <c r="G22" s="51"/>
      <c r="H22" s="599" t="s">
        <v>208</v>
      </c>
      <c r="I22" s="600"/>
      <c r="J22" s="600"/>
      <c r="K22" s="600"/>
      <c r="L22" s="601"/>
      <c r="M22" s="51"/>
      <c r="N22" s="51"/>
      <c r="O22" s="27"/>
      <c r="P22" s="29"/>
    </row>
    <row r="23" spans="1:16" ht="15.75" thickBot="1">
      <c r="A23" s="27"/>
      <c r="C23" s="94" t="s">
        <v>37</v>
      </c>
      <c r="D23" s="602" t="s">
        <v>1</v>
      </c>
      <c r="E23" s="603"/>
      <c r="F23" s="95" t="s">
        <v>2</v>
      </c>
      <c r="G23" s="51"/>
      <c r="H23" s="94" t="s">
        <v>5</v>
      </c>
      <c r="I23" s="94" t="s">
        <v>4</v>
      </c>
      <c r="J23" s="94" t="s">
        <v>6</v>
      </c>
      <c r="K23" s="94" t="s">
        <v>122</v>
      </c>
      <c r="L23" s="94" t="s">
        <v>2</v>
      </c>
      <c r="M23" s="51"/>
      <c r="N23" s="51"/>
      <c r="O23" s="27"/>
      <c r="P23" s="29"/>
    </row>
    <row r="24" spans="1:16" ht="16.5" thickBot="1">
      <c r="A24" s="27"/>
      <c r="C24" s="200">
        <f>+'ACUM-ABRIL'!B6</f>
        <v>132</v>
      </c>
      <c r="D24" s="607">
        <f>+'ACUM-ABRIL'!B7</f>
        <v>128</v>
      </c>
      <c r="E24" s="616"/>
      <c r="F24" s="201">
        <f>SUM(C24:E24)</f>
        <v>260</v>
      </c>
      <c r="G24" s="51"/>
      <c r="H24" s="200">
        <f>+'ACUM-ABRIL'!B13</f>
        <v>195</v>
      </c>
      <c r="I24" s="200">
        <f>+'ACUM-ABRIL'!B12</f>
        <v>58</v>
      </c>
      <c r="J24" s="200">
        <f>+'ACUM-ABRIL'!B14</f>
        <v>5</v>
      </c>
      <c r="K24" s="200">
        <f>+'ACUM-ABRIL'!B15</f>
        <v>2</v>
      </c>
      <c r="L24" s="201">
        <f>SUM(H24:K24)</f>
        <v>260</v>
      </c>
      <c r="M24" s="51"/>
      <c r="N24" s="51"/>
      <c r="O24" s="27"/>
      <c r="P24" s="29"/>
    </row>
    <row r="25" spans="1:16" ht="16.5" thickBot="1">
      <c r="A25" s="27"/>
      <c r="C25" s="202">
        <f>+C24/F24</f>
        <v>0.50769230769230766</v>
      </c>
      <c r="D25" s="617">
        <f>+D24/F24</f>
        <v>0.49230769230769234</v>
      </c>
      <c r="E25" s="618"/>
      <c r="F25" s="203">
        <f>SUM(C25:E25)</f>
        <v>1</v>
      </c>
      <c r="G25" s="51"/>
      <c r="H25" s="202">
        <f>+H24/L24</f>
        <v>0.75</v>
      </c>
      <c r="I25" s="202">
        <f>+I24/L24</f>
        <v>0.22307692307692309</v>
      </c>
      <c r="J25" s="202">
        <f>+J24/L24</f>
        <v>1.9230769230769232E-2</v>
      </c>
      <c r="K25" s="202">
        <f>+K24/L24</f>
        <v>7.6923076923076927E-3</v>
      </c>
      <c r="L25" s="203">
        <f>SUM(H25:K25)</f>
        <v>1</v>
      </c>
      <c r="M25" s="51"/>
      <c r="N25" s="51"/>
      <c r="O25" s="27"/>
      <c r="P25" s="29"/>
    </row>
    <row r="26" spans="1:16">
      <c r="A26" s="27"/>
      <c r="C26" s="51"/>
      <c r="D26" s="51"/>
      <c r="E26" s="51"/>
      <c r="F26" s="51"/>
      <c r="G26" s="51"/>
      <c r="H26" s="51"/>
      <c r="I26" s="51"/>
      <c r="J26" s="51"/>
      <c r="K26" s="63"/>
      <c r="L26" s="63"/>
      <c r="M26" s="63"/>
      <c r="N26" s="63"/>
      <c r="O26" s="27"/>
      <c r="P26" s="29"/>
    </row>
    <row r="27" spans="1:16">
      <c r="A27" s="27"/>
      <c r="C27" s="51"/>
      <c r="D27" s="51"/>
      <c r="E27" s="51"/>
      <c r="F27" s="51"/>
      <c r="G27" s="51"/>
      <c r="H27" s="51"/>
      <c r="I27" s="51"/>
      <c r="J27" s="63"/>
      <c r="K27" s="63"/>
      <c r="L27" s="63"/>
      <c r="M27" s="63"/>
      <c r="N27" s="63"/>
      <c r="O27" s="27"/>
      <c r="P27" s="29"/>
    </row>
    <row r="28" spans="1:16">
      <c r="A28" s="27"/>
      <c r="C28" s="51"/>
      <c r="D28" s="51"/>
      <c r="E28" s="51"/>
      <c r="F28" s="51"/>
      <c r="G28" s="51"/>
      <c r="H28" s="51"/>
      <c r="I28" s="51"/>
      <c r="J28" s="63"/>
      <c r="K28" s="63"/>
      <c r="L28" s="63"/>
      <c r="M28" s="51"/>
      <c r="N28" s="51"/>
      <c r="O28" s="27"/>
    </row>
    <row r="29" spans="1:16">
      <c r="A29" s="27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27"/>
    </row>
    <row r="30" spans="1:16">
      <c r="A30" s="27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27"/>
    </row>
    <row r="31" spans="1:16">
      <c r="A31" s="27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27"/>
    </row>
    <row r="32" spans="1:16">
      <c r="A32" s="27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27"/>
    </row>
    <row r="33" spans="1:15">
      <c r="A33" s="27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27"/>
    </row>
    <row r="34" spans="1:15">
      <c r="A34" s="27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27"/>
    </row>
    <row r="35" spans="1:15">
      <c r="A35" s="27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27"/>
    </row>
    <row r="36" spans="1:15">
      <c r="A36" s="27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27"/>
    </row>
    <row r="37" spans="1:15">
      <c r="A37" s="27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27"/>
    </row>
    <row r="38" spans="1:15">
      <c r="A38" s="27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27"/>
    </row>
    <row r="39" spans="1:15">
      <c r="A39" s="27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27"/>
    </row>
    <row r="40" spans="1:15">
      <c r="A40" s="27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27"/>
    </row>
    <row r="41" spans="1:15">
      <c r="A41" s="27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27"/>
    </row>
    <row r="42" spans="1:15">
      <c r="A42" s="27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27"/>
    </row>
    <row r="43" spans="1:15">
      <c r="A43" s="27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27"/>
    </row>
    <row r="44" spans="1:15">
      <c r="A44" s="27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27"/>
    </row>
    <row r="45" spans="1:15" ht="19.5" thickBot="1">
      <c r="A45" s="27"/>
      <c r="C45" s="51"/>
      <c r="D45" s="622" t="s">
        <v>124</v>
      </c>
      <c r="E45" s="622"/>
      <c r="F45" s="622"/>
      <c r="G45" s="622"/>
      <c r="H45" s="622"/>
      <c r="I45" s="622"/>
      <c r="J45" s="622"/>
      <c r="K45" s="51"/>
      <c r="L45" s="51"/>
      <c r="M45" s="51"/>
      <c r="N45" s="51"/>
      <c r="O45" s="27"/>
    </row>
    <row r="46" spans="1:15" ht="15.75" thickBot="1">
      <c r="A46" s="27"/>
      <c r="C46" s="51"/>
      <c r="D46" s="200">
        <v>1</v>
      </c>
      <c r="E46" s="331" t="str">
        <f>+'ACUM-ABRIL'!A49</f>
        <v>SE TIENE POR NO PRESENTADA ( NO CUMPLIÓ PREVENCIÓN)</v>
      </c>
      <c r="F46" s="206"/>
      <c r="G46" s="206"/>
      <c r="H46" s="207"/>
      <c r="I46" s="200">
        <f>+'ACUM-ABRIL'!B49</f>
        <v>18</v>
      </c>
      <c r="J46" s="202">
        <f>+I46/I63</f>
        <v>6.9230769230769235E-2</v>
      </c>
      <c r="K46" s="51"/>
      <c r="L46" s="51"/>
      <c r="M46" s="51"/>
      <c r="N46" s="51"/>
      <c r="O46" s="27"/>
    </row>
    <row r="47" spans="1:15" ht="15.75" thickBot="1">
      <c r="A47" s="27"/>
      <c r="C47" s="51"/>
      <c r="D47" s="200">
        <v>2</v>
      </c>
      <c r="E47" s="331" t="str">
        <f>+'ACUM-ABRIL'!A50</f>
        <v>NO CUMPLIO CON LOS EXTREMOS DEL ARTÍCULO 79 (REQUISITOS)</v>
      </c>
      <c r="F47" s="206"/>
      <c r="G47" s="206"/>
      <c r="H47" s="207"/>
      <c r="I47" s="200">
        <f>+'ACUM-ABRIL'!B50</f>
        <v>0</v>
      </c>
      <c r="J47" s="202">
        <f>+I47/I63</f>
        <v>0</v>
      </c>
      <c r="K47" s="51"/>
      <c r="L47" s="51"/>
      <c r="M47" s="51"/>
      <c r="N47" s="51"/>
      <c r="O47" s="27"/>
    </row>
    <row r="48" spans="1:15" ht="15.75" thickBot="1">
      <c r="A48" s="27"/>
      <c r="C48" s="51"/>
      <c r="D48" s="200">
        <v>3</v>
      </c>
      <c r="E48" s="331" t="str">
        <f>+'ACUM-ABRIL'!A51</f>
        <v xml:space="preserve">INCOMPETENCIA </v>
      </c>
      <c r="F48" s="206"/>
      <c r="G48" s="206"/>
      <c r="H48" s="207"/>
      <c r="I48" s="200">
        <f>+'ACUM-ABRIL'!B51</f>
        <v>2</v>
      </c>
      <c r="J48" s="202">
        <f>+I48/I63</f>
        <v>7.6923076923076927E-3</v>
      </c>
      <c r="K48" s="51"/>
      <c r="L48" s="51"/>
      <c r="M48" s="51"/>
      <c r="N48" s="51"/>
      <c r="O48" s="27"/>
    </row>
    <row r="49" spans="1:15" ht="15.75" thickBot="1">
      <c r="A49" s="27"/>
      <c r="C49" s="51"/>
      <c r="D49" s="200">
        <v>4</v>
      </c>
      <c r="E49" s="331" t="str">
        <f>+'ACUM-ABRIL'!A52</f>
        <v>IMPROCEDENTE POR INEXISTENTE</v>
      </c>
      <c r="F49" s="206"/>
      <c r="G49" s="206"/>
      <c r="H49" s="207"/>
      <c r="I49" s="200">
        <f>+'ACUM-ABRIL'!B52</f>
        <v>39</v>
      </c>
      <c r="J49" s="202">
        <f>+I49/I63</f>
        <v>0.15</v>
      </c>
      <c r="K49" s="51"/>
      <c r="L49" s="51"/>
      <c r="M49" s="51"/>
      <c r="N49" s="51"/>
      <c r="O49" s="27"/>
    </row>
    <row r="50" spans="1:15" ht="15.75" thickBot="1">
      <c r="A50" s="27"/>
      <c r="C50" s="51"/>
      <c r="D50" s="200">
        <v>5</v>
      </c>
      <c r="E50" s="331" t="str">
        <f>+'ACUM-ABRIL'!A53</f>
        <v>IMPROCEDENTE, CONFIDENCIAL E INEXISTENTE</v>
      </c>
      <c r="F50" s="206"/>
      <c r="G50" s="206"/>
      <c r="H50" s="207"/>
      <c r="I50" s="200">
        <f>+'ACUM-ABRIL'!B53</f>
        <v>2</v>
      </c>
      <c r="J50" s="202">
        <f>+I50/I63</f>
        <v>7.6923076923076927E-3</v>
      </c>
      <c r="K50" s="51"/>
      <c r="L50" s="51"/>
      <c r="M50" s="51"/>
      <c r="N50" s="51"/>
      <c r="O50" s="27"/>
    </row>
    <row r="51" spans="1:15" ht="15.75" thickBot="1">
      <c r="A51" s="27"/>
      <c r="C51" s="51"/>
      <c r="D51" s="200">
        <v>6</v>
      </c>
      <c r="E51" s="331" t="str">
        <f>+'ACUM-ABRIL'!A54</f>
        <v>PROCEDENTE</v>
      </c>
      <c r="F51" s="206"/>
      <c r="G51" s="206"/>
      <c r="H51" s="207"/>
      <c r="I51" s="200">
        <f>+'ACUM-ABRIL'!B54</f>
        <v>37</v>
      </c>
      <c r="J51" s="202">
        <f>+I51/I63</f>
        <v>0.1423076923076923</v>
      </c>
      <c r="K51" s="51"/>
      <c r="L51" s="51"/>
      <c r="M51" s="51"/>
      <c r="N51" s="51"/>
      <c r="O51" s="27"/>
    </row>
    <row r="52" spans="1:15" s="497" customFormat="1" ht="15.75" thickBot="1">
      <c r="A52" s="27"/>
      <c r="B52" s="51"/>
      <c r="C52" s="51"/>
      <c r="D52" s="200">
        <v>7</v>
      </c>
      <c r="E52" s="331" t="str">
        <f>+'ACUM-ABRIL'!A55</f>
        <v xml:space="preserve">PROCEDENTE PARCIAL POR CONFIDENCIALIDAD </v>
      </c>
      <c r="F52" s="206"/>
      <c r="G52" s="206"/>
      <c r="H52" s="207"/>
      <c r="I52" s="200">
        <f>+'ACUM-ABRIL'!B55</f>
        <v>110</v>
      </c>
      <c r="J52" s="202">
        <f>I52/I63</f>
        <v>0.42307692307692307</v>
      </c>
      <c r="K52" s="51"/>
      <c r="L52" s="51"/>
      <c r="M52" s="51"/>
      <c r="N52" s="51"/>
      <c r="O52" s="27"/>
    </row>
    <row r="53" spans="1:15" s="497" customFormat="1" ht="15.75" thickBot="1">
      <c r="A53" s="27"/>
      <c r="B53" s="51"/>
      <c r="C53" s="51"/>
      <c r="D53" s="200">
        <v>8</v>
      </c>
      <c r="E53" s="331" t="str">
        <f>+'ACUM-ABRIL'!A56</f>
        <v>IMPROCEDENTE POR CONFIDENCIALIDAD Y RESERVADA</v>
      </c>
      <c r="F53" s="206"/>
      <c r="G53" s="206"/>
      <c r="H53" s="207"/>
      <c r="I53" s="200">
        <f>+'ACUM-ABRIL'!B56</f>
        <v>0</v>
      </c>
      <c r="J53" s="202">
        <f>I53/I63</f>
        <v>0</v>
      </c>
      <c r="K53" s="51"/>
      <c r="L53" s="51"/>
      <c r="M53" s="51"/>
      <c r="N53" s="51"/>
      <c r="O53" s="27"/>
    </row>
    <row r="54" spans="1:15" ht="15.75" thickBot="1">
      <c r="A54" s="27"/>
      <c r="C54" s="51"/>
      <c r="D54" s="200">
        <v>9</v>
      </c>
      <c r="E54" s="331" t="str">
        <f>+'ACUM-ABRIL'!A57</f>
        <v>PROCEDENTE PARCIAL POR CONFIDENCIALIDAD E INEXISTENCIA</v>
      </c>
      <c r="F54" s="206"/>
      <c r="G54" s="206"/>
      <c r="H54" s="207"/>
      <c r="I54" s="200">
        <f>+'ACUM-ABRIL'!B57</f>
        <v>18</v>
      </c>
      <c r="J54" s="202">
        <f>+I54/I63</f>
        <v>6.9230769230769235E-2</v>
      </c>
      <c r="K54" s="51"/>
      <c r="L54" s="51"/>
      <c r="M54" s="51"/>
      <c r="N54" s="51"/>
      <c r="O54" s="27"/>
    </row>
    <row r="55" spans="1:15" ht="15.75" thickBot="1">
      <c r="A55" s="27"/>
      <c r="C55" s="51"/>
      <c r="D55" s="200">
        <v>10</v>
      </c>
      <c r="E55" s="331" t="str">
        <f>+'ACUM-ABRIL'!A58</f>
        <v>PROCEDENTE PARCIAL POR CONFIDENCIALIDAD, RESERVA E INEXISTENCIA</v>
      </c>
      <c r="F55" s="474"/>
      <c r="G55" s="474"/>
      <c r="H55" s="475"/>
      <c r="I55" s="200">
        <f>+'ACUM-ABRIL'!B58</f>
        <v>2</v>
      </c>
      <c r="J55" s="202">
        <f>+I55/I63</f>
        <v>7.6923076923076927E-3</v>
      </c>
      <c r="K55" s="51"/>
      <c r="L55" s="51"/>
      <c r="M55" s="51"/>
      <c r="N55" s="51"/>
      <c r="O55" s="27"/>
    </row>
    <row r="56" spans="1:15" ht="15.75" thickBot="1">
      <c r="A56" s="27"/>
      <c r="C56" s="51"/>
      <c r="D56" s="200">
        <v>11</v>
      </c>
      <c r="E56" s="331" t="str">
        <f>+'ACUM-ABRIL'!A59</f>
        <v>PROCEDENTE PARCIAL POR INEXISTENCIA</v>
      </c>
      <c r="F56" s="474"/>
      <c r="G56" s="474"/>
      <c r="H56" s="475"/>
      <c r="I56" s="200">
        <f>+'ACUM-ABRIL'!B59</f>
        <v>17</v>
      </c>
      <c r="J56" s="202">
        <f>+I56/I63</f>
        <v>6.5384615384615388E-2</v>
      </c>
      <c r="K56" s="51"/>
      <c r="L56" s="51"/>
      <c r="M56" s="51"/>
      <c r="N56" s="51"/>
      <c r="O56" s="27"/>
    </row>
    <row r="57" spans="1:15" ht="15.75" thickBot="1">
      <c r="A57" s="27"/>
      <c r="C57" s="51"/>
      <c r="D57" s="200">
        <v>12</v>
      </c>
      <c r="E57" s="331" t="str">
        <f>+'ACUM-ABRIL'!A60</f>
        <v>PROCEDENTE PARCIAL POR RESERVA</v>
      </c>
      <c r="F57" s="206"/>
      <c r="G57" s="206"/>
      <c r="H57" s="207"/>
      <c r="I57" s="200">
        <f>+'ACUM-ABRIL'!B60</f>
        <v>0</v>
      </c>
      <c r="J57" s="202">
        <f>+I57/I63</f>
        <v>0</v>
      </c>
      <c r="K57" s="51"/>
      <c r="L57" s="51"/>
      <c r="M57" s="51"/>
      <c r="N57" s="51"/>
      <c r="O57" s="27"/>
    </row>
    <row r="58" spans="1:15" ht="15.75" thickBot="1">
      <c r="A58" s="27"/>
      <c r="C58" s="51"/>
      <c r="D58" s="200">
        <v>13</v>
      </c>
      <c r="E58" s="331" t="str">
        <f>+'ACUM-ABRIL'!A61</f>
        <v>PROCEDENTE PARCIAL POR RESERVA Y CONFIDENCIALIDAD</v>
      </c>
      <c r="F58" s="206"/>
      <c r="G58" s="206"/>
      <c r="H58" s="207"/>
      <c r="I58" s="200">
        <f>+'ACUM-ABRIL'!B61</f>
        <v>4</v>
      </c>
      <c r="J58" s="202">
        <f>+I58/I63</f>
        <v>1.5384615384615385E-2</v>
      </c>
      <c r="K58" s="51"/>
      <c r="L58" s="51"/>
      <c r="M58" s="51"/>
      <c r="N58" s="51"/>
      <c r="O58" s="27"/>
    </row>
    <row r="59" spans="1:15" ht="15.75" thickBot="1">
      <c r="A59" s="27"/>
      <c r="C59" s="51"/>
      <c r="D59" s="200">
        <v>14</v>
      </c>
      <c r="E59" s="331" t="str">
        <f>+'ACUM-ABRIL'!A62</f>
        <v>PROCEDENE PARCIAL POR RESERVA E INEXISTENCIA</v>
      </c>
      <c r="F59" s="206"/>
      <c r="G59" s="206"/>
      <c r="H59" s="207"/>
      <c r="I59" s="200">
        <f>+'ACUM-ABRIL'!B62</f>
        <v>0</v>
      </c>
      <c r="J59" s="202">
        <f>+I59/I63</f>
        <v>0</v>
      </c>
      <c r="K59" s="51"/>
      <c r="L59" s="51"/>
      <c r="M59" s="51"/>
      <c r="N59" s="51"/>
      <c r="O59" s="27"/>
    </row>
    <row r="60" spans="1:15" ht="15.75" thickBot="1">
      <c r="A60" s="27"/>
      <c r="C60" s="51"/>
      <c r="D60" s="200">
        <v>15</v>
      </c>
      <c r="E60" s="331" t="str">
        <f>+'ACUM-ABRIL'!A63</f>
        <v>IMPROCEDENTE POR RESERVADA</v>
      </c>
      <c r="F60" s="206"/>
      <c r="G60" s="206"/>
      <c r="H60" s="207"/>
      <c r="I60" s="200">
        <f>+'ACUM-ABRIL'!B63</f>
        <v>10</v>
      </c>
      <c r="J60" s="202">
        <f>+I60/I63</f>
        <v>3.8461538461538464E-2</v>
      </c>
      <c r="K60" s="51"/>
      <c r="L60" s="51"/>
      <c r="M60" s="51"/>
      <c r="N60" s="51"/>
      <c r="O60" s="27"/>
    </row>
    <row r="61" spans="1:15" ht="15.75" thickBot="1">
      <c r="A61" s="27"/>
      <c r="C61" s="51"/>
      <c r="D61" s="200">
        <v>16</v>
      </c>
      <c r="E61" s="331" t="str">
        <f>+'ACUM-ABRIL'!A64</f>
        <v>IMPROCEDENTE POR RESERVADA E INEXISTENCIA</v>
      </c>
      <c r="F61" s="206"/>
      <c r="G61" s="206"/>
      <c r="H61" s="207"/>
      <c r="I61" s="200">
        <f>+'ACUM-ABRIL'!B64</f>
        <v>1</v>
      </c>
      <c r="J61" s="202">
        <f>+I61/I63</f>
        <v>3.8461538461538464E-3</v>
      </c>
      <c r="K61" s="51"/>
      <c r="L61" s="51"/>
      <c r="M61" s="51"/>
      <c r="N61" s="51"/>
      <c r="O61" s="27"/>
    </row>
    <row r="62" spans="1:15" ht="15.75" thickBot="1">
      <c r="A62" s="27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27"/>
    </row>
    <row r="63" spans="1:15" s="169" customFormat="1" ht="16.5" thickBot="1">
      <c r="A63" s="166"/>
      <c r="B63" s="167"/>
      <c r="C63" s="167"/>
      <c r="D63" s="167"/>
      <c r="E63" s="167"/>
      <c r="F63" s="167"/>
      <c r="G63" s="167"/>
      <c r="H63" s="167"/>
      <c r="I63" s="201">
        <f>SUM(I46:I62)</f>
        <v>260</v>
      </c>
      <c r="J63" s="203">
        <f>SUM(J46:J62)</f>
        <v>0.99999999999999989</v>
      </c>
      <c r="K63" s="167"/>
      <c r="L63" s="167"/>
      <c r="M63" s="167"/>
      <c r="N63" s="167"/>
      <c r="O63" s="166"/>
    </row>
    <row r="64" spans="1:15">
      <c r="A64" s="27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27"/>
    </row>
    <row r="65" spans="1:15">
      <c r="A65" s="27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27"/>
    </row>
    <row r="66" spans="1:15">
      <c r="A66" s="27"/>
      <c r="N66" s="51"/>
      <c r="O66" s="27"/>
    </row>
    <row r="67" spans="1:15">
      <c r="A67" s="27"/>
      <c r="N67" s="51"/>
      <c r="O67" s="27"/>
    </row>
    <row r="68" spans="1:15">
      <c r="A68" s="27"/>
      <c r="N68" s="51"/>
      <c r="O68" s="27"/>
    </row>
    <row r="69" spans="1:15">
      <c r="A69" s="27"/>
      <c r="N69" s="51"/>
      <c r="O69" s="27"/>
    </row>
    <row r="70" spans="1:15">
      <c r="A70" s="27"/>
      <c r="N70" s="51"/>
      <c r="O70" s="27"/>
    </row>
    <row r="71" spans="1:15">
      <c r="A71" s="27"/>
      <c r="N71" s="51"/>
      <c r="O71" s="27"/>
    </row>
    <row r="72" spans="1:15">
      <c r="A72" s="27"/>
      <c r="N72" s="51"/>
      <c r="O72" s="27"/>
    </row>
    <row r="73" spans="1:15">
      <c r="A73" s="27"/>
      <c r="N73" s="51"/>
      <c r="O73" s="27"/>
    </row>
    <row r="74" spans="1:15">
      <c r="A74" s="27"/>
      <c r="N74" s="51"/>
      <c r="O74" s="27"/>
    </row>
    <row r="75" spans="1:15">
      <c r="A75" s="27"/>
      <c r="N75" s="51"/>
      <c r="O75" s="27"/>
    </row>
    <row r="76" spans="1:15">
      <c r="A76" s="27"/>
      <c r="N76" s="51"/>
      <c r="O76" s="27"/>
    </row>
    <row r="77" spans="1:15">
      <c r="A77" s="27"/>
      <c r="N77" s="51"/>
      <c r="O77" s="27"/>
    </row>
    <row r="78" spans="1:15">
      <c r="A78" s="27"/>
      <c r="N78" s="51"/>
      <c r="O78" s="27"/>
    </row>
    <row r="79" spans="1:15">
      <c r="A79" s="27"/>
      <c r="N79" s="51"/>
      <c r="O79" s="27"/>
    </row>
    <row r="80" spans="1:15">
      <c r="A80" s="27"/>
      <c r="N80" s="51"/>
      <c r="O80" s="27"/>
    </row>
    <row r="81" spans="1:15">
      <c r="A81" s="27"/>
      <c r="N81" s="51"/>
      <c r="O81" s="27"/>
    </row>
    <row r="82" spans="1:15">
      <c r="A82" s="27"/>
      <c r="N82" s="51"/>
      <c r="O82" s="27"/>
    </row>
    <row r="83" spans="1:15">
      <c r="A83" s="27"/>
      <c r="N83" s="51"/>
      <c r="O83" s="27"/>
    </row>
    <row r="84" spans="1:15">
      <c r="A84" s="27"/>
      <c r="N84" s="51"/>
      <c r="O84" s="27"/>
    </row>
    <row r="85" spans="1:15">
      <c r="A85" s="27"/>
      <c r="N85" s="51"/>
      <c r="O85" s="27"/>
    </row>
    <row r="86" spans="1:15">
      <c r="A86" s="27"/>
      <c r="N86" s="51"/>
      <c r="O86" s="27"/>
    </row>
    <row r="87" spans="1:15">
      <c r="A87" s="27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27"/>
    </row>
    <row r="88" spans="1:15">
      <c r="A88" s="27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27"/>
    </row>
    <row r="89" spans="1:15" s="497" customFormat="1">
      <c r="A89" s="27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27"/>
    </row>
    <row r="90" spans="1:15" s="497" customFormat="1">
      <c r="A90" s="27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27"/>
    </row>
    <row r="91" spans="1:15" s="497" customFormat="1">
      <c r="A91" s="27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27"/>
    </row>
    <row r="92" spans="1:15" s="497" customFormat="1">
      <c r="A92" s="27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27"/>
    </row>
    <row r="93" spans="1:15" s="497" customFormat="1">
      <c r="A93" s="27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27"/>
    </row>
    <row r="94" spans="1:15" s="497" customFormat="1">
      <c r="A94" s="27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27"/>
    </row>
    <row r="95" spans="1:15" s="497" customFormat="1">
      <c r="A95" s="27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27"/>
    </row>
    <row r="96" spans="1:15" s="497" customFormat="1">
      <c r="A96" s="27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27"/>
    </row>
    <row r="97" spans="1:15" s="497" customFormat="1">
      <c r="A97" s="27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27"/>
    </row>
    <row r="98" spans="1:15" s="497" customFormat="1">
      <c r="A98" s="27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27"/>
    </row>
    <row r="99" spans="1:15" s="497" customFormat="1">
      <c r="A99" s="27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27"/>
    </row>
    <row r="100" spans="1:15" s="497" customFormat="1">
      <c r="A100" s="27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27"/>
    </row>
    <row r="101" spans="1:15">
      <c r="A101" s="27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27"/>
    </row>
    <row r="102" spans="1:15">
      <c r="A102" s="27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27"/>
    </row>
    <row r="103" spans="1:15">
      <c r="A103" s="27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27"/>
    </row>
    <row r="104" spans="1:15">
      <c r="A104" s="27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27"/>
    </row>
    <row r="105" spans="1:15">
      <c r="A105" s="27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27"/>
    </row>
    <row r="106" spans="1:15">
      <c r="A106" s="27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27"/>
    </row>
    <row r="107" spans="1:15">
      <c r="A107" s="27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27"/>
    </row>
    <row r="108" spans="1:15">
      <c r="A108" s="27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27"/>
    </row>
    <row r="109" spans="1:15" ht="15.75" thickBot="1">
      <c r="A109" s="27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27"/>
    </row>
    <row r="110" spans="1:15" ht="19.5" thickBot="1">
      <c r="A110" s="27"/>
      <c r="C110" s="51"/>
      <c r="D110" s="604" t="s">
        <v>183</v>
      </c>
      <c r="E110" s="605"/>
      <c r="F110" s="605"/>
      <c r="G110" s="605"/>
      <c r="H110" s="605"/>
      <c r="I110" s="606"/>
      <c r="J110" s="51"/>
      <c r="K110" s="51"/>
      <c r="L110" s="51"/>
      <c r="M110" s="51"/>
      <c r="N110" s="51"/>
      <c r="O110" s="27"/>
    </row>
    <row r="111" spans="1:15" ht="15.75" thickBot="1">
      <c r="A111" s="27"/>
      <c r="C111" s="51"/>
      <c r="D111" s="208">
        <v>1</v>
      </c>
      <c r="E111" s="743" t="str">
        <f>+'ACUM-ABRIL'!A74</f>
        <v>VÍA INFOMEX</v>
      </c>
      <c r="F111" s="744"/>
      <c r="G111" s="745"/>
      <c r="H111" s="209">
        <f>+'ACUM-ABRIL'!B74</f>
        <v>132</v>
      </c>
      <c r="I111" s="210">
        <f>+H111/H119</f>
        <v>0.50769230769230766</v>
      </c>
      <c r="J111" s="51"/>
      <c r="K111" s="51"/>
      <c r="L111" s="51"/>
      <c r="M111" s="51"/>
      <c r="N111" s="51"/>
      <c r="O111" s="27"/>
    </row>
    <row r="112" spans="1:15" ht="15.75" customHeight="1" thickBot="1">
      <c r="A112" s="27"/>
      <c r="C112" s="51"/>
      <c r="D112" s="208">
        <v>2</v>
      </c>
      <c r="E112" s="743" t="str">
        <f>+'ACUM-ABRIL'!A75</f>
        <v>COPIA CERTIFICADA</v>
      </c>
      <c r="F112" s="744"/>
      <c r="G112" s="745"/>
      <c r="H112" s="209">
        <f>+'ACUM-ABRIL'!B75</f>
        <v>82</v>
      </c>
      <c r="I112" s="210">
        <f>+H112/H119</f>
        <v>0.31538461538461537</v>
      </c>
      <c r="J112" s="51"/>
      <c r="K112" s="51"/>
      <c r="L112" s="51"/>
      <c r="M112" s="51"/>
      <c r="O112" s="27"/>
    </row>
    <row r="113" spans="1:15" ht="15.75" customHeight="1" thickBot="1">
      <c r="A113" s="27"/>
      <c r="C113" s="51"/>
      <c r="D113" s="208">
        <v>3</v>
      </c>
      <c r="E113" s="743" t="str">
        <f>+'ACUM-ABRIL'!A76</f>
        <v>COPIA SIMPLE</v>
      </c>
      <c r="F113" s="744"/>
      <c r="G113" s="745"/>
      <c r="H113" s="209">
        <f>+'ACUM-ABRIL'!B76</f>
        <v>44</v>
      </c>
      <c r="I113" s="210">
        <f>+H113/H119</f>
        <v>0.16923076923076924</v>
      </c>
      <c r="J113" s="51"/>
      <c r="K113" s="51"/>
      <c r="L113" s="51"/>
      <c r="M113" s="51"/>
      <c r="N113" s="51"/>
      <c r="O113" s="27"/>
    </row>
    <row r="114" spans="1:15" ht="15.75" customHeight="1" thickBot="1">
      <c r="A114" s="27"/>
      <c r="C114" s="51"/>
      <c r="D114" s="208">
        <v>4</v>
      </c>
      <c r="E114" s="743" t="str">
        <f>+'ACUM-ABRIL'!A77</f>
        <v>COPIA CERTIFICADA COPIA SIMPLE</v>
      </c>
      <c r="F114" s="744"/>
      <c r="G114" s="745"/>
      <c r="H114" s="209">
        <f>+'ACUM-ABRIL'!B77</f>
        <v>1</v>
      </c>
      <c r="I114" s="210">
        <f>+H114/H119</f>
        <v>3.8461538461538464E-3</v>
      </c>
      <c r="J114" s="51"/>
      <c r="K114" s="51"/>
      <c r="L114" s="51"/>
      <c r="M114" s="51"/>
      <c r="N114" s="51"/>
      <c r="O114" s="27"/>
    </row>
    <row r="115" spans="1:15" ht="15.75" customHeight="1" thickBot="1">
      <c r="A115" s="27"/>
      <c r="C115" s="51"/>
      <c r="D115" s="208">
        <v>5</v>
      </c>
      <c r="E115" s="743" t="str">
        <f>+'ACUM-ABRIL'!A78</f>
        <v>CD</v>
      </c>
      <c r="F115" s="744"/>
      <c r="G115" s="745"/>
      <c r="H115" s="209">
        <f>+'ACUM-ABRIL'!B78</f>
        <v>1</v>
      </c>
      <c r="I115" s="210">
        <f>+H115/H119</f>
        <v>3.8461538461538464E-3</v>
      </c>
      <c r="J115" s="51"/>
      <c r="K115" s="51"/>
      <c r="L115" s="51"/>
      <c r="M115" s="51"/>
      <c r="N115" s="51"/>
      <c r="O115" s="27"/>
    </row>
    <row r="116" spans="1:15" ht="15.75" customHeight="1" thickBot="1">
      <c r="A116" s="27"/>
      <c r="C116" s="51"/>
      <c r="D116" s="208">
        <v>6</v>
      </c>
      <c r="E116" s="743" t="str">
        <f>+'ACUM-ABRIL'!A79</f>
        <v>CONSULTA DIRECTA</v>
      </c>
      <c r="F116" s="744"/>
      <c r="G116" s="745"/>
      <c r="H116" s="209">
        <f>+'ACUM-ABRIL'!B79</f>
        <v>0</v>
      </c>
      <c r="I116" s="210">
        <v>0</v>
      </c>
      <c r="J116" s="51"/>
      <c r="K116" s="51"/>
      <c r="L116" s="51"/>
      <c r="M116" s="51"/>
      <c r="N116" s="51"/>
      <c r="O116" s="27"/>
    </row>
    <row r="117" spans="1:15" ht="15" customHeight="1">
      <c r="A117" s="27"/>
      <c r="C117" s="51"/>
      <c r="D117" s="208">
        <v>7</v>
      </c>
      <c r="E117" s="743" t="str">
        <f>+'ACUM-ABRIL'!A80</f>
        <v>COPIA SIMPLE Y COPIA DIGITAL</v>
      </c>
      <c r="F117" s="744"/>
      <c r="G117" s="745"/>
      <c r="H117" s="209">
        <f>+'ACUM-ABRIL'!B80</f>
        <v>0</v>
      </c>
      <c r="I117" s="210">
        <f>+H117/H119</f>
        <v>0</v>
      </c>
      <c r="J117" s="51"/>
      <c r="K117" s="51"/>
      <c r="L117" s="51"/>
      <c r="M117" s="51"/>
      <c r="N117" s="51"/>
      <c r="O117" s="27"/>
    </row>
    <row r="118" spans="1:15" ht="15.75" thickBot="1">
      <c r="A118" s="27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O118" s="27"/>
    </row>
    <row r="119" spans="1:15" s="169" customFormat="1" ht="16.5" thickBot="1">
      <c r="A119" s="166"/>
      <c r="B119" s="167"/>
      <c r="C119" s="167"/>
      <c r="D119" s="167"/>
      <c r="E119" s="167"/>
      <c r="F119" s="170"/>
      <c r="G119" s="211" t="s">
        <v>2</v>
      </c>
      <c r="H119" s="201">
        <f>SUM(H111:H118)</f>
        <v>260</v>
      </c>
      <c r="I119" s="212">
        <f>SUM(I111:I118)</f>
        <v>1</v>
      </c>
      <c r="J119" s="167"/>
      <c r="K119" s="167"/>
      <c r="L119" s="167"/>
      <c r="M119" s="167"/>
      <c r="N119" s="167"/>
      <c r="O119" s="166"/>
    </row>
    <row r="120" spans="1:15">
      <c r="A120" s="27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27"/>
    </row>
    <row r="121" spans="1:15">
      <c r="A121" s="27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27"/>
    </row>
    <row r="122" spans="1:15" ht="18.75">
      <c r="A122" s="27"/>
      <c r="C122" s="51"/>
      <c r="D122" s="749"/>
      <c r="E122" s="749"/>
      <c r="F122" s="749"/>
      <c r="G122" s="749"/>
      <c r="H122" s="749"/>
      <c r="I122" s="749"/>
      <c r="J122" s="51"/>
      <c r="K122" s="51"/>
      <c r="L122" s="51"/>
      <c r="M122" s="51"/>
      <c r="N122" s="51"/>
      <c r="O122" s="27"/>
    </row>
    <row r="123" spans="1:15">
      <c r="A123" s="27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27"/>
    </row>
    <row r="124" spans="1:15">
      <c r="A124" s="27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27"/>
    </row>
    <row r="125" spans="1:15">
      <c r="A125" s="27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27"/>
    </row>
    <row r="126" spans="1:15">
      <c r="A126" s="27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27"/>
    </row>
    <row r="127" spans="1:15">
      <c r="A127" s="27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27"/>
    </row>
    <row r="128" spans="1:15">
      <c r="A128" s="27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27"/>
    </row>
    <row r="129" spans="1:15">
      <c r="A129" s="27"/>
      <c r="C129" s="51"/>
      <c r="D129" s="51"/>
      <c r="E129" s="51"/>
      <c r="F129" s="51"/>
      <c r="G129" s="51"/>
      <c r="H129" s="51"/>
      <c r="I129" s="51"/>
      <c r="J129" s="51"/>
      <c r="K129" s="51"/>
      <c r="L129" s="51" t="s">
        <v>185</v>
      </c>
      <c r="M129" s="51"/>
      <c r="N129" s="51"/>
      <c r="O129" s="27"/>
    </row>
    <row r="130" spans="1:15">
      <c r="A130" s="27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27"/>
    </row>
    <row r="131" spans="1:15">
      <c r="A131" s="27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27"/>
    </row>
    <row r="132" spans="1:15">
      <c r="A132" s="27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27"/>
    </row>
    <row r="133" spans="1:15">
      <c r="A133" s="27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27"/>
    </row>
    <row r="134" spans="1:15">
      <c r="A134" s="27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27"/>
    </row>
    <row r="135" spans="1:15">
      <c r="A135" s="27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27"/>
    </row>
    <row r="136" spans="1:15">
      <c r="A136" s="27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27"/>
    </row>
    <row r="137" spans="1:15">
      <c r="A137" s="27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27"/>
    </row>
    <row r="138" spans="1:15">
      <c r="A138" s="27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27"/>
    </row>
    <row r="139" spans="1:15">
      <c r="A139" s="27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27"/>
    </row>
    <row r="140" spans="1:15">
      <c r="A140" s="27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27"/>
    </row>
    <row r="141" spans="1:15">
      <c r="A141" s="27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27"/>
    </row>
    <row r="142" spans="1:15">
      <c r="A142" s="27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27"/>
    </row>
    <row r="143" spans="1:15">
      <c r="A143" s="27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27"/>
    </row>
    <row r="144" spans="1:15">
      <c r="A144" s="27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27"/>
    </row>
    <row r="145" spans="1:15">
      <c r="A145" s="27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27"/>
    </row>
    <row r="146" spans="1:15">
      <c r="A146" s="27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27"/>
    </row>
    <row r="147" spans="1:15">
      <c r="A147" s="27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27"/>
    </row>
    <row r="148" spans="1:15" ht="15.75" thickBot="1">
      <c r="A148" s="27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27"/>
    </row>
    <row r="149" spans="1:15" ht="19.5" thickBot="1">
      <c r="A149" s="27"/>
      <c r="C149" s="51"/>
      <c r="D149" s="51"/>
      <c r="E149" s="599" t="s">
        <v>209</v>
      </c>
      <c r="F149" s="600"/>
      <c r="G149" s="600"/>
      <c r="H149" s="600"/>
      <c r="I149" s="601"/>
      <c r="J149" s="51"/>
      <c r="K149" s="51"/>
      <c r="L149" s="51"/>
      <c r="M149" s="51"/>
      <c r="N149" s="51"/>
      <c r="O149" s="27"/>
    </row>
    <row r="150" spans="1:15" ht="15.75" thickBot="1">
      <c r="A150" s="27"/>
      <c r="C150" s="51"/>
      <c r="D150" s="51"/>
      <c r="E150" s="607" t="s">
        <v>9</v>
      </c>
      <c r="F150" s="608"/>
      <c r="G150" s="608"/>
      <c r="H150" s="609"/>
      <c r="I150" s="213">
        <f>+'ACUM-ABRIL'!B39</f>
        <v>582</v>
      </c>
      <c r="J150" s="51"/>
      <c r="K150" s="51"/>
      <c r="L150" s="51"/>
      <c r="M150" s="51"/>
      <c r="N150" s="51"/>
      <c r="O150" s="27"/>
    </row>
    <row r="151" spans="1:15" ht="16.5" thickBot="1">
      <c r="A151" s="27"/>
      <c r="C151" s="51"/>
      <c r="D151" s="51"/>
      <c r="E151" s="51"/>
      <c r="F151" s="51"/>
      <c r="G151" s="51"/>
      <c r="H151" s="214" t="s">
        <v>2</v>
      </c>
      <c r="I151" s="211">
        <f>SUM(I150)</f>
        <v>582</v>
      </c>
      <c r="J151" s="51"/>
      <c r="K151" s="51"/>
      <c r="L151" s="51"/>
      <c r="M151" s="51"/>
      <c r="N151" s="51"/>
      <c r="O151" s="27"/>
    </row>
    <row r="152" spans="1:15">
      <c r="A152" s="27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27"/>
    </row>
    <row r="153" spans="1:15" ht="15.75" thickBot="1">
      <c r="A153" s="27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27"/>
    </row>
    <row r="154" spans="1:15" ht="19.5" thickBot="1">
      <c r="A154" s="27"/>
      <c r="C154" s="51"/>
      <c r="D154" s="51"/>
      <c r="E154" s="599" t="s">
        <v>186</v>
      </c>
      <c r="F154" s="600"/>
      <c r="G154" s="600"/>
      <c r="H154" s="600"/>
      <c r="I154" s="601"/>
      <c r="J154" s="51"/>
      <c r="K154" s="51"/>
      <c r="L154" s="51"/>
      <c r="M154" s="51"/>
      <c r="N154" s="51"/>
      <c r="O154" s="27"/>
    </row>
    <row r="155" spans="1:15" ht="15.75" thickBot="1">
      <c r="A155" s="27"/>
      <c r="C155" s="51"/>
      <c r="D155" s="51"/>
      <c r="E155" s="607" t="s">
        <v>194</v>
      </c>
      <c r="F155" s="608"/>
      <c r="G155" s="608"/>
      <c r="H155" s="609"/>
      <c r="I155" s="215">
        <f>+'ACUM-ABRIL'!B88</f>
        <v>856</v>
      </c>
      <c r="J155" s="51"/>
      <c r="K155" s="51"/>
      <c r="L155" s="51"/>
      <c r="M155" s="51"/>
      <c r="N155" s="51"/>
      <c r="O155" s="27"/>
    </row>
    <row r="156" spans="1:15" ht="16.5" thickBot="1">
      <c r="A156" s="27"/>
      <c r="C156" s="51"/>
      <c r="D156" s="51"/>
      <c r="E156" s="51"/>
      <c r="F156" s="51"/>
      <c r="G156" s="51"/>
      <c r="H156" s="214" t="s">
        <v>2</v>
      </c>
      <c r="I156" s="211">
        <f>SUM(I155)</f>
        <v>856</v>
      </c>
      <c r="J156" s="51"/>
      <c r="K156" s="51"/>
      <c r="L156" s="51"/>
      <c r="M156" s="51"/>
      <c r="N156" s="51"/>
      <c r="O156" s="27"/>
    </row>
    <row r="157" spans="1:15">
      <c r="A157" s="27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27"/>
    </row>
    <row r="158" spans="1:15" ht="15.75" thickBot="1">
      <c r="A158" s="27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27"/>
    </row>
    <row r="159" spans="1:15" ht="19.5" thickBot="1">
      <c r="A159" s="27"/>
      <c r="C159" s="51"/>
      <c r="D159" s="51"/>
      <c r="E159" s="610" t="s">
        <v>224</v>
      </c>
      <c r="F159" s="611"/>
      <c r="G159" s="611"/>
      <c r="H159" s="611"/>
      <c r="I159" s="612"/>
      <c r="J159" s="51"/>
      <c r="K159" s="51"/>
      <c r="L159" s="51"/>
      <c r="M159" s="51"/>
      <c r="N159" s="51"/>
      <c r="O159" s="27"/>
    </row>
    <row r="160" spans="1:15" ht="19.5" customHeight="1" thickBot="1">
      <c r="A160" s="27"/>
      <c r="C160" s="51"/>
      <c r="D160" s="51"/>
      <c r="E160" s="607" t="s">
        <v>26</v>
      </c>
      <c r="F160" s="608"/>
      <c r="G160" s="608"/>
      <c r="H160" s="609"/>
      <c r="I160" s="215">
        <v>1</v>
      </c>
      <c r="J160" s="51"/>
      <c r="K160" s="51"/>
      <c r="L160" s="51"/>
      <c r="M160" s="51"/>
      <c r="N160" s="51"/>
      <c r="O160" s="27"/>
    </row>
    <row r="161" spans="1:15" ht="16.5" thickBot="1">
      <c r="A161" s="27"/>
      <c r="C161" s="51"/>
      <c r="D161" s="51"/>
      <c r="E161" s="51"/>
      <c r="F161" s="51"/>
      <c r="G161" s="51"/>
      <c r="H161" s="214" t="s">
        <v>2</v>
      </c>
      <c r="I161" s="216">
        <f>SUM(I160)</f>
        <v>1</v>
      </c>
      <c r="J161" s="51"/>
      <c r="K161" s="51"/>
      <c r="L161" s="51"/>
      <c r="M161" s="51"/>
      <c r="N161" s="51"/>
      <c r="O161" s="27"/>
    </row>
    <row r="162" spans="1:15">
      <c r="A162" s="27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27"/>
    </row>
    <row r="163" spans="1:15" s="497" customFormat="1">
      <c r="A163" s="27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27"/>
    </row>
    <row r="164" spans="1:15" s="497" customFormat="1" ht="15.75" thickBot="1">
      <c r="A164" s="27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27"/>
    </row>
    <row r="165" spans="1:15" s="497" customFormat="1" ht="19.5" thickBot="1">
      <c r="A165" s="27"/>
      <c r="B165" s="51"/>
      <c r="C165" s="51"/>
      <c r="D165" s="51"/>
      <c r="E165" s="610" t="s">
        <v>296</v>
      </c>
      <c r="F165" s="611"/>
      <c r="G165" s="611"/>
      <c r="H165" s="611"/>
      <c r="I165" s="612"/>
      <c r="J165" s="51"/>
      <c r="K165" s="51"/>
      <c r="L165" s="51"/>
      <c r="M165" s="51"/>
      <c r="N165" s="51"/>
      <c r="O165" s="27"/>
    </row>
    <row r="166" spans="1:15" s="497" customFormat="1" ht="15.75" thickBot="1">
      <c r="A166" s="27"/>
      <c r="B166" s="51"/>
      <c r="C166" s="51"/>
      <c r="D166" s="51"/>
      <c r="E166" s="607" t="s">
        <v>296</v>
      </c>
      <c r="F166" s="608"/>
      <c r="G166" s="608"/>
      <c r="H166" s="609"/>
      <c r="I166" s="360">
        <f>+'ACUM-ABRIL'!B107</f>
        <v>4</v>
      </c>
      <c r="J166" s="51"/>
      <c r="K166" s="51"/>
      <c r="L166" s="51"/>
      <c r="M166" s="51"/>
      <c r="N166" s="51"/>
      <c r="O166" s="27"/>
    </row>
    <row r="167" spans="1:15" s="497" customFormat="1" ht="16.5" thickBot="1">
      <c r="A167" s="27"/>
      <c r="B167" s="51"/>
      <c r="C167" s="51"/>
      <c r="D167" s="51"/>
      <c r="E167" s="176"/>
      <c r="F167" s="176"/>
      <c r="G167" s="176"/>
      <c r="H167" s="214" t="s">
        <v>2</v>
      </c>
      <c r="I167" s="201">
        <f>SUM(I166)</f>
        <v>4</v>
      </c>
      <c r="J167" s="51"/>
      <c r="K167" s="51"/>
      <c r="L167" s="51"/>
      <c r="M167" s="51"/>
      <c r="N167" s="51"/>
      <c r="O167" s="27"/>
    </row>
    <row r="168" spans="1:15" s="497" customFormat="1">
      <c r="A168" s="27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27"/>
    </row>
    <row r="169" spans="1:15" s="497" customFormat="1">
      <c r="A169" s="27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27"/>
    </row>
    <row r="170" spans="1:15" s="497" customFormat="1">
      <c r="A170" s="27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27"/>
    </row>
    <row r="171" spans="1:15">
      <c r="A171" s="27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27"/>
    </row>
    <row r="172" spans="1:15" ht="15.75" thickBot="1">
      <c r="A172" s="27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27"/>
    </row>
    <row r="173" spans="1:15" ht="19.5" customHeight="1" thickBot="1">
      <c r="A173" s="27"/>
      <c r="C173" s="51"/>
      <c r="E173" s="552" t="s">
        <v>188</v>
      </c>
      <c r="F173" s="553"/>
      <c r="G173" s="553"/>
      <c r="H173" s="553"/>
      <c r="I173" s="554"/>
      <c r="J173" s="51"/>
      <c r="K173" s="51"/>
      <c r="L173" s="51"/>
      <c r="M173" s="51"/>
      <c r="N173" s="27"/>
    </row>
    <row r="174" spans="1:15" ht="15.75" thickBot="1">
      <c r="A174" s="27"/>
      <c r="C174" s="51"/>
      <c r="D174" s="497"/>
      <c r="E174" s="217">
        <v>1</v>
      </c>
      <c r="F174" s="218" t="str">
        <f>+'ACUM-ABRIL'!A127</f>
        <v>ORDINARIA</v>
      </c>
      <c r="G174" s="219"/>
      <c r="H174" s="466">
        <f>+'ACUM-ABRIL'!B127</f>
        <v>191</v>
      </c>
      <c r="I174" s="222">
        <f>H174/H179</f>
        <v>0.73461538461538467</v>
      </c>
      <c r="J174" s="51"/>
      <c r="K174" s="51"/>
      <c r="L174" s="51"/>
      <c r="M174" s="51"/>
      <c r="N174" s="27"/>
    </row>
    <row r="175" spans="1:15" ht="15.75" thickBot="1">
      <c r="A175" s="27"/>
      <c r="C175" s="51"/>
      <c r="D175" s="497"/>
      <c r="E175" s="217">
        <v>2</v>
      </c>
      <c r="F175" s="218" t="str">
        <f>+'ACUM-ABRIL'!A128</f>
        <v>FUNDAMENTAL</v>
      </c>
      <c r="G175" s="219"/>
      <c r="H175" s="547">
        <f>+'ACUM-ABRIL'!B128</f>
        <v>59</v>
      </c>
      <c r="I175" s="210">
        <f>H175/H179</f>
        <v>0.22692307692307692</v>
      </c>
      <c r="J175" s="51"/>
      <c r="K175" s="51"/>
      <c r="L175" s="51"/>
      <c r="M175" s="51"/>
      <c r="N175" s="27"/>
    </row>
    <row r="176" spans="1:15" ht="15.75" thickBot="1">
      <c r="A176" s="27"/>
      <c r="C176" s="51"/>
      <c r="D176" s="497"/>
      <c r="E176" s="467">
        <v>3</v>
      </c>
      <c r="F176" s="218" t="str">
        <f>+'ACUM-ABRIL'!A130</f>
        <v>RESERVADA</v>
      </c>
      <c r="G176" s="219"/>
      <c r="H176" s="547">
        <f>+'ACUM-ABRIL'!B130</f>
        <v>10</v>
      </c>
      <c r="I176" s="210">
        <f>H176/H179</f>
        <v>3.8461538461538464E-2</v>
      </c>
      <c r="M176" s="51"/>
      <c r="N176" s="27"/>
    </row>
    <row r="177" spans="1:15" ht="15.75" thickBot="1">
      <c r="A177" s="27"/>
      <c r="C177" s="51"/>
      <c r="D177" s="497"/>
      <c r="E177" s="217">
        <v>4</v>
      </c>
      <c r="F177" s="218" t="str">
        <f>+'ACUM-ABRIL'!A129</f>
        <v>CONFIDENCIAL</v>
      </c>
      <c r="G177" s="219"/>
      <c r="H177" s="547">
        <f>+'ACUM-ABRIL'!B129</f>
        <v>0</v>
      </c>
      <c r="I177" s="225">
        <f>H177/H179</f>
        <v>0</v>
      </c>
      <c r="J177" s="51"/>
      <c r="K177" s="51"/>
      <c r="L177" s="51"/>
      <c r="M177" s="51"/>
      <c r="N177" s="27"/>
    </row>
    <row r="178" spans="1:15" ht="15.75" thickBot="1">
      <c r="A178" s="27"/>
      <c r="C178" s="51"/>
      <c r="D178" s="51"/>
      <c r="E178" s="51"/>
      <c r="F178" s="51"/>
      <c r="G178" s="51"/>
      <c r="H178" s="51"/>
      <c r="I178" s="51"/>
      <c r="J178" s="51"/>
      <c r="L178" s="51"/>
      <c r="M178" s="51"/>
      <c r="N178" s="51"/>
      <c r="O178" s="27"/>
    </row>
    <row r="179" spans="1:15" s="169" customFormat="1" ht="16.5" thickBot="1">
      <c r="A179" s="166"/>
      <c r="B179" s="167"/>
      <c r="C179" s="167"/>
      <c r="D179" s="167"/>
      <c r="E179" s="168"/>
      <c r="F179" s="168"/>
      <c r="G179" s="211" t="s">
        <v>2</v>
      </c>
      <c r="H179" s="216">
        <f>SUM(H174:H176)</f>
        <v>260</v>
      </c>
      <c r="I179" s="226">
        <f>SUM(I174:I176)</f>
        <v>1</v>
      </c>
      <c r="J179" s="167"/>
      <c r="K179" s="167"/>
      <c r="L179" s="167"/>
      <c r="M179" s="167"/>
      <c r="N179" s="167"/>
      <c r="O179" s="166"/>
    </row>
    <row r="180" spans="1:15">
      <c r="A180" s="27"/>
      <c r="C180" s="51"/>
      <c r="D180" s="51"/>
      <c r="E180" s="51"/>
      <c r="F180" s="51"/>
      <c r="G180" s="61"/>
      <c r="H180" s="51"/>
      <c r="I180" s="51"/>
      <c r="J180" s="51"/>
      <c r="K180" s="51"/>
      <c r="L180" s="51"/>
      <c r="M180" s="51"/>
      <c r="N180" s="51"/>
      <c r="O180" s="27"/>
    </row>
    <row r="181" spans="1:15">
      <c r="A181" s="27"/>
      <c r="C181" s="51"/>
      <c r="D181" s="51"/>
      <c r="E181" s="51"/>
      <c r="F181" s="51"/>
      <c r="G181" s="61"/>
      <c r="H181" s="51"/>
      <c r="I181" s="51"/>
      <c r="J181" s="51"/>
      <c r="K181" s="51"/>
      <c r="L181" s="51"/>
      <c r="M181" s="51"/>
      <c r="N181" s="51"/>
      <c r="O181" s="27"/>
    </row>
    <row r="182" spans="1:15">
      <c r="A182" s="27"/>
      <c r="C182" s="51"/>
      <c r="D182" s="51"/>
      <c r="E182" s="51"/>
      <c r="F182" s="51"/>
      <c r="G182" s="61"/>
      <c r="H182" s="51"/>
      <c r="I182" s="51"/>
      <c r="J182" s="51"/>
      <c r="K182" s="51"/>
      <c r="L182" s="51"/>
      <c r="M182" s="51"/>
      <c r="N182" s="51"/>
      <c r="O182" s="27"/>
    </row>
    <row r="183" spans="1:15">
      <c r="A183" s="27"/>
      <c r="C183" s="51"/>
      <c r="D183" s="51"/>
      <c r="E183" s="51"/>
      <c r="F183" s="51"/>
      <c r="G183" s="61"/>
      <c r="H183" s="51"/>
      <c r="I183" s="51"/>
      <c r="J183" s="51"/>
      <c r="K183" s="51"/>
      <c r="L183" s="51"/>
      <c r="M183" s="51"/>
      <c r="N183" s="51"/>
      <c r="O183" s="27"/>
    </row>
    <row r="184" spans="1:15">
      <c r="A184" s="27"/>
      <c r="C184" s="51"/>
      <c r="D184" s="51"/>
      <c r="E184" s="51"/>
      <c r="F184" s="51"/>
      <c r="G184" s="61"/>
      <c r="H184" s="51"/>
      <c r="I184" s="51"/>
      <c r="J184" s="51"/>
      <c r="K184" s="51"/>
      <c r="L184" s="51"/>
      <c r="M184" s="51"/>
      <c r="N184" s="51"/>
      <c r="O184" s="27"/>
    </row>
    <row r="185" spans="1:15">
      <c r="A185" s="27"/>
      <c r="C185" s="51"/>
      <c r="D185" s="51"/>
      <c r="E185" s="51"/>
      <c r="F185" s="51"/>
      <c r="G185" s="61"/>
      <c r="H185" s="51"/>
      <c r="I185" s="51"/>
      <c r="J185" s="51"/>
      <c r="K185" s="51"/>
      <c r="L185" s="51"/>
      <c r="M185" s="51"/>
      <c r="N185" s="51"/>
      <c r="O185" s="27"/>
    </row>
    <row r="186" spans="1:15">
      <c r="A186" s="27"/>
      <c r="C186" s="51"/>
      <c r="D186" s="51"/>
      <c r="E186" s="51"/>
      <c r="F186" s="51"/>
      <c r="G186" s="61"/>
      <c r="H186" s="51"/>
      <c r="I186" s="51"/>
      <c r="J186" s="51"/>
      <c r="K186" s="51"/>
      <c r="L186" s="51"/>
      <c r="M186" s="51"/>
      <c r="N186" s="51"/>
      <c r="O186" s="27"/>
    </row>
    <row r="187" spans="1:15">
      <c r="A187" s="27"/>
      <c r="C187" s="51"/>
      <c r="D187" s="51"/>
      <c r="E187" s="51"/>
      <c r="F187" s="51"/>
      <c r="G187" s="61"/>
      <c r="H187" s="51"/>
      <c r="I187" s="51"/>
      <c r="J187" s="51"/>
      <c r="K187" s="51"/>
      <c r="L187" s="51"/>
      <c r="M187" s="51"/>
      <c r="N187" s="51"/>
      <c r="O187" s="27"/>
    </row>
    <row r="188" spans="1:15">
      <c r="A188" s="27"/>
      <c r="C188" s="51"/>
      <c r="D188" s="51"/>
      <c r="E188" s="51"/>
      <c r="F188" s="51"/>
      <c r="G188" s="61"/>
      <c r="H188" s="51"/>
      <c r="I188" s="51"/>
      <c r="J188" s="51"/>
      <c r="K188" s="51"/>
      <c r="L188" s="51"/>
      <c r="M188" s="51"/>
      <c r="N188" s="51"/>
      <c r="O188" s="27"/>
    </row>
    <row r="189" spans="1:15">
      <c r="A189" s="27"/>
      <c r="C189" s="51"/>
      <c r="D189" s="51"/>
      <c r="E189" s="51"/>
      <c r="F189" s="51"/>
      <c r="G189" s="61"/>
      <c r="H189" s="51"/>
      <c r="I189" s="51"/>
      <c r="J189" s="51"/>
      <c r="K189" s="51"/>
      <c r="L189" s="51"/>
      <c r="M189" s="51"/>
      <c r="N189" s="51"/>
      <c r="O189" s="27"/>
    </row>
    <row r="190" spans="1:15">
      <c r="A190" s="27"/>
      <c r="C190" s="51"/>
      <c r="D190" s="51"/>
      <c r="E190" s="51"/>
      <c r="F190" s="51"/>
      <c r="G190" s="61"/>
      <c r="H190" s="51"/>
      <c r="I190" s="51"/>
      <c r="J190" s="51"/>
      <c r="K190" s="51"/>
      <c r="L190" s="51"/>
      <c r="M190" s="51"/>
      <c r="N190" s="51"/>
      <c r="O190" s="27"/>
    </row>
    <row r="191" spans="1:15">
      <c r="A191" s="27"/>
      <c r="C191" s="51"/>
      <c r="D191" s="51"/>
      <c r="E191" s="51"/>
      <c r="F191" s="51"/>
      <c r="G191" s="61"/>
      <c r="H191" s="51"/>
      <c r="I191" s="51"/>
      <c r="J191" s="51"/>
      <c r="K191" s="51"/>
      <c r="L191" s="51"/>
      <c r="M191" s="51"/>
      <c r="N191" s="51"/>
      <c r="O191" s="27"/>
    </row>
    <row r="192" spans="1:15">
      <c r="A192" s="27"/>
      <c r="C192" s="51"/>
      <c r="D192" s="51"/>
      <c r="E192" s="51"/>
      <c r="F192" s="51"/>
      <c r="G192" s="61"/>
      <c r="H192" s="51"/>
      <c r="I192" s="51"/>
      <c r="J192" s="51"/>
      <c r="K192" s="51"/>
      <c r="L192" s="51"/>
      <c r="M192" s="51"/>
      <c r="N192" s="51"/>
      <c r="O192" s="27"/>
    </row>
    <row r="193" spans="1:15">
      <c r="A193" s="27"/>
      <c r="C193" s="51"/>
      <c r="D193" s="51"/>
      <c r="E193" s="51"/>
      <c r="F193" s="51"/>
      <c r="G193" s="61"/>
      <c r="H193" s="51"/>
      <c r="I193" s="51"/>
      <c r="J193" s="51"/>
      <c r="K193" s="51"/>
      <c r="L193" s="51"/>
      <c r="M193" s="51"/>
      <c r="N193" s="51"/>
      <c r="O193" s="27"/>
    </row>
    <row r="194" spans="1:15">
      <c r="A194" s="27"/>
      <c r="C194" s="51"/>
      <c r="D194" s="51"/>
      <c r="E194" s="51"/>
      <c r="F194" s="51"/>
      <c r="G194" s="61"/>
      <c r="H194" s="51"/>
      <c r="I194" s="51"/>
      <c r="J194" s="51"/>
      <c r="K194" s="51"/>
      <c r="L194" s="51"/>
      <c r="M194" s="51"/>
      <c r="N194" s="51"/>
      <c r="O194" s="27"/>
    </row>
    <row r="195" spans="1:15">
      <c r="A195" s="27"/>
      <c r="C195" s="51"/>
      <c r="D195" s="51"/>
      <c r="E195" s="51"/>
      <c r="F195" s="51"/>
      <c r="G195" s="61"/>
      <c r="H195" s="51"/>
      <c r="I195" s="51"/>
      <c r="J195" s="51"/>
      <c r="K195" s="51"/>
      <c r="L195" s="51"/>
      <c r="M195" s="51"/>
      <c r="N195" s="51"/>
      <c r="O195" s="27"/>
    </row>
    <row r="196" spans="1:15">
      <c r="A196" s="27"/>
      <c r="C196" s="51"/>
      <c r="D196" s="51"/>
      <c r="E196" s="51"/>
      <c r="F196" s="51"/>
      <c r="G196" s="61"/>
      <c r="H196" s="51"/>
      <c r="I196" s="51"/>
      <c r="J196" s="51"/>
      <c r="K196" s="51"/>
      <c r="L196" s="51"/>
      <c r="M196" s="51"/>
      <c r="N196" s="51"/>
      <c r="O196" s="27"/>
    </row>
    <row r="197" spans="1:15">
      <c r="A197" s="27"/>
      <c r="C197" s="51"/>
      <c r="D197" s="51"/>
      <c r="E197" s="51"/>
      <c r="F197" s="51"/>
      <c r="G197" s="61"/>
      <c r="H197" s="51"/>
      <c r="I197" s="51"/>
      <c r="J197" s="51"/>
      <c r="K197" s="51"/>
      <c r="L197" s="51"/>
      <c r="M197" s="51"/>
      <c r="N197" s="51"/>
      <c r="O197" s="27"/>
    </row>
    <row r="198" spans="1:15">
      <c r="A198" s="27"/>
      <c r="C198" s="51"/>
      <c r="D198" s="51"/>
      <c r="E198" s="51"/>
      <c r="F198" s="51"/>
      <c r="G198" s="61"/>
      <c r="H198" s="51"/>
      <c r="I198" s="51"/>
      <c r="J198" s="51"/>
      <c r="K198" s="51"/>
      <c r="L198" s="51"/>
      <c r="M198" s="51"/>
      <c r="N198" s="51"/>
      <c r="O198" s="27"/>
    </row>
    <row r="199" spans="1:15">
      <c r="A199" s="27"/>
      <c r="C199" s="51"/>
      <c r="D199" s="51"/>
      <c r="E199" s="51"/>
      <c r="F199" s="51"/>
      <c r="G199" s="61"/>
      <c r="H199" s="51"/>
      <c r="I199" s="51"/>
      <c r="J199" s="51"/>
      <c r="K199" s="51"/>
      <c r="L199" s="51"/>
      <c r="M199" s="51"/>
      <c r="N199" s="51"/>
      <c r="O199" s="27"/>
    </row>
    <row r="200" spans="1:15">
      <c r="A200" s="27"/>
      <c r="C200" s="51"/>
      <c r="D200" s="51"/>
      <c r="E200" s="51"/>
      <c r="F200" s="51"/>
      <c r="G200" s="61"/>
      <c r="H200" s="51"/>
      <c r="I200" s="51"/>
      <c r="J200" s="51"/>
      <c r="K200" s="51"/>
      <c r="L200" s="51"/>
      <c r="M200" s="51"/>
      <c r="N200" s="51"/>
      <c r="O200" s="27"/>
    </row>
    <row r="201" spans="1:15" ht="15.75" thickBot="1">
      <c r="A201" s="27"/>
      <c r="C201" s="51"/>
      <c r="D201" s="51"/>
      <c r="E201" s="51"/>
      <c r="F201" s="51"/>
      <c r="G201" s="61"/>
      <c r="H201" s="51"/>
      <c r="I201" s="51"/>
      <c r="J201" s="51"/>
      <c r="K201" s="51"/>
      <c r="L201" s="51"/>
      <c r="M201" s="51"/>
      <c r="N201" s="51"/>
      <c r="O201" s="27"/>
    </row>
    <row r="202" spans="1:15" ht="19.5" thickBot="1">
      <c r="A202" s="27"/>
      <c r="C202" s="51"/>
      <c r="D202" s="599" t="s">
        <v>189</v>
      </c>
      <c r="E202" s="600"/>
      <c r="F202" s="600"/>
      <c r="G202" s="600"/>
      <c r="H202" s="600"/>
      <c r="I202" s="601"/>
      <c r="J202" s="51"/>
      <c r="K202" s="51"/>
      <c r="L202" s="51"/>
      <c r="M202" s="51"/>
      <c r="N202" s="51"/>
      <c r="O202" s="27"/>
    </row>
    <row r="203" spans="1:15" ht="15.75" thickBot="1">
      <c r="A203" s="27"/>
      <c r="C203" s="51"/>
      <c r="D203" s="217">
        <v>1</v>
      </c>
      <c r="E203" s="588" t="str">
        <f>+'ACUM-ABRIL'!A148</f>
        <v>ECONÓMICA ADMINISTRATIVA</v>
      </c>
      <c r="F203" s="589"/>
      <c r="G203" s="584"/>
      <c r="H203" s="200">
        <f>+'ACUM-ABRIL'!B148</f>
        <v>176</v>
      </c>
      <c r="I203" s="222">
        <f>H203/H208</f>
        <v>0.68482490272373542</v>
      </c>
      <c r="J203" s="51"/>
      <c r="K203" s="51"/>
      <c r="L203" s="51"/>
      <c r="M203" s="51"/>
      <c r="N203" s="51"/>
      <c r="O203" s="27"/>
    </row>
    <row r="204" spans="1:15" ht="15.75" thickBot="1">
      <c r="A204" s="27"/>
      <c r="C204" s="51"/>
      <c r="D204" s="217">
        <v>2</v>
      </c>
      <c r="E204" s="588" t="str">
        <f>+'ACUM-ABRIL'!A151</f>
        <v>TRAMITE</v>
      </c>
      <c r="F204" s="589"/>
      <c r="G204" s="584"/>
      <c r="H204" s="200">
        <f>+'ACUM-ABRIL'!B151</f>
        <v>77</v>
      </c>
      <c r="I204" s="225">
        <f>H204/H208</f>
        <v>0.29961089494163423</v>
      </c>
      <c r="J204" s="51"/>
      <c r="K204" s="51"/>
      <c r="L204" s="51"/>
      <c r="M204" s="51"/>
      <c r="N204" s="51"/>
      <c r="O204" s="27"/>
    </row>
    <row r="205" spans="1:15" ht="15.75" customHeight="1" thickBot="1">
      <c r="A205" s="27"/>
      <c r="C205" s="51"/>
      <c r="D205" s="217">
        <v>3</v>
      </c>
      <c r="E205" s="548" t="str">
        <f>+'ACUM-ABRIL'!A150</f>
        <v>LEGAL</v>
      </c>
      <c r="F205" s="549"/>
      <c r="G205" s="550"/>
      <c r="H205" s="200">
        <f>+'ACUM-ABRIL'!B150</f>
        <v>4</v>
      </c>
      <c r="I205" s="210">
        <f>H205/H208</f>
        <v>1.556420233463035E-2</v>
      </c>
      <c r="N205" s="51"/>
      <c r="O205" s="27"/>
    </row>
    <row r="206" spans="1:15" ht="15.75" thickBot="1">
      <c r="A206" s="27"/>
      <c r="C206" s="51"/>
      <c r="D206" s="217">
        <v>4</v>
      </c>
      <c r="E206" s="588" t="str">
        <f>+'ACUM-ABRIL'!A149</f>
        <v>SERV. PUB.</v>
      </c>
      <c r="F206" s="589"/>
      <c r="G206" s="584"/>
      <c r="H206" s="200">
        <f>+'ACUM-ABRIL'!B149</f>
        <v>3</v>
      </c>
      <c r="I206" s="210">
        <f>H206/H208</f>
        <v>1.1673151750972763E-2</v>
      </c>
      <c r="J206" s="51"/>
      <c r="K206" s="51"/>
      <c r="L206" s="51"/>
      <c r="M206" s="51"/>
      <c r="N206" s="51"/>
      <c r="O206" s="27"/>
    </row>
    <row r="207" spans="1:15" ht="15.75" thickBot="1">
      <c r="A207" s="27"/>
      <c r="C207" s="51"/>
      <c r="D207" s="172"/>
      <c r="E207" s="62"/>
      <c r="F207" s="62"/>
      <c r="G207" s="62"/>
      <c r="H207" s="62"/>
      <c r="I207" s="62"/>
      <c r="M207" s="51"/>
      <c r="N207" s="51"/>
      <c r="O207" s="27"/>
    </row>
    <row r="208" spans="1:15" s="169" customFormat="1" ht="16.5" thickBot="1">
      <c r="A208" s="166"/>
      <c r="B208" s="167"/>
      <c r="C208" s="167"/>
      <c r="D208" s="167"/>
      <c r="E208" s="167"/>
      <c r="F208" s="167"/>
      <c r="G208" s="211" t="s">
        <v>2</v>
      </c>
      <c r="H208" s="201">
        <f>SUM(H203:H205)</f>
        <v>257</v>
      </c>
      <c r="I208" s="212">
        <f>SUM(I203:I205)</f>
        <v>1</v>
      </c>
      <c r="J208" s="167"/>
      <c r="K208" s="167"/>
      <c r="L208" s="167"/>
      <c r="M208" s="167"/>
      <c r="N208" s="167"/>
      <c r="O208" s="166"/>
    </row>
    <row r="209" spans="1:15">
      <c r="A209" s="27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27"/>
    </row>
    <row r="210" spans="1:15">
      <c r="A210" s="27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27"/>
    </row>
    <row r="211" spans="1:15">
      <c r="A211" s="27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27"/>
    </row>
    <row r="212" spans="1:15">
      <c r="A212" s="27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27"/>
    </row>
    <row r="213" spans="1:15">
      <c r="A213" s="27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27"/>
    </row>
    <row r="214" spans="1:15">
      <c r="A214" s="27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27"/>
    </row>
    <row r="215" spans="1:15">
      <c r="A215" s="27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27"/>
    </row>
    <row r="216" spans="1:15">
      <c r="A216" s="27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27"/>
    </row>
    <row r="217" spans="1:15">
      <c r="A217" s="27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27"/>
    </row>
    <row r="218" spans="1:15">
      <c r="A218" s="27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27"/>
    </row>
    <row r="219" spans="1:15">
      <c r="A219" s="27"/>
      <c r="C219" s="51"/>
      <c r="D219" s="51"/>
      <c r="E219" s="51"/>
      <c r="F219" s="51"/>
      <c r="G219" s="51"/>
      <c r="H219" s="51"/>
      <c r="I219" s="51"/>
      <c r="K219" s="51"/>
      <c r="L219" s="51"/>
      <c r="M219" s="51"/>
      <c r="N219" s="51"/>
      <c r="O219" s="27"/>
    </row>
    <row r="220" spans="1:15">
      <c r="A220" s="27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27"/>
    </row>
    <row r="221" spans="1:15">
      <c r="A221" s="27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27"/>
    </row>
    <row r="222" spans="1:15">
      <c r="A222" s="27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27"/>
    </row>
    <row r="223" spans="1:15">
      <c r="A223" s="27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27"/>
    </row>
    <row r="224" spans="1:15">
      <c r="A224" s="27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27"/>
    </row>
    <row r="225" spans="1:15">
      <c r="A225" s="27"/>
      <c r="C225" s="51"/>
      <c r="D225" s="62"/>
      <c r="E225" s="62"/>
      <c r="F225" s="60"/>
      <c r="G225" s="61"/>
      <c r="H225" s="51"/>
      <c r="I225" s="51"/>
      <c r="J225" s="51"/>
      <c r="K225" s="51"/>
      <c r="L225" s="51"/>
      <c r="M225" s="51"/>
      <c r="N225" s="51"/>
      <c r="O225" s="27"/>
    </row>
    <row r="226" spans="1:15">
      <c r="A226" s="27"/>
      <c r="C226" s="51"/>
      <c r="D226" s="62"/>
      <c r="E226" s="62"/>
      <c r="F226" s="60"/>
      <c r="G226" s="61"/>
      <c r="H226" s="51"/>
      <c r="I226" s="51"/>
      <c r="J226" s="51"/>
      <c r="K226" s="51"/>
      <c r="L226" s="51"/>
      <c r="M226" s="51"/>
      <c r="N226" s="51"/>
      <c r="O226" s="27"/>
    </row>
    <row r="227" spans="1:15">
      <c r="A227" s="27"/>
      <c r="C227" s="51"/>
      <c r="D227" s="62"/>
      <c r="E227" s="62"/>
      <c r="F227" s="60"/>
      <c r="G227" s="61"/>
      <c r="H227" s="51"/>
      <c r="I227" s="51"/>
      <c r="J227" s="51"/>
      <c r="K227" s="51"/>
      <c r="L227" s="51"/>
      <c r="M227" s="51"/>
      <c r="N227" s="51"/>
      <c r="O227" s="27"/>
    </row>
    <row r="228" spans="1:15" ht="15.75" thickBot="1">
      <c r="A228" s="27"/>
      <c r="C228" s="51"/>
      <c r="D228" s="62"/>
      <c r="E228" s="62"/>
      <c r="F228" s="60"/>
      <c r="G228" s="61"/>
      <c r="H228" s="51"/>
      <c r="I228" s="51"/>
      <c r="J228" s="51"/>
      <c r="K228" s="51"/>
      <c r="L228" s="51"/>
      <c r="M228" s="51"/>
      <c r="N228" s="51"/>
      <c r="O228" s="27"/>
    </row>
    <row r="229" spans="1:15" ht="19.5" thickBot="1">
      <c r="A229" s="27"/>
      <c r="C229" s="51"/>
      <c r="D229" s="599" t="s">
        <v>191</v>
      </c>
      <c r="E229" s="600"/>
      <c r="F229" s="600"/>
      <c r="G229" s="600"/>
      <c r="H229" s="600"/>
      <c r="I229" s="601"/>
      <c r="J229" s="51"/>
      <c r="K229" s="51"/>
      <c r="L229" s="51"/>
      <c r="M229" s="51"/>
      <c r="N229" s="51"/>
      <c r="O229" s="27"/>
    </row>
    <row r="230" spans="1:15" ht="15.75" thickBot="1">
      <c r="A230" s="27"/>
      <c r="C230" s="51"/>
      <c r="D230" s="217">
        <v>1</v>
      </c>
      <c r="E230" s="588" t="s">
        <v>37</v>
      </c>
      <c r="F230" s="589"/>
      <c r="G230" s="584"/>
      <c r="H230" s="200">
        <f>+'ACUM-ABRIL'!B160</f>
        <v>132</v>
      </c>
      <c r="I230" s="222">
        <f>H230/H235</f>
        <v>0.50769230769230766</v>
      </c>
      <c r="J230" s="51"/>
      <c r="K230" s="51"/>
      <c r="L230" s="51"/>
      <c r="M230" s="51"/>
      <c r="N230" s="51"/>
      <c r="O230" s="27"/>
    </row>
    <row r="231" spans="1:15" ht="15.75" thickBot="1">
      <c r="A231" s="27"/>
      <c r="C231" s="51"/>
      <c r="D231" s="217">
        <v>2</v>
      </c>
      <c r="E231" s="588" t="s">
        <v>226</v>
      </c>
      <c r="F231" s="589"/>
      <c r="G231" s="584"/>
      <c r="H231" s="200">
        <f>+'ACUM-ABRIL'!B159</f>
        <v>96</v>
      </c>
      <c r="I231" s="222">
        <f>H231/H235</f>
        <v>0.36923076923076925</v>
      </c>
      <c r="J231" s="51"/>
      <c r="K231" s="93"/>
      <c r="L231" s="51"/>
      <c r="M231" s="51"/>
      <c r="N231" s="51"/>
      <c r="O231" s="27"/>
    </row>
    <row r="232" spans="1:15" ht="15.75" thickBot="1">
      <c r="A232" s="27"/>
      <c r="C232" s="51"/>
      <c r="D232" s="217">
        <v>3</v>
      </c>
      <c r="E232" s="588" t="s">
        <v>193</v>
      </c>
      <c r="F232" s="589"/>
      <c r="G232" s="584"/>
      <c r="H232" s="200">
        <f>+'ACUM-ABRIL'!B162</f>
        <v>25</v>
      </c>
      <c r="I232" s="222">
        <f>H232/H235</f>
        <v>9.6153846153846159E-2</v>
      </c>
      <c r="J232" s="51"/>
      <c r="K232" s="51"/>
      <c r="L232" s="51"/>
      <c r="M232" s="51"/>
      <c r="N232" s="51"/>
      <c r="O232" s="27"/>
    </row>
    <row r="233" spans="1:15" ht="15.75" thickBot="1">
      <c r="A233" s="27"/>
      <c r="C233" s="51"/>
      <c r="D233" s="217">
        <v>4</v>
      </c>
      <c r="E233" s="588" t="s">
        <v>192</v>
      </c>
      <c r="F233" s="589"/>
      <c r="G233" s="584"/>
      <c r="H233" s="200">
        <f>+'ACUM-ABRIL'!B161</f>
        <v>7</v>
      </c>
      <c r="I233" s="222">
        <f>H233/H235</f>
        <v>2.6923076923076925E-2</v>
      </c>
      <c r="J233" s="51"/>
      <c r="K233" s="51"/>
      <c r="L233" s="51"/>
      <c r="M233" s="51"/>
      <c r="N233" s="51"/>
      <c r="O233" s="27"/>
    </row>
    <row r="234" spans="1:15" ht="15.75" thickBot="1">
      <c r="A234" s="27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27"/>
    </row>
    <row r="235" spans="1:15" s="169" customFormat="1" ht="16.5" thickBot="1">
      <c r="A235" s="166"/>
      <c r="B235" s="167"/>
      <c r="C235" s="167"/>
      <c r="D235" s="167"/>
      <c r="E235" s="168"/>
      <c r="F235" s="168"/>
      <c r="G235" s="211" t="s">
        <v>2</v>
      </c>
      <c r="H235" s="201">
        <f>SUM(H230:H234)</f>
        <v>260</v>
      </c>
      <c r="I235" s="212">
        <f>SUM(I230:I234)</f>
        <v>1</v>
      </c>
      <c r="J235" s="167"/>
      <c r="K235" s="167"/>
      <c r="L235" s="167"/>
      <c r="M235" s="167"/>
      <c r="N235" s="167"/>
      <c r="O235" s="166"/>
    </row>
    <row r="236" spans="1:15">
      <c r="A236" s="27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27"/>
    </row>
    <row r="237" spans="1:15">
      <c r="A237" s="27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27"/>
    </row>
    <row r="238" spans="1:15">
      <c r="A238" s="27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27"/>
    </row>
    <row r="239" spans="1:15">
      <c r="A239" s="27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27"/>
    </row>
    <row r="240" spans="1:15">
      <c r="A240" s="27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27"/>
    </row>
    <row r="241" spans="1:15">
      <c r="A241" s="27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27"/>
    </row>
    <row r="242" spans="1:15">
      <c r="A242" s="27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27"/>
    </row>
    <row r="243" spans="1:15">
      <c r="A243" s="27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27"/>
    </row>
    <row r="244" spans="1:15">
      <c r="A244" s="27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27"/>
    </row>
    <row r="245" spans="1:15">
      <c r="A245" s="27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27"/>
    </row>
    <row r="246" spans="1:15">
      <c r="A246" s="27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27"/>
    </row>
    <row r="247" spans="1:15">
      <c r="A247" s="27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27"/>
    </row>
    <row r="248" spans="1:15">
      <c r="A248" s="27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27"/>
    </row>
    <row r="249" spans="1:15">
      <c r="A249" s="27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27"/>
    </row>
    <row r="250" spans="1:15">
      <c r="A250" s="27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27"/>
    </row>
    <row r="251" spans="1:15">
      <c r="A251" s="27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27"/>
    </row>
    <row r="252" spans="1:15">
      <c r="A252" s="27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27"/>
    </row>
    <row r="253" spans="1:15">
      <c r="A253" s="27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27"/>
    </row>
    <row r="254" spans="1:15">
      <c r="A254" s="27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27"/>
    </row>
    <row r="255" spans="1:15" ht="15.75" thickBot="1">
      <c r="A255" s="27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27"/>
    </row>
    <row r="256" spans="1:15" ht="19.5" thickBot="1">
      <c r="A256" s="27"/>
      <c r="C256" s="33"/>
      <c r="D256" s="599" t="s">
        <v>212</v>
      </c>
      <c r="E256" s="600"/>
      <c r="F256" s="600"/>
      <c r="G256" s="601"/>
      <c r="H256" s="51"/>
      <c r="I256" s="51"/>
      <c r="J256" s="51"/>
      <c r="K256" s="51"/>
      <c r="L256" s="51"/>
      <c r="M256" s="51"/>
      <c r="N256" s="51"/>
      <c r="O256" s="27"/>
    </row>
    <row r="257" spans="1:15" ht="15.75" thickBot="1">
      <c r="A257" s="27"/>
      <c r="C257" s="151"/>
      <c r="D257" s="200">
        <v>1</v>
      </c>
      <c r="E257" s="240" t="str">
        <f>+'ACUM-ABRIL'!A324</f>
        <v>Cementerios</v>
      </c>
      <c r="F257" s="241"/>
      <c r="G257" s="227">
        <f>+'ACUM-ABRIL'!B324</f>
        <v>0</v>
      </c>
      <c r="H257" s="51"/>
      <c r="I257" s="51"/>
      <c r="J257" s="51"/>
      <c r="K257" s="51"/>
      <c r="L257" s="51"/>
      <c r="M257" s="51"/>
      <c r="N257" s="51"/>
      <c r="O257" s="27"/>
    </row>
    <row r="258" spans="1:15" ht="15.75" thickBot="1">
      <c r="A258" s="27"/>
      <c r="C258" s="151"/>
      <c r="D258" s="200">
        <v>2</v>
      </c>
      <c r="E258" s="240" t="str">
        <f>+'ACUM-ABRIL'!A328</f>
        <v>Comunidad Digna</v>
      </c>
      <c r="F258" s="241"/>
      <c r="G258" s="227">
        <f>+'ACUM-ABRIL'!B328</f>
        <v>0</v>
      </c>
      <c r="H258" s="51"/>
      <c r="I258" s="51"/>
      <c r="J258" s="51"/>
      <c r="K258" s="51"/>
      <c r="L258" s="51"/>
      <c r="M258" s="51"/>
      <c r="N258" s="51"/>
      <c r="O258" s="27"/>
    </row>
    <row r="259" spans="1:15" ht="15.75" thickBot="1">
      <c r="A259" s="27"/>
      <c r="C259" s="151"/>
      <c r="D259" s="200">
        <v>3</v>
      </c>
      <c r="E259" s="240" t="str">
        <f>+'ACUM-ABRIL'!A329</f>
        <v>Consejería Juridica</v>
      </c>
      <c r="F259" s="241"/>
      <c r="G259" s="227">
        <f>+'ACUM-ABRIL'!B329</f>
        <v>0</v>
      </c>
      <c r="H259" s="51"/>
      <c r="I259" s="51"/>
      <c r="J259" s="51"/>
      <c r="K259" s="51"/>
      <c r="L259" s="51"/>
      <c r="M259" s="51"/>
      <c r="N259" s="51"/>
      <c r="O259" s="27"/>
    </row>
    <row r="260" spans="1:15" ht="15.75" thickBot="1">
      <c r="A260" s="27"/>
      <c r="C260" s="151"/>
      <c r="D260" s="200">
        <v>4</v>
      </c>
      <c r="E260" s="240" t="str">
        <f>+'ACUM-ABRIL'!A331</f>
        <v>Coordinación de Delegaciones</v>
      </c>
      <c r="F260" s="241"/>
      <c r="G260" s="227">
        <f>+'ACUM-ABRIL'!B331</f>
        <v>0</v>
      </c>
      <c r="H260" s="51"/>
      <c r="I260" s="51"/>
      <c r="J260" s="51"/>
      <c r="K260" s="51"/>
      <c r="L260" s="51"/>
      <c r="M260" s="51"/>
      <c r="N260" s="51"/>
      <c r="O260" s="27"/>
    </row>
    <row r="261" spans="1:15" ht="15.75" thickBot="1">
      <c r="A261" s="27"/>
      <c r="C261" s="151"/>
      <c r="D261" s="200">
        <v>5</v>
      </c>
      <c r="E261" s="240" t="str">
        <f>+'ACUM-ABRIL'!A333</f>
        <v xml:space="preserve">Coordinación de la Oficina de Presidencia </v>
      </c>
      <c r="F261" s="241"/>
      <c r="G261" s="227">
        <f>+'ACUM-ABRIL'!B333</f>
        <v>0</v>
      </c>
      <c r="H261" s="51"/>
      <c r="I261" s="51"/>
      <c r="J261" s="51"/>
      <c r="K261" s="51"/>
      <c r="L261" s="51"/>
      <c r="M261" s="51"/>
      <c r="N261" s="51"/>
      <c r="O261" s="27"/>
    </row>
    <row r="262" spans="1:15" ht="27" customHeight="1" thickBot="1">
      <c r="A262" s="27"/>
      <c r="C262" s="151"/>
      <c r="D262" s="200">
        <v>6</v>
      </c>
      <c r="E262" s="739" t="str">
        <f>+'ACUM-ABRIL'!A334</f>
        <v>Coordinación General  Oficina Central de Gobierno, Estrategía y opinión Pública</v>
      </c>
      <c r="F262" s="740"/>
      <c r="G262" s="227">
        <f>+'ACUM-ABRIL'!B334</f>
        <v>0</v>
      </c>
      <c r="H262" s="51"/>
      <c r="I262" s="51"/>
      <c r="J262" s="51"/>
      <c r="K262" s="51"/>
      <c r="L262" s="51"/>
      <c r="M262" s="51"/>
      <c r="N262" s="51"/>
      <c r="O262" s="27"/>
    </row>
    <row r="263" spans="1:15" ht="14.25" customHeight="1" thickBot="1">
      <c r="A263" s="27"/>
      <c r="C263" s="151"/>
      <c r="D263" s="200">
        <v>7</v>
      </c>
      <c r="E263" s="240" t="str">
        <f>+'ACUM-ABRIL'!A346</f>
        <v>Instituto Municipal de la Juventud</v>
      </c>
      <c r="F263" s="241"/>
      <c r="G263" s="227">
        <f>+'ACUM-ABRIL'!B346</f>
        <v>0</v>
      </c>
      <c r="H263" s="51"/>
      <c r="I263" s="51"/>
      <c r="J263" s="51"/>
      <c r="K263" s="51"/>
      <c r="L263" s="51"/>
      <c r="M263" s="51"/>
      <c r="N263" s="51"/>
      <c r="O263" s="27"/>
    </row>
    <row r="264" spans="1:15" ht="15.75" thickBot="1">
      <c r="A264" s="27"/>
      <c r="C264" s="151"/>
      <c r="D264" s="200">
        <v>8</v>
      </c>
      <c r="E264" s="240" t="str">
        <f>+'ACUM-ABRIL'!A347</f>
        <v>Instituto Municipal de la Mujer</v>
      </c>
      <c r="F264" s="241"/>
      <c r="G264" s="227">
        <f>+'ACUM-ABRIL'!B347</f>
        <v>0</v>
      </c>
      <c r="H264" s="51"/>
      <c r="I264" s="752"/>
      <c r="J264" s="752"/>
      <c r="K264" s="51"/>
      <c r="L264" s="51"/>
      <c r="M264" s="51"/>
      <c r="N264" s="51"/>
      <c r="O264" s="27"/>
    </row>
    <row r="265" spans="1:15" ht="15.75" thickBot="1">
      <c r="A265" s="27"/>
      <c r="C265" s="151"/>
      <c r="D265" s="200">
        <v>9</v>
      </c>
      <c r="E265" s="240" t="str">
        <f>+'ACUM-ABRIL'!A349</f>
        <v>Junta Municipal de Reclutamiento</v>
      </c>
      <c r="F265" s="241"/>
      <c r="G265" s="227">
        <f>+'ACUM-ABRIL'!B349</f>
        <v>0</v>
      </c>
      <c r="H265" s="51"/>
      <c r="I265" s="51"/>
      <c r="J265" s="51"/>
      <c r="K265" s="51"/>
      <c r="L265" s="51"/>
      <c r="M265" s="51"/>
      <c r="N265" s="51"/>
      <c r="O265" s="27"/>
    </row>
    <row r="266" spans="1:15" ht="15.75" thickBot="1">
      <c r="A266" s="27"/>
      <c r="C266" s="151"/>
      <c r="D266" s="200">
        <v>10</v>
      </c>
      <c r="E266" s="240" t="str">
        <f>+'ACUM-ABRIL'!A351</f>
        <v>Mantenimiento Urbano</v>
      </c>
      <c r="F266" s="241"/>
      <c r="G266" s="227">
        <f>+'ACUM-ABRIL'!B351</f>
        <v>0</v>
      </c>
      <c r="H266" s="51"/>
      <c r="I266" s="51"/>
      <c r="J266" s="51"/>
      <c r="K266" s="51"/>
      <c r="L266" s="51"/>
      <c r="M266" s="51"/>
      <c r="N266" s="51"/>
      <c r="O266" s="27"/>
    </row>
    <row r="267" spans="1:15" ht="15.75" thickBot="1">
      <c r="A267" s="27"/>
      <c r="C267" s="151"/>
      <c r="D267" s="200">
        <v>11</v>
      </c>
      <c r="E267" s="240" t="str">
        <f>+'ACUM-ABRIL'!A357</f>
        <v>Protección al Medio Ambiente</v>
      </c>
      <c r="F267" s="241"/>
      <c r="G267" s="227">
        <f>+'ACUM-ABRIL'!B357</f>
        <v>0</v>
      </c>
      <c r="H267" s="51"/>
      <c r="I267" s="51"/>
      <c r="J267" s="51"/>
      <c r="K267" s="51"/>
      <c r="L267" s="51"/>
      <c r="M267" s="51"/>
      <c r="N267" s="51"/>
      <c r="O267" s="27"/>
    </row>
    <row r="268" spans="1:15" ht="15.75" thickBot="1">
      <c r="A268" s="27"/>
      <c r="C268" s="151"/>
      <c r="D268" s="200">
        <v>12</v>
      </c>
      <c r="E268" s="240" t="str">
        <f>+'ACUM-ABRIL'!A359</f>
        <v>Proyectos Estratégicos</v>
      </c>
      <c r="F268" s="241"/>
      <c r="G268" s="227">
        <f>+'ACUM-ABRIL'!B359</f>
        <v>0</v>
      </c>
      <c r="H268" s="51"/>
      <c r="I268" s="51"/>
      <c r="J268" s="51"/>
      <c r="K268" s="51"/>
      <c r="L268" s="51"/>
      <c r="M268" s="51"/>
      <c r="N268" s="51"/>
      <c r="O268" s="27"/>
    </row>
    <row r="269" spans="1:15" ht="15.75" thickBot="1">
      <c r="A269" s="27"/>
      <c r="C269" s="151"/>
      <c r="D269" s="200">
        <v>13</v>
      </c>
      <c r="E269" s="240" t="str">
        <f>+'ACUM-ABRIL'!A360</f>
        <v>Rastros Municipales</v>
      </c>
      <c r="F269" s="241"/>
      <c r="G269" s="227">
        <f>+'ACUM-ABRIL'!B360</f>
        <v>0</v>
      </c>
      <c r="H269" s="51"/>
      <c r="I269" s="51"/>
      <c r="J269" s="51"/>
      <c r="K269" s="51"/>
      <c r="L269" s="51"/>
      <c r="M269" s="51"/>
      <c r="N269" s="51"/>
      <c r="O269" s="27"/>
    </row>
    <row r="270" spans="1:15" ht="15.75" thickBot="1">
      <c r="A270" s="27"/>
      <c r="C270" s="151"/>
      <c r="D270" s="200">
        <v>14</v>
      </c>
      <c r="E270" s="240" t="str">
        <f>+'ACUM-ABRIL'!A363</f>
        <v>Relaciones Exteriores</v>
      </c>
      <c r="F270" s="241"/>
      <c r="G270" s="227">
        <f>+'ACUM-ABRIL'!B363</f>
        <v>0</v>
      </c>
      <c r="H270" s="51"/>
      <c r="I270" s="51"/>
      <c r="J270" s="51"/>
      <c r="K270" s="51"/>
      <c r="L270" s="51"/>
      <c r="M270" s="51"/>
      <c r="N270" s="51"/>
      <c r="O270" s="27"/>
    </row>
    <row r="271" spans="1:15" ht="15.75" thickBot="1">
      <c r="A271" s="27"/>
      <c r="C271" s="151"/>
      <c r="D271" s="200">
        <v>15</v>
      </c>
      <c r="E271" s="240" t="str">
        <f>+'ACUM-ABRIL'!A365</f>
        <v>Sanidad Animal</v>
      </c>
      <c r="F271" s="241"/>
      <c r="G271" s="227">
        <f>+'ACUM-ABRIL'!B365</f>
        <v>0</v>
      </c>
      <c r="H271" s="51"/>
      <c r="I271" s="51"/>
      <c r="J271" s="51"/>
      <c r="K271" s="51"/>
      <c r="L271" s="51"/>
      <c r="M271" s="51"/>
      <c r="N271" s="51"/>
      <c r="O271" s="27"/>
    </row>
    <row r="272" spans="1:15" ht="15.75" thickBot="1">
      <c r="A272" s="27"/>
      <c r="C272" s="151"/>
      <c r="D272" s="200">
        <v>16</v>
      </c>
      <c r="E272" s="240" t="str">
        <f>+'ACUM-ABRIL'!A371</f>
        <v>Vinculación Asuntos Religiosos</v>
      </c>
      <c r="F272" s="241"/>
      <c r="G272" s="227">
        <f>+'ACUM-ABRIL'!B371</f>
        <v>0</v>
      </c>
      <c r="H272" s="51"/>
      <c r="I272" s="51"/>
      <c r="J272" s="51"/>
      <c r="K272" s="51"/>
      <c r="L272" s="51"/>
      <c r="M272" s="51"/>
      <c r="N272" s="51"/>
      <c r="O272" s="27"/>
    </row>
    <row r="273" spans="1:15" ht="15.75" thickBot="1">
      <c r="A273" s="27"/>
      <c r="C273" s="151"/>
      <c r="D273" s="200">
        <v>17</v>
      </c>
      <c r="E273" s="240" t="str">
        <f>+'ACUM-ABRIL'!A335</f>
        <v>Coplademun</v>
      </c>
      <c r="F273" s="241"/>
      <c r="G273" s="227">
        <f>+'ACUM-ABRIL'!B335</f>
        <v>1</v>
      </c>
      <c r="H273" s="51"/>
      <c r="I273" s="51"/>
      <c r="J273" s="51"/>
      <c r="K273" s="51"/>
      <c r="L273" s="51"/>
      <c r="M273" s="51"/>
      <c r="N273" s="51"/>
      <c r="O273" s="27"/>
    </row>
    <row r="274" spans="1:15" ht="28.5" customHeight="1" thickBot="1">
      <c r="A274" s="27"/>
      <c r="C274" s="151"/>
      <c r="D274" s="200">
        <v>18</v>
      </c>
      <c r="E274" s="739" t="str">
        <f>+'ACUM-ABRIL'!A344</f>
        <v>Instituto de Capacitación y Oferta Educativa</v>
      </c>
      <c r="F274" s="740"/>
      <c r="G274" s="227">
        <f>+'ACUM-ABRIL'!B344</f>
        <v>1</v>
      </c>
      <c r="H274" s="51"/>
      <c r="I274" s="51"/>
      <c r="J274" s="51"/>
      <c r="K274" s="51"/>
      <c r="L274" s="51"/>
      <c r="M274" s="51"/>
      <c r="N274" s="51"/>
      <c r="O274" s="27"/>
    </row>
    <row r="275" spans="1:15" ht="15.75" thickBot="1">
      <c r="A275" s="27"/>
      <c r="C275" s="151"/>
      <c r="D275" s="200">
        <v>19</v>
      </c>
      <c r="E275" s="240" t="str">
        <f>+'ACUM-ABRIL'!A348</f>
        <v>Integración y Dictaminación</v>
      </c>
      <c r="F275" s="241"/>
      <c r="G275" s="227">
        <f>+'ACUM-ABRIL'!B348</f>
        <v>1</v>
      </c>
      <c r="H275" s="51"/>
      <c r="I275" s="51"/>
      <c r="J275" s="51"/>
      <c r="K275" s="51"/>
      <c r="L275" s="51"/>
      <c r="M275" s="51"/>
      <c r="N275" s="51"/>
      <c r="O275" s="27"/>
    </row>
    <row r="276" spans="1:15" ht="15.75" thickBot="1">
      <c r="A276" s="27"/>
      <c r="C276" s="151"/>
      <c r="D276" s="200">
        <v>20</v>
      </c>
      <c r="E276" s="240" t="str">
        <f>+'ACUM-ABRIL'!A350</f>
        <v>Mantenimiento de Pavimentos</v>
      </c>
      <c r="F276" s="241"/>
      <c r="G276" s="227">
        <f>+'ACUM-ABRIL'!B350</f>
        <v>1</v>
      </c>
      <c r="H276" s="51"/>
      <c r="I276" s="51"/>
      <c r="J276" s="51"/>
      <c r="K276" s="51"/>
      <c r="L276" s="51"/>
      <c r="M276" s="51"/>
      <c r="N276" s="51"/>
      <c r="O276" s="27"/>
    </row>
    <row r="277" spans="1:15" ht="15.75" thickBot="1">
      <c r="A277" s="27"/>
      <c r="C277" s="151"/>
      <c r="D277" s="200">
        <v>21</v>
      </c>
      <c r="E277" s="240" t="str">
        <f>+'ACUM-ABRIL'!A355</f>
        <v>Participación Ciudadana</v>
      </c>
      <c r="F277" s="241"/>
      <c r="G277" s="227">
        <f>+'ACUM-ABRIL'!B355</f>
        <v>1</v>
      </c>
      <c r="H277" s="51"/>
      <c r="I277" s="51"/>
      <c r="J277" s="51"/>
      <c r="K277" s="51"/>
      <c r="L277" s="51"/>
      <c r="M277" s="51"/>
      <c r="N277" s="51"/>
      <c r="O277" s="27"/>
    </row>
    <row r="278" spans="1:15" ht="15.75" thickBot="1">
      <c r="A278" s="27"/>
      <c r="C278" s="151"/>
      <c r="D278" s="200">
        <v>22</v>
      </c>
      <c r="E278" s="240" t="str">
        <f>+'ACUM-ABRIL'!A361</f>
        <v>Regidores</v>
      </c>
      <c r="F278" s="241"/>
      <c r="G278" s="227">
        <f>+'ACUM-ABRIL'!B361</f>
        <v>1</v>
      </c>
      <c r="H278" s="51"/>
      <c r="I278" s="51"/>
      <c r="J278" s="51"/>
      <c r="K278" s="51"/>
      <c r="L278" s="51"/>
      <c r="M278" s="51"/>
      <c r="N278" s="51"/>
      <c r="O278" s="27"/>
    </row>
    <row r="279" spans="1:15" ht="15.75" thickBot="1">
      <c r="A279" s="27"/>
      <c r="C279" s="151"/>
      <c r="D279" s="200">
        <v>23</v>
      </c>
      <c r="E279" s="240" t="str">
        <f>+'ACUM-ABRIL'!A362</f>
        <v>Registro Civil</v>
      </c>
      <c r="F279" s="241"/>
      <c r="G279" s="227">
        <f>+'ACUM-ABRIL'!B362</f>
        <v>1</v>
      </c>
      <c r="H279" s="51"/>
      <c r="I279" s="51"/>
      <c r="J279" s="51"/>
      <c r="K279" s="51"/>
      <c r="L279" s="51"/>
      <c r="M279" s="51"/>
      <c r="N279" s="51"/>
      <c r="O279" s="27"/>
    </row>
    <row r="280" spans="1:15" ht="15.75" thickBot="1">
      <c r="A280" s="27"/>
      <c r="C280" s="151"/>
      <c r="D280" s="200">
        <v>24</v>
      </c>
      <c r="E280" s="240" t="str">
        <f>+'ACUM-ABRIL'!A364</f>
        <v>Relaciones Públicas</v>
      </c>
      <c r="F280" s="241"/>
      <c r="G280" s="227">
        <f>+'ACUM-ABRIL'!B364</f>
        <v>1</v>
      </c>
      <c r="H280" s="51"/>
      <c r="I280" s="51"/>
      <c r="J280" s="51"/>
      <c r="K280" s="51"/>
      <c r="L280" s="51"/>
      <c r="M280" s="51"/>
      <c r="N280" s="51"/>
      <c r="O280" s="27"/>
    </row>
    <row r="281" spans="1:15" ht="15.75" thickBot="1">
      <c r="A281" s="27"/>
      <c r="C281" s="151"/>
      <c r="D281" s="200">
        <v>25</v>
      </c>
      <c r="E281" s="240" t="str">
        <f>+'ACUM-ABRIL'!A318</f>
        <v>Alumbrado Público</v>
      </c>
      <c r="F281" s="241"/>
      <c r="G281" s="227">
        <f>+'ACUM-ABRIL'!B318</f>
        <v>2</v>
      </c>
      <c r="H281" s="51"/>
      <c r="I281" s="51"/>
      <c r="J281" s="51"/>
      <c r="K281" s="51"/>
      <c r="L281" s="51"/>
      <c r="M281" s="51"/>
      <c r="N281" s="51"/>
      <c r="O281" s="27"/>
    </row>
    <row r="282" spans="1:15" ht="15.75" thickBot="1">
      <c r="A282" s="27"/>
      <c r="C282" s="151"/>
      <c r="D282" s="200">
        <v>26</v>
      </c>
      <c r="E282" s="240" t="str">
        <f>+'ACUM-ABRIL'!A322</f>
        <v>Atención Ciudadana</v>
      </c>
      <c r="F282" s="241"/>
      <c r="G282" s="227">
        <f>+'ACUM-ABRIL'!B322</f>
        <v>2</v>
      </c>
      <c r="H282" s="51"/>
      <c r="I282" s="51"/>
      <c r="J282" s="51"/>
      <c r="K282" s="51"/>
      <c r="L282" s="51"/>
      <c r="M282" s="51"/>
      <c r="N282" s="51"/>
      <c r="O282" s="27"/>
    </row>
    <row r="283" spans="1:15" ht="17.25" customHeight="1" thickBot="1">
      <c r="A283" s="27"/>
      <c r="C283" s="151"/>
      <c r="D283" s="200">
        <v>27</v>
      </c>
      <c r="E283" s="240" t="str">
        <f>+'ACUM-ABRIL'!A332</f>
        <v>Coordinación de Gabinete</v>
      </c>
      <c r="F283" s="241"/>
      <c r="G283" s="227">
        <f>+'ACUM-ABRIL'!B332</f>
        <v>2</v>
      </c>
      <c r="H283" s="51"/>
      <c r="I283" s="51"/>
      <c r="J283" s="51"/>
      <c r="K283" s="51"/>
      <c r="L283" s="51"/>
      <c r="M283" s="51"/>
      <c r="N283" s="51"/>
      <c r="O283" s="27"/>
    </row>
    <row r="284" spans="1:15" ht="15.75" thickBot="1">
      <c r="A284" s="27"/>
      <c r="C284" s="151"/>
      <c r="D284" s="200">
        <v>28</v>
      </c>
      <c r="E284" s="240" t="str">
        <f>+'ACUM-ABRIL'!A342</f>
        <v>Educación Municipal</v>
      </c>
      <c r="F284" s="241"/>
      <c r="G284" s="227">
        <f>+'ACUM-ABRIL'!B342</f>
        <v>2</v>
      </c>
      <c r="H284" s="51"/>
      <c r="I284" s="51"/>
      <c r="J284" s="51"/>
      <c r="K284" s="51"/>
      <c r="L284" s="51"/>
      <c r="M284" s="51"/>
      <c r="N284" s="51"/>
      <c r="O284" s="27"/>
    </row>
    <row r="285" spans="1:15" ht="15.75" thickBot="1">
      <c r="A285" s="27"/>
      <c r="C285" s="151"/>
      <c r="D285" s="200">
        <v>29</v>
      </c>
      <c r="E285" s="240" t="str">
        <f>+'ACUM-ABRIL'!A367</f>
        <v>Secretaría Particular</v>
      </c>
      <c r="F285" s="241"/>
      <c r="G285" s="227">
        <f>+'ACUM-ABRIL'!B367</f>
        <v>2</v>
      </c>
      <c r="H285" s="51"/>
      <c r="I285" s="51"/>
      <c r="J285" s="51"/>
      <c r="K285" s="51"/>
      <c r="L285" s="51"/>
      <c r="M285" s="51"/>
      <c r="N285" s="51"/>
      <c r="O285" s="27"/>
    </row>
    <row r="286" spans="1:15" ht="17.25" customHeight="1" thickBot="1">
      <c r="A286" s="27"/>
      <c r="C286" s="151"/>
      <c r="D286" s="200">
        <v>30</v>
      </c>
      <c r="E286" s="240" t="str">
        <f>+'ACUM-ABRIL'!A317</f>
        <v>Agua y Alcantarillado</v>
      </c>
      <c r="F286" s="241"/>
      <c r="G286" s="227">
        <f>+'ACUM-ABRIL'!B317</f>
        <v>3</v>
      </c>
      <c r="H286" s="51"/>
      <c r="I286" s="51"/>
      <c r="J286" s="51"/>
      <c r="K286" s="51"/>
      <c r="L286" s="51"/>
      <c r="M286" s="51"/>
      <c r="N286" s="51"/>
      <c r="O286" s="27"/>
    </row>
    <row r="287" spans="1:15" ht="15.75" thickBot="1">
      <c r="A287" s="27"/>
      <c r="C287" s="151"/>
      <c r="D287" s="200">
        <v>31</v>
      </c>
      <c r="E287" s="240" t="str">
        <f>+'ACUM-ABRIL'!A319</f>
        <v>Archivo Municipal</v>
      </c>
      <c r="F287" s="241"/>
      <c r="G287" s="227">
        <f>+'ACUM-ABRIL'!B319</f>
        <v>3</v>
      </c>
      <c r="H287" s="51"/>
      <c r="I287" s="51"/>
      <c r="J287" s="51"/>
      <c r="K287" s="51"/>
      <c r="L287" s="51"/>
      <c r="M287" s="51"/>
      <c r="N287" s="51"/>
      <c r="O287" s="27"/>
    </row>
    <row r="288" spans="1:15" ht="15.75" thickBot="1">
      <c r="A288" s="27"/>
      <c r="C288" s="151"/>
      <c r="D288" s="200">
        <v>32</v>
      </c>
      <c r="E288" s="240" t="str">
        <f>+'ACUM-ABRIL'!A320</f>
        <v>Aseo Público</v>
      </c>
      <c r="F288" s="241"/>
      <c r="G288" s="227">
        <f>+'ACUM-ABRIL'!B320</f>
        <v>3</v>
      </c>
      <c r="H288" s="51"/>
      <c r="I288" s="51"/>
      <c r="J288" s="51"/>
      <c r="K288" s="51"/>
      <c r="L288" s="51"/>
      <c r="M288" s="51"/>
      <c r="N288" s="51"/>
      <c r="O288" s="27"/>
    </row>
    <row r="289" spans="1:15" ht="15.75" thickBot="1">
      <c r="A289" s="27"/>
      <c r="C289" s="151"/>
      <c r="D289" s="200">
        <v>33</v>
      </c>
      <c r="E289" s="240" t="str">
        <f>+'ACUM-ABRIL'!A321</f>
        <v>Asuntos Internos</v>
      </c>
      <c r="F289" s="241"/>
      <c r="G289" s="227">
        <f>+'ACUM-ABRIL'!B321</f>
        <v>3</v>
      </c>
      <c r="H289" s="51"/>
      <c r="I289" s="51"/>
      <c r="J289" s="51"/>
      <c r="K289" s="51"/>
      <c r="L289" s="51"/>
      <c r="M289" s="51"/>
      <c r="N289" s="51"/>
      <c r="O289" s="27"/>
    </row>
    <row r="290" spans="1:15" ht="15.75" thickBot="1">
      <c r="A290" s="27"/>
      <c r="C290" s="151"/>
      <c r="D290" s="200">
        <v>34</v>
      </c>
      <c r="E290" s="240" t="str">
        <f>+'ACUM-ABRIL'!A330</f>
        <v>Contraloría</v>
      </c>
      <c r="F290" s="241"/>
      <c r="G290" s="227">
        <f>+'ACUM-ABRIL'!B330</f>
        <v>3</v>
      </c>
      <c r="H290" s="51"/>
      <c r="I290" s="51"/>
      <c r="J290" s="51"/>
      <c r="K290" s="51"/>
      <c r="L290" s="51"/>
      <c r="M290" s="51"/>
      <c r="N290" s="51"/>
      <c r="O290" s="27"/>
    </row>
    <row r="291" spans="1:15" ht="15.75" thickBot="1">
      <c r="A291" s="27"/>
      <c r="C291" s="151"/>
      <c r="D291" s="200">
        <v>35</v>
      </c>
      <c r="E291" s="240" t="str">
        <f>+'ACUM-ABRIL'!A345</f>
        <v>Instituto de Cultura</v>
      </c>
      <c r="F291" s="241"/>
      <c r="G291" s="227">
        <f>+'ACUM-ABRIL'!B345</f>
        <v>3</v>
      </c>
      <c r="H291" s="51"/>
      <c r="I291" s="51"/>
      <c r="J291" s="51"/>
      <c r="K291" s="51"/>
      <c r="L291" s="51"/>
      <c r="M291" s="51"/>
      <c r="N291" s="51"/>
      <c r="O291" s="27"/>
    </row>
    <row r="292" spans="1:15" ht="15.75" thickBot="1">
      <c r="A292" s="27"/>
      <c r="C292" s="151"/>
      <c r="D292" s="200">
        <v>36</v>
      </c>
      <c r="E292" s="240" t="str">
        <f>+'ACUM-ABRIL'!A366</f>
        <v>Secretaria del Ayuntamiento</v>
      </c>
      <c r="F292" s="241"/>
      <c r="G292" s="227">
        <f>+'ACUM-ABRIL'!B366</f>
        <v>3</v>
      </c>
      <c r="H292" s="51"/>
      <c r="I292" s="51"/>
      <c r="J292" s="51"/>
      <c r="K292" s="51"/>
      <c r="L292" s="51"/>
      <c r="M292" s="51"/>
      <c r="N292" s="51"/>
      <c r="O292" s="27"/>
    </row>
    <row r="293" spans="1:15" ht="15.75" thickBot="1">
      <c r="A293" s="27"/>
      <c r="C293" s="151"/>
      <c r="D293" s="200">
        <v>37</v>
      </c>
      <c r="E293" s="240" t="str">
        <f>+'ACUM-ABRIL'!A327</f>
        <v>Comunicación Social</v>
      </c>
      <c r="F293" s="241"/>
      <c r="G293" s="227">
        <f>+'ACUM-ABRIL'!B327</f>
        <v>4</v>
      </c>
      <c r="H293" s="51"/>
      <c r="I293" s="51"/>
      <c r="J293" s="51"/>
      <c r="K293" s="51"/>
      <c r="L293" s="51"/>
      <c r="M293" s="51"/>
      <c r="N293" s="51"/>
      <c r="O293" s="27"/>
    </row>
    <row r="294" spans="1:15" ht="15.75" thickBot="1">
      <c r="A294" s="27"/>
      <c r="C294" s="151"/>
      <c r="D294" s="200">
        <v>38</v>
      </c>
      <c r="E294" s="240" t="str">
        <f>+'ACUM-ABRIL'!A354</f>
        <v>Parques y Jardines</v>
      </c>
      <c r="F294" s="241"/>
      <c r="G294" s="227">
        <f>+'ACUM-ABRIL'!B354</f>
        <v>4</v>
      </c>
      <c r="H294" s="51"/>
      <c r="I294" s="51"/>
      <c r="J294" s="51"/>
      <c r="K294" s="51"/>
      <c r="L294" s="51"/>
      <c r="M294" s="51"/>
      <c r="N294" s="51"/>
      <c r="O294" s="27"/>
    </row>
    <row r="295" spans="1:15" ht="27.75" customHeight="1" thickBot="1">
      <c r="A295" s="27"/>
      <c r="C295" s="151"/>
      <c r="D295" s="200">
        <v>39</v>
      </c>
      <c r="E295" s="739" t="str">
        <f>+'ACUM-ABRIL'!A325</f>
        <v>Centro de  Promoción Económica y Turismo</v>
      </c>
      <c r="F295" s="740"/>
      <c r="G295" s="227">
        <f>+'ACUM-ABRIL'!B325</f>
        <v>6</v>
      </c>
      <c r="H295" s="51"/>
      <c r="I295" s="51"/>
      <c r="J295" s="51"/>
      <c r="K295" s="51"/>
      <c r="L295" s="51"/>
      <c r="M295" s="51"/>
      <c r="N295" s="51"/>
      <c r="O295" s="27"/>
    </row>
    <row r="296" spans="1:15" ht="15.75" thickBot="1">
      <c r="A296" s="27"/>
      <c r="C296" s="151"/>
      <c r="D296" s="200">
        <v>40</v>
      </c>
      <c r="E296" s="240" t="str">
        <f>+'ACUM-ABRIL'!A343</f>
        <v>Estacionómetros y Estacionamientos</v>
      </c>
      <c r="F296" s="241"/>
      <c r="G296" s="227">
        <f>+'ACUM-ABRIL'!B343</f>
        <v>6</v>
      </c>
      <c r="H296" s="51"/>
      <c r="I296" s="51"/>
      <c r="J296" s="51"/>
      <c r="K296" s="51"/>
      <c r="L296" s="51"/>
      <c r="M296" s="51"/>
      <c r="N296" s="51"/>
      <c r="O296" s="27"/>
    </row>
    <row r="297" spans="1:15" ht="15.75" thickBot="1">
      <c r="A297" s="27"/>
      <c r="C297" s="151"/>
      <c r="D297" s="200">
        <v>41</v>
      </c>
      <c r="E297" s="240" t="str">
        <f>+'ACUM-ABRIL'!A323</f>
        <v>Catastro</v>
      </c>
      <c r="F297" s="241"/>
      <c r="G297" s="227">
        <f>+'ACUM-ABRIL'!B323</f>
        <v>7</v>
      </c>
      <c r="H297" s="51"/>
      <c r="I297" s="51"/>
      <c r="J297" s="51"/>
      <c r="K297" s="51"/>
      <c r="L297" s="51"/>
      <c r="M297" s="51"/>
      <c r="N297" s="51"/>
      <c r="O297" s="27"/>
    </row>
    <row r="298" spans="1:15" ht="15.75" thickBot="1">
      <c r="A298" s="27"/>
      <c r="C298" s="151"/>
      <c r="D298" s="200">
        <v>42</v>
      </c>
      <c r="E298" s="240" t="str">
        <f>+'ACUM-ABRIL'!A336</f>
        <v>Desarrollo Social Humano</v>
      </c>
      <c r="F298" s="241"/>
      <c r="G298" s="227">
        <f>+'ACUM-ABRIL'!B336</f>
        <v>7</v>
      </c>
      <c r="H298" s="51"/>
      <c r="I298" s="51"/>
      <c r="J298" s="51"/>
      <c r="K298" s="51"/>
      <c r="L298" s="51"/>
      <c r="M298" s="51"/>
      <c r="N298" s="51"/>
      <c r="O298" s="27"/>
    </row>
    <row r="299" spans="1:15" ht="15.75" thickBot="1">
      <c r="A299" s="27"/>
      <c r="C299" s="151"/>
      <c r="D299" s="200">
        <v>43</v>
      </c>
      <c r="E299" s="240" t="str">
        <f>+'ACUM-ABRIL'!A356</f>
        <v>Patrimonio Municipal</v>
      </c>
      <c r="F299" s="241"/>
      <c r="G299" s="227">
        <f>+'ACUM-ABRIL'!B356</f>
        <v>9</v>
      </c>
      <c r="H299" s="51"/>
      <c r="I299" s="51"/>
      <c r="J299" s="51"/>
      <c r="K299" s="51"/>
      <c r="L299" s="51"/>
      <c r="M299" s="51"/>
      <c r="N299" s="51"/>
      <c r="O299" s="27"/>
    </row>
    <row r="300" spans="1:15" ht="30.75" customHeight="1" thickBot="1">
      <c r="A300" s="27"/>
      <c r="C300" s="151"/>
      <c r="D300" s="200">
        <v>44</v>
      </c>
      <c r="E300" s="739" t="str">
        <f>+'ACUM-ABRIL'!A337</f>
        <v>Dirección General de  Innovación y Tecnología</v>
      </c>
      <c r="F300" s="740"/>
      <c r="G300" s="227">
        <f>+'ACUM-ABRIL'!B337</f>
        <v>10</v>
      </c>
      <c r="H300" s="51"/>
      <c r="I300" s="51"/>
      <c r="J300" s="51"/>
      <c r="K300" s="51"/>
      <c r="L300" s="51"/>
      <c r="M300" s="51"/>
      <c r="N300" s="51"/>
      <c r="O300" s="27"/>
    </row>
    <row r="301" spans="1:15" ht="15.75" thickBot="1">
      <c r="A301" s="27"/>
      <c r="C301" s="151"/>
      <c r="D301" s="200">
        <v>45</v>
      </c>
      <c r="E301" s="240" t="str">
        <f>+'ACUM-ABRIL'!A341</f>
        <v>Dirección General de Servicios Públicos</v>
      </c>
      <c r="F301" s="241"/>
      <c r="G301" s="227">
        <f>+'ACUM-ABRIL'!B341</f>
        <v>10</v>
      </c>
      <c r="H301" s="51"/>
      <c r="I301" s="51"/>
      <c r="J301" s="51"/>
      <c r="K301" s="51"/>
      <c r="L301" s="51"/>
      <c r="M301" s="51"/>
      <c r="N301" s="51"/>
      <c r="O301" s="27"/>
    </row>
    <row r="302" spans="1:15" ht="15.75" thickBot="1">
      <c r="A302" s="27"/>
      <c r="C302" s="151"/>
      <c r="D302" s="200">
        <v>46</v>
      </c>
      <c r="E302" s="240" t="str">
        <f>+'ACUM-ABRIL'!A358</f>
        <v>Protección Civil y Bomberos</v>
      </c>
      <c r="F302" s="241"/>
      <c r="G302" s="227">
        <f>+'ACUM-ABRIL'!B358</f>
        <v>11</v>
      </c>
      <c r="H302" s="51"/>
      <c r="I302" s="51"/>
      <c r="J302" s="51"/>
      <c r="K302" s="51"/>
      <c r="L302" s="51"/>
      <c r="M302" s="51"/>
      <c r="N302" s="51"/>
      <c r="O302" s="27"/>
    </row>
    <row r="303" spans="1:15" ht="15" customHeight="1" thickBot="1">
      <c r="A303" s="27"/>
      <c r="C303" s="151"/>
      <c r="D303" s="200">
        <v>47</v>
      </c>
      <c r="E303" s="240" t="str">
        <f>+'ACUM-ABRIL'!A338</f>
        <v>Dirección General de Ecología</v>
      </c>
      <c r="F303" s="241"/>
      <c r="G303" s="227">
        <f>+'ACUM-ABRIL'!B338</f>
        <v>16</v>
      </c>
      <c r="H303" s="51"/>
      <c r="I303" s="51"/>
      <c r="J303" s="51"/>
      <c r="K303" s="51"/>
      <c r="L303" s="51"/>
      <c r="M303" s="51"/>
      <c r="N303" s="51"/>
      <c r="O303" s="27"/>
    </row>
    <row r="304" spans="1:15" ht="27" customHeight="1" thickBot="1">
      <c r="A304" s="27"/>
      <c r="C304" s="151"/>
      <c r="D304" s="200">
        <v>48</v>
      </c>
      <c r="E304" s="739" t="str">
        <f>+'ACUM-ABRIL'!A339</f>
        <v>Dirección General de Inspección de Reglamentos</v>
      </c>
      <c r="F304" s="740"/>
      <c r="G304" s="227">
        <f>+'ACUM-ABRIL'!B339</f>
        <v>18</v>
      </c>
      <c r="H304" s="51"/>
      <c r="I304" s="51"/>
      <c r="J304" s="51"/>
      <c r="K304" s="51"/>
      <c r="L304" s="51"/>
      <c r="M304" s="51"/>
      <c r="N304" s="51"/>
      <c r="O304" s="27"/>
    </row>
    <row r="305" spans="1:15" ht="15.75" thickBot="1">
      <c r="A305" s="27"/>
      <c r="C305" s="151"/>
      <c r="D305" s="200">
        <v>49</v>
      </c>
      <c r="E305" s="240" t="str">
        <f>+'ACUM-ABRIL'!A368</f>
        <v>Síndico Municipal</v>
      </c>
      <c r="F305" s="241"/>
      <c r="G305" s="227">
        <f>+'ACUM-ABRIL'!B368</f>
        <v>19</v>
      </c>
      <c r="H305" s="51"/>
      <c r="I305" s="51"/>
      <c r="J305" s="51"/>
      <c r="K305" s="51"/>
      <c r="L305" s="51"/>
      <c r="M305" s="51"/>
      <c r="N305" s="51"/>
      <c r="O305" s="27"/>
    </row>
    <row r="306" spans="1:15" ht="15.75" thickBot="1">
      <c r="A306" s="27"/>
      <c r="C306" s="151"/>
      <c r="D306" s="200">
        <v>50</v>
      </c>
      <c r="E306" s="240" t="str">
        <f>+'ACUM-ABRIL'!A326</f>
        <v>Comisaría General de Seguridad Pública</v>
      </c>
      <c r="F306" s="241"/>
      <c r="G306" s="227">
        <f>+'ACUM-ABRIL'!B326</f>
        <v>29</v>
      </c>
      <c r="H306" s="51"/>
      <c r="I306" s="51"/>
      <c r="J306" s="51"/>
      <c r="K306" s="51"/>
      <c r="L306" s="51"/>
      <c r="M306" s="51"/>
      <c r="N306" s="51"/>
      <c r="O306" s="27"/>
    </row>
    <row r="307" spans="1:15" ht="15.75" thickBot="1">
      <c r="A307" s="27"/>
      <c r="C307" s="151"/>
      <c r="D307" s="200">
        <v>51</v>
      </c>
      <c r="E307" s="240" t="str">
        <f>+'ACUM-ABRIL'!A370</f>
        <v>Transparencia y Acceso a la Información</v>
      </c>
      <c r="F307" s="241"/>
      <c r="G307" s="227">
        <f>+'ACUM-ABRIL'!B370</f>
        <v>29</v>
      </c>
      <c r="H307" s="51"/>
      <c r="I307" s="51"/>
      <c r="J307" s="51"/>
      <c r="K307" s="51"/>
      <c r="L307" s="51"/>
      <c r="M307" s="51"/>
      <c r="N307" s="51"/>
      <c r="O307" s="27"/>
    </row>
    <row r="308" spans="1:15" ht="15.75" thickBot="1">
      <c r="A308" s="27"/>
      <c r="C308" s="151"/>
      <c r="D308" s="200">
        <v>52</v>
      </c>
      <c r="E308" s="240" t="str">
        <f>+'ACUM-ABRIL'!A353</f>
        <v>Oficialía Mayor de Padrón y Licencias</v>
      </c>
      <c r="F308" s="241"/>
      <c r="G308" s="227">
        <f>+'ACUM-ABRIL'!B353</f>
        <v>30</v>
      </c>
      <c r="H308" s="51"/>
      <c r="I308" s="51"/>
      <c r="J308" s="51"/>
      <c r="K308" s="51"/>
      <c r="L308" s="51"/>
      <c r="M308" s="51"/>
      <c r="N308" s="51"/>
      <c r="O308" s="27"/>
    </row>
    <row r="309" spans="1:15" ht="15.75" thickBot="1">
      <c r="A309" s="27"/>
      <c r="C309" s="151"/>
      <c r="D309" s="200">
        <v>53</v>
      </c>
      <c r="E309" s="240" t="str">
        <f>+'ACUM-ABRIL'!A316</f>
        <v>Actas y Acuerdos</v>
      </c>
      <c r="F309" s="241"/>
      <c r="G309" s="227">
        <f>+'ACUM-ABRIL'!B316</f>
        <v>36</v>
      </c>
      <c r="H309" s="51"/>
      <c r="I309" s="51"/>
      <c r="J309" s="51"/>
      <c r="K309" s="51"/>
      <c r="L309" s="51"/>
      <c r="M309" s="51"/>
      <c r="N309" s="51"/>
      <c r="O309" s="27"/>
    </row>
    <row r="310" spans="1:15" ht="15.75" thickBot="1">
      <c r="A310" s="27"/>
      <c r="C310" s="151"/>
      <c r="D310" s="200">
        <v>54</v>
      </c>
      <c r="E310" s="240" t="str">
        <f>+'ACUM-ABRIL'!A340</f>
        <v>Dirección General de Obras Públicas</v>
      </c>
      <c r="F310" s="241"/>
      <c r="G310" s="227">
        <f>+'ACUM-ABRIL'!B340</f>
        <v>46</v>
      </c>
      <c r="H310" s="51"/>
      <c r="I310" s="51"/>
      <c r="J310" s="51"/>
      <c r="K310" s="51"/>
      <c r="L310" s="51"/>
      <c r="M310" s="51"/>
      <c r="N310" s="51"/>
      <c r="O310" s="27"/>
    </row>
    <row r="311" spans="1:15" ht="15.75" thickBot="1">
      <c r="A311" s="27"/>
      <c r="C311" s="151"/>
      <c r="D311" s="200">
        <v>55</v>
      </c>
      <c r="E311" s="240" t="str">
        <f>+'ACUM-ABRIL'!A352</f>
        <v>Oficialía Mayor Administrativa</v>
      </c>
      <c r="F311" s="241"/>
      <c r="G311" s="227">
        <f>+'ACUM-ABRIL'!B352</f>
        <v>54</v>
      </c>
      <c r="H311" s="51"/>
      <c r="I311" s="51"/>
      <c r="J311" s="51"/>
      <c r="K311" s="51"/>
      <c r="L311" s="51"/>
      <c r="M311" s="51"/>
      <c r="N311" s="51"/>
      <c r="O311" s="27"/>
    </row>
    <row r="312" spans="1:15" ht="15.75" thickBot="1">
      <c r="A312" s="27"/>
      <c r="C312" s="151"/>
      <c r="D312" s="200">
        <v>56</v>
      </c>
      <c r="E312" s="240" t="str">
        <f>+'ACUM-ABRIL'!A369</f>
        <v>Tesorero Municipal</v>
      </c>
      <c r="F312" s="241"/>
      <c r="G312" s="227">
        <f>+'ACUM-ABRIL'!B369</f>
        <v>54</v>
      </c>
      <c r="H312" s="51"/>
      <c r="I312" s="51"/>
      <c r="J312" s="51"/>
      <c r="K312" s="51"/>
      <c r="L312" s="51"/>
      <c r="M312" s="51"/>
      <c r="N312" s="51"/>
      <c r="O312" s="27"/>
    </row>
    <row r="313" spans="1:15" ht="15.75" thickBot="1">
      <c r="A313" s="27"/>
      <c r="C313" s="33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27"/>
    </row>
    <row r="314" spans="1:15" s="169" customFormat="1" ht="16.5" thickBot="1">
      <c r="A314" s="166"/>
      <c r="B314" s="167"/>
      <c r="C314" s="167"/>
      <c r="D314" s="167"/>
      <c r="E314" s="167"/>
      <c r="F314" s="228" t="s">
        <v>2</v>
      </c>
      <c r="G314" s="229">
        <f>SUM(G257:G313)</f>
        <v>444</v>
      </c>
      <c r="H314" s="167"/>
      <c r="I314" s="167"/>
      <c r="J314" s="167"/>
      <c r="K314" s="167"/>
      <c r="L314" s="167"/>
      <c r="M314" s="167"/>
      <c r="N314" s="167"/>
      <c r="O314" s="166"/>
    </row>
    <row r="315" spans="1:15">
      <c r="A315" s="27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27"/>
    </row>
    <row r="316" spans="1:15" ht="15.75" thickBot="1">
      <c r="A316" s="27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27"/>
    </row>
    <row r="317" spans="1:15" ht="16.5" thickBot="1">
      <c r="A317" s="27"/>
      <c r="B317" s="619" t="s">
        <v>182</v>
      </c>
      <c r="C317" s="620"/>
      <c r="D317" s="620"/>
      <c r="E317" s="620"/>
      <c r="F317" s="620"/>
      <c r="G317" s="620"/>
      <c r="H317" s="620"/>
      <c r="I317" s="620"/>
      <c r="J317" s="620"/>
      <c r="K317" s="620"/>
      <c r="L317" s="620"/>
      <c r="M317" s="620"/>
      <c r="N317" s="139"/>
      <c r="O317" s="27"/>
    </row>
    <row r="318" spans="1:15">
      <c r="A318" s="27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27"/>
    </row>
    <row r="319" spans="1:15">
      <c r="A319" s="27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27"/>
    </row>
    <row r="320" spans="1:15">
      <c r="A320" s="27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27"/>
    </row>
    <row r="321" spans="1:15">
      <c r="A321" s="27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27"/>
    </row>
    <row r="322" spans="1:15">
      <c r="A322" s="27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27"/>
    </row>
    <row r="323" spans="1:15">
      <c r="A323" s="27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27"/>
    </row>
    <row r="324" spans="1:15">
      <c r="A324" s="27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27"/>
    </row>
    <row r="325" spans="1:15">
      <c r="A325" s="27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27"/>
    </row>
    <row r="326" spans="1:15">
      <c r="A326" s="27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27"/>
    </row>
    <row r="327" spans="1:15">
      <c r="A327" s="27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27"/>
    </row>
    <row r="328" spans="1:15">
      <c r="A328" s="27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27"/>
    </row>
    <row r="329" spans="1:15">
      <c r="A329" s="27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27"/>
    </row>
    <row r="330" spans="1:15">
      <c r="A330" s="27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27"/>
    </row>
    <row r="331" spans="1:15">
      <c r="A331" s="27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27"/>
    </row>
    <row r="332" spans="1:15">
      <c r="A332" s="27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27"/>
    </row>
    <row r="333" spans="1:15">
      <c r="A333" s="27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27"/>
    </row>
    <row r="334" spans="1:15">
      <c r="A334" s="27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27"/>
    </row>
    <row r="335" spans="1:15">
      <c r="A335" s="27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27"/>
    </row>
    <row r="336" spans="1:15">
      <c r="A336" s="27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27"/>
    </row>
    <row r="337" spans="1:15">
      <c r="A337" s="27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27"/>
    </row>
    <row r="338" spans="1:15">
      <c r="A338" s="27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27"/>
    </row>
    <row r="339" spans="1:15">
      <c r="A339" s="27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27"/>
    </row>
    <row r="340" spans="1:15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</row>
  </sheetData>
  <mergeCells count="43">
    <mergeCell ref="E165:I165"/>
    <mergeCell ref="E166:H166"/>
    <mergeCell ref="E149:I149"/>
    <mergeCell ref="E154:I154"/>
    <mergeCell ref="E159:I159"/>
    <mergeCell ref="E150:H150"/>
    <mergeCell ref="E155:H155"/>
    <mergeCell ref="B317:M317"/>
    <mergeCell ref="E204:G204"/>
    <mergeCell ref="E206:G206"/>
    <mergeCell ref="D229:I229"/>
    <mergeCell ref="E231:G231"/>
    <mergeCell ref="E230:G230"/>
    <mergeCell ref="E233:G233"/>
    <mergeCell ref="E300:F300"/>
    <mergeCell ref="E232:G232"/>
    <mergeCell ref="D256:G256"/>
    <mergeCell ref="E274:F274"/>
    <mergeCell ref="E262:F262"/>
    <mergeCell ref="E295:F295"/>
    <mergeCell ref="E304:F304"/>
    <mergeCell ref="I264:J264"/>
    <mergeCell ref="B15:N15"/>
    <mergeCell ref="B14:N14"/>
    <mergeCell ref="C22:F22"/>
    <mergeCell ref="H22:L22"/>
    <mergeCell ref="D24:E24"/>
    <mergeCell ref="E203:G203"/>
    <mergeCell ref="D23:E23"/>
    <mergeCell ref="B16:N16"/>
    <mergeCell ref="D25:E25"/>
    <mergeCell ref="D45:J45"/>
    <mergeCell ref="D110:I110"/>
    <mergeCell ref="E112:G112"/>
    <mergeCell ref="E114:G114"/>
    <mergeCell ref="E111:G111"/>
    <mergeCell ref="E116:G116"/>
    <mergeCell ref="E117:G117"/>
    <mergeCell ref="E113:G113"/>
    <mergeCell ref="E115:G115"/>
    <mergeCell ref="D202:I202"/>
    <mergeCell ref="E160:H160"/>
    <mergeCell ref="D122:I122"/>
  </mergeCells>
  <pageMargins left="0.25" right="0.25" top="0.74803149606299213" bottom="0.74803149606299213" header="0.31496062992125984" footer="0.31496062992125984"/>
  <pageSetup scale="6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P327"/>
  <sheetViews>
    <sheetView topLeftCell="A72" workbookViewId="0">
      <selection activeCell="E47" sqref="E47:G47"/>
    </sheetView>
  </sheetViews>
  <sheetFormatPr baseColWidth="10" defaultRowHeight="15"/>
  <cols>
    <col min="1" max="1" width="3.5703125" style="122" customWidth="1"/>
    <col min="2" max="2" width="6.7109375" style="51" customWidth="1"/>
    <col min="3" max="3" width="27.5703125" style="122" customWidth="1"/>
    <col min="4" max="4" width="11.5703125" style="122" customWidth="1"/>
    <col min="5" max="5" width="14.140625" style="122" customWidth="1"/>
    <col min="6" max="6" width="27.5703125" style="122" customWidth="1"/>
    <col min="7" max="7" width="11.7109375" style="122" customWidth="1"/>
    <col min="8" max="8" width="12.85546875" style="122" customWidth="1"/>
    <col min="9" max="9" width="14" style="122" customWidth="1"/>
    <col min="10" max="10" width="17.85546875" style="122" customWidth="1"/>
    <col min="11" max="11" width="12.140625" style="122" customWidth="1"/>
    <col min="12" max="12" width="14.28515625" style="122" customWidth="1"/>
    <col min="13" max="13" width="13.28515625" style="122" customWidth="1"/>
    <col min="14" max="14" width="2.5703125" style="122" customWidth="1"/>
    <col min="15" max="15" width="3.5703125" style="122" customWidth="1"/>
    <col min="16" max="16384" width="11.42578125" style="122"/>
  </cols>
  <sheetData>
    <row r="1" spans="1:1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>
      <c r="A2" s="27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27"/>
    </row>
    <row r="3" spans="1:15">
      <c r="A3" s="27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27"/>
    </row>
    <row r="4" spans="1:15">
      <c r="A4" s="27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27"/>
    </row>
    <row r="5" spans="1:15">
      <c r="A5" s="27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27"/>
    </row>
    <row r="6" spans="1:15">
      <c r="A6" s="27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27"/>
    </row>
    <row r="7" spans="1:15">
      <c r="A7" s="27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27"/>
    </row>
    <row r="8" spans="1:15">
      <c r="A8" s="27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27"/>
    </row>
    <row r="9" spans="1:15">
      <c r="A9" s="27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27"/>
    </row>
    <row r="10" spans="1:15">
      <c r="A10" s="27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27"/>
    </row>
    <row r="11" spans="1:15">
      <c r="A11" s="27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27"/>
    </row>
    <row r="12" spans="1:15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</row>
    <row r="13" spans="1:15" ht="15.75" thickBot="1">
      <c r="A13" s="27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27"/>
    </row>
    <row r="14" spans="1:15" ht="38.25" customHeight="1">
      <c r="A14" s="27"/>
      <c r="B14" s="753" t="s">
        <v>120</v>
      </c>
      <c r="C14" s="754"/>
      <c r="D14" s="754"/>
      <c r="E14" s="754"/>
      <c r="F14" s="754"/>
      <c r="G14" s="754"/>
      <c r="H14" s="754"/>
      <c r="I14" s="754"/>
      <c r="J14" s="754"/>
      <c r="K14" s="754"/>
      <c r="L14" s="754"/>
      <c r="M14" s="754"/>
      <c r="N14" s="755"/>
      <c r="O14" s="27"/>
    </row>
    <row r="15" spans="1:15" ht="38.25" customHeight="1">
      <c r="A15" s="27"/>
      <c r="B15" s="756" t="s">
        <v>121</v>
      </c>
      <c r="C15" s="757"/>
      <c r="D15" s="757"/>
      <c r="E15" s="757"/>
      <c r="F15" s="757"/>
      <c r="G15" s="757"/>
      <c r="H15" s="757"/>
      <c r="I15" s="757"/>
      <c r="J15" s="757"/>
      <c r="K15" s="757"/>
      <c r="L15" s="757"/>
      <c r="M15" s="757"/>
      <c r="N15" s="758"/>
      <c r="O15" s="27"/>
    </row>
    <row r="16" spans="1:15" ht="39" customHeight="1" thickBot="1">
      <c r="A16" s="27"/>
      <c r="B16" s="759" t="s">
        <v>516</v>
      </c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1"/>
      <c r="O16" s="27"/>
    </row>
    <row r="17" spans="1:16">
      <c r="A17" s="27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27"/>
    </row>
    <row r="18" spans="1:16">
      <c r="A18" s="27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27"/>
    </row>
    <row r="19" spans="1:16">
      <c r="A19" s="27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27"/>
    </row>
    <row r="20" spans="1:16">
      <c r="A20" s="27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27"/>
    </row>
    <row r="21" spans="1:16" ht="15.75" thickBot="1">
      <c r="A21" s="27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27"/>
    </row>
    <row r="22" spans="1:16" ht="20.25" customHeight="1" thickBot="1">
      <c r="A22" s="27"/>
      <c r="C22" s="599" t="s">
        <v>123</v>
      </c>
      <c r="D22" s="600"/>
      <c r="E22" s="600"/>
      <c r="F22" s="601"/>
      <c r="G22" s="51"/>
      <c r="H22" s="599" t="s">
        <v>208</v>
      </c>
      <c r="I22" s="600"/>
      <c r="J22" s="600"/>
      <c r="K22" s="600"/>
      <c r="L22" s="601"/>
      <c r="M22" s="51"/>
      <c r="N22" s="51"/>
      <c r="O22" s="27"/>
      <c r="P22" s="29"/>
    </row>
    <row r="23" spans="1:16" ht="15.75" thickBot="1">
      <c r="A23" s="27"/>
      <c r="C23" s="94" t="s">
        <v>37</v>
      </c>
      <c r="D23" s="602" t="s">
        <v>1</v>
      </c>
      <c r="E23" s="603"/>
      <c r="F23" s="95" t="s">
        <v>2</v>
      </c>
      <c r="G23" s="51"/>
      <c r="H23" s="94" t="s">
        <v>5</v>
      </c>
      <c r="I23" s="94" t="s">
        <v>4</v>
      </c>
      <c r="J23" s="94" t="s">
        <v>6</v>
      </c>
      <c r="K23" s="94" t="s">
        <v>122</v>
      </c>
      <c r="L23" s="94" t="s">
        <v>2</v>
      </c>
      <c r="M23" s="51"/>
      <c r="N23" s="51"/>
      <c r="O23" s="27"/>
      <c r="P23" s="29"/>
    </row>
    <row r="24" spans="1:16" ht="16.5" thickBot="1">
      <c r="A24" s="27"/>
      <c r="C24" s="200">
        <f>+'ACUM-MAYO'!B6</f>
        <v>143</v>
      </c>
      <c r="D24" s="607">
        <f>+'ACUM-MAYO'!B7</f>
        <v>109</v>
      </c>
      <c r="E24" s="616"/>
      <c r="F24" s="201">
        <f>SUM(C24:E24)</f>
        <v>252</v>
      </c>
      <c r="G24" s="51"/>
      <c r="H24" s="200">
        <f>+'ACUM-MAYO'!B13</f>
        <v>165</v>
      </c>
      <c r="I24" s="200">
        <f>+'ACUM-MAYO'!B12</f>
        <v>81</v>
      </c>
      <c r="J24" s="200">
        <f>+'ACUM-MAYO'!B14</f>
        <v>6</v>
      </c>
      <c r="K24" s="200">
        <f>+'ACUM-MAYO'!B15</f>
        <v>0</v>
      </c>
      <c r="L24" s="201">
        <f>SUM(H24:K24)</f>
        <v>252</v>
      </c>
      <c r="M24" s="51"/>
      <c r="N24" s="51"/>
      <c r="O24" s="27"/>
      <c r="P24" s="29"/>
    </row>
    <row r="25" spans="1:16" ht="16.5" thickBot="1">
      <c r="A25" s="27"/>
      <c r="C25" s="202">
        <f>+C24/F24</f>
        <v>0.56746031746031744</v>
      </c>
      <c r="D25" s="617">
        <f>+D24/F24</f>
        <v>0.43253968253968256</v>
      </c>
      <c r="E25" s="618"/>
      <c r="F25" s="203">
        <f>SUM(C25:E25)</f>
        <v>1</v>
      </c>
      <c r="G25" s="51"/>
      <c r="H25" s="202">
        <f>+H24/L24</f>
        <v>0.65476190476190477</v>
      </c>
      <c r="I25" s="202">
        <f>+I24/L24</f>
        <v>0.32142857142857145</v>
      </c>
      <c r="J25" s="202">
        <f>+J24/L24</f>
        <v>2.3809523809523808E-2</v>
      </c>
      <c r="K25" s="202">
        <f>+K24/L24</f>
        <v>0</v>
      </c>
      <c r="L25" s="203">
        <f>SUM(H25:K25)</f>
        <v>1</v>
      </c>
      <c r="M25" s="51"/>
      <c r="N25" s="51"/>
      <c r="O25" s="27"/>
      <c r="P25" s="29"/>
    </row>
    <row r="26" spans="1:16">
      <c r="A26" s="27"/>
      <c r="C26" s="51"/>
      <c r="D26" s="51"/>
      <c r="E26" s="51"/>
      <c r="F26" s="51"/>
      <c r="G26" s="51"/>
      <c r="H26" s="51"/>
      <c r="I26" s="51"/>
      <c r="J26" s="51"/>
      <c r="K26" s="63"/>
      <c r="L26" s="63"/>
      <c r="M26" s="63"/>
      <c r="N26" s="63"/>
      <c r="O26" s="27"/>
      <c r="P26" s="29"/>
    </row>
    <row r="27" spans="1:16">
      <c r="A27" s="27"/>
      <c r="C27" s="51"/>
      <c r="D27" s="51"/>
      <c r="E27" s="51"/>
      <c r="F27" s="51"/>
      <c r="G27" s="51"/>
      <c r="H27" s="51"/>
      <c r="I27" s="51"/>
      <c r="J27" s="63"/>
      <c r="K27" s="63"/>
      <c r="L27" s="63"/>
      <c r="M27" s="63"/>
      <c r="N27" s="63"/>
      <c r="O27" s="27"/>
      <c r="P27" s="29"/>
    </row>
    <row r="28" spans="1:16">
      <c r="A28" s="27"/>
      <c r="C28" s="51"/>
      <c r="D28" s="51"/>
      <c r="E28" s="51"/>
      <c r="F28" s="51"/>
      <c r="G28" s="51"/>
      <c r="H28" s="51"/>
      <c r="I28" s="51"/>
      <c r="J28" s="63"/>
      <c r="K28" s="63"/>
      <c r="L28" s="63"/>
      <c r="M28" s="51"/>
      <c r="N28" s="51"/>
      <c r="O28" s="27"/>
    </row>
    <row r="29" spans="1:16">
      <c r="A29" s="27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27"/>
    </row>
    <row r="30" spans="1:16">
      <c r="A30" s="27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27"/>
    </row>
    <row r="31" spans="1:16">
      <c r="A31" s="27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27"/>
    </row>
    <row r="32" spans="1:16">
      <c r="A32" s="27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27"/>
    </row>
    <row r="33" spans="1:15">
      <c r="A33" s="27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27"/>
    </row>
    <row r="34" spans="1:15">
      <c r="A34" s="27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27"/>
    </row>
    <row r="35" spans="1:15">
      <c r="A35" s="27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27"/>
    </row>
    <row r="36" spans="1:15">
      <c r="A36" s="27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27"/>
    </row>
    <row r="37" spans="1:15">
      <c r="A37" s="27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27"/>
    </row>
    <row r="38" spans="1:15">
      <c r="A38" s="27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27"/>
    </row>
    <row r="39" spans="1:15">
      <c r="A39" s="27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27"/>
    </row>
    <row r="40" spans="1:15">
      <c r="A40" s="27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27"/>
    </row>
    <row r="41" spans="1:15">
      <c r="A41" s="27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27"/>
    </row>
    <row r="42" spans="1:15">
      <c r="A42" s="27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27"/>
    </row>
    <row r="43" spans="1:15">
      <c r="A43" s="27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27"/>
    </row>
    <row r="44" spans="1:15">
      <c r="A44" s="27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27"/>
    </row>
    <row r="45" spans="1:15" ht="19.5" customHeight="1" thickBot="1">
      <c r="A45" s="27"/>
      <c r="C45" s="51"/>
      <c r="D45" s="622" t="s">
        <v>124</v>
      </c>
      <c r="E45" s="622"/>
      <c r="F45" s="622"/>
      <c r="G45" s="622"/>
      <c r="H45" s="622"/>
      <c r="I45" s="622"/>
      <c r="J45" s="622"/>
      <c r="K45" s="51"/>
      <c r="L45" s="51"/>
      <c r="M45" s="51"/>
      <c r="N45" s="51"/>
      <c r="O45" s="27"/>
    </row>
    <row r="46" spans="1:15" ht="15.75" thickBot="1">
      <c r="A46" s="27"/>
      <c r="C46" s="51"/>
      <c r="D46" s="200">
        <v>1</v>
      </c>
      <c r="E46" s="331" t="str">
        <f>+'ACUM-MAYO'!A49</f>
        <v>SE TIENE POR NO PRESENTADA ( NO CUMPLIÓ PREVENCIÓN)</v>
      </c>
      <c r="F46" s="206"/>
      <c r="G46" s="206"/>
      <c r="H46" s="207"/>
      <c r="I46" s="200">
        <f>+'ACUM-MAYO'!B49</f>
        <v>6</v>
      </c>
      <c r="J46" s="202">
        <f>+I46/I62</f>
        <v>2.3809523809523808E-2</v>
      </c>
      <c r="K46" s="51"/>
      <c r="L46" s="51"/>
      <c r="M46" s="51"/>
      <c r="N46" s="51"/>
      <c r="O46" s="27"/>
    </row>
    <row r="47" spans="1:15" ht="15.75" thickBot="1">
      <c r="A47" s="27"/>
      <c r="C47" s="51"/>
      <c r="D47" s="200">
        <v>2</v>
      </c>
      <c r="E47" s="331" t="str">
        <f>+'ACUM-MAYO'!A50</f>
        <v>NO CUMPLIO CON LOS EXTREMOS DEL ARTÍCULO 79 (REQUISITOS)</v>
      </c>
      <c r="F47" s="206"/>
      <c r="G47" s="206"/>
      <c r="H47" s="207"/>
      <c r="I47" s="200">
        <f>+'ACUM-MAYO'!B50</f>
        <v>2</v>
      </c>
      <c r="J47" s="202">
        <f>+I47/I62</f>
        <v>7.9365079365079361E-3</v>
      </c>
      <c r="K47" s="51"/>
      <c r="L47" s="51"/>
      <c r="M47" s="51"/>
      <c r="N47" s="51"/>
      <c r="O47" s="27"/>
    </row>
    <row r="48" spans="1:15" ht="15.75" thickBot="1">
      <c r="A48" s="27"/>
      <c r="C48" s="51"/>
      <c r="D48" s="200">
        <v>3</v>
      </c>
      <c r="E48" s="331" t="str">
        <f>+'ACUM-MAYO'!A51</f>
        <v xml:space="preserve">INCOMPETENCIA </v>
      </c>
      <c r="F48" s="206"/>
      <c r="G48" s="206"/>
      <c r="H48" s="207"/>
      <c r="I48" s="200">
        <f>+'ACUM-MAYO'!B51</f>
        <v>4</v>
      </c>
      <c r="J48" s="202">
        <f>+I48/I62</f>
        <v>1.5873015873015872E-2</v>
      </c>
      <c r="K48" s="51"/>
      <c r="L48" s="51"/>
      <c r="M48" s="51"/>
      <c r="N48" s="51"/>
      <c r="O48" s="27"/>
    </row>
    <row r="49" spans="1:15" ht="15.75" thickBot="1">
      <c r="A49" s="27"/>
      <c r="C49" s="51"/>
      <c r="D49" s="200">
        <v>4</v>
      </c>
      <c r="E49" s="331" t="str">
        <f>+'ACUM-MAYO'!A52</f>
        <v>IMPROCEDENTE POR INEXISTENTE</v>
      </c>
      <c r="F49" s="206"/>
      <c r="G49" s="206"/>
      <c r="H49" s="207"/>
      <c r="I49" s="200">
        <f>+'ACUM-MAYO'!B52</f>
        <v>50</v>
      </c>
      <c r="J49" s="202">
        <f>+I49/I62</f>
        <v>0.1984126984126984</v>
      </c>
      <c r="K49" s="51"/>
      <c r="L49" s="51"/>
      <c r="M49" s="51"/>
      <c r="N49" s="51"/>
      <c r="O49" s="27"/>
    </row>
    <row r="50" spans="1:15" ht="15.75" thickBot="1">
      <c r="A50" s="27"/>
      <c r="C50" s="51"/>
      <c r="D50" s="200">
        <v>5</v>
      </c>
      <c r="E50" s="331" t="str">
        <f>+'ACUM-MAYO'!A53</f>
        <v>IMPROCEDENTE, CONFIDENCIAL E INEXISTENTE</v>
      </c>
      <c r="F50" s="206"/>
      <c r="G50" s="206"/>
      <c r="H50" s="207"/>
      <c r="I50" s="200">
        <f>+'ACUM-MAYO'!B53</f>
        <v>0</v>
      </c>
      <c r="J50" s="202">
        <f>+I50/I62</f>
        <v>0</v>
      </c>
      <c r="K50" s="51"/>
      <c r="L50" s="51"/>
      <c r="M50" s="51"/>
      <c r="N50" s="51"/>
      <c r="O50" s="27"/>
    </row>
    <row r="51" spans="1:15" ht="15.75" thickBot="1">
      <c r="A51" s="27"/>
      <c r="C51" s="51"/>
      <c r="D51" s="200">
        <v>6</v>
      </c>
      <c r="E51" s="331" t="str">
        <f>+'ACUM-MAYO'!A54</f>
        <v>PROCEDENTE</v>
      </c>
      <c r="F51" s="206"/>
      <c r="G51" s="206"/>
      <c r="H51" s="207"/>
      <c r="I51" s="200">
        <f>+'ACUM-MAYO'!B54</f>
        <v>49</v>
      </c>
      <c r="J51" s="202">
        <f>+I51/I62</f>
        <v>0.19444444444444445</v>
      </c>
      <c r="K51" s="51"/>
      <c r="L51" s="51"/>
      <c r="M51" s="51"/>
      <c r="N51" s="51"/>
      <c r="O51" s="27"/>
    </row>
    <row r="52" spans="1:15" ht="15.75" thickBot="1">
      <c r="A52" s="27"/>
      <c r="C52" s="51"/>
      <c r="D52" s="200">
        <v>7</v>
      </c>
      <c r="E52" s="331" t="str">
        <f>+'ACUM-MAYO'!A55</f>
        <v xml:space="preserve">PROCEDENTE PARCIAL POR CONFIDENCIALIDAD </v>
      </c>
      <c r="F52" s="206"/>
      <c r="G52" s="206"/>
      <c r="H52" s="207"/>
      <c r="I52" s="200">
        <f>+'ACUM-MAYO'!B55</f>
        <v>68</v>
      </c>
      <c r="J52" s="202">
        <f>+I52/I62</f>
        <v>0.26984126984126983</v>
      </c>
      <c r="K52" s="51"/>
      <c r="L52" s="51"/>
      <c r="M52" s="51"/>
      <c r="N52" s="51"/>
      <c r="O52" s="27"/>
    </row>
    <row r="53" spans="1:15" ht="15.75" thickBot="1">
      <c r="A53" s="27"/>
      <c r="C53" s="51"/>
      <c r="D53" s="200">
        <v>8</v>
      </c>
      <c r="E53" s="331" t="str">
        <f>+'ACUM-MAYO'!A56</f>
        <v>IMPROCEDENTE POR CONFIDENCIALIDAD Y RESERVADA</v>
      </c>
      <c r="F53" s="474"/>
      <c r="G53" s="474"/>
      <c r="H53" s="475"/>
      <c r="I53" s="200">
        <f>+'ACUM-MAYO'!B56</f>
        <v>0</v>
      </c>
      <c r="J53" s="202">
        <f>+I53/I62</f>
        <v>0</v>
      </c>
      <c r="K53" s="51"/>
      <c r="L53" s="51"/>
      <c r="M53" s="51"/>
      <c r="N53" s="51"/>
      <c r="O53" s="27"/>
    </row>
    <row r="54" spans="1:15" ht="15.75" thickBot="1">
      <c r="A54" s="27"/>
      <c r="C54" s="51"/>
      <c r="D54" s="200">
        <v>9</v>
      </c>
      <c r="E54" s="331" t="str">
        <f>+'ACUM-MAYO'!A57</f>
        <v>PROCEDENTE PARCIAL POR CONFIDENCIALIDAD E INEXISTENCIA</v>
      </c>
      <c r="F54" s="474"/>
      <c r="G54" s="474"/>
      <c r="H54" s="475"/>
      <c r="I54" s="200">
        <f>+'ACUM-MAYO'!B57</f>
        <v>33</v>
      </c>
      <c r="J54" s="202">
        <f>+I54/I62</f>
        <v>0.13095238095238096</v>
      </c>
      <c r="K54" s="51"/>
      <c r="L54" s="51"/>
      <c r="M54" s="51"/>
      <c r="N54" s="51"/>
      <c r="O54" s="27"/>
    </row>
    <row r="55" spans="1:15" ht="15.75" thickBot="1">
      <c r="A55" s="27"/>
      <c r="C55" s="51"/>
      <c r="D55" s="200">
        <v>10</v>
      </c>
      <c r="E55" s="331" t="str">
        <f>+'ACUM-MAYO'!A58</f>
        <v>PROCEDENTE PARCIAL POR CONFIDENCIALIDAD, RESERVA E INEXISTENCIA</v>
      </c>
      <c r="F55" s="474"/>
      <c r="G55" s="474"/>
      <c r="H55" s="475"/>
      <c r="I55" s="200">
        <f>+'ACUM-MAYO'!B58</f>
        <v>0</v>
      </c>
      <c r="J55" s="202">
        <f>+I55/I62</f>
        <v>0</v>
      </c>
      <c r="K55" s="51"/>
      <c r="L55" s="51"/>
      <c r="M55" s="51"/>
      <c r="N55" s="51"/>
      <c r="O55" s="27"/>
    </row>
    <row r="56" spans="1:15" ht="15.75" thickBot="1">
      <c r="A56" s="27"/>
      <c r="C56" s="51"/>
      <c r="D56" s="200">
        <v>11</v>
      </c>
      <c r="E56" s="331" t="str">
        <f>+'ACUM-MAYO'!A59</f>
        <v>PROCEDENTE PARCIAL POR INEXISTENCIA</v>
      </c>
      <c r="F56" s="474"/>
      <c r="G56" s="474"/>
      <c r="H56" s="475"/>
      <c r="I56" s="200">
        <f>+'ACUM-MAYO'!B59</f>
        <v>22</v>
      </c>
      <c r="J56" s="202">
        <f>+I56/I62</f>
        <v>8.7301587301587297E-2</v>
      </c>
      <c r="K56" s="51"/>
      <c r="L56" s="51"/>
      <c r="M56" s="51"/>
      <c r="N56" s="51"/>
      <c r="O56" s="27"/>
    </row>
    <row r="57" spans="1:15" ht="15.75" thickBot="1">
      <c r="A57" s="27"/>
      <c r="C57" s="51"/>
      <c r="D57" s="200">
        <v>12</v>
      </c>
      <c r="E57" s="331" t="str">
        <f>+'ACUM-MAYO'!A60</f>
        <v>PROCEDENTE PARCIAL POR RESERVA</v>
      </c>
      <c r="F57" s="206"/>
      <c r="G57" s="206"/>
      <c r="H57" s="207"/>
      <c r="I57" s="200">
        <f>+'ACUM-MAYO'!B60</f>
        <v>5</v>
      </c>
      <c r="J57" s="202">
        <f>+I57/I62</f>
        <v>1.984126984126984E-2</v>
      </c>
      <c r="K57" s="51"/>
      <c r="L57" s="51"/>
      <c r="M57" s="51"/>
      <c r="N57" s="51"/>
      <c r="O57" s="27"/>
    </row>
    <row r="58" spans="1:15" ht="15.75" thickBot="1">
      <c r="A58" s="27"/>
      <c r="C58" s="51"/>
      <c r="D58" s="200">
        <v>13</v>
      </c>
      <c r="E58" s="331" t="str">
        <f>+'ACUM-MAYO'!A61</f>
        <v>PROCEDENTE PARCIAL POR RESERVA Y CONFIDENCIALIDAD</v>
      </c>
      <c r="F58" s="206"/>
      <c r="G58" s="206"/>
      <c r="H58" s="207"/>
      <c r="I58" s="200">
        <f>+'ACUM-MAYO'!B61</f>
        <v>4</v>
      </c>
      <c r="J58" s="202">
        <f>+I58/I62</f>
        <v>1.5873015873015872E-2</v>
      </c>
      <c r="K58" s="51"/>
      <c r="L58" s="51"/>
      <c r="M58" s="51"/>
      <c r="N58" s="51"/>
      <c r="O58" s="27"/>
    </row>
    <row r="59" spans="1:15" ht="15.75" thickBot="1">
      <c r="A59" s="27"/>
      <c r="C59" s="51"/>
      <c r="D59" s="200">
        <v>14</v>
      </c>
      <c r="E59" s="331" t="str">
        <f>+'ACUM-MAYO'!A62</f>
        <v>PROCEDENE PARCIAL POR RESERVA E INEXISTENCIA</v>
      </c>
      <c r="F59" s="206"/>
      <c r="G59" s="206"/>
      <c r="H59" s="207"/>
      <c r="I59" s="200">
        <f>+'ACUM-MAYO'!B62</f>
        <v>1</v>
      </c>
      <c r="J59" s="202">
        <f>+I59/I62</f>
        <v>3.968253968253968E-3</v>
      </c>
      <c r="K59" s="51"/>
      <c r="L59" s="51"/>
      <c r="M59" s="51"/>
      <c r="N59" s="51"/>
      <c r="O59" s="27"/>
    </row>
    <row r="60" spans="1:15" s="497" customFormat="1" ht="15.75" thickBot="1">
      <c r="A60" s="27"/>
      <c r="B60" s="51"/>
      <c r="C60" s="51"/>
      <c r="D60" s="200"/>
      <c r="E60" s="331" t="str">
        <f>+'ACUM-MAYO'!A63</f>
        <v>IMPROCEDENTE POR RESERVADA</v>
      </c>
      <c r="F60" s="206"/>
      <c r="G60" s="206"/>
      <c r="H60" s="207"/>
      <c r="I60" s="200">
        <f>+'ACUM-MAYO'!B63</f>
        <v>8</v>
      </c>
      <c r="J60" s="202">
        <f>+I60/I62</f>
        <v>3.1746031746031744E-2</v>
      </c>
      <c r="K60" s="51"/>
      <c r="L60" s="51"/>
      <c r="M60" s="51"/>
      <c r="N60" s="51"/>
      <c r="O60" s="27"/>
    </row>
    <row r="61" spans="1:15" s="169" customFormat="1" ht="16.5" thickBot="1">
      <c r="A61" s="166"/>
      <c r="B61" s="167"/>
      <c r="C61" s="167"/>
      <c r="D61" s="167"/>
      <c r="E61" s="167"/>
      <c r="F61" s="167"/>
      <c r="G61" s="167"/>
      <c r="H61" s="167"/>
      <c r="K61" s="167"/>
      <c r="L61" s="167"/>
      <c r="M61" s="167"/>
      <c r="N61" s="167"/>
      <c r="O61" s="166"/>
    </row>
    <row r="62" spans="1:15" ht="16.5" thickBot="1">
      <c r="A62" s="27"/>
      <c r="C62" s="51"/>
      <c r="D62" s="51"/>
      <c r="E62" s="51"/>
      <c r="F62" s="51"/>
      <c r="G62" s="51"/>
      <c r="H62" s="51"/>
      <c r="I62" s="201">
        <f>SUM(I46:I60)</f>
        <v>252</v>
      </c>
      <c r="J62" s="203">
        <f>SUM(J46:J60)</f>
        <v>0.99999999999999989</v>
      </c>
      <c r="K62" s="51"/>
      <c r="L62" s="51"/>
      <c r="M62" s="51"/>
      <c r="N62" s="51"/>
      <c r="O62" s="27"/>
    </row>
    <row r="63" spans="1:15">
      <c r="A63" s="27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27"/>
    </row>
    <row r="64" spans="1:15">
      <c r="A64" s="27"/>
      <c r="N64" s="51"/>
      <c r="O64" s="27"/>
    </row>
    <row r="65" spans="1:15">
      <c r="A65" s="27"/>
      <c r="N65" s="51"/>
      <c r="O65" s="27"/>
    </row>
    <row r="66" spans="1:15">
      <c r="A66" s="27"/>
      <c r="N66" s="51"/>
      <c r="O66" s="27"/>
    </row>
    <row r="67" spans="1:15">
      <c r="A67" s="27"/>
      <c r="N67" s="51"/>
      <c r="O67" s="27"/>
    </row>
    <row r="68" spans="1:15">
      <c r="A68" s="27"/>
      <c r="N68" s="51"/>
      <c r="O68" s="27"/>
    </row>
    <row r="69" spans="1:15">
      <c r="A69" s="27"/>
      <c r="N69" s="51"/>
      <c r="O69" s="27"/>
    </row>
    <row r="70" spans="1:15">
      <c r="A70" s="27"/>
      <c r="N70" s="51"/>
      <c r="O70" s="27"/>
    </row>
    <row r="71" spans="1:15">
      <c r="A71" s="27"/>
      <c r="N71" s="51"/>
      <c r="O71" s="27"/>
    </row>
    <row r="72" spans="1:15">
      <c r="A72" s="27"/>
      <c r="N72" s="51"/>
      <c r="O72" s="27"/>
    </row>
    <row r="73" spans="1:15">
      <c r="A73" s="27"/>
      <c r="N73" s="51"/>
      <c r="O73" s="27"/>
    </row>
    <row r="74" spans="1:15">
      <c r="A74" s="27"/>
      <c r="N74" s="51"/>
      <c r="O74" s="27"/>
    </row>
    <row r="75" spans="1:15">
      <c r="A75" s="27"/>
      <c r="N75" s="51"/>
      <c r="O75" s="27"/>
    </row>
    <row r="76" spans="1:15">
      <c r="A76" s="27"/>
      <c r="N76" s="51"/>
      <c r="O76" s="27"/>
    </row>
    <row r="77" spans="1:15">
      <c r="A77" s="27"/>
      <c r="N77" s="51"/>
      <c r="O77" s="27"/>
    </row>
    <row r="78" spans="1:15">
      <c r="A78" s="27"/>
      <c r="N78" s="51"/>
      <c r="O78" s="27"/>
    </row>
    <row r="79" spans="1:15">
      <c r="A79" s="27"/>
      <c r="N79" s="51"/>
      <c r="O79" s="27"/>
    </row>
    <row r="80" spans="1:15">
      <c r="A80" s="27"/>
      <c r="N80" s="51"/>
      <c r="O80" s="27"/>
    </row>
    <row r="81" spans="1:15">
      <c r="A81" s="27"/>
      <c r="N81" s="51"/>
      <c r="O81" s="27"/>
    </row>
    <row r="82" spans="1:15">
      <c r="A82" s="27"/>
      <c r="N82" s="51"/>
      <c r="O82" s="27"/>
    </row>
    <row r="83" spans="1:15">
      <c r="A83" s="27"/>
      <c r="N83" s="51"/>
      <c r="O83" s="27"/>
    </row>
    <row r="84" spans="1:15">
      <c r="A84" s="27"/>
      <c r="N84" s="51"/>
      <c r="O84" s="27"/>
    </row>
    <row r="85" spans="1:15">
      <c r="A85" s="27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27"/>
    </row>
    <row r="86" spans="1:15">
      <c r="A86" s="27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27"/>
    </row>
    <row r="87" spans="1:15">
      <c r="A87" s="27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27"/>
    </row>
    <row r="88" spans="1:15">
      <c r="A88" s="27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27"/>
    </row>
    <row r="89" spans="1:15">
      <c r="A89" s="27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27"/>
    </row>
    <row r="90" spans="1:15">
      <c r="A90" s="27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27"/>
    </row>
    <row r="91" spans="1:15">
      <c r="A91" s="27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27"/>
    </row>
    <row r="92" spans="1:15">
      <c r="A92" s="27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27"/>
    </row>
    <row r="93" spans="1:15">
      <c r="A93" s="27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27"/>
    </row>
    <row r="94" spans="1:15">
      <c r="A94" s="27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27"/>
    </row>
    <row r="95" spans="1:15" ht="15.75" thickBot="1">
      <c r="A95" s="27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27"/>
    </row>
    <row r="96" spans="1:15" ht="19.5" customHeight="1" thickBot="1">
      <c r="A96" s="27"/>
      <c r="C96" s="51"/>
      <c r="D96" s="604" t="s">
        <v>183</v>
      </c>
      <c r="E96" s="605"/>
      <c r="F96" s="605"/>
      <c r="G96" s="605"/>
      <c r="H96" s="605"/>
      <c r="I96" s="606"/>
      <c r="J96" s="51"/>
      <c r="K96" s="51"/>
      <c r="L96" s="51"/>
      <c r="M96" s="51"/>
      <c r="N96" s="51"/>
      <c r="O96" s="27"/>
    </row>
    <row r="97" spans="1:15" ht="15.75" customHeight="1" thickBot="1">
      <c r="A97" s="27"/>
      <c r="C97" s="51"/>
      <c r="D97" s="208">
        <v>6</v>
      </c>
      <c r="E97" s="743" t="str">
        <f>+'ACUM-MAYO'!A77</f>
        <v>VÍA INFOMEX</v>
      </c>
      <c r="F97" s="744"/>
      <c r="G97" s="745"/>
      <c r="H97" s="209">
        <f>+'ACUM-MAYO'!B77</f>
        <v>143</v>
      </c>
      <c r="I97" s="210">
        <f>+H97/H104</f>
        <v>0.56746031746031744</v>
      </c>
      <c r="J97" s="51"/>
      <c r="K97" s="51"/>
      <c r="L97" s="51"/>
      <c r="M97" s="51"/>
      <c r="N97" s="51"/>
      <c r="O97" s="27"/>
    </row>
    <row r="98" spans="1:15" ht="15.75" customHeight="1" thickBot="1">
      <c r="A98" s="27"/>
      <c r="C98" s="51"/>
      <c r="D98" s="208">
        <v>2</v>
      </c>
      <c r="E98" s="743" t="str">
        <f>+'ACUM-MAYO'!A73</f>
        <v>COPIA CERTIFICADA</v>
      </c>
      <c r="F98" s="744"/>
      <c r="G98" s="745"/>
      <c r="H98" s="209">
        <f>+'ACUM-MAYO'!B73</f>
        <v>56</v>
      </c>
      <c r="I98" s="210">
        <f>H98/H104</f>
        <v>0.22222222222222221</v>
      </c>
      <c r="J98" s="51"/>
      <c r="K98" s="51"/>
      <c r="L98" s="51"/>
      <c r="M98" s="51"/>
      <c r="N98" s="51"/>
      <c r="O98" s="27"/>
    </row>
    <row r="99" spans="1:15" ht="15.75" customHeight="1" thickBot="1">
      <c r="A99" s="27"/>
      <c r="C99" s="51"/>
      <c r="D99" s="208">
        <v>3</v>
      </c>
      <c r="E99" s="743" t="str">
        <f>+'ACUM-MAYO'!A74</f>
        <v>COPIA SIMPLE</v>
      </c>
      <c r="F99" s="744"/>
      <c r="G99" s="745"/>
      <c r="H99" s="209">
        <f>+'ACUM-MAYO'!B74</f>
        <v>49</v>
      </c>
      <c r="I99" s="210">
        <f>H99/H104</f>
        <v>0.19444444444444445</v>
      </c>
      <c r="J99" s="51"/>
      <c r="K99" s="51"/>
      <c r="L99" s="51"/>
      <c r="M99" s="51"/>
      <c r="N99" s="51"/>
      <c r="O99" s="27"/>
    </row>
    <row r="100" spans="1:15" ht="15.75" customHeight="1" thickBot="1">
      <c r="A100" s="27"/>
      <c r="C100" s="51"/>
      <c r="D100" s="208">
        <v>4</v>
      </c>
      <c r="E100" s="743" t="str">
        <f>+'ACUM-MAYO'!A75</f>
        <v>CD</v>
      </c>
      <c r="F100" s="744"/>
      <c r="G100" s="745"/>
      <c r="H100" s="209">
        <f>+'ACUM-MAYO'!B75</f>
        <v>3</v>
      </c>
      <c r="I100" s="210">
        <f>H100/H104</f>
        <v>1.1904761904761904E-2</v>
      </c>
      <c r="J100" s="51"/>
      <c r="K100" s="51"/>
      <c r="L100" s="51"/>
      <c r="M100" s="51"/>
      <c r="N100" s="51"/>
      <c r="O100" s="27"/>
    </row>
    <row r="101" spans="1:15" ht="15.75" customHeight="1" thickBot="1">
      <c r="A101" s="27"/>
      <c r="C101" s="51"/>
      <c r="D101" s="208">
        <v>5</v>
      </c>
      <c r="E101" s="743" t="str">
        <f>+'ACUM-MAYO'!A76</f>
        <v>COPIA SIMPLE Y COPIA CERTIFICADA</v>
      </c>
      <c r="F101" s="744"/>
      <c r="G101" s="745"/>
      <c r="H101" s="209">
        <f>+'ACUM-MAYO'!B76</f>
        <v>1</v>
      </c>
      <c r="I101" s="210">
        <f>H101/H104</f>
        <v>3.968253968253968E-3</v>
      </c>
      <c r="J101" s="51"/>
      <c r="K101" s="51"/>
      <c r="L101" s="51"/>
      <c r="M101" s="51"/>
      <c r="N101" s="51"/>
      <c r="O101" s="27"/>
    </row>
    <row r="102" spans="1:15" ht="15.75" customHeight="1">
      <c r="A102" s="27"/>
      <c r="C102" s="51"/>
      <c r="D102" s="208">
        <v>1</v>
      </c>
      <c r="E102" s="743" t="str">
        <f>+'ACUM-MAYO'!A72</f>
        <v>CONSULTA FISICA</v>
      </c>
      <c r="F102" s="744"/>
      <c r="G102" s="745"/>
      <c r="H102" s="209">
        <f>+'ACUM-MAYO'!B72</f>
        <v>0</v>
      </c>
      <c r="I102" s="210">
        <f>H102/H104</f>
        <v>0</v>
      </c>
      <c r="J102" s="51"/>
      <c r="K102" s="51"/>
      <c r="L102" s="51"/>
      <c r="M102" s="51"/>
      <c r="N102" s="51"/>
      <c r="O102" s="27"/>
    </row>
    <row r="103" spans="1:15" ht="15.75" thickBot="1">
      <c r="A103" s="27"/>
      <c r="C103" s="51"/>
      <c r="E103" s="51"/>
      <c r="F103" s="51"/>
      <c r="G103" s="51"/>
      <c r="H103" s="51"/>
      <c r="I103" s="51"/>
      <c r="J103" s="51"/>
      <c r="K103" s="51"/>
      <c r="L103" s="51"/>
      <c r="M103" s="51"/>
      <c r="O103" s="27"/>
    </row>
    <row r="104" spans="1:15" s="169" customFormat="1" ht="16.5" thickBot="1">
      <c r="A104" s="166"/>
      <c r="B104" s="167"/>
      <c r="C104" s="167"/>
      <c r="D104" s="167"/>
      <c r="E104" s="167"/>
      <c r="F104" s="170"/>
      <c r="G104" s="211" t="s">
        <v>2</v>
      </c>
      <c r="H104" s="201">
        <f>SUM(H97:H103)</f>
        <v>252</v>
      </c>
      <c r="I104" s="212">
        <f>SUM(I97:I103)</f>
        <v>0.99999999999999989</v>
      </c>
      <c r="J104" s="167"/>
      <c r="K104" s="167"/>
      <c r="L104" s="167"/>
      <c r="M104" s="167"/>
      <c r="N104" s="167"/>
      <c r="O104" s="166"/>
    </row>
    <row r="105" spans="1:15">
      <c r="A105" s="27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27"/>
    </row>
    <row r="106" spans="1:15">
      <c r="A106" s="27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27"/>
    </row>
    <row r="107" spans="1:15" ht="18.75">
      <c r="A107" s="27"/>
      <c r="C107" s="51"/>
      <c r="D107" s="749"/>
      <c r="E107" s="749"/>
      <c r="F107" s="749"/>
      <c r="G107" s="749"/>
      <c r="H107" s="749"/>
      <c r="I107" s="749"/>
      <c r="J107" s="51"/>
      <c r="K107" s="51"/>
      <c r="L107" s="51"/>
      <c r="M107" s="51"/>
      <c r="N107" s="51"/>
      <c r="O107" s="27"/>
    </row>
    <row r="108" spans="1:15">
      <c r="A108" s="27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27"/>
    </row>
    <row r="109" spans="1:15">
      <c r="A109" s="27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27"/>
    </row>
    <row r="110" spans="1:15">
      <c r="A110" s="27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27"/>
    </row>
    <row r="111" spans="1:15">
      <c r="A111" s="27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27"/>
    </row>
    <row r="112" spans="1:15">
      <c r="A112" s="27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27"/>
    </row>
    <row r="113" spans="1:15">
      <c r="A113" s="27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27"/>
    </row>
    <row r="114" spans="1:15">
      <c r="A114" s="27"/>
      <c r="C114" s="51"/>
      <c r="D114" s="51"/>
      <c r="E114" s="51"/>
      <c r="F114" s="51"/>
      <c r="G114" s="51"/>
      <c r="H114" s="51"/>
      <c r="I114" s="51"/>
      <c r="J114" s="51"/>
      <c r="K114" s="51"/>
      <c r="L114" s="51" t="s">
        <v>185</v>
      </c>
      <c r="M114" s="51"/>
      <c r="N114" s="51"/>
      <c r="O114" s="27"/>
    </row>
    <row r="115" spans="1:15">
      <c r="A115" s="27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27"/>
    </row>
    <row r="116" spans="1:15">
      <c r="A116" s="27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27"/>
    </row>
    <row r="117" spans="1:15">
      <c r="A117" s="27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27"/>
    </row>
    <row r="118" spans="1:15">
      <c r="A118" s="27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27"/>
    </row>
    <row r="119" spans="1:15">
      <c r="A119" s="27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27"/>
    </row>
    <row r="120" spans="1:15">
      <c r="A120" s="27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27"/>
    </row>
    <row r="121" spans="1:15">
      <c r="A121" s="27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27"/>
    </row>
    <row r="122" spans="1:15">
      <c r="A122" s="27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27"/>
    </row>
    <row r="123" spans="1:15">
      <c r="A123" s="27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27"/>
    </row>
    <row r="124" spans="1:15">
      <c r="A124" s="27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27"/>
    </row>
    <row r="125" spans="1:15">
      <c r="A125" s="27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27"/>
    </row>
    <row r="126" spans="1:15">
      <c r="A126" s="27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27"/>
    </row>
    <row r="127" spans="1:15">
      <c r="A127" s="27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27"/>
    </row>
    <row r="128" spans="1:15">
      <c r="A128" s="27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27"/>
    </row>
    <row r="129" spans="1:15">
      <c r="A129" s="27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27"/>
    </row>
    <row r="130" spans="1:15">
      <c r="A130" s="27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27"/>
    </row>
    <row r="131" spans="1:15">
      <c r="A131" s="27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27"/>
    </row>
    <row r="132" spans="1:15">
      <c r="A132" s="27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27"/>
    </row>
    <row r="133" spans="1:15" ht="15.75" thickBot="1">
      <c r="A133" s="27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27"/>
    </row>
    <row r="134" spans="1:15" ht="19.5" customHeight="1" thickBot="1">
      <c r="A134" s="27"/>
      <c r="C134" s="51"/>
      <c r="D134" s="51"/>
      <c r="E134" s="599" t="s">
        <v>209</v>
      </c>
      <c r="F134" s="600"/>
      <c r="G134" s="600"/>
      <c r="H134" s="600"/>
      <c r="I134" s="601"/>
      <c r="J134" s="51"/>
      <c r="K134" s="51"/>
      <c r="L134" s="51"/>
      <c r="M134" s="51"/>
      <c r="N134" s="51"/>
      <c r="O134" s="27"/>
    </row>
    <row r="135" spans="1:15" ht="15.75" customHeight="1" thickBot="1">
      <c r="A135" s="27"/>
      <c r="C135" s="51"/>
      <c r="D135" s="51"/>
      <c r="E135" s="607" t="s">
        <v>9</v>
      </c>
      <c r="F135" s="608"/>
      <c r="G135" s="608"/>
      <c r="H135" s="609"/>
      <c r="I135" s="546">
        <f>+'ACUM-MAYO'!B44</f>
        <v>595</v>
      </c>
      <c r="J135" s="51"/>
      <c r="K135" s="51"/>
      <c r="L135" s="51"/>
      <c r="M135" s="51"/>
      <c r="N135" s="51"/>
      <c r="O135" s="27"/>
    </row>
    <row r="136" spans="1:15" ht="16.5" thickBot="1">
      <c r="A136" s="27"/>
      <c r="C136" s="51"/>
      <c r="D136" s="51"/>
      <c r="E136" s="51"/>
      <c r="F136" s="51"/>
      <c r="G136" s="51"/>
      <c r="H136" s="214" t="s">
        <v>2</v>
      </c>
      <c r="I136" s="201">
        <f>SUM(I135)</f>
        <v>595</v>
      </c>
      <c r="J136" s="51"/>
      <c r="K136" s="51"/>
      <c r="L136" s="51"/>
      <c r="M136" s="51"/>
      <c r="N136" s="51"/>
      <c r="O136" s="27"/>
    </row>
    <row r="137" spans="1:15">
      <c r="A137" s="27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27"/>
    </row>
    <row r="138" spans="1:15" ht="15.75" thickBot="1">
      <c r="A138" s="27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27"/>
    </row>
    <row r="139" spans="1:15" ht="19.5" customHeight="1" thickBot="1">
      <c r="A139" s="27"/>
      <c r="C139" s="51"/>
      <c r="D139" s="51"/>
      <c r="E139" s="599" t="s">
        <v>186</v>
      </c>
      <c r="F139" s="600"/>
      <c r="G139" s="600"/>
      <c r="H139" s="600"/>
      <c r="I139" s="601"/>
      <c r="J139" s="51"/>
      <c r="K139" s="51"/>
      <c r="L139" s="51"/>
      <c r="M139" s="51"/>
      <c r="N139" s="51"/>
      <c r="O139" s="27"/>
    </row>
    <row r="140" spans="1:15" ht="15.75" thickBot="1">
      <c r="A140" s="27"/>
      <c r="C140" s="51"/>
      <c r="D140" s="51"/>
      <c r="E140" s="607" t="s">
        <v>194</v>
      </c>
      <c r="F140" s="608"/>
      <c r="G140" s="608"/>
      <c r="H140" s="609"/>
      <c r="I140" s="360">
        <f>+'ACUM-MAYO'!B96</f>
        <v>406</v>
      </c>
      <c r="J140" s="51"/>
      <c r="K140" s="51"/>
      <c r="L140" s="51"/>
      <c r="M140" s="51"/>
      <c r="N140" s="51"/>
      <c r="O140" s="27"/>
    </row>
    <row r="141" spans="1:15" ht="16.5" thickBot="1">
      <c r="A141" s="27"/>
      <c r="C141" s="51"/>
      <c r="D141" s="51"/>
      <c r="E141" s="51"/>
      <c r="F141" s="51"/>
      <c r="G141" s="51"/>
      <c r="H141" s="214" t="s">
        <v>2</v>
      </c>
      <c r="I141" s="201">
        <f>SUM(I140)</f>
        <v>406</v>
      </c>
      <c r="J141" s="51"/>
      <c r="K141" s="51"/>
      <c r="L141" s="51"/>
      <c r="M141" s="51"/>
      <c r="N141" s="51"/>
      <c r="O141" s="27"/>
    </row>
    <row r="142" spans="1:15">
      <c r="A142" s="27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27"/>
    </row>
    <row r="143" spans="1:15" ht="15.75" thickBot="1">
      <c r="A143" s="27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27"/>
    </row>
    <row r="144" spans="1:15" ht="19.5" thickBot="1">
      <c r="A144" s="27"/>
      <c r="C144" s="51"/>
      <c r="D144" s="51"/>
      <c r="E144" s="610" t="s">
        <v>224</v>
      </c>
      <c r="F144" s="611"/>
      <c r="G144" s="611"/>
      <c r="H144" s="611"/>
      <c r="I144" s="612"/>
      <c r="J144" s="51"/>
      <c r="K144" s="51"/>
      <c r="L144" s="51"/>
      <c r="M144" s="51"/>
      <c r="N144" s="51"/>
      <c r="O144" s="27"/>
    </row>
    <row r="145" spans="1:15" ht="15.75" customHeight="1" thickBot="1">
      <c r="A145" s="27"/>
      <c r="C145" s="51"/>
      <c r="D145" s="51"/>
      <c r="E145" s="607" t="s">
        <v>26</v>
      </c>
      <c r="F145" s="608"/>
      <c r="G145" s="608"/>
      <c r="H145" s="609"/>
      <c r="I145" s="360">
        <f>+'ACUM-MAYO'!B100</f>
        <v>3</v>
      </c>
      <c r="J145" s="51"/>
      <c r="K145" s="51"/>
      <c r="L145" s="51"/>
      <c r="M145" s="51"/>
      <c r="N145" s="51"/>
      <c r="O145" s="27"/>
    </row>
    <row r="146" spans="1:15" ht="16.5" thickBot="1">
      <c r="A146" s="27"/>
      <c r="C146" s="51"/>
      <c r="D146" s="51"/>
      <c r="E146" s="51"/>
      <c r="F146" s="51"/>
      <c r="G146" s="51"/>
      <c r="H146" s="214" t="s">
        <v>2</v>
      </c>
      <c r="I146" s="201">
        <f>SUM(I145)</f>
        <v>3</v>
      </c>
      <c r="J146" s="51"/>
      <c r="K146" s="51"/>
      <c r="L146" s="51"/>
      <c r="M146" s="51"/>
      <c r="N146" s="51"/>
      <c r="O146" s="27"/>
    </row>
    <row r="147" spans="1:15">
      <c r="A147" s="27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27"/>
    </row>
    <row r="148" spans="1:15" s="497" customFormat="1" ht="15.75" thickBot="1">
      <c r="A148" s="27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27"/>
    </row>
    <row r="149" spans="1:15" s="497" customFormat="1" ht="19.5" thickBot="1">
      <c r="A149" s="27"/>
      <c r="B149" s="51"/>
      <c r="C149" s="51"/>
      <c r="D149" s="51"/>
      <c r="E149" s="610" t="s">
        <v>296</v>
      </c>
      <c r="F149" s="611"/>
      <c r="G149" s="611"/>
      <c r="H149" s="611"/>
      <c r="I149" s="612"/>
      <c r="J149" s="51"/>
      <c r="K149" s="51"/>
      <c r="L149" s="51"/>
      <c r="M149" s="51"/>
      <c r="N149" s="51"/>
      <c r="O149" s="27"/>
    </row>
    <row r="150" spans="1:15" s="497" customFormat="1" ht="15.75" thickBot="1">
      <c r="A150" s="27"/>
      <c r="B150" s="51"/>
      <c r="C150" s="51"/>
      <c r="D150" s="51"/>
      <c r="E150" s="607" t="s">
        <v>296</v>
      </c>
      <c r="F150" s="608"/>
      <c r="G150" s="608"/>
      <c r="H150" s="609"/>
      <c r="I150" s="360">
        <v>2</v>
      </c>
      <c r="J150" s="51"/>
      <c r="K150" s="51"/>
      <c r="L150" s="51"/>
      <c r="M150" s="51"/>
      <c r="N150" s="51"/>
      <c r="O150" s="27"/>
    </row>
    <row r="151" spans="1:15" s="497" customFormat="1" ht="16.5" thickBot="1">
      <c r="A151" s="27"/>
      <c r="B151" s="51"/>
      <c r="C151" s="51"/>
      <c r="D151" s="51"/>
      <c r="E151" s="176"/>
      <c r="F151" s="176"/>
      <c r="G151" s="176"/>
      <c r="H151" s="214" t="s">
        <v>2</v>
      </c>
      <c r="I151" s="201">
        <f>SUM(I150)</f>
        <v>2</v>
      </c>
      <c r="J151" s="51"/>
      <c r="K151" s="51"/>
      <c r="L151" s="51"/>
      <c r="M151" s="51"/>
      <c r="N151" s="51"/>
      <c r="O151" s="27"/>
    </row>
    <row r="152" spans="1:15">
      <c r="A152" s="27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27"/>
    </row>
    <row r="153" spans="1:15">
      <c r="A153" s="27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27"/>
    </row>
    <row r="154" spans="1:15">
      <c r="A154" s="27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27"/>
    </row>
    <row r="155" spans="1:15" ht="15.75" thickBot="1">
      <c r="A155" s="27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27"/>
    </row>
    <row r="156" spans="1:15" ht="19.5" customHeight="1" thickBot="1">
      <c r="A156" s="27"/>
      <c r="C156" s="51"/>
      <c r="D156" s="599" t="s">
        <v>188</v>
      </c>
      <c r="E156" s="600"/>
      <c r="F156" s="600"/>
      <c r="G156" s="600"/>
      <c r="H156" s="600"/>
      <c r="I156" s="601"/>
      <c r="J156" s="51"/>
      <c r="K156" s="51"/>
      <c r="L156" s="51"/>
      <c r="M156" s="51"/>
      <c r="N156" s="51"/>
      <c r="O156" s="27"/>
    </row>
    <row r="157" spans="1:15" ht="15.75" thickBot="1">
      <c r="A157" s="27"/>
      <c r="C157" s="51"/>
      <c r="D157" s="217">
        <v>1</v>
      </c>
      <c r="E157" s="218" t="str">
        <f>+'ACUM-MAYO'!A146</f>
        <v>ORDINARIA</v>
      </c>
      <c r="F157" s="219"/>
      <c r="G157" s="220"/>
      <c r="H157" s="466">
        <f>+'ACUM-MAYO'!B146</f>
        <v>209</v>
      </c>
      <c r="I157" s="222">
        <f>H157/H162</f>
        <v>0.82936507936507942</v>
      </c>
      <c r="J157" s="51"/>
      <c r="K157" s="51"/>
      <c r="L157" s="51"/>
      <c r="M157" s="51"/>
      <c r="N157" s="51"/>
      <c r="O157" s="27"/>
    </row>
    <row r="158" spans="1:15" ht="15.75" thickBot="1">
      <c r="A158" s="27"/>
      <c r="C158" s="51"/>
      <c r="D158" s="217">
        <v>2</v>
      </c>
      <c r="E158" s="218" t="str">
        <f>+'ACUM-MAYO'!A147</f>
        <v>FUNDAMENTAL</v>
      </c>
      <c r="F158" s="219"/>
      <c r="G158" s="220"/>
      <c r="H158" s="555">
        <f>+'ACUM-MAYO'!B147</f>
        <v>35</v>
      </c>
      <c r="I158" s="210">
        <f>H158/H162</f>
        <v>0.1388888888888889</v>
      </c>
      <c r="J158" s="51"/>
      <c r="K158" s="51"/>
      <c r="L158" s="51"/>
      <c r="M158" s="51"/>
      <c r="N158" s="51"/>
      <c r="O158" s="27"/>
    </row>
    <row r="159" spans="1:15" ht="15.75" thickBot="1">
      <c r="A159" s="27"/>
      <c r="C159" s="51"/>
      <c r="D159" s="467">
        <v>4</v>
      </c>
      <c r="E159" s="218" t="str">
        <f>+'ACUM-MAYO'!A148</f>
        <v>CONFIDENCIAL</v>
      </c>
      <c r="F159" s="219"/>
      <c r="G159" s="220"/>
      <c r="H159" s="555">
        <f>+'ACUM-MAYO'!B148</f>
        <v>0</v>
      </c>
      <c r="I159" s="225">
        <f>H159/H162</f>
        <v>0</v>
      </c>
      <c r="J159" s="51"/>
      <c r="K159" s="51"/>
      <c r="L159" s="51"/>
      <c r="M159" s="51"/>
      <c r="N159" s="51"/>
      <c r="O159" s="27"/>
    </row>
    <row r="160" spans="1:15" ht="15.75" thickBot="1">
      <c r="A160" s="27"/>
      <c r="C160" s="51"/>
      <c r="D160" s="217">
        <v>3</v>
      </c>
      <c r="E160" s="218" t="str">
        <f>+'ACUM-MAYO'!A149</f>
        <v>RESERVADA</v>
      </c>
      <c r="F160" s="219"/>
      <c r="G160" s="220"/>
      <c r="H160" s="555">
        <f>+'ACUM-MAYO'!B149</f>
        <v>8</v>
      </c>
      <c r="I160" s="210">
        <f>H160/H162</f>
        <v>3.1746031746031744E-2</v>
      </c>
      <c r="J160" s="51"/>
      <c r="K160" s="51"/>
      <c r="L160" s="51"/>
      <c r="M160" s="51"/>
      <c r="N160" s="51"/>
      <c r="O160" s="27"/>
    </row>
    <row r="161" spans="1:15" ht="15.75" thickBot="1">
      <c r="A161" s="27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27"/>
    </row>
    <row r="162" spans="1:15" s="169" customFormat="1" ht="16.5" thickBot="1">
      <c r="A162" s="166"/>
      <c r="B162" s="167"/>
      <c r="C162" s="167"/>
      <c r="D162" s="167"/>
      <c r="E162" s="168"/>
      <c r="F162" s="168"/>
      <c r="G162" s="211" t="s">
        <v>2</v>
      </c>
      <c r="H162" s="216">
        <f>SUM(H157:H160)</f>
        <v>252</v>
      </c>
      <c r="I162" s="226">
        <f>SUM(I157:I160)</f>
        <v>1</v>
      </c>
      <c r="J162" s="167"/>
      <c r="K162" s="167"/>
      <c r="L162" s="167"/>
      <c r="M162" s="167"/>
      <c r="N162" s="167"/>
      <c r="O162" s="166"/>
    </row>
    <row r="163" spans="1:15">
      <c r="A163" s="27"/>
      <c r="C163" s="51"/>
      <c r="D163" s="51"/>
      <c r="E163" s="51"/>
      <c r="F163" s="51"/>
      <c r="G163" s="61"/>
      <c r="H163" s="51"/>
      <c r="I163" s="51"/>
      <c r="J163" s="51"/>
      <c r="K163" s="51"/>
      <c r="L163" s="51"/>
      <c r="M163" s="51"/>
      <c r="N163" s="51"/>
      <c r="O163" s="27"/>
    </row>
    <row r="164" spans="1:15">
      <c r="A164" s="27"/>
      <c r="C164" s="51"/>
      <c r="D164" s="51"/>
      <c r="E164" s="51"/>
      <c r="F164" s="51"/>
      <c r="G164" s="61"/>
      <c r="H164" s="51"/>
      <c r="I164" s="51"/>
      <c r="J164" s="51"/>
      <c r="K164" s="51"/>
      <c r="L164" s="51"/>
      <c r="M164" s="51"/>
      <c r="N164" s="51"/>
      <c r="O164" s="27"/>
    </row>
    <row r="165" spans="1:15">
      <c r="A165" s="27"/>
      <c r="C165" s="51"/>
      <c r="D165" s="51"/>
      <c r="E165" s="51"/>
      <c r="F165" s="51"/>
      <c r="G165" s="61"/>
      <c r="H165" s="51"/>
      <c r="I165" s="51"/>
      <c r="J165" s="51"/>
      <c r="K165" s="51"/>
      <c r="L165" s="51"/>
      <c r="M165" s="51"/>
      <c r="N165" s="51"/>
      <c r="O165" s="27"/>
    </row>
    <row r="166" spans="1:15">
      <c r="A166" s="27"/>
      <c r="C166" s="51"/>
      <c r="D166" s="51"/>
      <c r="E166" s="51"/>
      <c r="F166" s="51"/>
      <c r="G166" s="61"/>
      <c r="H166" s="51"/>
      <c r="I166" s="51"/>
      <c r="J166" s="51"/>
      <c r="K166" s="51"/>
      <c r="L166" s="51"/>
      <c r="M166" s="51"/>
      <c r="N166" s="51"/>
      <c r="O166" s="27"/>
    </row>
    <row r="167" spans="1:15">
      <c r="A167" s="27"/>
      <c r="C167" s="51"/>
      <c r="D167" s="51"/>
      <c r="E167" s="51"/>
      <c r="F167" s="51"/>
      <c r="G167" s="61"/>
      <c r="H167" s="51"/>
      <c r="I167" s="51"/>
      <c r="J167" s="51"/>
      <c r="K167" s="51"/>
      <c r="L167" s="51"/>
      <c r="M167" s="51"/>
      <c r="N167" s="51"/>
      <c r="O167" s="27"/>
    </row>
    <row r="168" spans="1:15">
      <c r="A168" s="27"/>
      <c r="C168" s="51"/>
      <c r="D168" s="51"/>
      <c r="E168" s="51"/>
      <c r="F168" s="51"/>
      <c r="G168" s="61"/>
      <c r="H168" s="51"/>
      <c r="I168" s="51"/>
      <c r="J168" s="51"/>
      <c r="K168" s="51"/>
      <c r="L168" s="51"/>
      <c r="M168" s="51"/>
      <c r="N168" s="51"/>
      <c r="O168" s="27"/>
    </row>
    <row r="169" spans="1:15">
      <c r="A169" s="27"/>
      <c r="C169" s="51"/>
      <c r="D169" s="51"/>
      <c r="E169" s="51"/>
      <c r="F169" s="51"/>
      <c r="G169" s="61"/>
      <c r="H169" s="51"/>
      <c r="I169" s="51"/>
      <c r="J169" s="51"/>
      <c r="K169" s="51"/>
      <c r="L169" s="51"/>
      <c r="M169" s="51"/>
      <c r="N169" s="51"/>
      <c r="O169" s="27"/>
    </row>
    <row r="170" spans="1:15">
      <c r="A170" s="27"/>
      <c r="C170" s="51"/>
      <c r="D170" s="51"/>
      <c r="E170" s="51"/>
      <c r="F170" s="51"/>
      <c r="G170" s="61"/>
      <c r="H170" s="51"/>
      <c r="I170" s="51"/>
      <c r="J170" s="51"/>
      <c r="K170" s="51"/>
      <c r="L170" s="51"/>
      <c r="M170" s="51"/>
      <c r="N170" s="51"/>
      <c r="O170" s="27"/>
    </row>
    <row r="171" spans="1:15">
      <c r="A171" s="27"/>
      <c r="C171" s="51"/>
      <c r="D171" s="51"/>
      <c r="E171" s="51"/>
      <c r="F171" s="51"/>
      <c r="G171" s="61"/>
      <c r="H171" s="51"/>
      <c r="I171" s="51"/>
      <c r="J171" s="51"/>
      <c r="K171" s="51"/>
      <c r="L171" s="51"/>
      <c r="M171" s="51"/>
      <c r="N171" s="51"/>
      <c r="O171" s="27"/>
    </row>
    <row r="172" spans="1:15">
      <c r="A172" s="27"/>
      <c r="C172" s="51"/>
      <c r="D172" s="51"/>
      <c r="E172" s="51"/>
      <c r="F172" s="51"/>
      <c r="G172" s="61"/>
      <c r="H172" s="51"/>
      <c r="I172" s="51"/>
      <c r="J172" s="51"/>
      <c r="K172" s="51"/>
      <c r="L172" s="51"/>
      <c r="M172" s="51"/>
      <c r="N172" s="51"/>
      <c r="O172" s="27"/>
    </row>
    <row r="173" spans="1:15">
      <c r="A173" s="27"/>
      <c r="C173" s="51"/>
      <c r="D173" s="51"/>
      <c r="E173" s="51"/>
      <c r="F173" s="51"/>
      <c r="G173" s="61"/>
      <c r="H173" s="51"/>
      <c r="I173" s="51"/>
      <c r="J173" s="51"/>
      <c r="K173" s="51"/>
      <c r="L173" s="51"/>
      <c r="M173" s="51"/>
      <c r="N173" s="51"/>
      <c r="O173" s="27"/>
    </row>
    <row r="174" spans="1:15">
      <c r="A174" s="27"/>
      <c r="C174" s="51"/>
      <c r="D174" s="51"/>
      <c r="E174" s="51"/>
      <c r="F174" s="51"/>
      <c r="G174" s="61"/>
      <c r="H174" s="51"/>
      <c r="I174" s="51"/>
      <c r="J174" s="51"/>
      <c r="K174" s="51"/>
      <c r="L174" s="51"/>
      <c r="M174" s="51"/>
      <c r="N174" s="51"/>
      <c r="O174" s="27"/>
    </row>
    <row r="175" spans="1:15">
      <c r="A175" s="27"/>
      <c r="C175" s="51"/>
      <c r="D175" s="51"/>
      <c r="E175" s="51"/>
      <c r="F175" s="51"/>
      <c r="G175" s="61"/>
      <c r="H175" s="51"/>
      <c r="I175" s="51"/>
      <c r="J175" s="51"/>
      <c r="K175" s="51"/>
      <c r="L175" s="51"/>
      <c r="M175" s="51"/>
      <c r="N175" s="51"/>
      <c r="O175" s="27"/>
    </row>
    <row r="176" spans="1:15">
      <c r="A176" s="27"/>
      <c r="C176" s="51"/>
      <c r="D176" s="51"/>
      <c r="E176" s="51"/>
      <c r="F176" s="51"/>
      <c r="G176" s="61"/>
      <c r="H176" s="51"/>
      <c r="I176" s="51"/>
      <c r="J176" s="51"/>
      <c r="K176" s="51"/>
      <c r="L176" s="51"/>
      <c r="M176" s="51"/>
      <c r="N176" s="51"/>
      <c r="O176" s="27"/>
    </row>
    <row r="177" spans="1:15">
      <c r="A177" s="27"/>
      <c r="C177" s="51"/>
      <c r="D177" s="51"/>
      <c r="E177" s="51"/>
      <c r="F177" s="51"/>
      <c r="G177" s="61"/>
      <c r="H177" s="51"/>
      <c r="I177" s="51"/>
      <c r="J177" s="51"/>
      <c r="K177" s="51"/>
      <c r="L177" s="51"/>
      <c r="M177" s="51"/>
      <c r="N177" s="51"/>
      <c r="O177" s="27"/>
    </row>
    <row r="178" spans="1:15">
      <c r="A178" s="27"/>
      <c r="C178" s="51"/>
      <c r="D178" s="51"/>
      <c r="E178" s="51"/>
      <c r="F178" s="51"/>
      <c r="G178" s="61"/>
      <c r="H178" s="51"/>
      <c r="I178" s="51"/>
      <c r="J178" s="51"/>
      <c r="K178" s="51"/>
      <c r="L178" s="51"/>
      <c r="M178" s="51"/>
      <c r="N178" s="51"/>
      <c r="O178" s="27"/>
    </row>
    <row r="179" spans="1:15">
      <c r="A179" s="27"/>
      <c r="C179" s="51"/>
      <c r="D179" s="51"/>
      <c r="E179" s="51"/>
      <c r="F179" s="51"/>
      <c r="G179" s="61"/>
      <c r="H179" s="51"/>
      <c r="I179" s="51"/>
      <c r="J179" s="51"/>
      <c r="K179" s="51"/>
      <c r="L179" s="51"/>
      <c r="M179" s="51"/>
      <c r="N179" s="51"/>
      <c r="O179" s="27"/>
    </row>
    <row r="180" spans="1:15">
      <c r="A180" s="27"/>
      <c r="C180" s="51"/>
      <c r="D180" s="51"/>
      <c r="E180" s="51"/>
      <c r="F180" s="51"/>
      <c r="G180" s="61"/>
      <c r="H180" s="51"/>
      <c r="I180" s="51"/>
      <c r="J180" s="51"/>
      <c r="K180" s="51"/>
      <c r="L180" s="51"/>
      <c r="M180" s="51"/>
      <c r="N180" s="51"/>
      <c r="O180" s="27"/>
    </row>
    <row r="181" spans="1:15">
      <c r="A181" s="27"/>
      <c r="C181" s="51"/>
      <c r="D181" s="51"/>
      <c r="E181" s="51"/>
      <c r="F181" s="51"/>
      <c r="G181" s="61"/>
      <c r="H181" s="51"/>
      <c r="I181" s="51"/>
      <c r="J181" s="51"/>
      <c r="K181" s="51"/>
      <c r="L181" s="51"/>
      <c r="M181" s="51"/>
      <c r="N181" s="51"/>
      <c r="O181" s="27"/>
    </row>
    <row r="182" spans="1:15">
      <c r="A182" s="27"/>
      <c r="C182" s="51"/>
      <c r="D182" s="51"/>
      <c r="E182" s="51"/>
      <c r="F182" s="51"/>
      <c r="G182" s="61"/>
      <c r="H182" s="51"/>
      <c r="I182" s="51"/>
      <c r="J182" s="51"/>
      <c r="K182" s="51"/>
      <c r="L182" s="51"/>
      <c r="M182" s="51"/>
      <c r="N182" s="51"/>
      <c r="O182" s="27"/>
    </row>
    <row r="183" spans="1:15">
      <c r="A183" s="27"/>
      <c r="C183" s="51"/>
      <c r="D183" s="51"/>
      <c r="E183" s="51"/>
      <c r="F183" s="51"/>
      <c r="G183" s="61"/>
      <c r="H183" s="51"/>
      <c r="I183" s="51"/>
      <c r="J183" s="51"/>
      <c r="K183" s="51"/>
      <c r="L183" s="51"/>
      <c r="M183" s="51"/>
      <c r="N183" s="51"/>
      <c r="O183" s="27"/>
    </row>
    <row r="184" spans="1:15" ht="15.75" thickBot="1">
      <c r="A184" s="27"/>
      <c r="C184" s="51"/>
      <c r="D184" s="51"/>
      <c r="E184" s="51"/>
      <c r="F184" s="51"/>
      <c r="G184" s="61"/>
      <c r="H184" s="51"/>
      <c r="I184" s="51"/>
      <c r="J184" s="51"/>
      <c r="K184" s="51"/>
      <c r="L184" s="51"/>
      <c r="M184" s="51"/>
      <c r="N184" s="51"/>
      <c r="O184" s="27"/>
    </row>
    <row r="185" spans="1:15" ht="19.5" customHeight="1" thickBot="1">
      <c r="A185" s="27"/>
      <c r="C185" s="51"/>
      <c r="D185" s="599" t="s">
        <v>189</v>
      </c>
      <c r="E185" s="600"/>
      <c r="F185" s="600"/>
      <c r="G185" s="600"/>
      <c r="H185" s="600"/>
      <c r="I185" s="601"/>
      <c r="J185" s="51"/>
      <c r="K185" s="51"/>
      <c r="L185" s="51"/>
      <c r="M185" s="51"/>
      <c r="N185" s="51"/>
      <c r="O185" s="27"/>
    </row>
    <row r="186" spans="1:15" ht="15.75" customHeight="1" thickBot="1">
      <c r="A186" s="27"/>
      <c r="C186" s="51"/>
      <c r="D186" s="217">
        <v>1</v>
      </c>
      <c r="E186" s="588" t="s">
        <v>210</v>
      </c>
      <c r="F186" s="589"/>
      <c r="G186" s="584"/>
      <c r="H186" s="200">
        <f>+'ACUM-MAYO'!B156</f>
        <v>125</v>
      </c>
      <c r="I186" s="222">
        <f>H186/H191</f>
        <v>0.49603174603174605</v>
      </c>
      <c r="J186" s="51"/>
      <c r="K186" s="51"/>
      <c r="L186" s="51"/>
      <c r="M186" s="51"/>
      <c r="N186" s="51"/>
      <c r="O186" s="27"/>
    </row>
    <row r="187" spans="1:15" ht="15.75" thickBot="1">
      <c r="A187" s="27"/>
      <c r="C187" s="51"/>
      <c r="D187" s="217">
        <v>4</v>
      </c>
      <c r="E187" s="588" t="s">
        <v>35</v>
      </c>
      <c r="F187" s="589"/>
      <c r="G187" s="584"/>
      <c r="H187" s="200">
        <f>+'ACUM-MAYO'!B159</f>
        <v>119</v>
      </c>
      <c r="I187" s="210">
        <f>H187/H191</f>
        <v>0.47222222222222221</v>
      </c>
      <c r="J187" s="51"/>
      <c r="K187" s="51"/>
      <c r="L187" s="51"/>
      <c r="M187" s="51"/>
      <c r="N187" s="51"/>
      <c r="O187" s="27"/>
    </row>
    <row r="188" spans="1:15" ht="15.75" customHeight="1" thickBot="1">
      <c r="A188" s="27"/>
      <c r="C188" s="51"/>
      <c r="D188" s="217">
        <v>2</v>
      </c>
      <c r="E188" s="588" t="s">
        <v>211</v>
      </c>
      <c r="F188" s="589"/>
      <c r="G188" s="584"/>
      <c r="H188" s="200">
        <f>+'ACUM-MAYO'!B157</f>
        <v>6</v>
      </c>
      <c r="I188" s="210">
        <f>H188/H191</f>
        <v>2.3809523809523808E-2</v>
      </c>
      <c r="J188" s="51"/>
      <c r="K188" s="51"/>
      <c r="L188" s="51"/>
      <c r="M188" s="51"/>
      <c r="N188" s="51"/>
      <c r="O188" s="27"/>
    </row>
    <row r="189" spans="1:15" ht="15.75" thickBot="1">
      <c r="A189" s="27"/>
      <c r="C189" s="51"/>
      <c r="D189" s="217">
        <v>3</v>
      </c>
      <c r="E189" s="588" t="s">
        <v>34</v>
      </c>
      <c r="F189" s="589"/>
      <c r="G189" s="584"/>
      <c r="H189" s="200">
        <f>+'ACUM-MAYO'!B158</f>
        <v>2</v>
      </c>
      <c r="I189" s="225">
        <f>H189/H191</f>
        <v>7.9365079365079361E-3</v>
      </c>
      <c r="J189" s="51"/>
      <c r="K189" s="51"/>
      <c r="L189" s="51"/>
      <c r="M189" s="51"/>
      <c r="N189" s="51"/>
      <c r="O189" s="27"/>
    </row>
    <row r="190" spans="1:15" ht="15.75" thickBot="1">
      <c r="A190" s="27"/>
      <c r="C190" s="51"/>
      <c r="D190" s="172"/>
      <c r="E190" s="62"/>
      <c r="F190" s="62"/>
      <c r="G190" s="62"/>
      <c r="H190" s="62"/>
      <c r="I190" s="62"/>
      <c r="J190" s="62"/>
      <c r="K190" s="51"/>
      <c r="L190" s="51"/>
      <c r="M190" s="51"/>
      <c r="N190" s="51"/>
      <c r="O190" s="27"/>
    </row>
    <row r="191" spans="1:15" s="169" customFormat="1" ht="16.5" thickBot="1">
      <c r="A191" s="166"/>
      <c r="B191" s="167"/>
      <c r="C191" s="167"/>
      <c r="D191" s="167"/>
      <c r="E191" s="167"/>
      <c r="F191" s="167"/>
      <c r="G191" s="211" t="s">
        <v>2</v>
      </c>
      <c r="H191" s="201">
        <f>SUM(H186:H189)</f>
        <v>252</v>
      </c>
      <c r="I191" s="212">
        <f>SUM(I186:I189)</f>
        <v>1</v>
      </c>
      <c r="J191" s="167"/>
      <c r="K191" s="167"/>
      <c r="L191" s="167"/>
      <c r="M191" s="167"/>
      <c r="N191" s="167"/>
      <c r="O191" s="166"/>
    </row>
    <row r="192" spans="1:15">
      <c r="A192" s="27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27"/>
    </row>
    <row r="193" spans="1:15">
      <c r="A193" s="27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27"/>
    </row>
    <row r="194" spans="1:15">
      <c r="A194" s="27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27"/>
    </row>
    <row r="195" spans="1:15">
      <c r="A195" s="27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27"/>
    </row>
    <row r="196" spans="1:15">
      <c r="A196" s="27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27"/>
    </row>
    <row r="197" spans="1:15">
      <c r="A197" s="27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27"/>
    </row>
    <row r="198" spans="1:15">
      <c r="A198" s="27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27"/>
    </row>
    <row r="199" spans="1:15">
      <c r="A199" s="27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27"/>
    </row>
    <row r="200" spans="1:15">
      <c r="A200" s="27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27"/>
    </row>
    <row r="201" spans="1:15">
      <c r="A201" s="27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27"/>
    </row>
    <row r="202" spans="1:15">
      <c r="A202" s="27"/>
      <c r="C202" s="51"/>
      <c r="D202" s="51"/>
      <c r="E202" s="51"/>
      <c r="F202" s="51"/>
      <c r="G202" s="51"/>
      <c r="H202" s="51"/>
      <c r="I202" s="51"/>
      <c r="K202" s="51"/>
      <c r="L202" s="51"/>
      <c r="M202" s="51"/>
      <c r="N202" s="51"/>
      <c r="O202" s="27"/>
    </row>
    <row r="203" spans="1:15">
      <c r="A203" s="27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27"/>
    </row>
    <row r="204" spans="1:15">
      <c r="A204" s="27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27"/>
    </row>
    <row r="205" spans="1:15">
      <c r="A205" s="27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27"/>
    </row>
    <row r="206" spans="1:15">
      <c r="A206" s="27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27"/>
    </row>
    <row r="207" spans="1:15">
      <c r="A207" s="27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27"/>
    </row>
    <row r="208" spans="1:15">
      <c r="A208" s="27"/>
      <c r="C208" s="51"/>
      <c r="D208" s="62"/>
      <c r="E208" s="62"/>
      <c r="F208" s="60"/>
      <c r="G208" s="61"/>
      <c r="H208" s="51"/>
      <c r="I208" s="51"/>
      <c r="J208" s="51"/>
      <c r="K208" s="51"/>
      <c r="L208" s="51"/>
      <c r="M208" s="51"/>
      <c r="N208" s="51"/>
      <c r="O208" s="27"/>
    </row>
    <row r="209" spans="1:15">
      <c r="A209" s="27"/>
      <c r="C209" s="51"/>
      <c r="D209" s="62"/>
      <c r="E209" s="62"/>
      <c r="F209" s="60"/>
      <c r="G209" s="61"/>
      <c r="H209" s="51"/>
      <c r="I209" s="51"/>
      <c r="J209" s="51"/>
      <c r="K209" s="51"/>
      <c r="L209" s="51"/>
      <c r="M209" s="51"/>
      <c r="N209" s="51"/>
      <c r="O209" s="27"/>
    </row>
    <row r="210" spans="1:15">
      <c r="A210" s="27"/>
      <c r="C210" s="51"/>
      <c r="D210" s="62"/>
      <c r="E210" s="62"/>
      <c r="F210" s="60"/>
      <c r="G210" s="61"/>
      <c r="H210" s="51"/>
      <c r="I210" s="51"/>
      <c r="J210" s="51"/>
      <c r="K210" s="51"/>
      <c r="L210" s="51"/>
      <c r="M210" s="51"/>
      <c r="N210" s="51"/>
      <c r="O210" s="27"/>
    </row>
    <row r="211" spans="1:15" ht="15.75" thickBot="1">
      <c r="A211" s="27"/>
      <c r="C211" s="51"/>
      <c r="D211" s="62"/>
      <c r="E211" s="62"/>
      <c r="F211" s="60"/>
      <c r="G211" s="61"/>
      <c r="H211" s="51"/>
      <c r="I211" s="51"/>
      <c r="J211" s="51"/>
      <c r="K211" s="51"/>
      <c r="L211" s="51"/>
      <c r="M211" s="51"/>
      <c r="N211" s="51"/>
      <c r="O211" s="27"/>
    </row>
    <row r="212" spans="1:15" ht="19.5" customHeight="1" thickBot="1">
      <c r="A212" s="27"/>
      <c r="C212" s="51"/>
      <c r="D212" s="599" t="s">
        <v>191</v>
      </c>
      <c r="E212" s="600"/>
      <c r="F212" s="600"/>
      <c r="G212" s="600"/>
      <c r="H212" s="600"/>
      <c r="I212" s="601"/>
      <c r="J212" s="51"/>
      <c r="K212" s="51"/>
      <c r="L212" s="51"/>
      <c r="M212" s="51"/>
      <c r="N212" s="51"/>
      <c r="O212" s="27"/>
    </row>
    <row r="213" spans="1:15" ht="15.75" customHeight="1" thickBot="1">
      <c r="A213" s="27"/>
      <c r="C213" s="51"/>
      <c r="D213" s="217">
        <v>1</v>
      </c>
      <c r="E213" s="218" t="str">
        <f>+'ACUM-MAYO'!A168</f>
        <v>INFOMEX</v>
      </c>
      <c r="F213" s="219"/>
      <c r="G213" s="555"/>
      <c r="H213" s="200">
        <f>+'ACUM-MAYO'!B168</f>
        <v>143</v>
      </c>
      <c r="I213" s="222">
        <f>H213/H218</f>
        <v>0.56746031746031744</v>
      </c>
      <c r="J213" s="51"/>
      <c r="K213" s="51"/>
      <c r="L213" s="51"/>
      <c r="M213" s="51"/>
      <c r="N213" s="51"/>
      <c r="O213" s="27"/>
    </row>
    <row r="214" spans="1:15" ht="15.75" customHeight="1" thickBot="1">
      <c r="A214" s="27"/>
      <c r="C214" s="51"/>
      <c r="D214" s="217">
        <v>2</v>
      </c>
      <c r="E214" s="218" t="str">
        <f>+'ACUM-MAYO'!A167</f>
        <v>CORREO ELECTRONICO</v>
      </c>
      <c r="F214" s="219"/>
      <c r="G214" s="555"/>
      <c r="H214" s="200">
        <f>+'ACUM-MAYO'!B167</f>
        <v>67</v>
      </c>
      <c r="I214" s="222">
        <f>H214/H218</f>
        <v>0.26587301587301587</v>
      </c>
      <c r="J214" s="51"/>
      <c r="K214" s="93"/>
      <c r="L214" s="51"/>
      <c r="M214" s="51"/>
      <c r="N214" s="51"/>
      <c r="O214" s="27"/>
    </row>
    <row r="215" spans="1:15" ht="15.75" customHeight="1" thickBot="1">
      <c r="A215" s="27"/>
      <c r="C215" s="51"/>
      <c r="D215" s="217">
        <v>3</v>
      </c>
      <c r="E215" s="218" t="str">
        <f>+'ACUM-MAYO'!A170</f>
        <v>NOTIFICACIÓN PERSONAL</v>
      </c>
      <c r="F215" s="219"/>
      <c r="G215" s="555"/>
      <c r="H215" s="200">
        <f>+'ACUM-MAYO'!B170</f>
        <v>28</v>
      </c>
      <c r="I215" s="222">
        <f>H215/H218</f>
        <v>0.1111111111111111</v>
      </c>
      <c r="J215" s="51"/>
      <c r="K215" s="93"/>
      <c r="L215" s="51"/>
      <c r="M215" s="51"/>
      <c r="N215" s="51"/>
      <c r="O215" s="27"/>
    </row>
    <row r="216" spans="1:15" ht="15.75" customHeight="1" thickBot="1">
      <c r="A216" s="27"/>
      <c r="C216" s="51"/>
      <c r="D216" s="217">
        <v>4</v>
      </c>
      <c r="E216" s="218" t="str">
        <f>+'ACUM-MAYO'!A169</f>
        <v>LISTAS</v>
      </c>
      <c r="F216" s="472"/>
      <c r="G216" s="473"/>
      <c r="H216" s="200">
        <f>+'ACUM-MAYO'!B169</f>
        <v>14</v>
      </c>
      <c r="I216" s="222">
        <f>H216/H218</f>
        <v>5.5555555555555552E-2</v>
      </c>
      <c r="J216" s="51"/>
      <c r="K216" s="51"/>
      <c r="L216" s="51"/>
      <c r="M216" s="51"/>
      <c r="N216" s="51"/>
      <c r="O216" s="27"/>
    </row>
    <row r="217" spans="1:15" ht="15.75" thickBot="1">
      <c r="A217" s="27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27"/>
    </row>
    <row r="218" spans="1:15" s="169" customFormat="1" ht="16.5" thickBot="1">
      <c r="A218" s="166"/>
      <c r="B218" s="167"/>
      <c r="C218" s="167"/>
      <c r="D218" s="167"/>
      <c r="E218" s="168"/>
      <c r="F218" s="168"/>
      <c r="G218" s="211" t="s">
        <v>2</v>
      </c>
      <c r="H218" s="201">
        <f>SUM(H213:H217)</f>
        <v>252</v>
      </c>
      <c r="I218" s="212">
        <f>SUM(I213:I217)</f>
        <v>1</v>
      </c>
      <c r="J218" s="167"/>
      <c r="K218" s="167"/>
      <c r="L218" s="167"/>
      <c r="M218" s="167"/>
      <c r="N218" s="167"/>
      <c r="O218" s="166"/>
    </row>
    <row r="219" spans="1:15">
      <c r="A219" s="27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27"/>
    </row>
    <row r="220" spans="1:15">
      <c r="A220" s="27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27"/>
    </row>
    <row r="221" spans="1:15">
      <c r="A221" s="27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27"/>
    </row>
    <row r="222" spans="1:15">
      <c r="A222" s="27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27"/>
    </row>
    <row r="223" spans="1:15">
      <c r="A223" s="27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27"/>
    </row>
    <row r="224" spans="1:15">
      <c r="A224" s="27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27"/>
    </row>
    <row r="225" spans="1:15">
      <c r="A225" s="27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27"/>
    </row>
    <row r="226" spans="1:15">
      <c r="A226" s="27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27"/>
    </row>
    <row r="227" spans="1:15">
      <c r="A227" s="27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27"/>
    </row>
    <row r="228" spans="1:15">
      <c r="A228" s="27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27"/>
    </row>
    <row r="229" spans="1:15">
      <c r="A229" s="27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27"/>
    </row>
    <row r="230" spans="1:15">
      <c r="A230" s="27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27"/>
    </row>
    <row r="231" spans="1:15">
      <c r="A231" s="27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27"/>
    </row>
    <row r="232" spans="1:15">
      <c r="A232" s="27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27"/>
    </row>
    <row r="233" spans="1:15">
      <c r="A233" s="27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27"/>
    </row>
    <row r="234" spans="1:15">
      <c r="A234" s="27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27"/>
    </row>
    <row r="235" spans="1:15">
      <c r="A235" s="27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27"/>
    </row>
    <row r="236" spans="1:15">
      <c r="A236" s="27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27"/>
    </row>
    <row r="237" spans="1:15">
      <c r="A237" s="27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27"/>
    </row>
    <row r="238" spans="1:15" ht="15.75" thickBot="1">
      <c r="A238" s="27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27"/>
    </row>
    <row r="239" spans="1:15" ht="19.5" customHeight="1" thickBot="1">
      <c r="A239" s="27"/>
      <c r="C239" s="33"/>
      <c r="D239" s="599" t="s">
        <v>212</v>
      </c>
      <c r="E239" s="600"/>
      <c r="F239" s="600"/>
      <c r="G239" s="601"/>
      <c r="H239" s="51"/>
      <c r="I239" s="51"/>
      <c r="J239" s="51"/>
      <c r="K239" s="51"/>
      <c r="L239" s="51"/>
      <c r="M239" s="51"/>
      <c r="N239" s="51"/>
      <c r="O239" s="27"/>
    </row>
    <row r="240" spans="1:15" ht="15.75" customHeight="1" thickBot="1">
      <c r="A240" s="27"/>
      <c r="C240" s="151"/>
      <c r="D240" s="200">
        <v>1</v>
      </c>
      <c r="E240" s="240" t="str">
        <f>+'ACUM-MAYO'!A274</f>
        <v>Asuntos Internos</v>
      </c>
      <c r="F240" s="241"/>
      <c r="G240" s="227">
        <f>+'ACUM-MAYO'!B274</f>
        <v>0</v>
      </c>
      <c r="H240" s="51"/>
      <c r="I240" s="51"/>
      <c r="J240" s="51"/>
      <c r="K240" s="51"/>
      <c r="L240" s="51"/>
      <c r="M240" s="51"/>
      <c r="N240" s="51"/>
      <c r="O240" s="27"/>
    </row>
    <row r="241" spans="1:15" ht="15.75" customHeight="1" thickBot="1">
      <c r="A241" s="27"/>
      <c r="C241" s="151"/>
      <c r="D241" s="200">
        <v>2</v>
      </c>
      <c r="E241" s="240" t="str">
        <f>+'ACUM-MAYO'!A281</f>
        <v>Comunidad Digna</v>
      </c>
      <c r="F241" s="241"/>
      <c r="G241" s="227">
        <f>+'ACUM-MAYO'!B281</f>
        <v>0</v>
      </c>
      <c r="H241" s="51"/>
      <c r="I241" s="51"/>
      <c r="J241" s="51"/>
      <c r="K241" s="51"/>
      <c r="L241" s="51"/>
      <c r="M241" s="51"/>
      <c r="N241" s="51"/>
      <c r="O241" s="27"/>
    </row>
    <row r="242" spans="1:15" ht="15.75" customHeight="1" thickBot="1">
      <c r="A242" s="27"/>
      <c r="C242" s="151"/>
      <c r="D242" s="200">
        <v>3</v>
      </c>
      <c r="E242" s="240" t="str">
        <f>+'ACUM-MAYO'!A282</f>
        <v>Consejería Juridica</v>
      </c>
      <c r="F242" s="241"/>
      <c r="G242" s="227">
        <f>+'ACUM-MAYO'!B282</f>
        <v>0</v>
      </c>
      <c r="H242" s="51"/>
      <c r="I242" s="51"/>
      <c r="J242" s="51"/>
      <c r="K242" s="51"/>
      <c r="L242" s="51"/>
      <c r="M242" s="51"/>
      <c r="N242" s="51"/>
      <c r="O242" s="27"/>
    </row>
    <row r="243" spans="1:15" ht="15.75" customHeight="1" thickBot="1">
      <c r="A243" s="27"/>
      <c r="C243" s="151"/>
      <c r="D243" s="200">
        <v>4</v>
      </c>
      <c r="E243" s="240" t="str">
        <f>+'ACUM-MAYO'!A284</f>
        <v>Coordinación de Delegaciones</v>
      </c>
      <c r="F243" s="241"/>
      <c r="G243" s="227">
        <f>+'ACUM-MAYO'!B284</f>
        <v>0</v>
      </c>
      <c r="H243" s="51"/>
      <c r="I243" s="51"/>
      <c r="J243" s="51"/>
      <c r="K243" s="51"/>
      <c r="L243" s="51"/>
      <c r="M243" s="51"/>
      <c r="N243" s="51"/>
      <c r="O243" s="27"/>
    </row>
    <row r="244" spans="1:15" ht="15.75" customHeight="1" thickBot="1">
      <c r="A244" s="27"/>
      <c r="C244" s="151"/>
      <c r="D244" s="200">
        <v>5</v>
      </c>
      <c r="E244" s="240" t="str">
        <f>+'ACUM-MAYO'!A285</f>
        <v>Coordinación de Gabinete</v>
      </c>
      <c r="F244" s="241"/>
      <c r="G244" s="227">
        <f>+'ACUM-MAYO'!B285</f>
        <v>0</v>
      </c>
      <c r="H244" s="51"/>
      <c r="I244" s="51"/>
      <c r="J244" s="51"/>
      <c r="K244" s="51"/>
      <c r="L244" s="51"/>
      <c r="M244" s="51"/>
      <c r="N244" s="51"/>
      <c r="O244" s="27"/>
    </row>
    <row r="245" spans="1:15" ht="15.75" customHeight="1" thickBot="1">
      <c r="A245" s="27"/>
      <c r="C245" s="151"/>
      <c r="D245" s="200">
        <v>6</v>
      </c>
      <c r="E245" s="240" t="str">
        <f>+'ACUM-MAYO'!A286</f>
        <v xml:space="preserve">Coordinación de la Oficina de Presidencia </v>
      </c>
      <c r="F245" s="241"/>
      <c r="G245" s="227">
        <f>+'ACUM-MAYO'!B286</f>
        <v>0</v>
      </c>
      <c r="H245" s="51"/>
      <c r="I245" s="51"/>
      <c r="J245" s="51"/>
      <c r="K245" s="51"/>
      <c r="L245" s="51"/>
      <c r="M245" s="51"/>
      <c r="N245" s="51"/>
      <c r="O245" s="27"/>
    </row>
    <row r="246" spans="1:15" ht="30.75" customHeight="1" thickBot="1">
      <c r="A246" s="27"/>
      <c r="C246" s="151"/>
      <c r="D246" s="200">
        <v>7</v>
      </c>
      <c r="E246" s="739" t="str">
        <f>+'ACUM-MAYO'!A287</f>
        <v>Coordinación General  Oficina Central de Gobierno, Estrategía y opinión Pública</v>
      </c>
      <c r="F246" s="740"/>
      <c r="G246" s="227">
        <f>+'ACUM-MAYO'!B287</f>
        <v>0</v>
      </c>
      <c r="H246" s="51"/>
      <c r="I246" s="51"/>
      <c r="J246" s="51"/>
      <c r="K246" s="51"/>
      <c r="L246" s="51"/>
      <c r="M246" s="51"/>
      <c r="N246" s="51"/>
      <c r="O246" s="27"/>
    </row>
    <row r="247" spans="1:15" ht="15.75" customHeight="1" thickBot="1">
      <c r="A247" s="27"/>
      <c r="C247" s="151"/>
      <c r="D247" s="200">
        <v>8</v>
      </c>
      <c r="E247" s="240" t="str">
        <f>+'ACUM-MAYO'!A295</f>
        <v>Educación Municipal</v>
      </c>
      <c r="F247" s="241"/>
      <c r="G247" s="227">
        <f>+'ACUM-MAYO'!B295</f>
        <v>0</v>
      </c>
      <c r="H247" s="51"/>
      <c r="I247" s="752"/>
      <c r="J247" s="752"/>
      <c r="K247" s="51"/>
      <c r="L247" s="51"/>
      <c r="M247" s="51"/>
      <c r="N247" s="51"/>
      <c r="O247" s="27"/>
    </row>
    <row r="248" spans="1:15" ht="15.75" customHeight="1" thickBot="1">
      <c r="A248" s="27"/>
      <c r="C248" s="151"/>
      <c r="D248" s="200">
        <v>9</v>
      </c>
      <c r="E248" s="240" t="str">
        <f>+'ACUM-MAYO'!A299</f>
        <v>Instituto Municipal de la Juventud</v>
      </c>
      <c r="F248" s="241"/>
      <c r="G248" s="227">
        <f>+'ACUM-MAYO'!B299</f>
        <v>0</v>
      </c>
      <c r="H248" s="51"/>
      <c r="I248" s="51"/>
      <c r="J248" s="51"/>
      <c r="K248" s="51"/>
      <c r="L248" s="51"/>
      <c r="M248" s="51"/>
      <c r="N248" s="51"/>
      <c r="O248" s="27"/>
    </row>
    <row r="249" spans="1:15" ht="15.75" thickBot="1">
      <c r="A249" s="27"/>
      <c r="C249" s="151"/>
      <c r="D249" s="200">
        <v>10</v>
      </c>
      <c r="E249" s="240" t="str">
        <f>+'ACUM-MAYO'!A300</f>
        <v>Instituto Municipal de la Mujer</v>
      </c>
      <c r="F249" s="241"/>
      <c r="G249" s="227">
        <f>+'ACUM-MAYO'!B300</f>
        <v>0</v>
      </c>
      <c r="H249" s="51"/>
      <c r="I249" s="51"/>
      <c r="J249" s="51"/>
      <c r="K249" s="51"/>
      <c r="L249" s="51"/>
      <c r="M249" s="51"/>
      <c r="N249" s="51"/>
      <c r="O249" s="27"/>
    </row>
    <row r="250" spans="1:15" ht="15.75" thickBot="1">
      <c r="A250" s="27"/>
      <c r="C250" s="151"/>
      <c r="D250" s="200">
        <v>11</v>
      </c>
      <c r="E250" s="240" t="str">
        <f>+'ACUM-MAYO'!A302</f>
        <v>Junta Municipal de Reclutamiento</v>
      </c>
      <c r="F250" s="241"/>
      <c r="G250" s="227">
        <f>+'ACUM-MAYO'!B302</f>
        <v>0</v>
      </c>
      <c r="H250" s="51"/>
      <c r="I250" s="51"/>
      <c r="J250" s="51"/>
      <c r="K250" s="51"/>
      <c r="L250" s="51"/>
      <c r="M250" s="51"/>
      <c r="N250" s="51"/>
      <c r="O250" s="27"/>
    </row>
    <row r="251" spans="1:15" ht="15.75" thickBot="1">
      <c r="A251" s="27"/>
      <c r="C251" s="151"/>
      <c r="D251" s="200">
        <v>12</v>
      </c>
      <c r="E251" s="240" t="str">
        <f>+'ACUM-MAYO'!A310</f>
        <v>Protección al Medio Ambiente</v>
      </c>
      <c r="F251" s="241"/>
      <c r="G251" s="227">
        <f>+'ACUM-MAYO'!B310</f>
        <v>0</v>
      </c>
      <c r="H251" s="51"/>
      <c r="I251" s="51"/>
      <c r="J251" s="51"/>
      <c r="K251" s="51"/>
      <c r="L251" s="51"/>
      <c r="M251" s="51"/>
      <c r="N251" s="51"/>
      <c r="O251" s="27"/>
    </row>
    <row r="252" spans="1:15" ht="15.75" customHeight="1" thickBot="1">
      <c r="A252" s="27"/>
      <c r="C252" s="151"/>
      <c r="D252" s="200">
        <v>13</v>
      </c>
      <c r="E252" s="240" t="str">
        <f>+'ACUM-MAYO'!A313</f>
        <v>Rastros Municipales</v>
      </c>
      <c r="F252" s="241"/>
      <c r="G252" s="227">
        <f>+'ACUM-MAYO'!B313</f>
        <v>0</v>
      </c>
      <c r="H252" s="51"/>
      <c r="I252" s="51"/>
      <c r="J252" s="51"/>
      <c r="K252" s="51"/>
      <c r="L252" s="51"/>
      <c r="M252" s="51"/>
      <c r="N252" s="51"/>
      <c r="O252" s="27"/>
    </row>
    <row r="253" spans="1:15" ht="15.75" customHeight="1" thickBot="1">
      <c r="A253" s="27"/>
      <c r="C253" s="151"/>
      <c r="D253" s="200">
        <v>14</v>
      </c>
      <c r="E253" s="240" t="str">
        <f>+'ACUM-MAYO'!A315</f>
        <v>Registro Civil</v>
      </c>
      <c r="F253" s="241"/>
      <c r="G253" s="227">
        <f>+'ACUM-MAYO'!B315</f>
        <v>0</v>
      </c>
      <c r="H253" s="51"/>
      <c r="I253" s="51"/>
      <c r="J253" s="51"/>
      <c r="K253" s="51"/>
      <c r="L253" s="51"/>
      <c r="M253" s="51"/>
      <c r="N253" s="51"/>
      <c r="O253" s="27"/>
    </row>
    <row r="254" spans="1:15" ht="15.75" customHeight="1" thickBot="1">
      <c r="A254" s="27"/>
      <c r="C254" s="151"/>
      <c r="D254" s="200">
        <v>15</v>
      </c>
      <c r="E254" s="240" t="str">
        <f>+'ACUM-MAYO'!A316</f>
        <v>Relaciones Exteriores</v>
      </c>
      <c r="F254" s="241"/>
      <c r="G254" s="227">
        <f>+'ACUM-MAYO'!B316</f>
        <v>0</v>
      </c>
      <c r="H254" s="51"/>
      <c r="I254" s="51"/>
      <c r="J254" s="51"/>
      <c r="K254" s="51"/>
      <c r="L254" s="51"/>
      <c r="M254" s="51"/>
      <c r="N254" s="51"/>
      <c r="O254" s="27"/>
    </row>
    <row r="255" spans="1:15" ht="15.75" customHeight="1" thickBot="1">
      <c r="A255" s="27"/>
      <c r="C255" s="151"/>
      <c r="D255" s="200">
        <v>16</v>
      </c>
      <c r="E255" s="240" t="str">
        <f>+'ACUM-MAYO'!A317</f>
        <v>Relaciones Públicas</v>
      </c>
      <c r="F255" s="241"/>
      <c r="G255" s="227">
        <f>+'ACUM-MAYO'!B317</f>
        <v>0</v>
      </c>
      <c r="H255" s="51"/>
      <c r="I255" s="51"/>
      <c r="J255" s="51"/>
      <c r="K255" s="51"/>
      <c r="L255" s="51"/>
      <c r="M255" s="51"/>
      <c r="N255" s="51"/>
      <c r="O255" s="27"/>
    </row>
    <row r="256" spans="1:15" ht="15.75" customHeight="1" thickBot="1">
      <c r="A256" s="27"/>
      <c r="C256" s="151"/>
      <c r="D256" s="200">
        <v>17</v>
      </c>
      <c r="E256" s="240" t="str">
        <f>+'ACUM-MAYO'!A318</f>
        <v>Sanidad Animal</v>
      </c>
      <c r="F256" s="241"/>
      <c r="G256" s="227">
        <f>+'ACUM-MAYO'!B318</f>
        <v>0</v>
      </c>
      <c r="H256" s="51"/>
      <c r="I256" s="51"/>
      <c r="J256" s="51"/>
      <c r="K256" s="51"/>
      <c r="L256" s="51"/>
      <c r="M256" s="51"/>
      <c r="N256" s="51"/>
      <c r="O256" s="27"/>
    </row>
    <row r="257" spans="1:15" ht="15.75" customHeight="1" thickBot="1">
      <c r="A257" s="27"/>
      <c r="C257" s="151"/>
      <c r="D257" s="200">
        <v>18</v>
      </c>
      <c r="E257" s="240" t="str">
        <f>+'ACUM-MAYO'!A324</f>
        <v>Vinculación Asuntos Religiosos</v>
      </c>
      <c r="F257" s="241"/>
      <c r="G257" s="227">
        <f>+'ACUM-MAYO'!B324</f>
        <v>0</v>
      </c>
      <c r="H257" s="51"/>
      <c r="I257" s="51"/>
      <c r="J257" s="51"/>
      <c r="K257" s="51"/>
      <c r="L257" s="51"/>
      <c r="M257" s="51"/>
      <c r="N257" s="51"/>
      <c r="O257" s="27"/>
    </row>
    <row r="258" spans="1:15" ht="15.75" customHeight="1" thickBot="1">
      <c r="A258" s="27"/>
      <c r="C258" s="151"/>
      <c r="D258" s="200">
        <v>19</v>
      </c>
      <c r="E258" s="240" t="str">
        <f>+'ACUM-MAYO'!A273</f>
        <v>Aseo Público</v>
      </c>
      <c r="F258" s="241"/>
      <c r="G258" s="227">
        <f>+'ACUM-MAYO'!B273</f>
        <v>1</v>
      </c>
      <c r="H258" s="51"/>
      <c r="I258" s="51"/>
      <c r="J258" s="51"/>
      <c r="K258" s="51"/>
      <c r="L258" s="51"/>
      <c r="M258" s="51"/>
      <c r="N258" s="51"/>
      <c r="O258" s="27"/>
    </row>
    <row r="259" spans="1:15" ht="15.75" customHeight="1" thickBot="1">
      <c r="A259" s="27"/>
      <c r="C259" s="151"/>
      <c r="D259" s="200">
        <v>20</v>
      </c>
      <c r="E259" s="240" t="str">
        <f>+'ACUM-MAYO'!A280</f>
        <v>Comunicación Social</v>
      </c>
      <c r="F259" s="241"/>
      <c r="G259" s="227">
        <f>+'ACUM-MAYO'!B280</f>
        <v>1</v>
      </c>
      <c r="H259" s="51"/>
      <c r="I259" s="51"/>
      <c r="J259" s="51"/>
      <c r="K259" s="51"/>
      <c r="L259" s="51"/>
      <c r="M259" s="51"/>
      <c r="N259" s="51"/>
      <c r="O259" s="27"/>
    </row>
    <row r="260" spans="1:15" ht="15.75" customHeight="1" thickBot="1">
      <c r="A260" s="27"/>
      <c r="C260" s="151"/>
      <c r="D260" s="200">
        <v>21</v>
      </c>
      <c r="E260" s="240" t="str">
        <f>+'ACUM-MAYO'!A288</f>
        <v>Coplademun</v>
      </c>
      <c r="F260" s="241"/>
      <c r="G260" s="227">
        <f>+'ACUM-MAYO'!B288</f>
        <v>1</v>
      </c>
      <c r="H260" s="51"/>
      <c r="I260" s="51"/>
      <c r="J260" s="51"/>
      <c r="K260" s="51"/>
      <c r="L260" s="51"/>
      <c r="M260" s="51"/>
      <c r="N260" s="51"/>
      <c r="O260" s="27"/>
    </row>
    <row r="261" spans="1:15" ht="15.75" customHeight="1" thickBot="1">
      <c r="A261" s="27"/>
      <c r="C261" s="151"/>
      <c r="D261" s="200">
        <v>22</v>
      </c>
      <c r="E261" s="240" t="str">
        <f>+'ACUM-MAYO'!A297</f>
        <v>Instituto de Capacitación y Oferta Educativa</v>
      </c>
      <c r="F261" s="241"/>
      <c r="G261" s="227">
        <f>+'ACUM-MAYO'!B297</f>
        <v>1</v>
      </c>
      <c r="H261" s="51"/>
      <c r="I261" s="51"/>
      <c r="J261" s="51"/>
      <c r="K261" s="51"/>
      <c r="L261" s="51"/>
      <c r="M261" s="51"/>
      <c r="N261" s="51"/>
      <c r="O261" s="27"/>
    </row>
    <row r="262" spans="1:15" ht="15.75" customHeight="1" thickBot="1">
      <c r="A262" s="27"/>
      <c r="C262" s="151"/>
      <c r="D262" s="200">
        <v>23</v>
      </c>
      <c r="E262" s="240" t="str">
        <f>+'ACUM-MAYO'!A312</f>
        <v>Proyectos Estratégicos</v>
      </c>
      <c r="F262" s="241"/>
      <c r="G262" s="227">
        <f>+'ACUM-MAYO'!B312</f>
        <v>1</v>
      </c>
      <c r="H262" s="51"/>
      <c r="I262" s="51"/>
      <c r="J262" s="51"/>
      <c r="K262" s="51"/>
      <c r="L262" s="51"/>
      <c r="M262" s="51"/>
      <c r="N262" s="51"/>
      <c r="O262" s="27"/>
    </row>
    <row r="263" spans="1:15" ht="15.75" customHeight="1" thickBot="1">
      <c r="A263" s="27"/>
      <c r="C263" s="151"/>
      <c r="D263" s="200">
        <v>24</v>
      </c>
      <c r="E263" s="240" t="str">
        <f>+'ACUM-MAYO'!A314</f>
        <v>Regidores</v>
      </c>
      <c r="F263" s="241"/>
      <c r="G263" s="227">
        <f>+'ACUM-MAYO'!B314</f>
        <v>1</v>
      </c>
      <c r="H263" s="51"/>
      <c r="I263" s="51"/>
      <c r="J263" s="51"/>
      <c r="K263" s="51"/>
      <c r="L263" s="51"/>
      <c r="M263" s="51"/>
      <c r="N263" s="51"/>
      <c r="O263" s="27"/>
    </row>
    <row r="264" spans="1:15" ht="15.75" customHeight="1" thickBot="1">
      <c r="A264" s="27"/>
      <c r="C264" s="151"/>
      <c r="D264" s="200">
        <v>25</v>
      </c>
      <c r="E264" s="240" t="str">
        <f>+'ACUM-MAYO'!A319</f>
        <v>Secretaria del Ayuntamiento</v>
      </c>
      <c r="F264" s="241"/>
      <c r="G264" s="227">
        <f>+'ACUM-MAYO'!B319</f>
        <v>1</v>
      </c>
      <c r="H264" s="51"/>
      <c r="I264" s="51"/>
      <c r="J264" s="51"/>
      <c r="K264" s="51"/>
      <c r="L264" s="51"/>
      <c r="M264" s="51"/>
      <c r="N264" s="51"/>
      <c r="O264" s="27"/>
    </row>
    <row r="265" spans="1:15" ht="18.75" customHeight="1" thickBot="1">
      <c r="A265" s="27"/>
      <c r="C265" s="151"/>
      <c r="D265" s="200">
        <v>26</v>
      </c>
      <c r="E265" s="240" t="str">
        <f>+'ACUM-MAYO'!A283</f>
        <v>Contraloría</v>
      </c>
      <c r="F265" s="241"/>
      <c r="G265" s="227">
        <f>+'ACUM-MAYO'!B283</f>
        <v>2</v>
      </c>
      <c r="H265" s="51"/>
      <c r="I265" s="51"/>
      <c r="J265" s="51"/>
      <c r="K265" s="51"/>
      <c r="L265" s="51"/>
      <c r="M265" s="51"/>
      <c r="N265" s="51"/>
      <c r="O265" s="27"/>
    </row>
    <row r="266" spans="1:15" ht="15.75" customHeight="1" thickBot="1">
      <c r="A266" s="27"/>
      <c r="C266" s="151"/>
      <c r="D266" s="200">
        <v>27</v>
      </c>
      <c r="E266" s="240" t="str">
        <f>+'ACUM-MAYO'!A301</f>
        <v>Integración y Dictaminación</v>
      </c>
      <c r="F266" s="241"/>
      <c r="G266" s="227">
        <f>+'ACUM-MAYO'!B301</f>
        <v>2</v>
      </c>
      <c r="H266" s="51"/>
      <c r="I266" s="51"/>
      <c r="J266" s="51"/>
      <c r="K266" s="51"/>
      <c r="L266" s="51"/>
      <c r="M266" s="51"/>
      <c r="N266" s="51"/>
      <c r="O266" s="27"/>
    </row>
    <row r="267" spans="1:15" ht="15.75" customHeight="1" thickBot="1">
      <c r="A267" s="27"/>
      <c r="C267" s="151"/>
      <c r="D267" s="200">
        <v>28</v>
      </c>
      <c r="E267" s="240" t="str">
        <f>+'ACUM-MAYO'!A304</f>
        <v>Mantenimiento Urbano</v>
      </c>
      <c r="F267" s="241"/>
      <c r="G267" s="227">
        <f>+'ACUM-MAYO'!B304</f>
        <v>2</v>
      </c>
      <c r="H267" s="51"/>
      <c r="I267" s="51"/>
      <c r="J267" s="51"/>
      <c r="K267" s="51"/>
      <c r="L267" s="51"/>
      <c r="M267" s="51"/>
      <c r="N267" s="51"/>
      <c r="O267" s="27"/>
    </row>
    <row r="268" spans="1:15" ht="15.75" customHeight="1" thickBot="1">
      <c r="A268" s="27"/>
      <c r="C268" s="151"/>
      <c r="D268" s="200">
        <v>29</v>
      </c>
      <c r="E268" s="240" t="str">
        <f>+'ACUM-MAYO'!A323</f>
        <v>Transparencia y Acceso a la Información</v>
      </c>
      <c r="F268" s="241"/>
      <c r="G268" s="227">
        <f>+'ACUM-MAYO'!B323</f>
        <v>2</v>
      </c>
      <c r="H268" s="51"/>
      <c r="I268" s="51"/>
      <c r="J268" s="51"/>
      <c r="K268" s="51"/>
      <c r="L268" s="51"/>
      <c r="M268" s="51"/>
      <c r="N268" s="51"/>
      <c r="O268" s="27"/>
    </row>
    <row r="269" spans="1:15" ht="15.75" customHeight="1" thickBot="1">
      <c r="A269" s="27"/>
      <c r="C269" s="151"/>
      <c r="D269" s="200">
        <v>30</v>
      </c>
      <c r="E269" s="240" t="str">
        <f>+'ACUM-MAYO'!A271</f>
        <v>Alumbrado Público</v>
      </c>
      <c r="F269" s="241"/>
      <c r="G269" s="227">
        <f>+'ACUM-MAYO'!B271</f>
        <v>3</v>
      </c>
      <c r="H269" s="51"/>
      <c r="I269" s="51"/>
      <c r="J269" s="51"/>
      <c r="K269" s="51"/>
      <c r="L269" s="51"/>
      <c r="M269" s="51"/>
      <c r="N269" s="51"/>
      <c r="O269" s="27"/>
    </row>
    <row r="270" spans="1:15" ht="15.75" customHeight="1" thickBot="1">
      <c r="A270" s="27"/>
      <c r="C270" s="151"/>
      <c r="D270" s="200">
        <v>31</v>
      </c>
      <c r="E270" s="240" t="str">
        <f>+'ACUM-MAYO'!A276</f>
        <v>Catastro</v>
      </c>
      <c r="F270" s="241"/>
      <c r="G270" s="227">
        <f>+'ACUM-MAYO'!B276</f>
        <v>3</v>
      </c>
      <c r="H270" s="51"/>
      <c r="I270" s="51"/>
      <c r="J270" s="51"/>
      <c r="K270" s="51"/>
      <c r="L270" s="51"/>
      <c r="M270" s="51"/>
      <c r="N270" s="51"/>
      <c r="O270" s="27"/>
    </row>
    <row r="271" spans="1:15" ht="15.75" customHeight="1" thickBot="1">
      <c r="A271" s="27"/>
      <c r="C271" s="151"/>
      <c r="D271" s="200">
        <v>32</v>
      </c>
      <c r="E271" s="240" t="str">
        <f>+'ACUM-MAYO'!A277</f>
        <v>Cementerios</v>
      </c>
      <c r="F271" s="241"/>
      <c r="G271" s="227">
        <f>+'ACUM-MAYO'!B277</f>
        <v>3</v>
      </c>
      <c r="H271" s="51"/>
      <c r="I271" s="51"/>
      <c r="J271" s="51"/>
      <c r="K271" s="51"/>
      <c r="L271" s="51"/>
      <c r="M271" s="51"/>
      <c r="N271" s="51"/>
      <c r="O271" s="27"/>
    </row>
    <row r="272" spans="1:15" ht="18.75" customHeight="1" thickBot="1">
      <c r="A272" s="27"/>
      <c r="C272" s="151"/>
      <c r="D272" s="200">
        <v>33</v>
      </c>
      <c r="E272" s="240" t="str">
        <f>+'ACUM-MAYO'!A278</f>
        <v>Centro de  Promoción Económica y Turismo</v>
      </c>
      <c r="F272" s="241"/>
      <c r="G272" s="227">
        <f>+'ACUM-MAYO'!B278</f>
        <v>3</v>
      </c>
      <c r="H272" s="51"/>
      <c r="I272" s="51"/>
      <c r="J272" s="51"/>
      <c r="K272" s="51"/>
      <c r="L272" s="51"/>
      <c r="M272" s="51"/>
      <c r="N272" s="51"/>
      <c r="O272" s="27"/>
    </row>
    <row r="273" spans="1:15" ht="15.75" customHeight="1" thickBot="1">
      <c r="A273" s="27"/>
      <c r="C273" s="151"/>
      <c r="D273" s="200">
        <v>34</v>
      </c>
      <c r="E273" s="240" t="str">
        <f>+'ACUM-MAYO'!A290</f>
        <v>Dirección General de  Innovación y Tecnología</v>
      </c>
      <c r="F273" s="241"/>
      <c r="G273" s="227">
        <f>+'ACUM-MAYO'!B290</f>
        <v>3</v>
      </c>
      <c r="H273" s="51"/>
      <c r="I273" s="51"/>
      <c r="J273" s="51"/>
      <c r="K273" s="51"/>
      <c r="L273" s="51"/>
      <c r="M273" s="51"/>
      <c r="N273" s="51"/>
      <c r="O273" s="27"/>
    </row>
    <row r="274" spans="1:15" ht="15.75" customHeight="1" thickBot="1">
      <c r="A274" s="27"/>
      <c r="C274" s="151"/>
      <c r="D274" s="200">
        <v>35</v>
      </c>
      <c r="E274" s="240" t="str">
        <f>+'ACUM-MAYO'!A298</f>
        <v>Instituto de Cultura</v>
      </c>
      <c r="F274" s="241"/>
      <c r="G274" s="227">
        <f>+'ACUM-MAYO'!B298</f>
        <v>3</v>
      </c>
      <c r="H274" s="51"/>
      <c r="I274" s="51"/>
      <c r="J274" s="51"/>
      <c r="K274" s="51"/>
      <c r="L274" s="51"/>
      <c r="M274" s="51"/>
      <c r="N274" s="51"/>
      <c r="O274" s="27"/>
    </row>
    <row r="275" spans="1:15" ht="15.75" customHeight="1" thickBot="1">
      <c r="A275" s="27"/>
      <c r="C275" s="151"/>
      <c r="D275" s="200">
        <v>36</v>
      </c>
      <c r="E275" s="240" t="str">
        <f>+'ACUM-MAYO'!A303</f>
        <v>Mantenimiento de Pavimentos</v>
      </c>
      <c r="F275" s="241"/>
      <c r="G275" s="227">
        <f>+'ACUM-MAYO'!B303</f>
        <v>3</v>
      </c>
      <c r="H275" s="51"/>
      <c r="I275" s="51"/>
      <c r="J275" s="51"/>
      <c r="K275" s="51"/>
      <c r="L275" s="51"/>
      <c r="M275" s="51"/>
      <c r="N275" s="51"/>
      <c r="O275" s="27"/>
    </row>
    <row r="276" spans="1:15" ht="21" customHeight="1" thickBot="1">
      <c r="A276" s="27"/>
      <c r="C276" s="151"/>
      <c r="D276" s="200">
        <v>37</v>
      </c>
      <c r="E276" s="240" t="str">
        <f>+'ACUM-MAYO'!A308</f>
        <v>Participación Ciudadana</v>
      </c>
      <c r="F276" s="241"/>
      <c r="G276" s="227">
        <f>+'ACUM-MAYO'!B308</f>
        <v>4</v>
      </c>
      <c r="H276" s="51"/>
      <c r="I276" s="51"/>
      <c r="J276" s="51"/>
      <c r="K276" s="51"/>
      <c r="L276" s="51"/>
      <c r="M276" s="51"/>
      <c r="N276" s="51"/>
      <c r="O276" s="27"/>
    </row>
    <row r="277" spans="1:15" ht="15.75" customHeight="1" thickBot="1">
      <c r="A277" s="27"/>
      <c r="C277" s="151"/>
      <c r="D277" s="200">
        <v>38</v>
      </c>
      <c r="E277" s="240" t="str">
        <f>+'ACUM-MAYO'!A320</f>
        <v>Secretaría Particular</v>
      </c>
      <c r="F277" s="241"/>
      <c r="G277" s="227">
        <f>+'ACUM-MAYO'!B320</f>
        <v>4</v>
      </c>
      <c r="H277" s="51"/>
      <c r="I277" s="51"/>
      <c r="J277" s="51"/>
      <c r="K277" s="51"/>
      <c r="L277" s="51"/>
      <c r="M277" s="51"/>
      <c r="N277" s="51"/>
      <c r="O277" s="27"/>
    </row>
    <row r="278" spans="1:15" ht="27.75" customHeight="1" thickBot="1">
      <c r="A278" s="27"/>
      <c r="C278" s="151"/>
      <c r="D278" s="200">
        <v>39</v>
      </c>
      <c r="E278" s="240" t="str">
        <f>+'ACUM-MAYO'!A275</f>
        <v>Atención Ciudadana</v>
      </c>
      <c r="F278" s="241"/>
      <c r="G278" s="227">
        <f>+'ACUM-MAYO'!B275</f>
        <v>6</v>
      </c>
      <c r="H278" s="51"/>
      <c r="I278" s="51"/>
      <c r="J278" s="51"/>
      <c r="K278" s="51"/>
      <c r="L278" s="51"/>
      <c r="M278" s="51"/>
      <c r="N278" s="51"/>
      <c r="O278" s="27"/>
    </row>
    <row r="279" spans="1:15" ht="15.75" customHeight="1" thickBot="1">
      <c r="A279" s="27"/>
      <c r="C279" s="151"/>
      <c r="D279" s="200">
        <v>40</v>
      </c>
      <c r="E279" s="240" t="str">
        <f>+'ACUM-MAYO'!A296</f>
        <v>Estacionómetros y Estacionamientos</v>
      </c>
      <c r="F279" s="241"/>
      <c r="G279" s="227">
        <f>+'ACUM-MAYO'!B296</f>
        <v>6</v>
      </c>
      <c r="H279" s="51"/>
      <c r="I279" s="51"/>
      <c r="J279" s="51"/>
      <c r="K279" s="51"/>
      <c r="L279" s="51"/>
      <c r="M279" s="51"/>
      <c r="N279" s="51"/>
      <c r="O279" s="27"/>
    </row>
    <row r="280" spans="1:15" ht="15.75" customHeight="1" thickBot="1">
      <c r="A280" s="27"/>
      <c r="C280" s="151"/>
      <c r="D280" s="200">
        <v>41</v>
      </c>
      <c r="E280" s="240" t="str">
        <f>+'ACUM-MAYO'!A307</f>
        <v>Parques y Jardines</v>
      </c>
      <c r="F280" s="241"/>
      <c r="G280" s="227">
        <f>+'ACUM-MAYO'!B307</f>
        <v>6</v>
      </c>
      <c r="H280" s="51"/>
      <c r="I280" s="51"/>
      <c r="J280" s="51"/>
      <c r="K280" s="51"/>
      <c r="L280" s="51"/>
      <c r="M280" s="51"/>
      <c r="N280" s="51"/>
      <c r="O280" s="27"/>
    </row>
    <row r="281" spans="1:15" ht="15.75" customHeight="1" thickBot="1">
      <c r="A281" s="27"/>
      <c r="C281" s="151"/>
      <c r="D281" s="200">
        <v>42</v>
      </c>
      <c r="E281" s="240" t="str">
        <f>+'ACUM-MAYO'!A270</f>
        <v>Agua y Alcantarillado</v>
      </c>
      <c r="F281" s="241"/>
      <c r="G281" s="227">
        <f>+'ACUM-MAYO'!B270</f>
        <v>7</v>
      </c>
      <c r="H281" s="51"/>
      <c r="I281" s="51"/>
      <c r="J281" s="51"/>
      <c r="K281" s="51"/>
      <c r="L281" s="51"/>
      <c r="M281" s="51"/>
      <c r="N281" s="51"/>
      <c r="O281" s="27"/>
    </row>
    <row r="282" spans="1:15" ht="15.75" customHeight="1" thickBot="1">
      <c r="A282" s="27"/>
      <c r="C282" s="151"/>
      <c r="D282" s="200">
        <v>43</v>
      </c>
      <c r="E282" s="240" t="str">
        <f>+'ACUM-MAYO'!A272</f>
        <v>Archivo Municipal</v>
      </c>
      <c r="F282" s="241"/>
      <c r="G282" s="227">
        <f>+'ACUM-MAYO'!B272</f>
        <v>7</v>
      </c>
      <c r="H282" s="51"/>
      <c r="I282" s="51"/>
      <c r="J282" s="51"/>
      <c r="K282" s="51"/>
      <c r="L282" s="51"/>
      <c r="M282" s="51"/>
      <c r="N282" s="51"/>
      <c r="O282" s="27"/>
    </row>
    <row r="283" spans="1:15" ht="17.25" customHeight="1" thickBot="1">
      <c r="A283" s="27"/>
      <c r="C283" s="151"/>
      <c r="D283" s="200">
        <v>44</v>
      </c>
      <c r="E283" s="240" t="str">
        <f>+'ACUM-MAYO'!A289</f>
        <v>Desarrollo Social Humano</v>
      </c>
      <c r="F283" s="241"/>
      <c r="G283" s="227">
        <f>+'ACUM-MAYO'!B289</f>
        <v>7</v>
      </c>
      <c r="H283" s="51"/>
      <c r="I283" s="51"/>
      <c r="J283" s="51"/>
      <c r="K283" s="51"/>
      <c r="L283" s="51"/>
      <c r="M283" s="51"/>
      <c r="N283" s="51"/>
      <c r="O283" s="27"/>
    </row>
    <row r="284" spans="1:15" ht="15.75" customHeight="1" thickBot="1">
      <c r="A284" s="27"/>
      <c r="C284" s="151"/>
      <c r="D284" s="200">
        <v>45</v>
      </c>
      <c r="E284" s="240" t="str">
        <f>+'ACUM-MAYO'!A311</f>
        <v>Protección Civil y Bomberos</v>
      </c>
      <c r="F284" s="241"/>
      <c r="G284" s="227">
        <f>+'ACUM-MAYO'!B311</f>
        <v>11</v>
      </c>
      <c r="H284" s="51"/>
      <c r="I284" s="51"/>
      <c r="J284" s="51"/>
      <c r="K284" s="51"/>
      <c r="L284" s="51"/>
      <c r="M284" s="51"/>
      <c r="N284" s="51"/>
      <c r="O284" s="27"/>
    </row>
    <row r="285" spans="1:15" ht="15.75" customHeight="1" thickBot="1">
      <c r="A285" s="27"/>
      <c r="C285" s="151"/>
      <c r="D285" s="200">
        <v>46</v>
      </c>
      <c r="E285" s="240" t="str">
        <f>+'ACUM-MAYO'!A321</f>
        <v>Síndico Municipal</v>
      </c>
      <c r="F285" s="241"/>
      <c r="G285" s="227">
        <f>+'ACUM-MAYO'!B321</f>
        <v>11</v>
      </c>
      <c r="H285" s="51"/>
      <c r="I285" s="51"/>
      <c r="J285" s="51"/>
      <c r="K285" s="51"/>
      <c r="L285" s="51"/>
      <c r="M285" s="51"/>
      <c r="N285" s="51"/>
      <c r="O285" s="27"/>
    </row>
    <row r="286" spans="1:15" ht="15.75" customHeight="1" thickBot="1">
      <c r="A286" s="27"/>
      <c r="C286" s="151"/>
      <c r="D286" s="200">
        <v>47</v>
      </c>
      <c r="E286" s="240" t="str">
        <f>+'ACUM-MAYO'!A269</f>
        <v>Actas y Acuerdos</v>
      </c>
      <c r="F286" s="241"/>
      <c r="G286" s="227">
        <f>+'ACUM-MAYO'!B269</f>
        <v>12</v>
      </c>
      <c r="H286" s="51"/>
      <c r="I286" s="51"/>
      <c r="J286" s="51"/>
      <c r="K286" s="51"/>
      <c r="L286" s="51"/>
      <c r="M286" s="51"/>
      <c r="N286" s="51"/>
      <c r="O286" s="27"/>
    </row>
    <row r="287" spans="1:15" ht="15.75" customHeight="1" thickBot="1">
      <c r="A287" s="27"/>
      <c r="C287" s="151"/>
      <c r="D287" s="200">
        <v>48</v>
      </c>
      <c r="E287" s="240" t="str">
        <f>+'ACUM-MAYO'!A309</f>
        <v>Patrimonio Municipal</v>
      </c>
      <c r="F287" s="241"/>
      <c r="G287" s="227">
        <f>+'ACUM-MAYO'!B309</f>
        <v>12</v>
      </c>
      <c r="H287" s="51"/>
      <c r="I287" s="51"/>
      <c r="J287" s="51"/>
      <c r="K287" s="51"/>
      <c r="L287" s="51"/>
      <c r="M287" s="51"/>
      <c r="N287" s="51"/>
      <c r="O287" s="27"/>
    </row>
    <row r="288" spans="1:15" ht="15.75" customHeight="1" thickBot="1">
      <c r="A288" s="27"/>
      <c r="C288" s="151"/>
      <c r="D288" s="200">
        <v>49</v>
      </c>
      <c r="E288" s="240" t="str">
        <f>+'ACUM-MAYO'!A292</f>
        <v>Dirección General de Inspección de Reglamentos</v>
      </c>
      <c r="F288" s="241"/>
      <c r="G288" s="227">
        <f>+'ACUM-MAYO'!B292</f>
        <v>17</v>
      </c>
      <c r="H288" s="51"/>
      <c r="I288" s="51"/>
      <c r="J288" s="51"/>
      <c r="K288" s="51"/>
      <c r="L288" s="51"/>
      <c r="M288" s="51"/>
      <c r="N288" s="51"/>
      <c r="O288" s="27"/>
    </row>
    <row r="289" spans="1:15" ht="15.75" customHeight="1" thickBot="1">
      <c r="A289" s="27"/>
      <c r="C289" s="151"/>
      <c r="D289" s="200">
        <v>50</v>
      </c>
      <c r="E289" s="240" t="str">
        <f>+'ACUM-MAYO'!A291</f>
        <v>Dirección General de Ecología</v>
      </c>
      <c r="F289" s="241"/>
      <c r="G289" s="227">
        <f>+'ACUM-MAYO'!B291</f>
        <v>18</v>
      </c>
      <c r="H289" s="51"/>
      <c r="I289" s="51"/>
      <c r="J289" s="51"/>
      <c r="K289" s="51"/>
      <c r="L289" s="51"/>
      <c r="M289" s="51"/>
      <c r="N289" s="51"/>
      <c r="O289" s="27"/>
    </row>
    <row r="290" spans="1:15" ht="15.75" customHeight="1" thickBot="1">
      <c r="A290" s="27"/>
      <c r="C290" s="151"/>
      <c r="D290" s="200">
        <v>51</v>
      </c>
      <c r="E290" s="240" t="str">
        <f>+'ACUM-MAYO'!A294</f>
        <v>Dirección General de Servicios Públicos</v>
      </c>
      <c r="F290" s="241"/>
      <c r="G290" s="227">
        <f>+'ACUM-MAYO'!B294</f>
        <v>18</v>
      </c>
      <c r="H290" s="51"/>
      <c r="I290" s="51"/>
      <c r="J290" s="51"/>
      <c r="K290" s="51"/>
      <c r="L290" s="51"/>
      <c r="M290" s="51"/>
      <c r="N290" s="51"/>
      <c r="O290" s="27"/>
    </row>
    <row r="291" spans="1:15" ht="15.75" customHeight="1" thickBot="1">
      <c r="A291" s="27"/>
      <c r="C291" s="151"/>
      <c r="D291" s="200">
        <v>52</v>
      </c>
      <c r="E291" s="240" t="str">
        <f>+'ACUM-MAYO'!A279</f>
        <v>Comisaría General de Seguridad Pública</v>
      </c>
      <c r="F291" s="241"/>
      <c r="G291" s="227">
        <f>+'ACUM-MAYO'!B279</f>
        <v>25</v>
      </c>
      <c r="H291" s="51"/>
      <c r="I291" s="51"/>
      <c r="J291" s="51"/>
      <c r="K291" s="51"/>
      <c r="L291" s="51"/>
      <c r="M291" s="51"/>
      <c r="N291" s="51"/>
      <c r="O291" s="27"/>
    </row>
    <row r="292" spans="1:15" ht="15.75" customHeight="1" thickBot="1">
      <c r="A292" s="27"/>
      <c r="C292" s="151"/>
      <c r="D292" s="200">
        <v>53</v>
      </c>
      <c r="E292" s="240" t="str">
        <f>+'ACUM-MAYO'!A306</f>
        <v>Oficialía Mayor de Padrón y Licencias</v>
      </c>
      <c r="F292" s="241"/>
      <c r="G292" s="227">
        <f>+'ACUM-MAYO'!B306</f>
        <v>40</v>
      </c>
      <c r="H292" s="51"/>
      <c r="I292" s="51"/>
      <c r="J292" s="51"/>
      <c r="K292" s="51"/>
      <c r="L292" s="51"/>
      <c r="M292" s="51"/>
      <c r="N292" s="51"/>
      <c r="O292" s="27"/>
    </row>
    <row r="293" spans="1:15" ht="15.75" customHeight="1" thickBot="1">
      <c r="A293" s="27"/>
      <c r="C293" s="151"/>
      <c r="D293" s="200">
        <v>54</v>
      </c>
      <c r="E293" s="240" t="str">
        <f>+'ACUM-MAYO'!A322</f>
        <v>Tesorero Municipal</v>
      </c>
      <c r="F293" s="241"/>
      <c r="G293" s="227">
        <f>+'ACUM-MAYO'!B322</f>
        <v>40</v>
      </c>
      <c r="H293" s="51"/>
      <c r="I293" s="51"/>
      <c r="J293" s="51"/>
      <c r="K293" s="51"/>
      <c r="L293" s="51"/>
      <c r="M293" s="51"/>
      <c r="N293" s="51"/>
      <c r="O293" s="27"/>
    </row>
    <row r="294" spans="1:15" ht="15.75" customHeight="1" thickBot="1">
      <c r="A294" s="27"/>
      <c r="C294" s="151"/>
      <c r="D294" s="200">
        <v>55</v>
      </c>
      <c r="E294" s="240" t="str">
        <f>+'ACUM-MAYO'!A305</f>
        <v>Oficialía Mayor Administrativa</v>
      </c>
      <c r="F294" s="241"/>
      <c r="G294" s="227">
        <f>+'ACUM-MAYO'!B305</f>
        <v>60</v>
      </c>
      <c r="H294" s="51"/>
      <c r="I294" s="51"/>
      <c r="J294" s="51"/>
      <c r="K294" s="51"/>
      <c r="L294" s="51"/>
      <c r="M294" s="51"/>
      <c r="N294" s="51"/>
      <c r="O294" s="27"/>
    </row>
    <row r="295" spans="1:15" ht="15.75" customHeight="1" thickBot="1">
      <c r="A295" s="27"/>
      <c r="C295" s="151"/>
      <c r="D295" s="200">
        <v>56</v>
      </c>
      <c r="E295" s="240" t="str">
        <f>+'ACUM-MAYO'!A293</f>
        <v>Dirección General de Obras Públicas</v>
      </c>
      <c r="F295" s="241"/>
      <c r="G295" s="227">
        <f>+'ACUM-MAYO'!B293</f>
        <v>71</v>
      </c>
      <c r="H295" s="51"/>
      <c r="I295" s="51"/>
      <c r="J295" s="51"/>
      <c r="K295" s="51"/>
      <c r="L295" s="51"/>
      <c r="M295" s="51"/>
      <c r="N295" s="51"/>
      <c r="O295" s="27"/>
    </row>
    <row r="296" spans="1:15" ht="15.75" thickBot="1">
      <c r="A296" s="27"/>
      <c r="C296" s="33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27"/>
    </row>
    <row r="297" spans="1:15" s="169" customFormat="1" ht="16.5" thickBot="1">
      <c r="A297" s="166"/>
      <c r="B297" s="167"/>
      <c r="C297" s="167"/>
      <c r="D297" s="167"/>
      <c r="E297" s="167"/>
      <c r="F297" s="228" t="s">
        <v>2</v>
      </c>
      <c r="G297" s="229">
        <f>SUM(G240:G296)</f>
        <v>418</v>
      </c>
      <c r="H297" s="167"/>
      <c r="I297" s="167"/>
      <c r="J297" s="167"/>
      <c r="K297" s="167"/>
      <c r="L297" s="167"/>
      <c r="M297" s="167"/>
      <c r="N297" s="167"/>
      <c r="O297" s="166"/>
    </row>
    <row r="298" spans="1:15">
      <c r="A298" s="27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27"/>
    </row>
    <row r="299" spans="1:15">
      <c r="A299" s="27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27"/>
    </row>
    <row r="300" spans="1:15" ht="32.25" customHeight="1">
      <c r="A300" s="27"/>
      <c r="B300" s="482" t="s">
        <v>182</v>
      </c>
      <c r="C300" s="483"/>
      <c r="D300" s="483"/>
      <c r="E300" s="483"/>
      <c r="F300" s="483"/>
      <c r="G300" s="483"/>
      <c r="H300" s="483"/>
      <c r="I300" s="483"/>
      <c r="J300" s="483"/>
      <c r="K300" s="483"/>
      <c r="L300" s="483"/>
      <c r="M300" s="483"/>
      <c r="N300" s="483"/>
      <c r="O300" s="483"/>
    </row>
    <row r="301" spans="1:15">
      <c r="A301" s="27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27"/>
    </row>
    <row r="302" spans="1:15">
      <c r="A302" s="27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27"/>
    </row>
    <row r="303" spans="1:15">
      <c r="A303" s="27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27"/>
    </row>
    <row r="304" spans="1:15">
      <c r="A304" s="27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27"/>
    </row>
    <row r="305" spans="1:15">
      <c r="A305" s="27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27"/>
    </row>
    <row r="306" spans="1:15">
      <c r="A306" s="27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27"/>
    </row>
    <row r="307" spans="1:15">
      <c r="A307" s="27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27"/>
    </row>
    <row r="308" spans="1:15">
      <c r="A308" s="27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27"/>
    </row>
    <row r="309" spans="1:15">
      <c r="A309" s="27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27"/>
    </row>
    <row r="310" spans="1:15">
      <c r="A310" s="27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27"/>
    </row>
    <row r="311" spans="1:15">
      <c r="A311" s="27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27"/>
    </row>
    <row r="312" spans="1:15">
      <c r="A312" s="27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27"/>
    </row>
    <row r="313" spans="1:15">
      <c r="A313" s="27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27"/>
    </row>
    <row r="314" spans="1:15">
      <c r="A314" s="27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27"/>
    </row>
    <row r="315" spans="1:15">
      <c r="A315" s="27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27"/>
    </row>
    <row r="316" spans="1:15">
      <c r="A316" s="27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27"/>
    </row>
    <row r="317" spans="1:15">
      <c r="A317" s="27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27"/>
    </row>
    <row r="318" spans="1:15">
      <c r="A318" s="27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27"/>
    </row>
    <row r="319" spans="1:15">
      <c r="A319" s="27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27"/>
    </row>
    <row r="320" spans="1:15">
      <c r="A320" s="27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27"/>
    </row>
    <row r="321" spans="1:15">
      <c r="A321" s="27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27"/>
    </row>
    <row r="322" spans="1:15">
      <c r="A322" s="27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27"/>
    </row>
    <row r="323" spans="1:15">
      <c r="A323" s="27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27"/>
    </row>
    <row r="324" spans="1:15">
      <c r="A324" s="27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27"/>
    </row>
    <row r="325" spans="1:15">
      <c r="A325" s="27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27"/>
    </row>
    <row r="326" spans="1:15">
      <c r="A326" s="27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27"/>
    </row>
    <row r="327" spans="1:15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</row>
  </sheetData>
  <mergeCells count="35">
    <mergeCell ref="D23:E23"/>
    <mergeCell ref="B14:N14"/>
    <mergeCell ref="B15:N15"/>
    <mergeCell ref="B16:N16"/>
    <mergeCell ref="C22:F22"/>
    <mergeCell ref="H22:L22"/>
    <mergeCell ref="E150:H150"/>
    <mergeCell ref="E134:I134"/>
    <mergeCell ref="D24:E24"/>
    <mergeCell ref="D25:E25"/>
    <mergeCell ref="D45:J45"/>
    <mergeCell ref="D96:I96"/>
    <mergeCell ref="E99:G99"/>
    <mergeCell ref="E98:G98"/>
    <mergeCell ref="E100:G100"/>
    <mergeCell ref="E101:G101"/>
    <mergeCell ref="E102:G102"/>
    <mergeCell ref="D107:I107"/>
    <mergeCell ref="E97:G97"/>
    <mergeCell ref="D239:G239"/>
    <mergeCell ref="I247:J247"/>
    <mergeCell ref="E246:F246"/>
    <mergeCell ref="D212:I212"/>
    <mergeCell ref="E135:H135"/>
    <mergeCell ref="E139:I139"/>
    <mergeCell ref="E140:H140"/>
    <mergeCell ref="E144:I144"/>
    <mergeCell ref="E145:H145"/>
    <mergeCell ref="D156:I156"/>
    <mergeCell ref="D185:I185"/>
    <mergeCell ref="E186:G186"/>
    <mergeCell ref="E187:G187"/>
    <mergeCell ref="E188:G188"/>
    <mergeCell ref="E189:G189"/>
    <mergeCell ref="E149:I149"/>
  </mergeCells>
  <pageMargins left="0.70866141732283472" right="0.70866141732283472" top="0.74803149606299213" bottom="0.74803149606299213" header="0.31496062992125984" footer="0.31496062992125984"/>
  <pageSetup paperSize="123" scale="65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P368"/>
  <sheetViews>
    <sheetView topLeftCell="A44" workbookViewId="0">
      <selection activeCell="E47" sqref="E47:G47"/>
    </sheetView>
  </sheetViews>
  <sheetFormatPr baseColWidth="10" defaultRowHeight="15"/>
  <cols>
    <col min="1" max="1" width="3.5703125" style="122" customWidth="1"/>
    <col min="2" max="2" width="6.7109375" style="51" customWidth="1"/>
    <col min="3" max="3" width="27.5703125" style="122" customWidth="1"/>
    <col min="4" max="4" width="11.5703125" style="122" customWidth="1"/>
    <col min="5" max="5" width="14.140625" style="122" customWidth="1"/>
    <col min="6" max="6" width="22.42578125" style="122" customWidth="1"/>
    <col min="7" max="7" width="11.7109375" style="122" customWidth="1"/>
    <col min="8" max="8" width="12.85546875" style="122" customWidth="1"/>
    <col min="9" max="9" width="14" style="122" customWidth="1"/>
    <col min="10" max="10" width="17.85546875" style="122" customWidth="1"/>
    <col min="11" max="11" width="12.140625" style="122" customWidth="1"/>
    <col min="12" max="12" width="14.28515625" style="122" customWidth="1"/>
    <col min="13" max="13" width="13.28515625" style="122" customWidth="1"/>
    <col min="14" max="14" width="2.5703125" style="122" customWidth="1"/>
    <col min="15" max="15" width="3.5703125" style="122" customWidth="1"/>
    <col min="16" max="16384" width="11.42578125" style="122"/>
  </cols>
  <sheetData>
    <row r="1" spans="1:1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>
      <c r="A2" s="2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27"/>
    </row>
    <row r="3" spans="1:15">
      <c r="A3" s="2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27"/>
    </row>
    <row r="4" spans="1:15">
      <c r="A4" s="27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7"/>
    </row>
    <row r="5" spans="1:15">
      <c r="A5" s="27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27"/>
    </row>
    <row r="6" spans="1:15">
      <c r="A6" s="27"/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27"/>
    </row>
    <row r="7" spans="1:15">
      <c r="A7" s="27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27"/>
    </row>
    <row r="8" spans="1:15">
      <c r="A8" s="27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27"/>
    </row>
    <row r="9" spans="1:15">
      <c r="A9" s="27"/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27"/>
    </row>
    <row r="10" spans="1:15">
      <c r="A10" s="27"/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27"/>
    </row>
    <row r="11" spans="1:15" ht="15.75" thickBot="1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</row>
    <row r="12" spans="1:15" ht="38.25">
      <c r="A12" s="27"/>
      <c r="B12" s="590" t="s">
        <v>120</v>
      </c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2"/>
      <c r="O12" s="27"/>
    </row>
    <row r="13" spans="1:15" ht="38.25">
      <c r="A13" s="27"/>
      <c r="B13" s="593" t="s">
        <v>121</v>
      </c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5"/>
      <c r="O13" s="27"/>
    </row>
    <row r="14" spans="1:15" ht="39" thickBot="1">
      <c r="A14" s="27"/>
      <c r="B14" s="596" t="s">
        <v>525</v>
      </c>
      <c r="C14" s="597"/>
      <c r="D14" s="597"/>
      <c r="E14" s="597"/>
      <c r="F14" s="597"/>
      <c r="G14" s="597"/>
      <c r="H14" s="597"/>
      <c r="I14" s="597"/>
      <c r="J14" s="597"/>
      <c r="K14" s="597"/>
      <c r="L14" s="597"/>
      <c r="M14" s="597"/>
      <c r="N14" s="598"/>
      <c r="O14" s="27"/>
    </row>
    <row r="15" spans="1:15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</row>
    <row r="16" spans="1:15">
      <c r="A16" s="27"/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7"/>
    </row>
    <row r="17" spans="1:16">
      <c r="A17" s="27"/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27"/>
    </row>
    <row r="18" spans="1:16">
      <c r="A18" s="27"/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27"/>
    </row>
    <row r="19" spans="1:16" ht="15.75" thickBot="1">
      <c r="A19" s="27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7"/>
    </row>
    <row r="20" spans="1:16" ht="20.25" customHeight="1" thickBot="1">
      <c r="A20" s="27"/>
      <c r="B20" s="176"/>
      <c r="C20" s="599" t="s">
        <v>123</v>
      </c>
      <c r="D20" s="600"/>
      <c r="E20" s="600"/>
      <c r="F20" s="601"/>
      <c r="G20" s="176"/>
      <c r="H20" s="599" t="s">
        <v>208</v>
      </c>
      <c r="I20" s="600"/>
      <c r="J20" s="600"/>
      <c r="K20" s="600"/>
      <c r="L20" s="601"/>
      <c r="M20" s="176"/>
      <c r="N20" s="176"/>
      <c r="O20" s="27"/>
      <c r="P20" s="29"/>
    </row>
    <row r="21" spans="1:16" ht="15.75" thickBot="1">
      <c r="A21" s="27"/>
      <c r="B21" s="176"/>
      <c r="C21" s="94" t="s">
        <v>37</v>
      </c>
      <c r="D21" s="602" t="s">
        <v>1</v>
      </c>
      <c r="E21" s="603"/>
      <c r="F21" s="94" t="s">
        <v>2</v>
      </c>
      <c r="G21" s="176"/>
      <c r="H21" s="94" t="s">
        <v>5</v>
      </c>
      <c r="I21" s="94" t="s">
        <v>4</v>
      </c>
      <c r="J21" s="94" t="s">
        <v>6</v>
      </c>
      <c r="K21" s="94" t="s">
        <v>122</v>
      </c>
      <c r="L21" s="94" t="s">
        <v>2</v>
      </c>
      <c r="M21" s="176"/>
      <c r="N21" s="176"/>
      <c r="O21" s="27"/>
      <c r="P21" s="29"/>
    </row>
    <row r="22" spans="1:16" ht="16.5" thickBot="1">
      <c r="A22" s="27"/>
      <c r="B22" s="176"/>
      <c r="C22" s="200">
        <f>+'ACUM-JUNIO'!B6</f>
        <v>197</v>
      </c>
      <c r="D22" s="607">
        <f>+'ACUM-JUNIO'!B7</f>
        <v>200</v>
      </c>
      <c r="E22" s="616"/>
      <c r="F22" s="201">
        <f>SUM(C22:E22)</f>
        <v>397</v>
      </c>
      <c r="G22" s="176"/>
      <c r="H22" s="200">
        <f>+'ACUM-JUNIO'!B13</f>
        <v>273</v>
      </c>
      <c r="I22" s="200">
        <f>+'ACUM-JUNIO'!B12</f>
        <v>122</v>
      </c>
      <c r="J22" s="200">
        <f>+'ACUM-JUNIO'!B14</f>
        <v>2</v>
      </c>
      <c r="K22" s="200">
        <f>+'ACUM-JUNIO'!B15</f>
        <v>0</v>
      </c>
      <c r="L22" s="201">
        <f>SUM(H22:K22)</f>
        <v>397</v>
      </c>
      <c r="M22" s="176"/>
      <c r="N22" s="176"/>
      <c r="O22" s="27"/>
      <c r="P22" s="29"/>
    </row>
    <row r="23" spans="1:16" ht="16.5" thickBot="1">
      <c r="A23" s="27"/>
      <c r="B23" s="176"/>
      <c r="C23" s="202">
        <f>+C22/F22</f>
        <v>0.49622166246851385</v>
      </c>
      <c r="D23" s="617">
        <f>+D22/F22</f>
        <v>0.50377833753148615</v>
      </c>
      <c r="E23" s="618"/>
      <c r="F23" s="203">
        <f>SUM(C23:E23)</f>
        <v>1</v>
      </c>
      <c r="G23" s="176"/>
      <c r="H23" s="202">
        <f>+H22/L22</f>
        <v>0.68765743073047858</v>
      </c>
      <c r="I23" s="202">
        <f>+I22/L22</f>
        <v>0.30730478589420657</v>
      </c>
      <c r="J23" s="202">
        <f>+J22/L22</f>
        <v>5.0377833753148613E-3</v>
      </c>
      <c r="K23" s="202">
        <f>+K22/L22</f>
        <v>0</v>
      </c>
      <c r="L23" s="203">
        <f>SUM(H23:K23)</f>
        <v>1</v>
      </c>
      <c r="M23" s="176"/>
      <c r="N23" s="176"/>
      <c r="O23" s="27"/>
      <c r="P23" s="29"/>
    </row>
    <row r="24" spans="1:16" ht="59.25" customHeight="1">
      <c r="A24" s="27"/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7"/>
      <c r="P24" s="29"/>
    </row>
    <row r="25" spans="1:16">
      <c r="A25" s="27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27"/>
      <c r="P25" s="29"/>
    </row>
    <row r="26" spans="1:16">
      <c r="A26" s="27"/>
      <c r="B26" s="176"/>
      <c r="C26" s="51"/>
      <c r="D26" s="51"/>
      <c r="E26" s="51"/>
      <c r="F26" s="51"/>
      <c r="G26" s="176"/>
      <c r="H26" s="51"/>
      <c r="I26" s="51"/>
      <c r="J26" s="63"/>
      <c r="K26" s="63"/>
      <c r="L26" s="63"/>
      <c r="M26" s="176"/>
      <c r="N26" s="176"/>
      <c r="O26" s="27"/>
    </row>
    <row r="27" spans="1:16">
      <c r="A27" s="27"/>
      <c r="B27" s="176"/>
      <c r="C27" s="51"/>
      <c r="D27" s="51"/>
      <c r="E27" s="51"/>
      <c r="F27" s="51"/>
      <c r="G27" s="176"/>
      <c r="H27" s="51"/>
      <c r="I27" s="51"/>
      <c r="J27" s="51"/>
      <c r="K27" s="51"/>
      <c r="L27" s="51"/>
      <c r="M27" s="176"/>
      <c r="N27" s="176"/>
      <c r="O27" s="27"/>
    </row>
    <row r="28" spans="1:16">
      <c r="A28" s="27"/>
      <c r="B28" s="176"/>
      <c r="C28" s="51"/>
      <c r="D28" s="51"/>
      <c r="E28" s="51"/>
      <c r="F28" s="51"/>
      <c r="G28" s="176"/>
      <c r="H28" s="51"/>
      <c r="I28" s="51"/>
      <c r="J28" s="51"/>
      <c r="K28" s="51"/>
      <c r="L28" s="51"/>
      <c r="M28" s="176"/>
      <c r="N28" s="176"/>
      <c r="O28" s="27"/>
    </row>
    <row r="29" spans="1:16">
      <c r="A29" s="27"/>
      <c r="B29" s="176"/>
      <c r="C29" s="51"/>
      <c r="D29" s="51"/>
      <c r="E29" s="51"/>
      <c r="F29" s="51"/>
      <c r="G29" s="176"/>
      <c r="H29" s="51"/>
      <c r="I29" s="51"/>
      <c r="J29" s="51"/>
      <c r="K29" s="51"/>
      <c r="L29" s="51"/>
      <c r="M29" s="176"/>
      <c r="N29" s="176"/>
      <c r="O29" s="27"/>
    </row>
    <row r="30" spans="1:16">
      <c r="A30" s="27"/>
      <c r="B30" s="176"/>
      <c r="C30" s="51"/>
      <c r="D30" s="51"/>
      <c r="E30" s="51"/>
      <c r="F30" s="51"/>
      <c r="G30" s="176"/>
      <c r="H30" s="51"/>
      <c r="I30" s="51"/>
      <c r="J30" s="51"/>
      <c r="K30" s="51"/>
      <c r="L30" s="51"/>
      <c r="M30" s="176"/>
      <c r="N30" s="176"/>
      <c r="O30" s="27"/>
    </row>
    <row r="31" spans="1:16">
      <c r="A31" s="27"/>
      <c r="B31" s="176"/>
      <c r="C31" s="51"/>
      <c r="D31" s="51"/>
      <c r="E31" s="51"/>
      <c r="F31" s="51"/>
      <c r="G31" s="176"/>
      <c r="H31" s="51"/>
      <c r="I31" s="51"/>
      <c r="J31" s="51"/>
      <c r="K31" s="51"/>
      <c r="L31" s="51"/>
      <c r="M31" s="176"/>
      <c r="N31" s="176"/>
      <c r="O31" s="27"/>
    </row>
    <row r="32" spans="1:16">
      <c r="A32" s="27"/>
      <c r="B32" s="176"/>
      <c r="C32" s="51"/>
      <c r="D32" s="51"/>
      <c r="E32" s="51"/>
      <c r="F32" s="51"/>
      <c r="G32" s="176"/>
      <c r="H32" s="51"/>
      <c r="I32" s="51"/>
      <c r="J32" s="51"/>
      <c r="K32" s="51"/>
      <c r="L32" s="51"/>
      <c r="M32" s="176"/>
      <c r="N32" s="176"/>
      <c r="O32" s="27"/>
    </row>
    <row r="33" spans="1:15" ht="17.25" customHeight="1">
      <c r="A33" s="27"/>
      <c r="B33" s="176"/>
      <c r="C33" s="51"/>
      <c r="D33" s="51"/>
      <c r="E33" s="51"/>
      <c r="F33" s="51"/>
      <c r="G33" s="176"/>
      <c r="H33" s="51"/>
      <c r="I33" s="51"/>
      <c r="J33" s="51"/>
      <c r="K33" s="51"/>
      <c r="L33" s="51"/>
      <c r="M33" s="176"/>
      <c r="N33" s="176"/>
      <c r="O33" s="27"/>
    </row>
    <row r="34" spans="1:15">
      <c r="A34" s="27"/>
      <c r="B34" s="176"/>
      <c r="C34" s="51"/>
      <c r="D34" s="51"/>
      <c r="E34" s="51"/>
      <c r="F34" s="51"/>
      <c r="G34" s="176"/>
      <c r="H34" s="51"/>
      <c r="I34" s="51"/>
      <c r="J34" s="51"/>
      <c r="K34" s="51"/>
      <c r="L34" s="51"/>
      <c r="M34" s="176"/>
      <c r="N34" s="176"/>
      <c r="O34" s="27"/>
    </row>
    <row r="35" spans="1:15">
      <c r="A35" s="27"/>
      <c r="B35" s="176"/>
      <c r="C35" s="51"/>
      <c r="D35" s="51"/>
      <c r="E35" s="51"/>
      <c r="F35" s="51"/>
      <c r="G35" s="176"/>
      <c r="H35" s="51"/>
      <c r="I35" s="51"/>
      <c r="J35" s="51"/>
      <c r="K35" s="51"/>
      <c r="L35" s="51"/>
      <c r="M35" s="176"/>
      <c r="N35" s="176"/>
      <c r="O35" s="27"/>
    </row>
    <row r="36" spans="1:15">
      <c r="A36" s="27"/>
      <c r="B36" s="176"/>
      <c r="C36" s="51"/>
      <c r="D36" s="51"/>
      <c r="E36" s="51"/>
      <c r="F36" s="51"/>
      <c r="G36" s="176"/>
      <c r="H36" s="51"/>
      <c r="I36" s="51"/>
      <c r="J36" s="51"/>
      <c r="K36" s="51"/>
      <c r="L36" s="51"/>
      <c r="M36" s="176"/>
      <c r="N36" s="176"/>
      <c r="O36" s="27"/>
    </row>
    <row r="37" spans="1:15">
      <c r="A37" s="27"/>
      <c r="B37" s="176"/>
      <c r="C37" s="51"/>
      <c r="D37" s="51"/>
      <c r="E37" s="51"/>
      <c r="F37" s="51"/>
      <c r="G37" s="176"/>
      <c r="H37" s="51"/>
      <c r="I37" s="51"/>
      <c r="J37" s="51"/>
      <c r="K37" s="51"/>
      <c r="L37" s="51"/>
      <c r="M37" s="176"/>
      <c r="N37" s="176"/>
      <c r="O37" s="27"/>
    </row>
    <row r="38" spans="1:15">
      <c r="A38" s="27"/>
      <c r="B38" s="176"/>
      <c r="C38" s="51"/>
      <c r="D38" s="51"/>
      <c r="E38" s="51"/>
      <c r="F38" s="51"/>
      <c r="G38" s="176"/>
      <c r="H38" s="51"/>
      <c r="I38" s="51"/>
      <c r="J38" s="51"/>
      <c r="K38" s="51"/>
      <c r="L38" s="51"/>
      <c r="M38" s="176"/>
      <c r="N38" s="176"/>
      <c r="O38" s="27"/>
    </row>
    <row r="39" spans="1:15">
      <c r="A39" s="27"/>
      <c r="B39" s="176"/>
      <c r="C39" s="51"/>
      <c r="D39" s="51"/>
      <c r="E39" s="51"/>
      <c r="F39" s="51"/>
      <c r="G39" s="176"/>
      <c r="H39" s="51"/>
      <c r="I39" s="51"/>
      <c r="J39" s="51"/>
      <c r="K39" s="51"/>
      <c r="L39" s="51"/>
      <c r="M39" s="176"/>
      <c r="N39" s="176"/>
      <c r="O39" s="27"/>
    </row>
    <row r="40" spans="1:15">
      <c r="A40" s="27"/>
      <c r="B40" s="176"/>
      <c r="C40" s="176"/>
      <c r="D40" s="176"/>
      <c r="E40" s="176"/>
      <c r="F40" s="176"/>
      <c r="G40" s="176"/>
      <c r="H40" s="51"/>
      <c r="I40" s="51"/>
      <c r="J40" s="51"/>
      <c r="K40" s="51"/>
      <c r="L40" s="51"/>
      <c r="M40" s="176"/>
      <c r="N40" s="176"/>
      <c r="O40" s="27"/>
    </row>
    <row r="41" spans="1:15">
      <c r="A41" s="27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7"/>
    </row>
    <row r="42" spans="1:15">
      <c r="A42" s="27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7"/>
    </row>
    <row r="43" spans="1:15">
      <c r="A43" s="2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7"/>
    </row>
    <row r="44" spans="1:15">
      <c r="A44" s="27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7"/>
    </row>
    <row r="45" spans="1:15">
      <c r="A45" s="27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7"/>
    </row>
    <row r="46" spans="1:15" ht="19.5" thickBot="1">
      <c r="A46" s="27"/>
      <c r="B46" s="176"/>
      <c r="C46" s="176"/>
      <c r="D46" s="622" t="s">
        <v>124</v>
      </c>
      <c r="E46" s="622"/>
      <c r="F46" s="622"/>
      <c r="G46" s="622"/>
      <c r="H46" s="622"/>
      <c r="I46" s="622"/>
      <c r="J46" s="622"/>
      <c r="K46" s="176"/>
      <c r="L46" s="176"/>
      <c r="M46" s="176"/>
      <c r="N46" s="176"/>
      <c r="O46" s="27"/>
    </row>
    <row r="47" spans="1:15" ht="15.75" thickBot="1">
      <c r="A47" s="27"/>
      <c r="B47" s="176"/>
      <c r="C47" s="176"/>
      <c r="D47" s="200">
        <v>1</v>
      </c>
      <c r="E47" s="235" t="str">
        <f>+'ACUM-JUNIO'!A53</f>
        <v>SE TIENE POR NO PRESENTADA ( NO CUMPLIÓ PREVENCIÓN)</v>
      </c>
      <c r="F47" s="206"/>
      <c r="G47" s="206"/>
      <c r="H47" s="207"/>
      <c r="I47" s="200">
        <f>+'ACUM-JUNIO'!B53</f>
        <v>10</v>
      </c>
      <c r="J47" s="202">
        <f>+I47/I64</f>
        <v>2.5188916876574308E-2</v>
      </c>
      <c r="K47" s="176"/>
      <c r="L47" s="176"/>
      <c r="M47" s="176"/>
      <c r="N47" s="176"/>
      <c r="O47" s="27"/>
    </row>
    <row r="48" spans="1:15" ht="15.75" thickBot="1">
      <c r="A48" s="27"/>
      <c r="B48" s="176"/>
      <c r="C48" s="176"/>
      <c r="D48" s="200">
        <v>2</v>
      </c>
      <c r="E48" s="235" t="str">
        <f>+'ACUM-JUNIO'!A54</f>
        <v>NO CUMPLIO CON LOS EXTREMOS DEL ARTÍCULO 79 (REQUISITOS)</v>
      </c>
      <c r="F48" s="206"/>
      <c r="G48" s="206"/>
      <c r="H48" s="207"/>
      <c r="I48" s="200">
        <f>+'ACUM-JUNIO'!B54</f>
        <v>0</v>
      </c>
      <c r="J48" s="202">
        <f>+I48/I64</f>
        <v>0</v>
      </c>
      <c r="K48" s="176"/>
      <c r="L48" s="176"/>
      <c r="M48" s="176"/>
      <c r="N48" s="176"/>
      <c r="O48" s="27"/>
    </row>
    <row r="49" spans="1:15" ht="15.75" thickBot="1">
      <c r="A49" s="27"/>
      <c r="B49" s="176"/>
      <c r="C49" s="176"/>
      <c r="D49" s="200">
        <v>3</v>
      </c>
      <c r="E49" s="235" t="str">
        <f>+'ACUM-JUNIO'!A55</f>
        <v xml:space="preserve">INCOMPETENCIA </v>
      </c>
      <c r="F49" s="237"/>
      <c r="G49" s="237"/>
      <c r="H49" s="238"/>
      <c r="I49" s="200">
        <f>+'ACUM-JUNIO'!B55</f>
        <v>3</v>
      </c>
      <c r="J49" s="202">
        <f>+I49/I64</f>
        <v>7.556675062972292E-3</v>
      </c>
      <c r="K49" s="176"/>
      <c r="L49" s="176"/>
      <c r="M49" s="176"/>
      <c r="N49" s="176"/>
      <c r="O49" s="27"/>
    </row>
    <row r="50" spans="1:15" ht="15.75" thickBot="1">
      <c r="A50" s="27"/>
      <c r="B50" s="176"/>
      <c r="C50" s="176"/>
      <c r="D50" s="200">
        <v>4</v>
      </c>
      <c r="E50" s="235" t="str">
        <f>+'ACUM-JUNIO'!A56</f>
        <v>IMPROCEDENTE POR INEXISTENTE</v>
      </c>
      <c r="F50" s="237"/>
      <c r="G50" s="237"/>
      <c r="H50" s="238"/>
      <c r="I50" s="200">
        <f>+'ACUM-JUNIO'!B56</f>
        <v>58</v>
      </c>
      <c r="J50" s="202">
        <f>+I50/I64</f>
        <v>0.14609571788413098</v>
      </c>
      <c r="K50" s="176"/>
      <c r="L50" s="176"/>
      <c r="M50" s="176"/>
      <c r="N50" s="176"/>
      <c r="O50" s="27"/>
    </row>
    <row r="51" spans="1:15" ht="15.75" thickBot="1">
      <c r="A51" s="27"/>
      <c r="B51" s="176"/>
      <c r="C51" s="176"/>
      <c r="D51" s="200">
        <v>5</v>
      </c>
      <c r="E51" s="235" t="str">
        <f>+'ACUM-JUNIO'!A57</f>
        <v>IMPROCEDENTE, CONFIDENCIAL E INEXISTENTE</v>
      </c>
      <c r="F51" s="206"/>
      <c r="G51" s="206"/>
      <c r="H51" s="207"/>
      <c r="I51" s="200">
        <f>+'ACUM-JUNIO'!B57</f>
        <v>0</v>
      </c>
      <c r="J51" s="202">
        <f>+I51/I64</f>
        <v>0</v>
      </c>
      <c r="K51" s="176"/>
      <c r="L51" s="176"/>
      <c r="M51" s="176"/>
      <c r="N51" s="176"/>
      <c r="O51" s="27"/>
    </row>
    <row r="52" spans="1:15" ht="15.75" thickBot="1">
      <c r="A52" s="27"/>
      <c r="B52" s="176"/>
      <c r="C52" s="176"/>
      <c r="D52" s="200">
        <v>6</v>
      </c>
      <c r="E52" s="235" t="str">
        <f>+'ACUM-JUNIO'!A58</f>
        <v>PROCEDENTE</v>
      </c>
      <c r="F52" s="233"/>
      <c r="G52" s="233"/>
      <c r="H52" s="234"/>
      <c r="I52" s="200">
        <f>+'ACUM-JUNIO'!B58</f>
        <v>76</v>
      </c>
      <c r="J52" s="202">
        <f>+I52/I64</f>
        <v>0.19143576826196473</v>
      </c>
      <c r="K52" s="176"/>
      <c r="L52" s="176"/>
      <c r="M52" s="176"/>
      <c r="N52" s="176"/>
      <c r="O52" s="27"/>
    </row>
    <row r="53" spans="1:15" s="497" customFormat="1" ht="15.75" thickBot="1">
      <c r="A53" s="27"/>
      <c r="B53" s="176"/>
      <c r="C53" s="176"/>
      <c r="D53" s="200">
        <v>7</v>
      </c>
      <c r="E53" s="235" t="str">
        <f>+'ACUM-JUNIO'!A59</f>
        <v xml:space="preserve">PROCEDENTE PARCIAL POR CONFIDENCIALIDAD </v>
      </c>
      <c r="F53" s="233"/>
      <c r="G53" s="233"/>
      <c r="H53" s="234"/>
      <c r="I53" s="200">
        <f>+'ACUM-JUNIO'!B59</f>
        <v>188</v>
      </c>
      <c r="J53" s="202">
        <f>+I53/I64</f>
        <v>0.47355163727959698</v>
      </c>
      <c r="K53" s="176"/>
      <c r="L53" s="176"/>
      <c r="M53" s="176"/>
      <c r="N53" s="176"/>
      <c r="O53" s="27"/>
    </row>
    <row r="54" spans="1:15" s="497" customFormat="1" ht="15.75" thickBot="1">
      <c r="A54" s="27"/>
      <c r="B54" s="176"/>
      <c r="C54" s="176"/>
      <c r="D54" s="200">
        <v>8</v>
      </c>
      <c r="E54" s="235" t="str">
        <f>+'ACUM-JUNIO'!A60</f>
        <v>IMPROCEDENTE POR CONFIDENCIALIDAD Y RESERVADA</v>
      </c>
      <c r="F54" s="233"/>
      <c r="G54" s="233"/>
      <c r="H54" s="234"/>
      <c r="I54" s="200">
        <f>+'ACUM-JUNIO'!B60</f>
        <v>0</v>
      </c>
      <c r="J54" s="202">
        <f>+I54/I64</f>
        <v>0</v>
      </c>
      <c r="K54" s="176"/>
      <c r="L54" s="176"/>
      <c r="M54" s="176"/>
      <c r="N54" s="176"/>
      <c r="O54" s="27"/>
    </row>
    <row r="55" spans="1:15" s="497" customFormat="1" ht="15.75" thickBot="1">
      <c r="A55" s="27"/>
      <c r="B55" s="176"/>
      <c r="C55" s="176"/>
      <c r="D55" s="200">
        <v>9</v>
      </c>
      <c r="E55" s="235" t="str">
        <f>+'ACUM-JUNIO'!A61</f>
        <v>PROCEDENTE PARCIAL POR CONFIDENCIALIDAD E INEXISTENCIA</v>
      </c>
      <c r="F55" s="233"/>
      <c r="G55" s="233"/>
      <c r="H55" s="234"/>
      <c r="I55" s="200">
        <f>+'ACUM-JUNIO'!B61</f>
        <v>28</v>
      </c>
      <c r="J55" s="202">
        <f>+I55/I64</f>
        <v>7.0528967254408062E-2</v>
      </c>
      <c r="K55" s="176"/>
      <c r="L55" s="176"/>
      <c r="M55" s="176"/>
      <c r="N55" s="176"/>
      <c r="O55" s="27"/>
    </row>
    <row r="56" spans="1:15" s="497" customFormat="1" ht="15.75" thickBot="1">
      <c r="A56" s="27"/>
      <c r="B56" s="176"/>
      <c r="C56" s="176"/>
      <c r="D56" s="200">
        <v>10</v>
      </c>
      <c r="E56" s="235" t="str">
        <f>+'ACUM-JUNIO'!A62</f>
        <v>PROCEDENTE PARCIAL POR CONFIDENCIALIDAD, RESERVA E INEXISTENCIA</v>
      </c>
      <c r="F56" s="233"/>
      <c r="G56" s="233"/>
      <c r="H56" s="234"/>
      <c r="I56" s="200">
        <f>+'ACUM-JUNIO'!B62</f>
        <v>0</v>
      </c>
      <c r="J56" s="202">
        <f>+I56/I64</f>
        <v>0</v>
      </c>
      <c r="K56" s="176"/>
      <c r="L56" s="176"/>
      <c r="M56" s="176"/>
      <c r="N56" s="176"/>
      <c r="O56" s="27"/>
    </row>
    <row r="57" spans="1:15" ht="15.75" thickBot="1">
      <c r="A57" s="27"/>
      <c r="B57" s="176"/>
      <c r="C57" s="176"/>
      <c r="D57" s="200">
        <v>11</v>
      </c>
      <c r="E57" s="235" t="str">
        <f>+'ACUM-JUNIO'!A63</f>
        <v>PROCEDENTE PARCIAL POR INEXISTENCIA</v>
      </c>
      <c r="F57" s="206"/>
      <c r="G57" s="206"/>
      <c r="H57" s="207"/>
      <c r="I57" s="200">
        <f>+'ACUM-JUNIO'!B63</f>
        <v>21</v>
      </c>
      <c r="J57" s="202">
        <f>+I57/I64</f>
        <v>5.2896725440806043E-2</v>
      </c>
      <c r="K57" s="176"/>
      <c r="L57" s="176"/>
      <c r="M57" s="176"/>
      <c r="N57" s="176"/>
      <c r="O57" s="27"/>
    </row>
    <row r="58" spans="1:15" ht="15.75" thickBot="1">
      <c r="A58" s="27"/>
      <c r="B58" s="176"/>
      <c r="C58" s="176"/>
      <c r="D58" s="200">
        <v>12</v>
      </c>
      <c r="E58" s="235" t="str">
        <f>+'ACUM-JUNIO'!A64</f>
        <v>PROCEDENTE PARCIAL POR RESERVA</v>
      </c>
      <c r="F58" s="206"/>
      <c r="G58" s="206"/>
      <c r="H58" s="207"/>
      <c r="I58" s="200">
        <f>+'ACUM-JUNIO'!B64</f>
        <v>2</v>
      </c>
      <c r="J58" s="202">
        <f>+I58/I64</f>
        <v>5.0377833753148613E-3</v>
      </c>
      <c r="K58" s="176"/>
      <c r="L58" s="176"/>
      <c r="M58" s="176"/>
      <c r="N58" s="176"/>
      <c r="O58" s="27"/>
    </row>
    <row r="59" spans="1:15" ht="15.75" thickBot="1">
      <c r="A59" s="27"/>
      <c r="B59" s="176"/>
      <c r="C59" s="176"/>
      <c r="D59" s="200">
        <v>13</v>
      </c>
      <c r="E59" s="235" t="str">
        <f>+'ACUM-JUNIO'!A65</f>
        <v>PROCEDENTE PARCIAL POR RESERVA Y CONFIDENCIALIDAD</v>
      </c>
      <c r="F59" s="206"/>
      <c r="G59" s="206"/>
      <c r="H59" s="207"/>
      <c r="I59" s="200">
        <f>+'ACUM-JUNIO'!B65</f>
        <v>6</v>
      </c>
      <c r="J59" s="202">
        <f>+I59/I64</f>
        <v>1.5113350125944584E-2</v>
      </c>
      <c r="K59" s="176"/>
      <c r="L59" s="176"/>
      <c r="M59" s="176"/>
      <c r="N59" s="176"/>
      <c r="O59" s="27"/>
    </row>
    <row r="60" spans="1:15" ht="15.75" thickBot="1">
      <c r="A60" s="27"/>
      <c r="B60" s="176"/>
      <c r="C60" s="176"/>
      <c r="D60" s="200">
        <v>14</v>
      </c>
      <c r="E60" s="235" t="str">
        <f>+'ACUM-JUNIO'!A66</f>
        <v>PROCEDENE PARCIAL POR RESERVA E INEXISTENCIA</v>
      </c>
      <c r="F60" s="206"/>
      <c r="G60" s="206"/>
      <c r="H60" s="207"/>
      <c r="I60" s="200">
        <f>+'ACUM-JUNIO'!B66</f>
        <v>1</v>
      </c>
      <c r="J60" s="202">
        <f>+I60/I64</f>
        <v>2.5188916876574307E-3</v>
      </c>
      <c r="K60" s="176"/>
      <c r="L60" s="176"/>
      <c r="M60" s="176"/>
      <c r="N60" s="176"/>
      <c r="O60" s="27"/>
    </row>
    <row r="61" spans="1:15" ht="15.75" thickBot="1">
      <c r="A61" s="27"/>
      <c r="B61" s="176"/>
      <c r="C61" s="176"/>
      <c r="D61" s="200">
        <v>15</v>
      </c>
      <c r="E61" s="235" t="str">
        <f>+'ACUM-JUNIO'!A67</f>
        <v>IMPROCEDENTE POR RESERVADA</v>
      </c>
      <c r="F61" s="206"/>
      <c r="G61" s="206"/>
      <c r="H61" s="207"/>
      <c r="I61" s="200">
        <f>+'ACUM-JUNIO'!B67</f>
        <v>4</v>
      </c>
      <c r="J61" s="202">
        <f>+I61/I64</f>
        <v>1.0075566750629723E-2</v>
      </c>
      <c r="K61" s="176"/>
      <c r="L61" s="176"/>
      <c r="M61" s="176"/>
      <c r="N61" s="176"/>
      <c r="O61" s="27"/>
    </row>
    <row r="62" spans="1:15" ht="15.75" thickBot="1">
      <c r="A62" s="27"/>
      <c r="B62" s="176"/>
      <c r="C62" s="176"/>
      <c r="D62" s="200">
        <v>16</v>
      </c>
      <c r="E62" s="235" t="str">
        <f>+'ACUM-JUNIO'!A68</f>
        <v>PREVENCIÓN ENTRAMITE</v>
      </c>
      <c r="F62" s="206"/>
      <c r="G62" s="206"/>
      <c r="H62" s="207"/>
      <c r="I62" s="200">
        <f>+'ACUM-JUNIO'!B68</f>
        <v>0</v>
      </c>
      <c r="J62" s="202">
        <f>+I62/I64</f>
        <v>0</v>
      </c>
      <c r="K62" s="176"/>
      <c r="L62" s="176"/>
      <c r="M62" s="176"/>
      <c r="N62" s="176"/>
      <c r="O62" s="27"/>
    </row>
    <row r="63" spans="1:15" ht="15.75" thickBot="1">
      <c r="A63" s="27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27"/>
    </row>
    <row r="64" spans="1:15" s="169" customFormat="1" ht="16.5" thickBot="1">
      <c r="A64" s="166"/>
      <c r="B64" s="176"/>
      <c r="C64" s="176"/>
      <c r="D64" s="176"/>
      <c r="E64" s="176"/>
      <c r="F64" s="176"/>
      <c r="G64" s="176"/>
      <c r="H64" s="176"/>
      <c r="I64" s="204">
        <f>SUM(I47:I63)</f>
        <v>397</v>
      </c>
      <c r="J64" s="205">
        <f>SUM(J47:J63)</f>
        <v>1</v>
      </c>
      <c r="K64" s="176"/>
      <c r="L64" s="176"/>
      <c r="M64" s="176"/>
      <c r="N64" s="176"/>
      <c r="O64" s="166"/>
    </row>
    <row r="65" spans="1:15" ht="76.5" customHeight="1">
      <c r="A65" s="27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27"/>
    </row>
    <row r="66" spans="1:15">
      <c r="A66" s="27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7"/>
    </row>
    <row r="67" spans="1:15">
      <c r="A67" s="27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27"/>
    </row>
    <row r="68" spans="1:15">
      <c r="A68" s="27"/>
      <c r="B68" s="176"/>
      <c r="M68" s="176"/>
      <c r="N68" s="176"/>
      <c r="O68" s="27"/>
    </row>
    <row r="69" spans="1:15">
      <c r="A69" s="27"/>
      <c r="B69" s="176"/>
      <c r="M69" s="176"/>
      <c r="N69" s="176"/>
      <c r="O69" s="27"/>
    </row>
    <row r="70" spans="1:15">
      <c r="A70" s="27"/>
      <c r="B70" s="176"/>
      <c r="M70" s="176"/>
      <c r="N70" s="176"/>
      <c r="O70" s="27"/>
    </row>
    <row r="71" spans="1:15">
      <c r="A71" s="27"/>
      <c r="B71" s="176"/>
      <c r="M71" s="176"/>
      <c r="N71" s="176"/>
      <c r="O71" s="27"/>
    </row>
    <row r="72" spans="1:15">
      <c r="A72" s="27"/>
      <c r="B72" s="176"/>
      <c r="M72" s="176"/>
      <c r="N72" s="176"/>
      <c r="O72" s="27"/>
    </row>
    <row r="73" spans="1:15">
      <c r="A73" s="27"/>
      <c r="B73" s="176"/>
      <c r="M73" s="176"/>
      <c r="N73" s="176"/>
      <c r="O73" s="27"/>
    </row>
    <row r="74" spans="1:15">
      <c r="A74" s="27"/>
      <c r="B74" s="176"/>
      <c r="M74" s="176"/>
      <c r="N74" s="176"/>
      <c r="O74" s="27"/>
    </row>
    <row r="75" spans="1:15">
      <c r="A75" s="27"/>
      <c r="B75" s="176"/>
      <c r="M75" s="176"/>
      <c r="N75" s="176"/>
      <c r="O75" s="27"/>
    </row>
    <row r="76" spans="1:15">
      <c r="A76" s="27"/>
      <c r="B76" s="176"/>
      <c r="M76" s="176"/>
      <c r="N76" s="176"/>
      <c r="O76" s="27"/>
    </row>
    <row r="77" spans="1:15">
      <c r="A77" s="27"/>
      <c r="B77" s="176"/>
      <c r="M77" s="176"/>
      <c r="N77" s="176"/>
      <c r="O77" s="27"/>
    </row>
    <row r="78" spans="1:15">
      <c r="A78" s="27"/>
      <c r="B78" s="176"/>
      <c r="M78" s="176"/>
      <c r="N78" s="176"/>
      <c r="O78" s="27"/>
    </row>
    <row r="79" spans="1:15">
      <c r="A79" s="27"/>
      <c r="B79" s="176"/>
      <c r="M79" s="176"/>
      <c r="N79" s="176"/>
      <c r="O79" s="27"/>
    </row>
    <row r="80" spans="1:15">
      <c r="A80" s="27"/>
      <c r="B80" s="176"/>
      <c r="M80" s="176"/>
      <c r="N80" s="176"/>
      <c r="O80" s="27"/>
    </row>
    <row r="81" spans="1:15">
      <c r="A81" s="27"/>
      <c r="B81" s="176"/>
      <c r="M81" s="176"/>
      <c r="N81" s="176"/>
      <c r="O81" s="27"/>
    </row>
    <row r="82" spans="1:15">
      <c r="A82" s="27"/>
      <c r="B82" s="176"/>
      <c r="M82" s="176"/>
      <c r="N82" s="176"/>
      <c r="O82" s="27"/>
    </row>
    <row r="83" spans="1:15">
      <c r="A83" s="27"/>
      <c r="B83" s="176"/>
      <c r="M83" s="176"/>
      <c r="N83" s="176"/>
      <c r="O83" s="27"/>
    </row>
    <row r="84" spans="1:15">
      <c r="A84" s="27"/>
      <c r="B84" s="176"/>
      <c r="M84" s="176"/>
      <c r="N84" s="176"/>
      <c r="O84" s="27"/>
    </row>
    <row r="85" spans="1:15">
      <c r="A85" s="27"/>
      <c r="B85" s="176"/>
      <c r="M85" s="176"/>
      <c r="N85" s="176"/>
      <c r="O85" s="27"/>
    </row>
    <row r="86" spans="1:15">
      <c r="A86" s="27"/>
      <c r="B86" s="176"/>
      <c r="M86" s="176"/>
      <c r="N86" s="176"/>
      <c r="O86" s="27"/>
    </row>
    <row r="87" spans="1:15">
      <c r="A87" s="27"/>
      <c r="B87" s="176"/>
      <c r="M87" s="176"/>
      <c r="N87" s="176"/>
      <c r="O87" s="27"/>
    </row>
    <row r="88" spans="1:15">
      <c r="A88" s="27"/>
      <c r="B88" s="176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176"/>
      <c r="N88" s="176"/>
      <c r="O88" s="27"/>
    </row>
    <row r="89" spans="1:15">
      <c r="A89" s="27"/>
      <c r="B89" s="176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176"/>
      <c r="N89" s="176"/>
      <c r="O89" s="27"/>
    </row>
    <row r="90" spans="1:15">
      <c r="A90" s="27"/>
      <c r="B90" s="176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27"/>
    </row>
    <row r="91" spans="1:15">
      <c r="A91" s="27"/>
      <c r="B91" s="176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27"/>
    </row>
    <row r="92" spans="1:15">
      <c r="A92" s="27"/>
      <c r="B92" s="176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27"/>
    </row>
    <row r="93" spans="1:15">
      <c r="A93" s="27"/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27"/>
    </row>
    <row r="94" spans="1:15" ht="17.25" customHeight="1">
      <c r="A94" s="27"/>
      <c r="B94" s="176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27"/>
    </row>
    <row r="95" spans="1:15" s="497" customFormat="1" ht="17.25" customHeight="1">
      <c r="A95" s="27"/>
      <c r="B95" s="176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27"/>
    </row>
    <row r="96" spans="1:15" s="497" customFormat="1" ht="17.25" customHeight="1">
      <c r="A96" s="27"/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27"/>
    </row>
    <row r="97" spans="1:15" s="497" customFormat="1" ht="17.25" customHeight="1">
      <c r="A97" s="27"/>
      <c r="B97" s="176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27"/>
    </row>
    <row r="98" spans="1:15" ht="15.75" thickBot="1">
      <c r="A98" s="27"/>
      <c r="B98" s="176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27"/>
    </row>
    <row r="99" spans="1:15" ht="19.5" thickBot="1">
      <c r="A99" s="27"/>
      <c r="B99" s="176"/>
      <c r="C99" s="176"/>
      <c r="D99" s="604" t="s">
        <v>183</v>
      </c>
      <c r="E99" s="605"/>
      <c r="F99" s="605"/>
      <c r="G99" s="605"/>
      <c r="H99" s="605"/>
      <c r="I99" s="606"/>
      <c r="J99" s="176"/>
      <c r="K99" s="176"/>
      <c r="L99" s="176"/>
      <c r="M99" s="176"/>
      <c r="N99" s="176"/>
      <c r="O99" s="27"/>
    </row>
    <row r="100" spans="1:15" ht="15.75" thickBot="1">
      <c r="A100" s="27"/>
      <c r="B100" s="176"/>
      <c r="C100" s="176"/>
      <c r="D100" s="208">
        <v>1</v>
      </c>
      <c r="E100" s="743" t="str">
        <f>+'ACUM-JUNIO'!A85</f>
        <v>VÍA INFOMEX</v>
      </c>
      <c r="F100" s="744"/>
      <c r="G100" s="745"/>
      <c r="H100" s="209">
        <f>+'ACUM-JUNIO'!B85</f>
        <v>196</v>
      </c>
      <c r="I100" s="210">
        <f>+H100/H108</f>
        <v>0.49370277078085645</v>
      </c>
      <c r="J100" s="176"/>
      <c r="K100" s="176"/>
      <c r="L100" s="176"/>
      <c r="M100" s="176"/>
      <c r="N100" s="176"/>
      <c r="O100" s="27"/>
    </row>
    <row r="101" spans="1:15" ht="15.75" thickBot="1">
      <c r="A101" s="27"/>
      <c r="B101" s="176"/>
      <c r="C101" s="176"/>
      <c r="D101" s="208">
        <v>2</v>
      </c>
      <c r="E101" s="743" t="str">
        <f>+'ACUM-JUNIO'!A81</f>
        <v>COPIA CERTIFICADA</v>
      </c>
      <c r="F101" s="744"/>
      <c r="G101" s="745"/>
      <c r="H101" s="209">
        <f>+'ACUM-JUNIO'!B81</f>
        <v>95</v>
      </c>
      <c r="I101" s="210">
        <f>+H101/H108</f>
        <v>0.23929471032745592</v>
      </c>
      <c r="J101" s="176"/>
      <c r="K101" s="176"/>
      <c r="L101" s="176"/>
      <c r="M101" s="176"/>
      <c r="N101" s="176"/>
      <c r="O101" s="27"/>
    </row>
    <row r="102" spans="1:15" ht="15.75" customHeight="1" thickBot="1">
      <c r="A102" s="27"/>
      <c r="B102" s="176"/>
      <c r="C102" s="176"/>
      <c r="D102" s="208">
        <v>3</v>
      </c>
      <c r="E102" s="743" t="str">
        <f>+'ACUM-JUNIO'!A82</f>
        <v>COPIA SIMPLE</v>
      </c>
      <c r="F102" s="744"/>
      <c r="G102" s="745"/>
      <c r="H102" s="209">
        <f>+'ACUM-JUNIO'!B82</f>
        <v>77</v>
      </c>
      <c r="I102" s="210">
        <f>+H102/H108</f>
        <v>0.19395465994962216</v>
      </c>
      <c r="J102" s="176"/>
      <c r="K102" s="176"/>
      <c r="L102" s="176"/>
      <c r="M102" s="176"/>
      <c r="N102" s="176"/>
      <c r="O102" s="27"/>
    </row>
    <row r="103" spans="1:15" ht="15.75" customHeight="1" thickBot="1">
      <c r="A103" s="27"/>
      <c r="B103" s="176"/>
      <c r="C103" s="176"/>
      <c r="D103" s="208">
        <v>4</v>
      </c>
      <c r="E103" s="743" t="str">
        <f>+'ACUM-JUNIO'!A83</f>
        <v>COPIA SIMPLE Y COPIA CERTIFICADA</v>
      </c>
      <c r="F103" s="744"/>
      <c r="G103" s="745"/>
      <c r="H103" s="209">
        <f>+'ACUM-JUNIO'!B83</f>
        <v>26</v>
      </c>
      <c r="I103" s="210">
        <f>+H103/H108</f>
        <v>6.5491183879093195E-2</v>
      </c>
      <c r="J103" s="176"/>
      <c r="K103" s="176"/>
      <c r="L103" s="176"/>
      <c r="M103" s="176"/>
      <c r="N103" s="176"/>
      <c r="O103" s="27"/>
    </row>
    <row r="104" spans="1:15" ht="15.75" thickBot="1">
      <c r="A104" s="27"/>
      <c r="B104" s="176"/>
      <c r="C104" s="176"/>
      <c r="D104" s="208">
        <v>5</v>
      </c>
      <c r="E104" s="743" t="str">
        <f>+'ACUM-JUNIO'!A84</f>
        <v>COPIA SIMPLE Y CD</v>
      </c>
      <c r="F104" s="744"/>
      <c r="G104" s="745"/>
      <c r="H104" s="209">
        <f>+'ACUM-JUNIO'!B84</f>
        <v>3</v>
      </c>
      <c r="I104" s="210">
        <f>+H104/H108</f>
        <v>7.556675062972292E-3</v>
      </c>
      <c r="J104" s="176"/>
      <c r="K104" s="176"/>
      <c r="L104" s="176"/>
      <c r="M104" s="176"/>
      <c r="N104" s="176"/>
      <c r="O104" s="27"/>
    </row>
    <row r="105" spans="1:15" ht="15.75" customHeight="1" thickBot="1">
      <c r="A105" s="27"/>
      <c r="B105" s="176"/>
      <c r="C105" s="176"/>
      <c r="D105" s="208">
        <v>6</v>
      </c>
      <c r="E105" s="743" t="str">
        <f>+'ACUM-JUNIO'!A79</f>
        <v>CD</v>
      </c>
      <c r="F105" s="744"/>
      <c r="G105" s="745"/>
      <c r="H105" s="209">
        <f>+'ACUM-JUNIO'!B79</f>
        <v>0</v>
      </c>
      <c r="I105" s="210">
        <f>+H105/H108</f>
        <v>0</v>
      </c>
      <c r="J105" s="176"/>
      <c r="K105" s="176"/>
      <c r="L105" s="176"/>
      <c r="M105" s="176"/>
      <c r="N105" s="176"/>
      <c r="O105" s="27"/>
    </row>
    <row r="106" spans="1:15">
      <c r="A106" s="27"/>
      <c r="B106" s="176"/>
      <c r="C106" s="176"/>
      <c r="D106" s="208">
        <v>7</v>
      </c>
      <c r="E106" s="743" t="str">
        <f>+'ACUM-JUNIO'!A80</f>
        <v>CONSULTA FISICA</v>
      </c>
      <c r="F106" s="744"/>
      <c r="G106" s="745"/>
      <c r="H106" s="209">
        <f>+'ACUM-JUNIO'!B80</f>
        <v>0</v>
      </c>
      <c r="I106" s="210">
        <f>+H106/H108</f>
        <v>0</v>
      </c>
      <c r="J106" s="176"/>
      <c r="K106" s="176"/>
      <c r="L106" s="176"/>
      <c r="M106" s="176"/>
      <c r="N106" s="176"/>
      <c r="O106" s="27"/>
    </row>
    <row r="107" spans="1:15" ht="15.75" thickBot="1">
      <c r="A107" s="27"/>
      <c r="B107" s="176"/>
      <c r="C107" s="176"/>
      <c r="D107" s="176"/>
      <c r="E107" s="176"/>
      <c r="F107" s="176"/>
      <c r="G107" s="176"/>
      <c r="H107" s="176"/>
      <c r="I107" s="176"/>
      <c r="J107" s="176"/>
      <c r="K107" s="176"/>
      <c r="L107" s="176"/>
      <c r="M107" s="176"/>
      <c r="N107" s="176"/>
      <c r="O107" s="27"/>
    </row>
    <row r="108" spans="1:15" s="169" customFormat="1" ht="16.5" thickBot="1">
      <c r="A108" s="166"/>
      <c r="B108" s="176"/>
      <c r="C108" s="176"/>
      <c r="D108" s="176"/>
      <c r="E108" s="176"/>
      <c r="F108" s="176"/>
      <c r="G108" s="211" t="s">
        <v>2</v>
      </c>
      <c r="H108" s="201">
        <f>SUM(H100:H107)</f>
        <v>397</v>
      </c>
      <c r="I108" s="212">
        <f>SUM(I100:I107)</f>
        <v>1</v>
      </c>
      <c r="J108" s="176"/>
      <c r="K108" s="176"/>
      <c r="L108" s="176"/>
      <c r="M108" s="176"/>
      <c r="N108" s="176"/>
      <c r="O108" s="166"/>
    </row>
    <row r="109" spans="1:15">
      <c r="A109" s="27"/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27"/>
    </row>
    <row r="110" spans="1:15">
      <c r="A110" s="27"/>
      <c r="B110" s="176"/>
      <c r="C110" s="176"/>
      <c r="D110" s="176"/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27"/>
    </row>
    <row r="111" spans="1:15">
      <c r="A111" s="27"/>
      <c r="B111" s="176"/>
      <c r="C111" s="176"/>
      <c r="D111" s="176"/>
      <c r="E111" s="176"/>
      <c r="F111" s="176"/>
      <c r="G111" s="176"/>
      <c r="H111" s="176"/>
      <c r="I111" s="176"/>
      <c r="J111" s="176"/>
      <c r="K111" s="176"/>
      <c r="L111" s="176"/>
      <c r="M111" s="176"/>
      <c r="N111" s="176"/>
      <c r="O111" s="27"/>
    </row>
    <row r="112" spans="1:15">
      <c r="A112" s="27"/>
      <c r="B112" s="176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6"/>
      <c r="N112" s="176"/>
      <c r="O112" s="27"/>
    </row>
    <row r="113" spans="1:15">
      <c r="A113" s="27"/>
      <c r="B113" s="176"/>
      <c r="C113" s="176"/>
      <c r="D113" s="51"/>
      <c r="E113" s="51"/>
      <c r="F113" s="51"/>
      <c r="G113" s="51"/>
      <c r="H113" s="51"/>
      <c r="I113" s="51"/>
      <c r="J113" s="176"/>
      <c r="K113" s="176"/>
      <c r="L113" s="176"/>
      <c r="M113" s="176"/>
      <c r="N113" s="176"/>
      <c r="O113" s="27"/>
    </row>
    <row r="114" spans="1:15">
      <c r="A114" s="27"/>
      <c r="B114" s="176"/>
      <c r="C114" s="176"/>
      <c r="D114" s="51"/>
      <c r="E114" s="51"/>
      <c r="F114" s="51"/>
      <c r="G114" s="51"/>
      <c r="H114" s="51"/>
      <c r="I114" s="51"/>
      <c r="J114" s="176"/>
      <c r="K114" s="176"/>
      <c r="L114" s="176"/>
      <c r="M114" s="176"/>
      <c r="N114" s="176"/>
      <c r="O114" s="27"/>
    </row>
    <row r="115" spans="1:15">
      <c r="A115" s="27"/>
      <c r="B115" s="176"/>
      <c r="C115" s="176"/>
      <c r="D115" s="51"/>
      <c r="E115" s="51"/>
      <c r="F115" s="51"/>
      <c r="G115" s="51"/>
      <c r="H115" s="51"/>
      <c r="I115" s="51"/>
      <c r="J115" s="176"/>
      <c r="K115" s="176"/>
      <c r="L115" s="176"/>
      <c r="M115" s="176"/>
      <c r="N115" s="176"/>
      <c r="O115" s="27"/>
    </row>
    <row r="116" spans="1:15">
      <c r="A116" s="27"/>
      <c r="B116" s="176"/>
      <c r="C116" s="176"/>
      <c r="D116" s="51"/>
      <c r="E116" s="51"/>
      <c r="F116" s="51"/>
      <c r="G116" s="51"/>
      <c r="H116" s="51"/>
      <c r="I116" s="51"/>
      <c r="J116" s="176"/>
      <c r="K116" s="176"/>
      <c r="L116" s="176"/>
      <c r="M116" s="176"/>
      <c r="N116" s="176"/>
      <c r="O116" s="27"/>
    </row>
    <row r="117" spans="1:15">
      <c r="A117" s="27"/>
      <c r="B117" s="176"/>
      <c r="C117" s="176"/>
      <c r="D117" s="51"/>
      <c r="E117" s="51"/>
      <c r="F117" s="51"/>
      <c r="G117" s="51"/>
      <c r="H117" s="51"/>
      <c r="I117" s="51"/>
      <c r="J117" s="176"/>
      <c r="K117" s="176"/>
      <c r="L117" s="176"/>
      <c r="M117" s="176"/>
      <c r="N117" s="176"/>
      <c r="O117" s="27"/>
    </row>
    <row r="118" spans="1:15">
      <c r="A118" s="27"/>
      <c r="B118" s="176"/>
      <c r="C118" s="176"/>
      <c r="D118" s="51"/>
      <c r="E118" s="51"/>
      <c r="F118" s="51"/>
      <c r="G118" s="51"/>
      <c r="H118" s="51"/>
      <c r="I118" s="51"/>
      <c r="J118" s="176"/>
      <c r="K118" s="176"/>
      <c r="L118" s="176"/>
      <c r="M118" s="176"/>
      <c r="N118" s="176"/>
      <c r="O118" s="27"/>
    </row>
    <row r="119" spans="1:15">
      <c r="A119" s="27"/>
      <c r="B119" s="176"/>
      <c r="C119" s="176"/>
      <c r="D119" s="51"/>
      <c r="E119" s="51"/>
      <c r="F119" s="51"/>
      <c r="G119" s="51"/>
      <c r="H119" s="51"/>
      <c r="I119" s="51"/>
      <c r="J119" s="176"/>
      <c r="K119" s="176"/>
      <c r="L119" s="176"/>
      <c r="M119" s="176"/>
      <c r="N119" s="176"/>
      <c r="O119" s="27"/>
    </row>
    <row r="120" spans="1:15">
      <c r="A120" s="27"/>
      <c r="B120" s="176"/>
      <c r="C120" s="176"/>
      <c r="D120" s="51"/>
      <c r="E120" s="51"/>
      <c r="F120" s="51"/>
      <c r="G120" s="51"/>
      <c r="H120" s="51"/>
      <c r="I120" s="51"/>
      <c r="J120" s="176"/>
      <c r="K120" s="176"/>
      <c r="L120" s="176"/>
      <c r="M120" s="176"/>
      <c r="N120" s="176"/>
      <c r="O120" s="27"/>
    </row>
    <row r="121" spans="1:15">
      <c r="A121" s="27"/>
      <c r="B121" s="176"/>
      <c r="C121" s="176"/>
      <c r="D121" s="51"/>
      <c r="E121" s="51"/>
      <c r="F121" s="51"/>
      <c r="G121" s="51"/>
      <c r="H121" s="51"/>
      <c r="I121" s="51"/>
      <c r="J121" s="176"/>
      <c r="K121" s="176"/>
      <c r="L121" s="176"/>
      <c r="M121" s="176"/>
      <c r="N121" s="176"/>
      <c r="O121" s="27"/>
    </row>
    <row r="122" spans="1:15">
      <c r="A122" s="27"/>
      <c r="B122" s="176"/>
      <c r="C122" s="176"/>
      <c r="D122" s="51"/>
      <c r="E122" s="51"/>
      <c r="F122" s="51"/>
      <c r="G122" s="51"/>
      <c r="H122" s="51"/>
      <c r="I122" s="51"/>
      <c r="J122" s="176"/>
      <c r="K122" s="176"/>
      <c r="L122" s="176"/>
      <c r="M122" s="176"/>
      <c r="N122" s="176"/>
      <c r="O122" s="27"/>
    </row>
    <row r="123" spans="1:15">
      <c r="A123" s="27"/>
      <c r="B123" s="176"/>
      <c r="C123" s="176"/>
      <c r="D123" s="51"/>
      <c r="E123" s="51"/>
      <c r="F123" s="51"/>
      <c r="G123" s="51"/>
      <c r="H123" s="51"/>
      <c r="I123" s="51"/>
      <c r="J123" s="176"/>
      <c r="K123" s="176"/>
      <c r="L123" s="176"/>
      <c r="M123" s="176"/>
      <c r="N123" s="176"/>
      <c r="O123" s="27"/>
    </row>
    <row r="124" spans="1:15">
      <c r="A124" s="27"/>
      <c r="B124" s="176"/>
      <c r="C124" s="176"/>
      <c r="D124" s="51"/>
      <c r="E124" s="51"/>
      <c r="F124" s="51"/>
      <c r="G124" s="51"/>
      <c r="H124" s="51"/>
      <c r="I124" s="51"/>
      <c r="J124" s="176"/>
      <c r="K124" s="176"/>
      <c r="L124" s="176"/>
      <c r="M124" s="176"/>
      <c r="N124" s="176"/>
      <c r="O124" s="27"/>
    </row>
    <row r="125" spans="1:15">
      <c r="A125" s="27"/>
      <c r="B125" s="176"/>
      <c r="C125" s="176"/>
      <c r="D125" s="51"/>
      <c r="E125" s="51"/>
      <c r="F125" s="51"/>
      <c r="G125" s="51"/>
      <c r="H125" s="51"/>
      <c r="I125" s="51"/>
      <c r="J125" s="176"/>
      <c r="K125" s="176"/>
      <c r="L125" s="176"/>
      <c r="M125" s="176"/>
      <c r="N125" s="176"/>
      <c r="O125" s="27"/>
    </row>
    <row r="126" spans="1:15">
      <c r="A126" s="27"/>
      <c r="B126" s="176"/>
      <c r="C126" s="176"/>
      <c r="D126" s="51"/>
      <c r="E126" s="51"/>
      <c r="F126" s="51"/>
      <c r="G126" s="51"/>
      <c r="H126" s="51"/>
      <c r="I126" s="51"/>
      <c r="J126" s="176"/>
      <c r="K126" s="176"/>
      <c r="L126" s="176"/>
      <c r="M126" s="176"/>
      <c r="N126" s="176"/>
      <c r="O126" s="27"/>
    </row>
    <row r="127" spans="1:15">
      <c r="A127" s="27"/>
      <c r="B127" s="176"/>
      <c r="C127" s="176"/>
      <c r="D127" s="51"/>
      <c r="E127" s="51"/>
      <c r="F127" s="51"/>
      <c r="G127" s="51"/>
      <c r="H127" s="51"/>
      <c r="I127" s="51"/>
      <c r="J127" s="176"/>
      <c r="K127" s="176"/>
      <c r="L127" s="176"/>
      <c r="M127" s="176"/>
      <c r="N127" s="176"/>
      <c r="O127" s="27"/>
    </row>
    <row r="128" spans="1:15">
      <c r="A128" s="27"/>
      <c r="B128" s="176"/>
      <c r="C128" s="176"/>
      <c r="D128" s="51"/>
      <c r="E128" s="51"/>
      <c r="F128" s="51"/>
      <c r="G128" s="51"/>
      <c r="H128" s="51"/>
      <c r="I128" s="51"/>
      <c r="J128" s="176"/>
      <c r="K128" s="176"/>
      <c r="L128" s="176"/>
      <c r="M128" s="176"/>
      <c r="N128" s="176"/>
      <c r="O128" s="27"/>
    </row>
    <row r="129" spans="1:15">
      <c r="A129" s="27"/>
      <c r="B129" s="176"/>
      <c r="C129" s="176"/>
      <c r="D129" s="51"/>
      <c r="E129" s="51"/>
      <c r="F129" s="51"/>
      <c r="G129" s="51"/>
      <c r="H129" s="51"/>
      <c r="I129" s="51"/>
      <c r="J129" s="176"/>
      <c r="K129" s="176"/>
      <c r="L129" s="176"/>
      <c r="M129" s="176"/>
      <c r="N129" s="176"/>
      <c r="O129" s="27"/>
    </row>
    <row r="130" spans="1:15">
      <c r="A130" s="27"/>
      <c r="B130" s="176"/>
      <c r="C130" s="176"/>
      <c r="D130" s="51"/>
      <c r="E130" s="51"/>
      <c r="F130" s="51"/>
      <c r="G130" s="51"/>
      <c r="H130" s="51"/>
      <c r="I130" s="51"/>
      <c r="J130" s="176"/>
      <c r="K130" s="176"/>
      <c r="L130" s="176"/>
      <c r="M130" s="176"/>
      <c r="N130" s="176"/>
      <c r="O130" s="27"/>
    </row>
    <row r="131" spans="1:15">
      <c r="A131" s="27"/>
      <c r="B131" s="176"/>
      <c r="C131" s="176"/>
      <c r="D131" s="51"/>
      <c r="E131" s="51"/>
      <c r="F131" s="51"/>
      <c r="G131" s="51"/>
      <c r="H131" s="51"/>
      <c r="I131" s="51"/>
      <c r="J131" s="176"/>
      <c r="K131" s="176"/>
      <c r="L131" s="176"/>
      <c r="M131" s="176"/>
      <c r="N131" s="176"/>
      <c r="O131" s="27"/>
    </row>
    <row r="132" spans="1:15">
      <c r="A132" s="27"/>
      <c r="B132" s="176"/>
      <c r="C132" s="176"/>
      <c r="D132" s="51"/>
      <c r="E132" s="51"/>
      <c r="F132" s="51"/>
      <c r="G132" s="51"/>
      <c r="H132" s="51"/>
      <c r="I132" s="51"/>
      <c r="J132" s="176"/>
      <c r="K132" s="176"/>
      <c r="L132" s="176"/>
      <c r="M132" s="176"/>
      <c r="N132" s="176"/>
      <c r="O132" s="27"/>
    </row>
    <row r="133" spans="1:15">
      <c r="A133" s="27"/>
      <c r="B133" s="176"/>
      <c r="C133" s="176"/>
      <c r="D133" s="51"/>
      <c r="E133" s="51"/>
      <c r="F133" s="51"/>
      <c r="G133" s="51"/>
      <c r="H133" s="51"/>
      <c r="I133" s="51"/>
      <c r="J133" s="176"/>
      <c r="K133" s="176"/>
      <c r="L133" s="176"/>
      <c r="M133" s="176"/>
      <c r="N133" s="176"/>
      <c r="O133" s="27"/>
    </row>
    <row r="134" spans="1:15">
      <c r="A134" s="27"/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27"/>
    </row>
    <row r="135" spans="1:15">
      <c r="A135" s="27"/>
      <c r="B135" s="176"/>
      <c r="C135" s="176"/>
      <c r="D135" s="176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27"/>
    </row>
    <row r="136" spans="1:15">
      <c r="A136" s="27"/>
      <c r="B136" s="176"/>
      <c r="C136" s="176"/>
      <c r="D136" s="176"/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27"/>
    </row>
    <row r="137" spans="1:15">
      <c r="A137" s="27"/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27"/>
    </row>
    <row r="138" spans="1:15">
      <c r="A138" s="27"/>
      <c r="B138" s="176"/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27"/>
    </row>
    <row r="139" spans="1:15">
      <c r="A139" s="27"/>
      <c r="B139" s="176"/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27"/>
    </row>
    <row r="140" spans="1:15">
      <c r="A140" s="27"/>
      <c r="B140" s="176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27"/>
    </row>
    <row r="141" spans="1:15">
      <c r="A141" s="27"/>
      <c r="B141" s="176"/>
      <c r="C141" s="176"/>
      <c r="D141" s="176"/>
      <c r="E141" s="176"/>
      <c r="F141" s="176"/>
      <c r="G141" s="176"/>
      <c r="H141" s="176"/>
      <c r="I141" s="176"/>
      <c r="J141" s="176"/>
      <c r="K141" s="176"/>
      <c r="L141" s="176"/>
      <c r="M141" s="176"/>
      <c r="N141" s="176"/>
      <c r="O141" s="27"/>
    </row>
    <row r="142" spans="1:15">
      <c r="A142" s="27"/>
      <c r="B142" s="176"/>
      <c r="C142" s="176"/>
      <c r="D142" s="176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27"/>
    </row>
    <row r="143" spans="1:15" ht="19.5" customHeight="1">
      <c r="A143" s="27"/>
      <c r="B143" s="176"/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27"/>
    </row>
    <row r="144" spans="1:15" ht="19.5" customHeight="1">
      <c r="A144" s="27"/>
      <c r="B144" s="176"/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27"/>
    </row>
    <row r="145" spans="1:15" ht="19.5" customHeight="1">
      <c r="A145" s="27"/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27"/>
    </row>
    <row r="146" spans="1:15" ht="15.75" thickBot="1">
      <c r="A146" s="27"/>
      <c r="B146" s="176"/>
      <c r="C146" s="176"/>
      <c r="D146" s="176"/>
      <c r="E146" s="176"/>
      <c r="F146" s="176"/>
      <c r="G146" s="176"/>
      <c r="H146" s="176"/>
      <c r="I146" s="176"/>
      <c r="J146" s="176"/>
      <c r="K146" s="176"/>
      <c r="L146" s="176"/>
      <c r="M146" s="176"/>
      <c r="N146" s="176"/>
      <c r="O146" s="27"/>
    </row>
    <row r="147" spans="1:15" ht="19.5" thickBot="1">
      <c r="A147" s="27"/>
      <c r="B147" s="176"/>
      <c r="C147" s="176"/>
      <c r="D147" s="176"/>
      <c r="E147" s="599" t="s">
        <v>209</v>
      </c>
      <c r="F147" s="600"/>
      <c r="G147" s="600"/>
      <c r="H147" s="600"/>
      <c r="I147" s="601"/>
      <c r="J147" s="176"/>
      <c r="K147" s="176"/>
      <c r="L147" s="176"/>
      <c r="M147" s="176"/>
      <c r="N147" s="176"/>
      <c r="O147" s="27"/>
    </row>
    <row r="148" spans="1:15" ht="15.75" thickBot="1">
      <c r="A148" s="27"/>
      <c r="B148" s="176"/>
      <c r="C148" s="176"/>
      <c r="D148" s="176"/>
      <c r="E148" s="607" t="s">
        <v>9</v>
      </c>
      <c r="F148" s="608"/>
      <c r="G148" s="608"/>
      <c r="H148" s="609"/>
      <c r="I148" s="213">
        <f>+'ACUM-JUNIO'!B48</f>
        <v>608</v>
      </c>
      <c r="J148" s="176"/>
      <c r="K148" s="176"/>
      <c r="L148" s="176"/>
      <c r="M148" s="176"/>
      <c r="N148" s="176"/>
      <c r="O148" s="27"/>
    </row>
    <row r="149" spans="1:15" ht="16.5" thickBot="1">
      <c r="A149" s="27"/>
      <c r="B149" s="176"/>
      <c r="C149" s="176"/>
      <c r="D149" s="176"/>
      <c r="E149" s="176"/>
      <c r="F149" s="176"/>
      <c r="G149" s="176"/>
      <c r="H149" s="214" t="s">
        <v>2</v>
      </c>
      <c r="I149" s="211">
        <f>SUM(I148)</f>
        <v>608</v>
      </c>
      <c r="J149" s="176"/>
      <c r="K149" s="176"/>
      <c r="L149" s="176"/>
      <c r="M149" s="176"/>
      <c r="N149" s="176"/>
      <c r="O149" s="27"/>
    </row>
    <row r="150" spans="1:15">
      <c r="A150" s="27"/>
      <c r="B150" s="176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27"/>
    </row>
    <row r="151" spans="1:15">
      <c r="A151" s="27"/>
      <c r="B151" s="176"/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27"/>
    </row>
    <row r="152" spans="1:15" ht="15.75" thickBot="1">
      <c r="A152" s="27"/>
      <c r="B152" s="176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27"/>
    </row>
    <row r="153" spans="1:15" ht="19.5" thickBot="1">
      <c r="A153" s="27"/>
      <c r="B153" s="176"/>
      <c r="C153" s="176"/>
      <c r="D153" s="176"/>
      <c r="E153" s="599" t="s">
        <v>186</v>
      </c>
      <c r="F153" s="600"/>
      <c r="G153" s="600"/>
      <c r="H153" s="600"/>
      <c r="I153" s="601"/>
      <c r="J153" s="176"/>
      <c r="K153" s="176"/>
      <c r="L153" s="176"/>
      <c r="M153" s="176"/>
      <c r="N153" s="176"/>
      <c r="O153" s="27"/>
    </row>
    <row r="154" spans="1:15" ht="15.75" thickBot="1">
      <c r="A154" s="27"/>
      <c r="B154" s="176"/>
      <c r="C154" s="176"/>
      <c r="D154" s="176"/>
      <c r="E154" s="607" t="s">
        <v>194</v>
      </c>
      <c r="F154" s="608"/>
      <c r="G154" s="608"/>
      <c r="H154" s="609"/>
      <c r="I154" s="215">
        <f>+'ACUM-JUNIO'!B96</f>
        <v>316</v>
      </c>
      <c r="J154" s="176"/>
      <c r="K154" s="176"/>
      <c r="L154" s="176"/>
      <c r="M154" s="176"/>
      <c r="N154" s="176"/>
      <c r="O154" s="27"/>
    </row>
    <row r="155" spans="1:15" ht="16.5" thickBot="1">
      <c r="A155" s="27"/>
      <c r="B155" s="176"/>
      <c r="C155" s="176"/>
      <c r="D155" s="176"/>
      <c r="E155" s="176"/>
      <c r="F155" s="176"/>
      <c r="G155" s="176"/>
      <c r="H155" s="214" t="s">
        <v>2</v>
      </c>
      <c r="I155" s="211">
        <f>SUM(I154)</f>
        <v>316</v>
      </c>
      <c r="J155" s="176"/>
      <c r="K155" s="176"/>
      <c r="L155" s="176"/>
      <c r="M155" s="176"/>
      <c r="N155" s="176"/>
      <c r="O155" s="27"/>
    </row>
    <row r="156" spans="1:15">
      <c r="A156" s="27"/>
      <c r="B156" s="176"/>
      <c r="C156" s="176"/>
      <c r="D156" s="176"/>
      <c r="E156" s="176"/>
      <c r="F156" s="176"/>
      <c r="G156" s="176"/>
      <c r="H156" s="176"/>
      <c r="I156" s="176"/>
      <c r="J156" s="176"/>
      <c r="K156" s="176"/>
      <c r="L156" s="176"/>
      <c r="M156" s="176"/>
      <c r="N156" s="176"/>
      <c r="O156" s="27"/>
    </row>
    <row r="157" spans="1:15">
      <c r="A157" s="27"/>
      <c r="B157" s="176"/>
      <c r="C157" s="176"/>
      <c r="D157" s="176"/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27"/>
    </row>
    <row r="158" spans="1:15" ht="15.75" thickBot="1">
      <c r="A158" s="27"/>
      <c r="B158" s="176"/>
      <c r="C158" s="176"/>
      <c r="D158" s="176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27"/>
    </row>
    <row r="159" spans="1:15" ht="19.5" thickBot="1">
      <c r="A159" s="27"/>
      <c r="B159" s="176"/>
      <c r="C159" s="176"/>
      <c r="D159" s="176"/>
      <c r="E159" s="610" t="s">
        <v>224</v>
      </c>
      <c r="F159" s="611"/>
      <c r="G159" s="611"/>
      <c r="H159" s="611"/>
      <c r="I159" s="612"/>
      <c r="J159" s="176"/>
      <c r="K159" s="176"/>
      <c r="L159" s="176"/>
      <c r="M159" s="176"/>
      <c r="N159" s="176"/>
      <c r="O159" s="27"/>
    </row>
    <row r="160" spans="1:15" ht="15.75" thickBot="1">
      <c r="A160" s="27"/>
      <c r="B160" s="176"/>
      <c r="C160" s="176"/>
      <c r="D160" s="176"/>
      <c r="E160" s="607" t="s">
        <v>26</v>
      </c>
      <c r="F160" s="608"/>
      <c r="G160" s="608"/>
      <c r="H160" s="609"/>
      <c r="I160" s="215">
        <f>+'ACUM-JUNIO'!B100</f>
        <v>2</v>
      </c>
      <c r="J160" s="176"/>
      <c r="K160" s="176"/>
      <c r="L160" s="176"/>
      <c r="M160" s="176"/>
      <c r="N160" s="176"/>
      <c r="O160" s="27"/>
    </row>
    <row r="161" spans="1:15" ht="16.5" thickBot="1">
      <c r="A161" s="27"/>
      <c r="B161" s="176"/>
      <c r="C161" s="176"/>
      <c r="D161" s="176"/>
      <c r="E161" s="176"/>
      <c r="F161" s="176"/>
      <c r="G161" s="176"/>
      <c r="H161" s="214" t="s">
        <v>2</v>
      </c>
      <c r="I161" s="216">
        <f>SUM(I160)</f>
        <v>2</v>
      </c>
      <c r="J161" s="176"/>
      <c r="K161" s="176"/>
      <c r="L161" s="176"/>
      <c r="M161" s="176"/>
      <c r="N161" s="176"/>
      <c r="O161" s="27"/>
    </row>
    <row r="162" spans="1:15">
      <c r="A162" s="27"/>
      <c r="B162" s="176"/>
      <c r="C162" s="176"/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27"/>
    </row>
    <row r="163" spans="1:15">
      <c r="A163" s="27"/>
      <c r="B163" s="176"/>
      <c r="C163" s="176"/>
      <c r="D163" s="176"/>
      <c r="E163" s="176"/>
      <c r="F163" s="176"/>
      <c r="G163" s="176"/>
      <c r="H163" s="176"/>
      <c r="I163" s="176"/>
      <c r="J163" s="176"/>
      <c r="K163" s="176"/>
      <c r="L163" s="176"/>
      <c r="M163" s="176"/>
      <c r="N163" s="176"/>
      <c r="O163" s="27"/>
    </row>
    <row r="164" spans="1:15" ht="15.75" thickBot="1">
      <c r="A164" s="27"/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27"/>
    </row>
    <row r="165" spans="1:15" ht="19.5" thickBot="1">
      <c r="A165" s="27"/>
      <c r="B165" s="176"/>
      <c r="C165" s="176"/>
      <c r="D165" s="176"/>
      <c r="E165" s="610" t="s">
        <v>296</v>
      </c>
      <c r="F165" s="611"/>
      <c r="G165" s="611"/>
      <c r="H165" s="611"/>
      <c r="I165" s="612"/>
      <c r="J165" s="176"/>
      <c r="K165" s="176"/>
      <c r="L165" s="176"/>
      <c r="M165" s="176"/>
      <c r="N165" s="176"/>
      <c r="O165" s="27"/>
    </row>
    <row r="166" spans="1:15" ht="15.75" thickBot="1">
      <c r="A166" s="27"/>
      <c r="B166" s="176"/>
      <c r="C166" s="176"/>
      <c r="D166" s="176"/>
      <c r="E166" s="607" t="s">
        <v>296</v>
      </c>
      <c r="F166" s="608"/>
      <c r="G166" s="608"/>
      <c r="H166" s="609"/>
      <c r="I166" s="215">
        <f>+'ACUM-JUNIO'!B112</f>
        <v>3</v>
      </c>
      <c r="J166" s="176"/>
      <c r="K166" s="176"/>
      <c r="L166" s="176"/>
      <c r="M166" s="176"/>
      <c r="N166" s="176"/>
      <c r="O166" s="27"/>
    </row>
    <row r="167" spans="1:15" ht="16.5" thickBot="1">
      <c r="A167" s="27"/>
      <c r="B167" s="176"/>
      <c r="C167" s="176"/>
      <c r="D167" s="176"/>
      <c r="E167" s="176"/>
      <c r="F167" s="176"/>
      <c r="G167" s="176"/>
      <c r="H167" s="214" t="s">
        <v>2</v>
      </c>
      <c r="I167" s="216">
        <f>SUM(I166)</f>
        <v>3</v>
      </c>
      <c r="J167" s="176"/>
      <c r="K167" s="176"/>
      <c r="L167" s="176"/>
      <c r="M167" s="176"/>
      <c r="N167" s="176"/>
      <c r="O167" s="27"/>
    </row>
    <row r="168" spans="1:15">
      <c r="A168" s="27"/>
      <c r="B168" s="176"/>
      <c r="C168" s="176"/>
      <c r="D168" s="176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27"/>
    </row>
    <row r="169" spans="1:15">
      <c r="A169" s="27"/>
      <c r="B169" s="176"/>
      <c r="C169" s="176"/>
      <c r="D169" s="176"/>
      <c r="E169" s="176"/>
      <c r="F169" s="176"/>
      <c r="G169" s="176"/>
      <c r="H169" s="176"/>
      <c r="I169" s="176"/>
      <c r="J169" s="176"/>
      <c r="K169" s="176"/>
      <c r="L169" s="176"/>
      <c r="M169" s="176"/>
      <c r="N169" s="176"/>
      <c r="O169" s="27"/>
    </row>
    <row r="170" spans="1:15">
      <c r="A170" s="27"/>
      <c r="B170" s="176"/>
      <c r="C170" s="176"/>
      <c r="D170" s="176"/>
      <c r="E170" s="176"/>
      <c r="F170" s="176"/>
      <c r="G170" s="176"/>
      <c r="H170" s="176"/>
      <c r="I170" s="176"/>
      <c r="J170" s="176"/>
      <c r="K170" s="176"/>
      <c r="L170" s="176"/>
      <c r="M170" s="176"/>
      <c r="N170" s="176"/>
      <c r="O170" s="27"/>
    </row>
    <row r="171" spans="1:15">
      <c r="A171" s="27"/>
      <c r="B171" s="176"/>
      <c r="C171" s="176"/>
      <c r="D171" s="176"/>
      <c r="E171" s="176"/>
      <c r="F171" s="176"/>
      <c r="G171" s="176"/>
      <c r="H171" s="176"/>
      <c r="I171" s="176"/>
      <c r="J171" s="176"/>
      <c r="K171" s="176"/>
      <c r="L171" s="176"/>
      <c r="M171" s="176"/>
      <c r="N171" s="176"/>
      <c r="O171" s="27"/>
    </row>
    <row r="172" spans="1:15">
      <c r="A172" s="27"/>
      <c r="B172" s="176"/>
      <c r="C172" s="176"/>
      <c r="D172" s="176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27"/>
    </row>
    <row r="173" spans="1:15" ht="15.75" thickBot="1">
      <c r="A173" s="27"/>
      <c r="B173" s="176"/>
      <c r="C173" s="176"/>
      <c r="D173" s="176"/>
      <c r="E173" s="176"/>
      <c r="F173" s="176"/>
      <c r="G173" s="176"/>
      <c r="H173" s="176"/>
      <c r="I173" s="176"/>
      <c r="J173" s="176"/>
      <c r="K173" s="176"/>
      <c r="L173" s="176"/>
      <c r="M173" s="176"/>
      <c r="N173" s="176"/>
      <c r="O173" s="27"/>
    </row>
    <row r="174" spans="1:15" ht="19.5" thickBot="1">
      <c r="A174" s="27"/>
      <c r="B174" s="176"/>
      <c r="C174" s="176"/>
      <c r="D174" s="599" t="s">
        <v>188</v>
      </c>
      <c r="E174" s="600"/>
      <c r="F174" s="600"/>
      <c r="G174" s="600"/>
      <c r="H174" s="600"/>
      <c r="I174" s="601"/>
      <c r="J174" s="176"/>
      <c r="K174" s="176"/>
      <c r="L174" s="176"/>
      <c r="M174" s="176"/>
      <c r="N174" s="176"/>
      <c r="O174" s="27"/>
    </row>
    <row r="175" spans="1:15" ht="15.75" thickBot="1">
      <c r="A175" s="27"/>
      <c r="B175" s="176"/>
      <c r="C175" s="176"/>
      <c r="D175" s="217">
        <v>1</v>
      </c>
      <c r="E175" s="218" t="s">
        <v>28</v>
      </c>
      <c r="F175" s="219"/>
      <c r="G175" s="220"/>
      <c r="H175" s="221">
        <f>+'ACUM-JUNIO'!B145</f>
        <v>242</v>
      </c>
      <c r="I175" s="222">
        <f>H175/H180</f>
        <v>0.60957178841309823</v>
      </c>
      <c r="J175" s="176"/>
      <c r="K175" s="176"/>
      <c r="L175" s="176"/>
      <c r="M175" s="176"/>
      <c r="N175" s="176"/>
      <c r="O175" s="27"/>
    </row>
    <row r="176" spans="1:15" ht="15.75" thickBot="1">
      <c r="A176" s="27"/>
      <c r="B176" s="176"/>
      <c r="C176" s="176"/>
      <c r="D176" s="217">
        <v>2</v>
      </c>
      <c r="E176" s="218" t="s">
        <v>29</v>
      </c>
      <c r="F176" s="219"/>
      <c r="G176" s="220"/>
      <c r="H176" s="564">
        <f>+'ACUM-JUNIO'!B146</f>
        <v>151</v>
      </c>
      <c r="I176" s="210">
        <f>H176/H180</f>
        <v>0.38035264483627201</v>
      </c>
      <c r="J176" s="176"/>
      <c r="K176" s="176"/>
      <c r="L176" s="176"/>
      <c r="M176" s="176"/>
      <c r="N176" s="176"/>
      <c r="O176" s="27"/>
    </row>
    <row r="177" spans="1:15" ht="15.75" thickBot="1">
      <c r="A177" s="27"/>
      <c r="B177" s="176"/>
      <c r="C177" s="176"/>
      <c r="D177" s="223">
        <v>4</v>
      </c>
      <c r="E177" s="224" t="s">
        <v>18</v>
      </c>
      <c r="F177" s="219"/>
      <c r="G177" s="220"/>
      <c r="H177" s="564">
        <f>+'ACUM-JUNIO'!B148</f>
        <v>4</v>
      </c>
      <c r="I177" s="225">
        <f>H178/H180</f>
        <v>0</v>
      </c>
      <c r="J177" s="176"/>
      <c r="K177" s="176"/>
      <c r="L177" s="176"/>
      <c r="M177" s="176"/>
      <c r="N177" s="176"/>
      <c r="O177" s="27"/>
    </row>
    <row r="178" spans="1:15" ht="15.75" thickBot="1">
      <c r="A178" s="27"/>
      <c r="B178" s="176"/>
      <c r="C178" s="176"/>
      <c r="D178" s="217">
        <v>3</v>
      </c>
      <c r="E178" s="218" t="s">
        <v>30</v>
      </c>
      <c r="F178" s="219"/>
      <c r="G178" s="220"/>
      <c r="H178" s="564">
        <f>+'ACUM-JUNIO'!B147</f>
        <v>0</v>
      </c>
      <c r="I178" s="210">
        <f>H177/H180</f>
        <v>1.0075566750629723E-2</v>
      </c>
      <c r="J178" s="176"/>
      <c r="K178" s="176"/>
      <c r="L178" s="176"/>
      <c r="M178" s="176"/>
      <c r="N178" s="176"/>
      <c r="O178" s="27"/>
    </row>
    <row r="179" spans="1:15" ht="15.75" thickBot="1">
      <c r="A179" s="27"/>
      <c r="B179" s="176"/>
      <c r="C179" s="176"/>
      <c r="D179" s="176"/>
      <c r="E179" s="176"/>
      <c r="F179" s="176"/>
      <c r="G179" s="176"/>
      <c r="H179" s="176"/>
      <c r="I179" s="176"/>
      <c r="J179" s="176"/>
      <c r="K179" s="176"/>
      <c r="L179" s="176"/>
      <c r="M179" s="176"/>
      <c r="N179" s="176"/>
      <c r="O179" s="27"/>
    </row>
    <row r="180" spans="1:15" s="169" customFormat="1" ht="16.5" thickBot="1">
      <c r="A180" s="166"/>
      <c r="B180" s="176"/>
      <c r="C180" s="176"/>
      <c r="D180" s="176"/>
      <c r="E180" s="176"/>
      <c r="F180" s="176"/>
      <c r="G180" s="211" t="s">
        <v>2</v>
      </c>
      <c r="H180" s="216">
        <f>SUM(H175:H178)</f>
        <v>397</v>
      </c>
      <c r="I180" s="226">
        <f>SUM(I175:I178)</f>
        <v>0.99999999999999989</v>
      </c>
      <c r="J180" s="176"/>
      <c r="K180" s="176"/>
      <c r="L180" s="176"/>
      <c r="M180" s="176"/>
      <c r="N180" s="176"/>
      <c r="O180" s="166"/>
    </row>
    <row r="181" spans="1:15">
      <c r="A181" s="27"/>
      <c r="B181" s="176"/>
      <c r="C181" s="176"/>
      <c r="D181" s="176"/>
      <c r="E181" s="176"/>
      <c r="F181" s="176"/>
      <c r="G181" s="176"/>
      <c r="H181" s="176"/>
      <c r="I181" s="176"/>
      <c r="J181" s="176"/>
      <c r="K181" s="176"/>
      <c r="L181" s="176"/>
      <c r="M181" s="176"/>
      <c r="N181" s="176"/>
      <c r="O181" s="27"/>
    </row>
    <row r="182" spans="1:15">
      <c r="A182" s="27"/>
      <c r="B182" s="176"/>
      <c r="C182" s="176"/>
      <c r="D182" s="176"/>
      <c r="E182" s="176"/>
      <c r="F182" s="176"/>
      <c r="G182" s="176"/>
      <c r="H182" s="176"/>
      <c r="I182" s="176"/>
      <c r="J182" s="176"/>
      <c r="K182" s="176"/>
      <c r="L182" s="176"/>
      <c r="M182" s="176"/>
      <c r="N182" s="176"/>
      <c r="O182" s="27"/>
    </row>
    <row r="183" spans="1:15" ht="18.75" customHeight="1">
      <c r="A183" s="27"/>
      <c r="B183" s="176"/>
      <c r="C183" s="176"/>
      <c r="D183" s="176"/>
      <c r="E183" s="176"/>
      <c r="F183" s="176"/>
      <c r="G183" s="176"/>
      <c r="H183" s="176"/>
      <c r="I183" s="176"/>
      <c r="J183" s="176"/>
      <c r="K183" s="176"/>
      <c r="L183" s="176"/>
      <c r="M183" s="176"/>
      <c r="N183" s="176"/>
      <c r="O183" s="27"/>
    </row>
    <row r="184" spans="1:15">
      <c r="A184" s="27"/>
      <c r="B184" s="176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27"/>
    </row>
    <row r="185" spans="1:15">
      <c r="A185" s="27"/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6"/>
      <c r="N185" s="176"/>
      <c r="O185" s="27"/>
    </row>
    <row r="186" spans="1:15">
      <c r="A186" s="27"/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27"/>
    </row>
    <row r="187" spans="1:15">
      <c r="A187" s="27"/>
      <c r="B187" s="176"/>
      <c r="C187" s="176"/>
      <c r="D187" s="176"/>
      <c r="E187" s="176"/>
      <c r="F187" s="176"/>
      <c r="G187" s="176"/>
      <c r="H187" s="176"/>
      <c r="I187" s="176"/>
      <c r="J187" s="176"/>
      <c r="K187" s="176"/>
      <c r="L187" s="176"/>
      <c r="M187" s="176"/>
      <c r="N187" s="176"/>
      <c r="O187" s="27"/>
    </row>
    <row r="188" spans="1:15">
      <c r="A188" s="27"/>
      <c r="B188" s="176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27"/>
    </row>
    <row r="189" spans="1:15">
      <c r="A189" s="27"/>
      <c r="B189" s="176"/>
      <c r="C189" s="176"/>
      <c r="D189" s="176"/>
      <c r="E189" s="176"/>
      <c r="F189" s="176"/>
      <c r="G189" s="176"/>
      <c r="H189" s="176"/>
      <c r="I189" s="176"/>
      <c r="J189" s="176"/>
      <c r="K189" s="176"/>
      <c r="L189" s="176"/>
      <c r="M189" s="176"/>
      <c r="N189" s="176"/>
      <c r="O189" s="27"/>
    </row>
    <row r="190" spans="1:15">
      <c r="A190" s="27"/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27"/>
    </row>
    <row r="191" spans="1:15">
      <c r="A191" s="27"/>
      <c r="B191" s="176"/>
      <c r="C191" s="176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27"/>
    </row>
    <row r="192" spans="1:15">
      <c r="A192" s="27"/>
      <c r="B192" s="176"/>
      <c r="C192" s="176"/>
      <c r="D192" s="176"/>
      <c r="E192" s="176"/>
      <c r="F192" s="176"/>
      <c r="G192" s="176"/>
      <c r="H192" s="176"/>
      <c r="I192" s="176"/>
      <c r="J192" s="176"/>
      <c r="K192" s="176"/>
      <c r="L192" s="176"/>
      <c r="M192" s="176"/>
      <c r="N192" s="176"/>
      <c r="O192" s="27"/>
    </row>
    <row r="193" spans="1:15">
      <c r="A193" s="27"/>
      <c r="B193" s="176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27"/>
    </row>
    <row r="194" spans="1:15">
      <c r="A194" s="27"/>
      <c r="B194" s="176"/>
      <c r="C194" s="176"/>
      <c r="D194" s="176"/>
      <c r="E194" s="176"/>
      <c r="F194" s="176"/>
      <c r="G194" s="176"/>
      <c r="H194" s="176"/>
      <c r="I194" s="176"/>
      <c r="J194" s="176"/>
      <c r="K194" s="176"/>
      <c r="L194" s="176"/>
      <c r="M194" s="176"/>
      <c r="N194" s="176"/>
      <c r="O194" s="27"/>
    </row>
    <row r="195" spans="1:15">
      <c r="A195" s="27"/>
      <c r="B195" s="176"/>
      <c r="C195" s="176"/>
      <c r="D195" s="51"/>
      <c r="E195" s="51"/>
      <c r="F195" s="51"/>
      <c r="G195" s="61"/>
      <c r="H195" s="51"/>
      <c r="I195" s="51"/>
      <c r="J195" s="176"/>
      <c r="K195" s="176"/>
      <c r="L195" s="176"/>
      <c r="M195" s="176"/>
      <c r="N195" s="176"/>
      <c r="O195" s="27"/>
    </row>
    <row r="196" spans="1:15">
      <c r="A196" s="27"/>
      <c r="B196" s="176"/>
      <c r="C196" s="176"/>
      <c r="D196" s="51"/>
      <c r="E196" s="51"/>
      <c r="F196" s="51"/>
      <c r="G196" s="61"/>
      <c r="H196" s="51"/>
      <c r="I196" s="51"/>
      <c r="J196" s="176"/>
      <c r="K196" s="176"/>
      <c r="L196" s="176"/>
      <c r="M196" s="176"/>
      <c r="N196" s="176"/>
      <c r="O196" s="27"/>
    </row>
    <row r="197" spans="1:15">
      <c r="A197" s="27"/>
      <c r="B197" s="176"/>
      <c r="C197" s="176"/>
      <c r="D197" s="51"/>
      <c r="E197" s="51"/>
      <c r="F197" s="51"/>
      <c r="G197" s="61"/>
      <c r="H197" s="51"/>
      <c r="I197" s="51"/>
      <c r="J197" s="176"/>
      <c r="K197" s="176"/>
      <c r="L197" s="176"/>
      <c r="M197" s="176"/>
      <c r="N197" s="176"/>
      <c r="O197" s="27"/>
    </row>
    <row r="198" spans="1:15">
      <c r="A198" s="27"/>
      <c r="B198" s="176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27"/>
    </row>
    <row r="199" spans="1:15">
      <c r="A199" s="27"/>
      <c r="B199" s="176"/>
      <c r="C199" s="176"/>
      <c r="D199" s="176"/>
      <c r="E199" s="176"/>
      <c r="F199" s="176"/>
      <c r="G199" s="176"/>
      <c r="H199" s="176"/>
      <c r="I199" s="176"/>
      <c r="J199" s="176"/>
      <c r="K199" s="176"/>
      <c r="L199" s="176"/>
      <c r="M199" s="176"/>
      <c r="N199" s="176"/>
      <c r="O199" s="27"/>
    </row>
    <row r="200" spans="1:15">
      <c r="A200" s="27"/>
      <c r="B200" s="176"/>
      <c r="C200" s="176"/>
      <c r="D200" s="176"/>
      <c r="E200" s="176"/>
      <c r="F200" s="176"/>
      <c r="G200" s="176"/>
      <c r="H200" s="176"/>
      <c r="I200" s="176"/>
      <c r="J200" s="176"/>
      <c r="K200" s="176"/>
      <c r="L200" s="176"/>
      <c r="M200" s="176"/>
      <c r="N200" s="176"/>
      <c r="O200" s="27"/>
    </row>
    <row r="201" spans="1:15">
      <c r="A201" s="27"/>
      <c r="B201" s="176"/>
      <c r="C201" s="176"/>
      <c r="D201" s="176"/>
      <c r="E201" s="176"/>
      <c r="F201" s="176"/>
      <c r="G201" s="176"/>
      <c r="H201" s="176"/>
      <c r="I201" s="176"/>
      <c r="J201" s="176"/>
      <c r="K201" s="176"/>
      <c r="L201" s="176"/>
      <c r="M201" s="176"/>
      <c r="N201" s="176"/>
      <c r="O201" s="27"/>
    </row>
    <row r="202" spans="1:15">
      <c r="A202" s="27"/>
      <c r="B202" s="176"/>
      <c r="C202" s="176"/>
      <c r="D202" s="176"/>
      <c r="E202" s="176"/>
      <c r="F202" s="176"/>
      <c r="G202" s="176"/>
      <c r="H202" s="176"/>
      <c r="I202" s="176"/>
      <c r="J202" s="176"/>
      <c r="K202" s="176"/>
      <c r="L202" s="176"/>
      <c r="M202" s="176"/>
      <c r="N202" s="176"/>
      <c r="O202" s="27"/>
    </row>
    <row r="203" spans="1:15">
      <c r="A203" s="27"/>
      <c r="B203" s="176"/>
      <c r="C203" s="176"/>
      <c r="D203" s="176"/>
      <c r="E203" s="176"/>
      <c r="F203" s="176"/>
      <c r="G203" s="176"/>
      <c r="H203" s="176"/>
      <c r="I203" s="176"/>
      <c r="J203" s="176"/>
      <c r="K203" s="176"/>
      <c r="L203" s="176"/>
      <c r="M203" s="176"/>
      <c r="N203" s="176"/>
      <c r="O203" s="27"/>
    </row>
    <row r="204" spans="1:15">
      <c r="A204" s="27"/>
      <c r="B204" s="176"/>
      <c r="C204" s="176"/>
      <c r="D204" s="176"/>
      <c r="E204" s="176"/>
      <c r="F204" s="176"/>
      <c r="G204" s="176"/>
      <c r="H204" s="176"/>
      <c r="I204" s="176"/>
      <c r="J204" s="176"/>
      <c r="K204" s="176"/>
      <c r="L204" s="176"/>
      <c r="M204" s="176"/>
      <c r="N204" s="176"/>
      <c r="O204" s="27"/>
    </row>
    <row r="205" spans="1:15">
      <c r="A205" s="27"/>
      <c r="B205" s="176"/>
      <c r="C205" s="176"/>
      <c r="D205" s="176"/>
      <c r="E205" s="176"/>
      <c r="F205" s="176"/>
      <c r="G205" s="176"/>
      <c r="H205" s="176"/>
      <c r="I205" s="176"/>
      <c r="J205" s="176"/>
      <c r="K205" s="176"/>
      <c r="L205" s="176"/>
      <c r="M205" s="176"/>
      <c r="N205" s="176"/>
      <c r="O205" s="27"/>
    </row>
    <row r="206" spans="1:15">
      <c r="A206" s="27"/>
      <c r="B206" s="176"/>
      <c r="C206" s="176"/>
      <c r="D206" s="176"/>
      <c r="E206" s="176"/>
      <c r="F206" s="176"/>
      <c r="G206" s="176"/>
      <c r="H206" s="176"/>
      <c r="I206" s="176"/>
      <c r="J206" s="176"/>
      <c r="K206" s="176"/>
      <c r="L206" s="176"/>
      <c r="M206" s="176"/>
      <c r="N206" s="176"/>
      <c r="O206" s="27"/>
    </row>
    <row r="207" spans="1:15">
      <c r="A207" s="27"/>
      <c r="B207" s="176"/>
      <c r="C207" s="176"/>
      <c r="D207" s="176"/>
      <c r="E207" s="176"/>
      <c r="F207" s="176"/>
      <c r="G207" s="176"/>
      <c r="H207" s="176"/>
      <c r="I207" s="176"/>
      <c r="J207" s="176"/>
      <c r="K207" s="176"/>
      <c r="L207" s="176"/>
      <c r="M207" s="176"/>
      <c r="N207" s="176"/>
      <c r="O207" s="27"/>
    </row>
    <row r="208" spans="1:15">
      <c r="A208" s="27"/>
      <c r="B208" s="176"/>
      <c r="C208" s="176"/>
      <c r="D208" s="176"/>
      <c r="E208" s="176"/>
      <c r="F208" s="176"/>
      <c r="G208" s="176"/>
      <c r="H208" s="176"/>
      <c r="I208" s="176"/>
      <c r="J208" s="176"/>
      <c r="K208" s="176"/>
      <c r="L208" s="176"/>
      <c r="M208" s="176"/>
      <c r="N208" s="176"/>
      <c r="O208" s="27"/>
    </row>
    <row r="209" spans="1:15" ht="15.75" thickBot="1">
      <c r="A209" s="27"/>
      <c r="B209" s="176"/>
      <c r="C209" s="176"/>
      <c r="D209" s="176"/>
      <c r="E209" s="176"/>
      <c r="F209" s="176"/>
      <c r="G209" s="176"/>
      <c r="H209" s="176"/>
      <c r="I209" s="176"/>
      <c r="J209" s="176"/>
      <c r="K209" s="176"/>
      <c r="L209" s="176"/>
      <c r="M209" s="176"/>
      <c r="N209" s="176"/>
      <c r="O209" s="27"/>
    </row>
    <row r="210" spans="1:15" ht="19.5" thickBot="1">
      <c r="A210" s="27"/>
      <c r="B210" s="176"/>
      <c r="C210" s="176"/>
      <c r="D210" s="599" t="s">
        <v>189</v>
      </c>
      <c r="E210" s="600"/>
      <c r="F210" s="600"/>
      <c r="G210" s="600"/>
      <c r="H210" s="600"/>
      <c r="I210" s="601"/>
      <c r="J210" s="176"/>
      <c r="K210" s="176"/>
      <c r="L210" s="176"/>
      <c r="M210" s="176"/>
      <c r="N210" s="176"/>
      <c r="O210" s="27"/>
    </row>
    <row r="211" spans="1:15" ht="15.75" thickBot="1">
      <c r="A211" s="27"/>
      <c r="B211" s="176"/>
      <c r="C211" s="176"/>
      <c r="D211" s="217">
        <v>1</v>
      </c>
      <c r="E211" s="588" t="str">
        <f>+'ACUM-JUNIO'!A156</f>
        <v>ECONOMICA ADMINISTRATIVA</v>
      </c>
      <c r="F211" s="589"/>
      <c r="G211" s="584"/>
      <c r="H211" s="200">
        <f>+'ACUM-JUNIO'!B145</f>
        <v>242</v>
      </c>
      <c r="I211" s="222">
        <f>H211/H216</f>
        <v>0.60957178841309823</v>
      </c>
      <c r="J211" s="176"/>
      <c r="K211" s="176"/>
      <c r="L211" s="176"/>
      <c r="M211" s="176"/>
      <c r="N211" s="176"/>
      <c r="O211" s="27"/>
    </row>
    <row r="212" spans="1:15" ht="15.75" thickBot="1">
      <c r="A212" s="27"/>
      <c r="B212" s="176"/>
      <c r="C212" s="176"/>
      <c r="D212" s="217">
        <v>4</v>
      </c>
      <c r="E212" s="588" t="str">
        <f>+'ACUM-JUNIO'!A157</f>
        <v>SERV. PUB.</v>
      </c>
      <c r="F212" s="589"/>
      <c r="G212" s="584"/>
      <c r="H212" s="200">
        <f>+'ACUM-JUNIO'!B146</f>
        <v>151</v>
      </c>
      <c r="I212" s="210">
        <f>H212/H216</f>
        <v>0.38035264483627201</v>
      </c>
      <c r="J212" s="176"/>
      <c r="K212" s="176"/>
      <c r="L212" s="176"/>
      <c r="M212" s="176"/>
      <c r="N212" s="176"/>
      <c r="O212" s="27"/>
    </row>
    <row r="213" spans="1:15" ht="15.75" customHeight="1" thickBot="1">
      <c r="A213" s="27"/>
      <c r="B213" s="176"/>
      <c r="C213" s="176"/>
      <c r="D213" s="217">
        <v>2</v>
      </c>
      <c r="E213" s="588" t="str">
        <f>+'ACUM-JUNIO'!A159</f>
        <v>TRAMITE</v>
      </c>
      <c r="F213" s="589"/>
      <c r="G213" s="584"/>
      <c r="H213" s="200">
        <f>+'ACUM-JUNIO'!B148</f>
        <v>4</v>
      </c>
      <c r="I213" s="210">
        <f>+H213/H216</f>
        <v>1.0075566750629723E-2</v>
      </c>
      <c r="J213" s="176"/>
      <c r="K213" s="176"/>
      <c r="L213" s="176"/>
      <c r="M213" s="176"/>
      <c r="N213" s="176"/>
      <c r="O213" s="27"/>
    </row>
    <row r="214" spans="1:15" ht="15.75" thickBot="1">
      <c r="A214" s="27"/>
      <c r="B214" s="176"/>
      <c r="C214" s="176"/>
      <c r="D214" s="217">
        <v>3</v>
      </c>
      <c r="E214" s="588" t="str">
        <f>+'ACUM-JUNIO'!A158</f>
        <v>LEGAL</v>
      </c>
      <c r="F214" s="589"/>
      <c r="G214" s="584"/>
      <c r="H214" s="200">
        <f>+'ACUM-JUNIO'!B147</f>
        <v>0</v>
      </c>
      <c r="I214" s="225">
        <f>+H214/H216</f>
        <v>0</v>
      </c>
      <c r="J214" s="176"/>
      <c r="K214" s="176"/>
      <c r="L214" s="176"/>
      <c r="M214" s="176"/>
      <c r="N214" s="176"/>
      <c r="O214" s="27"/>
    </row>
    <row r="215" spans="1:15" ht="15.75" thickBot="1">
      <c r="A215" s="27"/>
      <c r="B215" s="176"/>
      <c r="C215" s="176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27"/>
    </row>
    <row r="216" spans="1:15" s="169" customFormat="1" ht="16.5" thickBot="1">
      <c r="A216" s="166"/>
      <c r="B216" s="176"/>
      <c r="C216" s="176"/>
      <c r="D216" s="176"/>
      <c r="E216" s="176"/>
      <c r="F216" s="176"/>
      <c r="G216" s="211" t="s">
        <v>2</v>
      </c>
      <c r="H216" s="201">
        <f>SUM(H211:H214)</f>
        <v>397</v>
      </c>
      <c r="I216" s="212">
        <f>SUM(I211:I214)</f>
        <v>0.99999999999999989</v>
      </c>
      <c r="J216" s="176"/>
      <c r="K216" s="176"/>
      <c r="L216" s="176"/>
      <c r="M216" s="176"/>
      <c r="N216" s="176"/>
      <c r="O216" s="166"/>
    </row>
    <row r="217" spans="1:15" ht="44.25" customHeight="1">
      <c r="A217" s="27"/>
      <c r="B217" s="176"/>
      <c r="C217" s="176"/>
      <c r="D217" s="176"/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27"/>
    </row>
    <row r="218" spans="1:15">
      <c r="A218" s="27"/>
      <c r="B218" s="176"/>
      <c r="C218" s="176"/>
      <c r="D218" s="176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27"/>
    </row>
    <row r="219" spans="1:15">
      <c r="A219" s="27"/>
      <c r="B219" s="176"/>
      <c r="C219" s="176"/>
      <c r="D219" s="51"/>
      <c r="E219" s="51"/>
      <c r="F219" s="51"/>
      <c r="G219" s="51"/>
      <c r="H219" s="51"/>
      <c r="I219" s="51"/>
      <c r="J219" s="176"/>
      <c r="K219" s="176"/>
      <c r="L219" s="176"/>
      <c r="M219" s="176"/>
      <c r="N219" s="176"/>
      <c r="O219" s="27"/>
    </row>
    <row r="220" spans="1:15">
      <c r="A220" s="27"/>
      <c r="B220" s="176"/>
      <c r="C220" s="176"/>
      <c r="D220" s="51"/>
      <c r="E220" s="51"/>
      <c r="F220" s="51"/>
      <c r="G220" s="51"/>
      <c r="H220" s="51"/>
      <c r="I220" s="51"/>
      <c r="J220" s="176"/>
      <c r="K220" s="176"/>
      <c r="L220" s="176"/>
      <c r="M220" s="176"/>
      <c r="N220" s="176"/>
      <c r="O220" s="27"/>
    </row>
    <row r="221" spans="1:15">
      <c r="A221" s="27"/>
      <c r="B221" s="176"/>
      <c r="C221" s="176"/>
      <c r="D221" s="51"/>
      <c r="E221" s="51"/>
      <c r="F221" s="51"/>
      <c r="G221" s="51"/>
      <c r="H221" s="51"/>
      <c r="I221" s="51"/>
      <c r="J221" s="176"/>
      <c r="K221" s="176"/>
      <c r="L221" s="176"/>
      <c r="M221" s="176"/>
      <c r="N221" s="176"/>
      <c r="O221" s="27"/>
    </row>
    <row r="222" spans="1:15">
      <c r="A222" s="27"/>
      <c r="B222" s="176"/>
      <c r="C222" s="176"/>
      <c r="D222" s="51"/>
      <c r="E222" s="51"/>
      <c r="F222" s="51"/>
      <c r="G222" s="51"/>
      <c r="H222" s="51"/>
      <c r="I222" s="51"/>
      <c r="J222" s="176"/>
      <c r="K222" s="176"/>
      <c r="L222" s="176"/>
      <c r="M222" s="176"/>
      <c r="N222" s="176"/>
      <c r="O222" s="27"/>
    </row>
    <row r="223" spans="1:15">
      <c r="A223" s="27"/>
      <c r="B223" s="176"/>
      <c r="C223" s="176"/>
      <c r="D223" s="51"/>
      <c r="E223" s="51"/>
      <c r="F223" s="51"/>
      <c r="G223" s="51"/>
      <c r="H223" s="51"/>
      <c r="I223" s="51"/>
      <c r="J223" s="176"/>
      <c r="K223" s="176"/>
      <c r="L223" s="176"/>
      <c r="M223" s="176"/>
      <c r="N223" s="176"/>
      <c r="O223" s="27"/>
    </row>
    <row r="224" spans="1:15">
      <c r="A224" s="27"/>
      <c r="B224" s="176"/>
      <c r="C224" s="176"/>
      <c r="D224" s="51"/>
      <c r="E224" s="51"/>
      <c r="F224" s="51"/>
      <c r="G224" s="51"/>
      <c r="H224" s="51"/>
      <c r="I224" s="51"/>
      <c r="J224" s="176"/>
      <c r="K224" s="176"/>
      <c r="L224" s="176"/>
      <c r="M224" s="176"/>
      <c r="N224" s="176"/>
      <c r="O224" s="27"/>
    </row>
    <row r="225" spans="1:15">
      <c r="A225" s="27"/>
      <c r="B225" s="176"/>
      <c r="C225" s="176"/>
      <c r="D225" s="51"/>
      <c r="E225" s="51"/>
      <c r="F225" s="51"/>
      <c r="G225" s="51"/>
      <c r="H225" s="51"/>
      <c r="I225" s="51"/>
      <c r="J225" s="176"/>
      <c r="K225" s="176"/>
      <c r="L225" s="176"/>
      <c r="M225" s="176"/>
      <c r="N225" s="176"/>
      <c r="O225" s="27"/>
    </row>
    <row r="226" spans="1:15">
      <c r="A226" s="27"/>
      <c r="B226" s="176"/>
      <c r="C226" s="176"/>
      <c r="D226" s="51"/>
      <c r="E226" s="51"/>
      <c r="F226" s="51"/>
      <c r="G226" s="51"/>
      <c r="H226" s="51"/>
      <c r="I226" s="51"/>
      <c r="J226" s="176"/>
      <c r="K226" s="176"/>
      <c r="L226" s="176"/>
      <c r="M226" s="176"/>
      <c r="N226" s="176"/>
      <c r="O226" s="27"/>
    </row>
    <row r="227" spans="1:15">
      <c r="A227" s="27"/>
      <c r="B227" s="176"/>
      <c r="C227" s="176"/>
      <c r="D227" s="51"/>
      <c r="E227" s="51"/>
      <c r="F227" s="51"/>
      <c r="G227" s="51"/>
      <c r="H227" s="51"/>
      <c r="I227" s="51"/>
      <c r="J227" s="176"/>
      <c r="K227" s="176"/>
      <c r="L227" s="176"/>
      <c r="M227" s="176"/>
      <c r="N227" s="176"/>
      <c r="O227" s="27"/>
    </row>
    <row r="228" spans="1:15">
      <c r="A228" s="27"/>
      <c r="B228" s="176"/>
      <c r="C228" s="176"/>
      <c r="D228" s="51"/>
      <c r="E228" s="51"/>
      <c r="F228" s="51"/>
      <c r="G228" s="51"/>
      <c r="H228" s="51"/>
      <c r="I228" s="51"/>
      <c r="J228" s="176"/>
      <c r="K228" s="176"/>
      <c r="L228" s="176"/>
      <c r="M228" s="176"/>
      <c r="N228" s="176"/>
      <c r="O228" s="27"/>
    </row>
    <row r="229" spans="1:15">
      <c r="A229" s="27"/>
      <c r="B229" s="176"/>
      <c r="C229" s="176"/>
      <c r="D229" s="51"/>
      <c r="E229" s="51"/>
      <c r="F229" s="51"/>
      <c r="G229" s="51"/>
      <c r="H229" s="51"/>
      <c r="I229" s="51"/>
      <c r="J229" s="176"/>
      <c r="K229" s="176"/>
      <c r="L229" s="176"/>
      <c r="M229" s="176"/>
      <c r="N229" s="176"/>
      <c r="O229" s="27"/>
    </row>
    <row r="230" spans="1:15">
      <c r="A230" s="27"/>
      <c r="B230" s="176"/>
      <c r="C230" s="176"/>
      <c r="D230" s="51"/>
      <c r="E230" s="51"/>
      <c r="F230" s="51"/>
      <c r="G230" s="51"/>
      <c r="H230" s="51"/>
      <c r="I230" s="51"/>
      <c r="J230" s="176"/>
      <c r="K230" s="176"/>
      <c r="L230" s="176"/>
      <c r="M230" s="176"/>
      <c r="N230" s="176"/>
      <c r="O230" s="27"/>
    </row>
    <row r="231" spans="1:15">
      <c r="A231" s="27"/>
      <c r="B231" s="176"/>
      <c r="C231" s="176"/>
      <c r="D231" s="51"/>
      <c r="E231" s="51"/>
      <c r="F231" s="51"/>
      <c r="G231" s="51"/>
      <c r="H231" s="51"/>
      <c r="I231" s="51"/>
      <c r="J231" s="176"/>
      <c r="K231" s="176"/>
      <c r="L231" s="176"/>
      <c r="M231" s="176"/>
      <c r="N231" s="176"/>
      <c r="O231" s="27"/>
    </row>
    <row r="232" spans="1:15">
      <c r="A232" s="27"/>
      <c r="B232" s="176"/>
      <c r="C232" s="176"/>
      <c r="D232" s="176"/>
      <c r="E232" s="176"/>
      <c r="F232" s="176"/>
      <c r="G232" s="176"/>
      <c r="H232" s="176"/>
      <c r="I232" s="176"/>
      <c r="J232" s="176"/>
      <c r="K232" s="176"/>
      <c r="L232" s="176"/>
      <c r="M232" s="176"/>
      <c r="N232" s="176"/>
      <c r="O232" s="27"/>
    </row>
    <row r="233" spans="1:15">
      <c r="A233" s="27"/>
      <c r="B233" s="176"/>
      <c r="C233" s="176"/>
      <c r="D233" s="176"/>
      <c r="E233" s="176"/>
      <c r="F233" s="176"/>
      <c r="G233" s="176"/>
      <c r="H233" s="176"/>
      <c r="I233" s="176"/>
      <c r="J233" s="176"/>
      <c r="K233" s="176"/>
      <c r="L233" s="176"/>
      <c r="M233" s="176"/>
      <c r="N233" s="176"/>
      <c r="O233" s="27"/>
    </row>
    <row r="234" spans="1:15">
      <c r="A234" s="27"/>
      <c r="B234" s="176"/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27"/>
    </row>
    <row r="235" spans="1:15">
      <c r="A235" s="27"/>
      <c r="B235" s="176"/>
      <c r="C235" s="176"/>
      <c r="D235" s="176"/>
      <c r="E235" s="176"/>
      <c r="F235" s="176"/>
      <c r="G235" s="176"/>
      <c r="H235" s="176"/>
      <c r="I235" s="176"/>
      <c r="J235" s="176"/>
      <c r="K235" s="176"/>
      <c r="L235" s="176"/>
      <c r="M235" s="176"/>
      <c r="N235" s="176"/>
      <c r="O235" s="27"/>
    </row>
    <row r="236" spans="1:15">
      <c r="A236" s="27"/>
      <c r="B236" s="176"/>
      <c r="C236" s="176"/>
      <c r="D236" s="176"/>
      <c r="E236" s="176"/>
      <c r="F236" s="176"/>
      <c r="G236" s="176"/>
      <c r="H236" s="176"/>
      <c r="I236" s="176"/>
      <c r="J236" s="176"/>
      <c r="K236" s="176"/>
      <c r="L236" s="176"/>
      <c r="M236" s="176"/>
      <c r="N236" s="176"/>
      <c r="O236" s="27"/>
    </row>
    <row r="237" spans="1:15">
      <c r="A237" s="27"/>
      <c r="B237" s="176"/>
      <c r="C237" s="176"/>
      <c r="D237" s="176"/>
      <c r="E237" s="176"/>
      <c r="F237" s="176"/>
      <c r="G237" s="176"/>
      <c r="H237" s="176"/>
      <c r="I237" s="176"/>
      <c r="J237" s="176"/>
      <c r="K237" s="176"/>
      <c r="L237" s="176"/>
      <c r="M237" s="176"/>
      <c r="N237" s="176"/>
      <c r="O237" s="27"/>
    </row>
    <row r="238" spans="1:15">
      <c r="A238" s="27"/>
      <c r="B238" s="176"/>
      <c r="C238" s="176"/>
      <c r="D238" s="176"/>
      <c r="E238" s="176"/>
      <c r="F238" s="176"/>
      <c r="G238" s="176"/>
      <c r="H238" s="176"/>
      <c r="I238" s="176"/>
      <c r="J238" s="176"/>
      <c r="K238" s="176"/>
      <c r="L238" s="176"/>
      <c r="M238" s="176"/>
      <c r="N238" s="176"/>
      <c r="O238" s="27"/>
    </row>
    <row r="239" spans="1:15">
      <c r="A239" s="27"/>
      <c r="B239" s="176"/>
      <c r="C239" s="176"/>
      <c r="D239" s="176"/>
      <c r="E239" s="176"/>
      <c r="F239" s="176"/>
      <c r="G239" s="176"/>
      <c r="H239" s="176"/>
      <c r="I239" s="176"/>
      <c r="J239" s="176"/>
      <c r="K239" s="176"/>
      <c r="L239" s="176"/>
      <c r="M239" s="176"/>
      <c r="N239" s="176"/>
      <c r="O239" s="27"/>
    </row>
    <row r="240" spans="1:15">
      <c r="A240" s="27"/>
      <c r="B240" s="176"/>
      <c r="C240" s="176"/>
      <c r="D240" s="176"/>
      <c r="E240" s="176"/>
      <c r="F240" s="176"/>
      <c r="G240" s="176"/>
      <c r="H240" s="176"/>
      <c r="I240" s="176"/>
      <c r="J240" s="176"/>
      <c r="K240" s="176"/>
      <c r="L240" s="176"/>
      <c r="M240" s="176"/>
      <c r="N240" s="176"/>
      <c r="O240" s="27"/>
    </row>
    <row r="241" spans="1:15">
      <c r="A241" s="27"/>
      <c r="B241" s="176"/>
      <c r="C241" s="176"/>
      <c r="D241" s="176"/>
      <c r="E241" s="176"/>
      <c r="F241" s="176"/>
      <c r="G241" s="176"/>
      <c r="H241" s="176"/>
      <c r="I241" s="176"/>
      <c r="J241" s="176"/>
      <c r="K241" s="176"/>
      <c r="L241" s="176"/>
      <c r="M241" s="176"/>
      <c r="N241" s="176"/>
      <c r="O241" s="27"/>
    </row>
    <row r="242" spans="1:15">
      <c r="A242" s="27"/>
      <c r="B242" s="176"/>
      <c r="C242" s="176"/>
      <c r="D242" s="176"/>
      <c r="E242" s="176"/>
      <c r="F242" s="176"/>
      <c r="G242" s="176"/>
      <c r="H242" s="176"/>
      <c r="I242" s="176"/>
      <c r="J242" s="176"/>
      <c r="K242" s="176"/>
      <c r="L242" s="176"/>
      <c r="M242" s="176"/>
      <c r="N242" s="176"/>
      <c r="O242" s="27"/>
    </row>
    <row r="243" spans="1:15">
      <c r="A243" s="27"/>
      <c r="B243" s="176"/>
      <c r="C243" s="176"/>
      <c r="D243" s="176"/>
      <c r="E243" s="176"/>
      <c r="F243" s="176"/>
      <c r="G243" s="176"/>
      <c r="H243" s="176"/>
      <c r="I243" s="176"/>
      <c r="J243" s="176"/>
      <c r="K243" s="176"/>
      <c r="L243" s="176"/>
      <c r="M243" s="176"/>
      <c r="N243" s="176"/>
      <c r="O243" s="27"/>
    </row>
    <row r="244" spans="1:15">
      <c r="A244" s="27"/>
      <c r="B244" s="176"/>
      <c r="C244" s="176"/>
      <c r="D244" s="176"/>
      <c r="E244" s="176"/>
      <c r="F244" s="176"/>
      <c r="G244" s="176"/>
      <c r="H244" s="176"/>
      <c r="I244" s="176"/>
      <c r="J244" s="176"/>
      <c r="K244" s="176"/>
      <c r="L244" s="176"/>
      <c r="M244" s="176"/>
      <c r="N244" s="176"/>
      <c r="O244" s="27"/>
    </row>
    <row r="245" spans="1:15">
      <c r="A245" s="27"/>
      <c r="B245" s="176"/>
      <c r="C245" s="176"/>
      <c r="D245" s="176"/>
      <c r="E245" s="176"/>
      <c r="F245" s="176"/>
      <c r="G245" s="176"/>
      <c r="H245" s="176"/>
      <c r="I245" s="176"/>
      <c r="J245" s="176"/>
      <c r="K245" s="176"/>
      <c r="L245" s="176"/>
      <c r="M245" s="176"/>
      <c r="N245" s="176"/>
      <c r="O245" s="27"/>
    </row>
    <row r="246" spans="1:15" ht="15.75" thickBot="1">
      <c r="A246" s="27"/>
      <c r="B246" s="176"/>
      <c r="C246" s="176"/>
      <c r="D246" s="176"/>
      <c r="E246" s="176"/>
      <c r="F246" s="176"/>
      <c r="G246" s="176"/>
      <c r="H246" s="176"/>
      <c r="I246" s="176"/>
      <c r="J246" s="176"/>
      <c r="K246" s="176"/>
      <c r="L246" s="176"/>
      <c r="M246" s="176"/>
      <c r="N246" s="176"/>
      <c r="O246" s="27"/>
    </row>
    <row r="247" spans="1:15" ht="19.5" thickBot="1">
      <c r="A247" s="27"/>
      <c r="B247" s="176"/>
      <c r="C247" s="176"/>
      <c r="D247" s="599" t="s">
        <v>191</v>
      </c>
      <c r="E247" s="600"/>
      <c r="F247" s="600"/>
      <c r="G247" s="600"/>
      <c r="H247" s="600"/>
      <c r="I247" s="601"/>
      <c r="J247" s="176"/>
      <c r="K247" s="176"/>
      <c r="L247" s="176"/>
      <c r="M247" s="176"/>
      <c r="N247" s="176"/>
      <c r="O247" s="27"/>
    </row>
    <row r="248" spans="1:15" ht="15.75" thickBot="1">
      <c r="A248" s="27"/>
      <c r="B248" s="176"/>
      <c r="C248" s="176"/>
      <c r="D248" s="217">
        <v>1</v>
      </c>
      <c r="E248" s="588" t="str">
        <f>+'ACUM-JUNIO'!A168</f>
        <v>INFOMEX</v>
      </c>
      <c r="F248" s="589"/>
      <c r="G248" s="584"/>
      <c r="H248" s="200">
        <f>+'ACUM-JUNIO'!B168</f>
        <v>197</v>
      </c>
      <c r="I248" s="222">
        <f>H249/H253</f>
        <v>0.3501259445843829</v>
      </c>
      <c r="J248" s="176"/>
      <c r="K248" s="176"/>
      <c r="L248" s="176"/>
      <c r="M248" s="176"/>
      <c r="N248" s="176"/>
      <c r="O248" s="27"/>
    </row>
    <row r="249" spans="1:15" ht="15.75" customHeight="1" thickBot="1">
      <c r="A249" s="27"/>
      <c r="B249" s="176"/>
      <c r="C249" s="176"/>
      <c r="D249" s="217">
        <v>2</v>
      </c>
      <c r="E249" s="588" t="str">
        <f>+'ACUM-JUNIO'!A167</f>
        <v>CORREO ELECTRONICO</v>
      </c>
      <c r="F249" s="589"/>
      <c r="G249" s="584"/>
      <c r="H249" s="200">
        <f>+'ACUM-JUNIO'!B167</f>
        <v>139</v>
      </c>
      <c r="I249" s="222">
        <f>H248/H253</f>
        <v>0.49622166246851385</v>
      </c>
      <c r="J249" s="176"/>
      <c r="K249" s="176"/>
      <c r="L249" s="176"/>
      <c r="M249" s="176"/>
      <c r="N249" s="176"/>
      <c r="O249" s="27"/>
    </row>
    <row r="250" spans="1:15" ht="15.75" thickBot="1">
      <c r="A250" s="27"/>
      <c r="B250" s="176"/>
      <c r="C250" s="176"/>
      <c r="D250" s="217">
        <v>3</v>
      </c>
      <c r="E250" s="588" t="str">
        <f>+'ACUM-JUNIO'!A170</f>
        <v>NOTIFICACIÓN PERSONAL</v>
      </c>
      <c r="F250" s="589"/>
      <c r="G250" s="584"/>
      <c r="H250" s="200">
        <f>+'ACUM-JUNIO'!B170</f>
        <v>42</v>
      </c>
      <c r="I250" s="222">
        <f>+H250/H253</f>
        <v>0.10579345088161209</v>
      </c>
      <c r="J250" s="176"/>
      <c r="K250" s="176"/>
      <c r="L250" s="176"/>
      <c r="M250" s="176"/>
      <c r="N250" s="176"/>
      <c r="O250" s="27"/>
    </row>
    <row r="251" spans="1:15" ht="15.75" customHeight="1" thickBot="1">
      <c r="A251" s="27"/>
      <c r="B251" s="176"/>
      <c r="C251" s="176"/>
      <c r="D251" s="217">
        <v>4</v>
      </c>
      <c r="E251" s="588" t="str">
        <f>+'ACUM-JUNIO'!A169</f>
        <v>LISTAS</v>
      </c>
      <c r="F251" s="589"/>
      <c r="G251" s="584"/>
      <c r="H251" s="200">
        <f>+'ACUM-JUNIO'!B169</f>
        <v>19</v>
      </c>
      <c r="I251" s="222">
        <f>+H251/H253</f>
        <v>4.7858942065491183E-2</v>
      </c>
      <c r="J251" s="176"/>
      <c r="K251" s="176"/>
      <c r="L251" s="176"/>
      <c r="M251" s="176"/>
      <c r="N251" s="176"/>
      <c r="O251" s="27"/>
    </row>
    <row r="252" spans="1:15" ht="15.75" thickBot="1">
      <c r="A252" s="27"/>
      <c r="B252" s="176"/>
      <c r="C252" s="176"/>
      <c r="D252" s="176"/>
      <c r="E252" s="176"/>
      <c r="F252" s="176"/>
      <c r="G252" s="176"/>
      <c r="H252" s="176"/>
      <c r="I252" s="176"/>
      <c r="J252" s="176"/>
      <c r="K252" s="176"/>
      <c r="L252" s="176"/>
      <c r="M252" s="176"/>
      <c r="N252" s="176"/>
      <c r="O252" s="27"/>
    </row>
    <row r="253" spans="1:15" s="169" customFormat="1" ht="16.5" thickBot="1">
      <c r="A253" s="166"/>
      <c r="B253" s="199"/>
      <c r="C253" s="199"/>
      <c r="D253" s="199"/>
      <c r="E253" s="199"/>
      <c r="F253" s="199"/>
      <c r="G253" s="211" t="s">
        <v>2</v>
      </c>
      <c r="H253" s="201">
        <f>SUM(H248:H252)</f>
        <v>397</v>
      </c>
      <c r="I253" s="212">
        <f>SUM(I248:I252)</f>
        <v>1</v>
      </c>
      <c r="J253" s="176"/>
      <c r="K253" s="176"/>
      <c r="L253" s="176"/>
      <c r="M253" s="176"/>
      <c r="N253" s="176"/>
      <c r="O253" s="166"/>
    </row>
    <row r="254" spans="1:15" ht="35.25" customHeight="1">
      <c r="A254" s="27"/>
      <c r="B254" s="176"/>
      <c r="C254" s="176"/>
      <c r="D254" s="176"/>
      <c r="E254" s="176"/>
      <c r="F254" s="176"/>
      <c r="G254" s="176"/>
      <c r="H254" s="176"/>
      <c r="I254" s="176"/>
      <c r="J254" s="176"/>
      <c r="K254" s="176"/>
      <c r="L254" s="176"/>
      <c r="M254" s="176"/>
      <c r="N254" s="176"/>
      <c r="O254" s="27"/>
    </row>
    <row r="255" spans="1:15">
      <c r="A255" s="27"/>
      <c r="B255" s="176"/>
      <c r="C255" s="176"/>
      <c r="D255" s="176"/>
      <c r="E255" s="176"/>
      <c r="F255" s="176"/>
      <c r="G255" s="176"/>
      <c r="H255" s="176"/>
      <c r="I255" s="176"/>
      <c r="J255" s="176"/>
      <c r="K255" s="176"/>
      <c r="L255" s="176"/>
      <c r="M255" s="176"/>
      <c r="N255" s="176"/>
      <c r="O255" s="27"/>
    </row>
    <row r="256" spans="1:15">
      <c r="A256" s="27"/>
      <c r="B256" s="176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6"/>
      <c r="N256" s="176"/>
      <c r="O256" s="27"/>
    </row>
    <row r="257" spans="1:15">
      <c r="A257" s="27"/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6"/>
      <c r="N257" s="176"/>
      <c r="O257" s="27"/>
    </row>
    <row r="258" spans="1:15">
      <c r="A258" s="27"/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6"/>
      <c r="N258" s="176"/>
      <c r="O258" s="27"/>
    </row>
    <row r="259" spans="1:15">
      <c r="A259" s="27"/>
      <c r="B259" s="176"/>
      <c r="C259" s="176"/>
      <c r="D259" s="176"/>
      <c r="E259" s="176"/>
      <c r="F259" s="176"/>
      <c r="G259" s="176"/>
      <c r="H259" s="176"/>
      <c r="I259" s="176"/>
      <c r="J259" s="176"/>
      <c r="K259" s="176"/>
      <c r="L259" s="176"/>
      <c r="M259" s="176"/>
      <c r="N259" s="176"/>
      <c r="O259" s="27"/>
    </row>
    <row r="260" spans="1:15">
      <c r="A260" s="27"/>
      <c r="B260" s="176"/>
      <c r="C260" s="176"/>
      <c r="D260" s="176"/>
      <c r="E260" s="176"/>
      <c r="F260" s="176"/>
      <c r="G260" s="176"/>
      <c r="H260" s="176"/>
      <c r="I260" s="176"/>
      <c r="J260" s="176"/>
      <c r="K260" s="176"/>
      <c r="L260" s="176"/>
      <c r="M260" s="176"/>
      <c r="N260" s="176"/>
      <c r="O260" s="27"/>
    </row>
    <row r="261" spans="1:15">
      <c r="A261" s="27"/>
      <c r="B261" s="176"/>
      <c r="C261" s="176"/>
      <c r="D261" s="176"/>
      <c r="E261" s="176"/>
      <c r="F261" s="176"/>
      <c r="G261" s="176"/>
      <c r="H261" s="176"/>
      <c r="I261" s="176"/>
      <c r="J261" s="176"/>
      <c r="K261" s="176"/>
      <c r="L261" s="176"/>
      <c r="M261" s="176"/>
      <c r="N261" s="176"/>
      <c r="O261" s="27"/>
    </row>
    <row r="262" spans="1:15">
      <c r="A262" s="27"/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27"/>
    </row>
    <row r="263" spans="1:15">
      <c r="A263" s="27"/>
      <c r="B263" s="176"/>
      <c r="C263" s="176"/>
      <c r="D263" s="176"/>
      <c r="E263" s="176"/>
      <c r="F263" s="176"/>
      <c r="G263" s="176"/>
      <c r="H263" s="176"/>
      <c r="I263" s="176"/>
      <c r="J263" s="176"/>
      <c r="K263" s="176"/>
      <c r="L263" s="176"/>
      <c r="M263" s="176"/>
      <c r="N263" s="176"/>
      <c r="O263" s="27"/>
    </row>
    <row r="264" spans="1:15">
      <c r="A264" s="27"/>
      <c r="B264" s="176"/>
      <c r="C264" s="176"/>
      <c r="D264" s="176"/>
      <c r="E264" s="176"/>
      <c r="F264" s="176"/>
      <c r="G264" s="176"/>
      <c r="H264" s="176"/>
      <c r="I264" s="176"/>
      <c r="J264" s="176"/>
      <c r="K264" s="176"/>
      <c r="L264" s="176"/>
      <c r="M264" s="176"/>
      <c r="N264" s="176"/>
      <c r="O264" s="27"/>
    </row>
    <row r="265" spans="1:15">
      <c r="A265" s="27"/>
      <c r="B265" s="176"/>
      <c r="C265" s="176"/>
      <c r="D265" s="176"/>
      <c r="E265" s="176"/>
      <c r="F265" s="176"/>
      <c r="G265" s="176"/>
      <c r="H265" s="176"/>
      <c r="I265" s="176"/>
      <c r="J265" s="176"/>
      <c r="K265" s="176"/>
      <c r="L265" s="176"/>
      <c r="M265" s="176"/>
      <c r="N265" s="176"/>
      <c r="O265" s="27"/>
    </row>
    <row r="266" spans="1:15">
      <c r="A266" s="27"/>
      <c r="B266" s="176"/>
      <c r="C266" s="176"/>
      <c r="D266" s="176"/>
      <c r="E266" s="176"/>
      <c r="F266" s="176"/>
      <c r="G266" s="176"/>
      <c r="H266" s="176"/>
      <c r="I266" s="176"/>
      <c r="J266" s="176"/>
      <c r="K266" s="176"/>
      <c r="L266" s="176"/>
      <c r="M266" s="176"/>
      <c r="N266" s="176"/>
      <c r="O266" s="27"/>
    </row>
    <row r="267" spans="1:15">
      <c r="A267" s="27"/>
      <c r="B267" s="176"/>
      <c r="C267" s="176"/>
      <c r="D267" s="176"/>
      <c r="E267" s="176"/>
      <c r="F267" s="176"/>
      <c r="G267" s="176"/>
      <c r="H267" s="176"/>
      <c r="I267" s="176"/>
      <c r="J267" s="176"/>
      <c r="K267" s="176"/>
      <c r="L267" s="176"/>
      <c r="M267" s="176"/>
      <c r="N267" s="176"/>
      <c r="O267" s="27"/>
    </row>
    <row r="268" spans="1:15">
      <c r="A268" s="27"/>
      <c r="B268" s="176"/>
      <c r="C268" s="176"/>
      <c r="D268" s="176"/>
      <c r="E268" s="176"/>
      <c r="F268" s="176"/>
      <c r="G268" s="176"/>
      <c r="H268" s="176"/>
      <c r="I268" s="176"/>
      <c r="J268" s="176"/>
      <c r="K268" s="176"/>
      <c r="L268" s="176"/>
      <c r="M268" s="176"/>
      <c r="N268" s="176"/>
      <c r="O268" s="27"/>
    </row>
    <row r="269" spans="1:15">
      <c r="A269" s="27"/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27"/>
    </row>
    <row r="270" spans="1:15">
      <c r="A270" s="27"/>
      <c r="B270" s="176"/>
      <c r="C270" s="176"/>
      <c r="D270" s="176"/>
      <c r="E270" s="176"/>
      <c r="F270" s="176"/>
      <c r="G270" s="176"/>
      <c r="H270" s="176"/>
      <c r="I270" s="176"/>
      <c r="J270" s="176"/>
      <c r="K270" s="176"/>
      <c r="L270" s="176"/>
      <c r="M270" s="176"/>
      <c r="N270" s="176"/>
      <c r="O270" s="27"/>
    </row>
    <row r="271" spans="1:15">
      <c r="A271" s="27"/>
      <c r="B271" s="176"/>
      <c r="C271" s="176"/>
      <c r="D271" s="176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27"/>
    </row>
    <row r="272" spans="1:15" ht="32.25" customHeight="1">
      <c r="A272" s="27"/>
      <c r="B272" s="176"/>
      <c r="C272" s="176"/>
      <c r="D272" s="176"/>
      <c r="E272" s="176"/>
      <c r="F272" s="176"/>
      <c r="G272" s="176"/>
      <c r="H272" s="176"/>
      <c r="I272" s="176"/>
      <c r="J272" s="176"/>
      <c r="K272" s="176"/>
      <c r="L272" s="176"/>
      <c r="M272" s="176"/>
      <c r="N272" s="176"/>
      <c r="O272" s="27"/>
    </row>
    <row r="273" spans="1:15" ht="32.25" customHeight="1">
      <c r="A273" s="27"/>
      <c r="B273" s="176"/>
      <c r="C273" s="176"/>
      <c r="D273" s="176"/>
      <c r="E273" s="176"/>
      <c r="F273" s="176"/>
      <c r="G273" s="176"/>
      <c r="H273" s="176"/>
      <c r="I273" s="176"/>
      <c r="J273" s="176"/>
      <c r="K273" s="176"/>
      <c r="L273" s="176"/>
      <c r="M273" s="176"/>
      <c r="N273" s="176"/>
      <c r="O273" s="27"/>
    </row>
    <row r="274" spans="1:15" ht="32.25" customHeight="1">
      <c r="A274" s="27"/>
      <c r="B274" s="176"/>
      <c r="C274" s="176"/>
      <c r="D274" s="176"/>
      <c r="E274" s="176"/>
      <c r="F274" s="176"/>
      <c r="G274" s="176"/>
      <c r="H274" s="176"/>
      <c r="I274" s="176"/>
      <c r="J274" s="176"/>
      <c r="K274" s="176"/>
      <c r="L274" s="176"/>
      <c r="M274" s="176"/>
      <c r="N274" s="176"/>
      <c r="O274" s="27"/>
    </row>
    <row r="275" spans="1:15" ht="32.25" customHeight="1">
      <c r="A275" s="27"/>
      <c r="B275" s="176"/>
      <c r="C275" s="176"/>
      <c r="D275" s="176"/>
      <c r="E275" s="176"/>
      <c r="F275" s="176"/>
      <c r="G275" s="176"/>
      <c r="H275" s="176"/>
      <c r="I275" s="176"/>
      <c r="J275" s="176"/>
      <c r="K275" s="176"/>
      <c r="L275" s="176"/>
      <c r="M275" s="176"/>
      <c r="N275" s="176"/>
      <c r="O275" s="27"/>
    </row>
    <row r="276" spans="1:15" ht="32.25" customHeight="1">
      <c r="A276" s="27"/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27"/>
    </row>
    <row r="277" spans="1:15" ht="32.25" customHeight="1" thickBot="1">
      <c r="A277" s="27"/>
      <c r="B277" s="176"/>
      <c r="C277" s="176"/>
      <c r="D277" s="176"/>
      <c r="E277" s="176"/>
      <c r="F277" s="176"/>
      <c r="G277" s="176"/>
      <c r="H277" s="176"/>
      <c r="I277" s="176"/>
      <c r="J277" s="176"/>
      <c r="K277" s="176"/>
      <c r="L277" s="176"/>
      <c r="M277" s="176"/>
      <c r="N277" s="176"/>
      <c r="O277" s="27"/>
    </row>
    <row r="278" spans="1:15" ht="19.5" thickBot="1">
      <c r="A278" s="27"/>
      <c r="B278" s="176"/>
      <c r="C278" s="176"/>
      <c r="D278" s="599" t="s">
        <v>212</v>
      </c>
      <c r="E278" s="600"/>
      <c r="F278" s="600"/>
      <c r="G278" s="601"/>
      <c r="H278" s="176"/>
      <c r="I278" s="176"/>
      <c r="J278" s="176"/>
      <c r="K278" s="176"/>
      <c r="L278" s="176"/>
      <c r="M278" s="176"/>
      <c r="N278" s="176"/>
      <c r="O278" s="27"/>
    </row>
    <row r="279" spans="1:15" ht="15.75" customHeight="1" thickBot="1">
      <c r="A279" s="27"/>
      <c r="B279" s="176"/>
      <c r="C279" s="176"/>
      <c r="D279" s="200">
        <v>1</v>
      </c>
      <c r="E279" s="240" t="str">
        <f>+'ACUM-JUNIO'!A283</f>
        <v>Consejería Juridica</v>
      </c>
      <c r="F279" s="241"/>
      <c r="G279" s="227">
        <f>+'ACUM-JUNIO'!B283</f>
        <v>0</v>
      </c>
      <c r="H279" s="176"/>
      <c r="I279" s="176"/>
      <c r="J279" s="176"/>
      <c r="K279" s="176"/>
      <c r="L279" s="176"/>
      <c r="M279" s="176"/>
      <c r="N279" s="176"/>
      <c r="O279" s="27"/>
    </row>
    <row r="280" spans="1:15" ht="15.75" customHeight="1" thickBot="1">
      <c r="A280" s="27"/>
      <c r="B280" s="176"/>
      <c r="C280" s="176"/>
      <c r="D280" s="200">
        <v>2</v>
      </c>
      <c r="E280" s="240" t="str">
        <f>+'ACUM-JUNIO'!A287</f>
        <v xml:space="preserve">Coordinación de la Oficina de Presidencia </v>
      </c>
      <c r="F280" s="241"/>
      <c r="G280" s="227">
        <f>+'ACUM-JUNIO'!B287</f>
        <v>0</v>
      </c>
      <c r="H280" s="176"/>
      <c r="I280" s="176"/>
      <c r="J280" s="176"/>
      <c r="K280" s="176"/>
      <c r="L280" s="176"/>
      <c r="M280" s="176"/>
      <c r="N280" s="176"/>
      <c r="O280" s="27"/>
    </row>
    <row r="281" spans="1:15" ht="15.75" thickBot="1">
      <c r="A281" s="27"/>
      <c r="B281" s="176"/>
      <c r="C281" s="176"/>
      <c r="D281" s="200">
        <v>3</v>
      </c>
      <c r="E281" s="240" t="str">
        <f>+'ACUM-JUNIO'!A300</f>
        <v>Instituto Municipal de la Juventud</v>
      </c>
      <c r="F281" s="241"/>
      <c r="G281" s="227">
        <f>+'ACUM-JUNIO'!B300</f>
        <v>0</v>
      </c>
      <c r="H281" s="176"/>
      <c r="I281" s="176"/>
      <c r="J281" s="176"/>
      <c r="K281" s="176"/>
      <c r="L281" s="176"/>
      <c r="M281" s="176"/>
      <c r="N281" s="176"/>
      <c r="O281" s="27"/>
    </row>
    <row r="282" spans="1:15" ht="15.75" customHeight="1" thickBot="1">
      <c r="A282" s="27"/>
      <c r="B282" s="176"/>
      <c r="C282" s="176"/>
      <c r="D282" s="200">
        <v>4</v>
      </c>
      <c r="E282" s="240" t="str">
        <f>+'ACUM-JUNIO'!A301</f>
        <v>Instituto Municipal de la Mujer</v>
      </c>
      <c r="F282" s="241"/>
      <c r="G282" s="227">
        <f>+'ACUM-JUNIO'!B301</f>
        <v>0</v>
      </c>
      <c r="H282" s="176"/>
      <c r="I282" s="176"/>
      <c r="J282" s="176"/>
      <c r="K282" s="176"/>
      <c r="L282" s="176"/>
      <c r="M282" s="176"/>
      <c r="N282" s="176"/>
      <c r="O282" s="27"/>
    </row>
    <row r="283" spans="1:15" ht="15.75" customHeight="1" thickBot="1">
      <c r="A283" s="27"/>
      <c r="B283" s="176"/>
      <c r="C283" s="176"/>
      <c r="D283" s="200">
        <v>5</v>
      </c>
      <c r="E283" s="240" t="str">
        <f>+'ACUM-JUNIO'!A311</f>
        <v>Protección al Medio Ambiente</v>
      </c>
      <c r="F283" s="241"/>
      <c r="G283" s="227">
        <f>+'ACUM-JUNIO'!B311</f>
        <v>0</v>
      </c>
      <c r="H283" s="176"/>
      <c r="I283" s="176"/>
      <c r="J283" s="176"/>
      <c r="K283" s="176"/>
      <c r="L283" s="176"/>
      <c r="M283" s="176"/>
      <c r="N283" s="176"/>
      <c r="O283" s="27"/>
    </row>
    <row r="284" spans="1:15" ht="15.75" customHeight="1" thickBot="1">
      <c r="A284" s="27"/>
      <c r="B284" s="176"/>
      <c r="C284" s="176"/>
      <c r="D284" s="200">
        <v>6</v>
      </c>
      <c r="E284" s="240" t="str">
        <f>+'ACUM-JUNIO'!A315</f>
        <v>Regidores</v>
      </c>
      <c r="F284" s="241"/>
      <c r="G284" s="227">
        <f>+'ACUM-JUNIO'!B315</f>
        <v>0</v>
      </c>
      <c r="H284" s="176"/>
      <c r="I284" s="176"/>
      <c r="J284" s="176"/>
      <c r="K284" s="176"/>
      <c r="L284" s="176"/>
      <c r="M284" s="176"/>
      <c r="N284" s="176"/>
      <c r="O284" s="27"/>
    </row>
    <row r="285" spans="1:15" ht="15.75" customHeight="1" thickBot="1">
      <c r="A285" s="27"/>
      <c r="B285" s="176"/>
      <c r="C285" s="176"/>
      <c r="D285" s="200">
        <v>7</v>
      </c>
      <c r="E285" s="240" t="str">
        <f>+'ACUM-JUNIO'!A319</f>
        <v>Sanidad Animal</v>
      </c>
      <c r="F285" s="241"/>
      <c r="G285" s="227">
        <f>+'ACUM-JUNIO'!B319</f>
        <v>1</v>
      </c>
      <c r="H285" s="176"/>
      <c r="I285" s="176"/>
      <c r="J285" s="176"/>
      <c r="K285" s="176"/>
      <c r="L285" s="176"/>
      <c r="M285" s="176"/>
      <c r="N285" s="176"/>
      <c r="O285" s="27"/>
    </row>
    <row r="286" spans="1:15" ht="15.75" customHeight="1" thickBot="1">
      <c r="A286" s="27"/>
      <c r="B286" s="176"/>
      <c r="C286" s="176"/>
      <c r="D286" s="200">
        <v>8</v>
      </c>
      <c r="E286" s="240" t="str">
        <f>+'ACUM-JUNIO'!A282</f>
        <v>Comunidad Digna</v>
      </c>
      <c r="F286" s="241"/>
      <c r="G286" s="227">
        <f>+'ACUM-JUNIO'!B282</f>
        <v>2</v>
      </c>
      <c r="H286" s="176"/>
      <c r="I286" s="176"/>
      <c r="J286" s="176"/>
      <c r="K286" s="176"/>
      <c r="L286" s="176"/>
      <c r="M286" s="176"/>
      <c r="N286" s="176"/>
      <c r="O286" s="27"/>
    </row>
    <row r="287" spans="1:15" ht="15.75" customHeight="1" thickBot="1">
      <c r="A287" s="27"/>
      <c r="B287" s="176"/>
      <c r="C287" s="176"/>
      <c r="D287" s="200">
        <v>9</v>
      </c>
      <c r="E287" s="240" t="str">
        <f>+'ACUM-JUNIO'!A284</f>
        <v>Contraloría</v>
      </c>
      <c r="F287" s="241"/>
      <c r="G287" s="227">
        <f>+'ACUM-JUNIO'!B284</f>
        <v>2</v>
      </c>
      <c r="H287" s="176"/>
      <c r="I287" s="176"/>
      <c r="J287" s="176"/>
      <c r="K287" s="176"/>
      <c r="L287" s="176"/>
      <c r="M287" s="176"/>
      <c r="N287" s="176"/>
      <c r="O287" s="27"/>
    </row>
    <row r="288" spans="1:15" ht="15.75" customHeight="1" thickBot="1">
      <c r="A288" s="27"/>
      <c r="B288" s="176"/>
      <c r="C288" s="176"/>
      <c r="D288" s="200">
        <v>10</v>
      </c>
      <c r="E288" s="240" t="str">
        <f>+'ACUM-JUNIO'!A285</f>
        <v>Coordinación de Delegaciones</v>
      </c>
      <c r="F288" s="241"/>
      <c r="G288" s="227">
        <f>+'ACUM-JUNIO'!B285</f>
        <v>2</v>
      </c>
      <c r="H288" s="176"/>
      <c r="I288" s="176"/>
      <c r="J288" s="176"/>
      <c r="K288" s="176"/>
      <c r="L288" s="176"/>
      <c r="M288" s="176"/>
      <c r="N288" s="176"/>
      <c r="O288" s="27"/>
    </row>
    <row r="289" spans="1:15" ht="15.75" customHeight="1" thickBot="1">
      <c r="A289" s="27"/>
      <c r="B289" s="176"/>
      <c r="C289" s="176"/>
      <c r="D289" s="200">
        <v>11</v>
      </c>
      <c r="E289" s="240" t="str">
        <f>+'ACUM-JUNIO'!A286</f>
        <v>Coordinación de Gabinete</v>
      </c>
      <c r="F289" s="241"/>
      <c r="G289" s="227">
        <f>+'ACUM-JUNIO'!B286</f>
        <v>2</v>
      </c>
      <c r="H289" s="176"/>
      <c r="I289" s="176"/>
      <c r="J289" s="176"/>
      <c r="K289" s="176"/>
      <c r="L289" s="176"/>
      <c r="M289" s="176"/>
      <c r="N289" s="176"/>
      <c r="O289" s="27"/>
    </row>
    <row r="290" spans="1:15" ht="15.75" customHeight="1" thickBot="1">
      <c r="A290" s="27"/>
      <c r="B290" s="176"/>
      <c r="C290" s="176"/>
      <c r="D290" s="200">
        <v>12</v>
      </c>
      <c r="E290" s="240" t="str">
        <f>+'ACUM-JUNIO'!A288</f>
        <v>Coordinación General  Oficina Central de Gobierno, Estrategía y opinión Pública</v>
      </c>
      <c r="F290" s="241"/>
      <c r="G290" s="227">
        <f>+'ACUM-JUNIO'!B288</f>
        <v>2</v>
      </c>
      <c r="H290" s="176"/>
      <c r="I290" s="176"/>
      <c r="J290" s="176"/>
      <c r="K290" s="176"/>
      <c r="L290" s="176"/>
      <c r="M290" s="176"/>
      <c r="N290" s="176"/>
      <c r="O290" s="27"/>
    </row>
    <row r="291" spans="1:15" ht="15.75" customHeight="1" thickBot="1">
      <c r="A291" s="27"/>
      <c r="B291" s="176"/>
      <c r="C291" s="176"/>
      <c r="D291" s="200">
        <v>13</v>
      </c>
      <c r="E291" s="240" t="str">
        <f>+'ACUM-JUNIO'!A303</f>
        <v>Junta Municipal de Reclutamiento</v>
      </c>
      <c r="F291" s="241"/>
      <c r="G291" s="227">
        <f>+'ACUM-JUNIO'!B303</f>
        <v>2</v>
      </c>
      <c r="H291" s="176"/>
      <c r="I291" s="176"/>
      <c r="J291" s="176"/>
      <c r="K291" s="176"/>
      <c r="L291" s="176"/>
      <c r="M291" s="176"/>
      <c r="N291" s="176"/>
      <c r="O291" s="27"/>
    </row>
    <row r="292" spans="1:15" ht="20.25" customHeight="1" thickBot="1">
      <c r="A292" s="27"/>
      <c r="B292" s="176"/>
      <c r="C292" s="176"/>
      <c r="D292" s="200">
        <v>14</v>
      </c>
      <c r="E292" s="240" t="str">
        <f>+'ACUM-JUNIO'!A316</f>
        <v>Registro Civil</v>
      </c>
      <c r="F292" s="241"/>
      <c r="G292" s="227">
        <f>+'ACUM-JUNIO'!B316</f>
        <v>2</v>
      </c>
      <c r="H292" s="176"/>
      <c r="I292" s="176"/>
      <c r="J292" s="176"/>
      <c r="K292" s="176"/>
      <c r="L292" s="176"/>
      <c r="M292" s="176"/>
      <c r="N292" s="176"/>
      <c r="O292" s="27"/>
    </row>
    <row r="293" spans="1:15" ht="29.25" customHeight="1" thickBot="1">
      <c r="A293" s="27"/>
      <c r="B293" s="176"/>
      <c r="C293" s="176"/>
      <c r="D293" s="200">
        <v>15</v>
      </c>
      <c r="E293" s="240" t="str">
        <f>+'ACUM-JUNIO'!A320</f>
        <v>Secretaria del Ayuntamiento</v>
      </c>
      <c r="F293" s="241"/>
      <c r="G293" s="227">
        <f>+'ACUM-JUNIO'!B320</f>
        <v>2</v>
      </c>
      <c r="H293" s="176"/>
      <c r="I293" s="176"/>
      <c r="J293" s="176"/>
      <c r="K293" s="176"/>
      <c r="L293" s="176"/>
      <c r="M293" s="176"/>
      <c r="N293" s="176"/>
      <c r="O293" s="27"/>
    </row>
    <row r="294" spans="1:15" ht="15.75" thickBot="1">
      <c r="A294" s="27"/>
      <c r="B294" s="176"/>
      <c r="C294" s="176"/>
      <c r="D294" s="200">
        <v>16</v>
      </c>
      <c r="E294" s="240" t="str">
        <f>+'ACUM-JUNIO'!A325</f>
        <v>Vinculación Asuntos Religiosos</v>
      </c>
      <c r="F294" s="241"/>
      <c r="G294" s="227">
        <f>+'ACUM-JUNIO'!B325</f>
        <v>2</v>
      </c>
      <c r="H294" s="176"/>
      <c r="I294" s="176"/>
      <c r="J294" s="176"/>
      <c r="K294" s="176"/>
      <c r="L294" s="176"/>
      <c r="M294" s="176"/>
      <c r="N294" s="176"/>
      <c r="O294" s="27"/>
    </row>
    <row r="295" spans="1:15" ht="15.75" customHeight="1" thickBot="1">
      <c r="A295" s="27"/>
      <c r="B295" s="176"/>
      <c r="C295" s="176"/>
      <c r="D295" s="200">
        <v>17</v>
      </c>
      <c r="E295" s="240" t="str">
        <f>+'ACUM-JUNIO'!A277</f>
        <v>Catastro</v>
      </c>
      <c r="F295" s="241"/>
      <c r="G295" s="227">
        <f>+'ACUM-JUNIO'!B277</f>
        <v>3</v>
      </c>
      <c r="H295" s="176"/>
      <c r="I295" s="176"/>
      <c r="J295" s="176"/>
      <c r="K295" s="176"/>
      <c r="L295" s="176"/>
      <c r="M295" s="176"/>
      <c r="N295" s="176"/>
      <c r="O295" s="27"/>
    </row>
    <row r="296" spans="1:15" ht="15.75" customHeight="1" thickBot="1">
      <c r="A296" s="27"/>
      <c r="B296" s="176"/>
      <c r="C296" s="176"/>
      <c r="D296" s="200">
        <v>18</v>
      </c>
      <c r="E296" s="240" t="str">
        <f>+'ACUM-JUNIO'!A279</f>
        <v>Centro de  Promoción Económica y Turismo</v>
      </c>
      <c r="F296" s="241"/>
      <c r="G296" s="227">
        <f>+'ACUM-JUNIO'!B279</f>
        <v>3</v>
      </c>
      <c r="H296" s="176"/>
      <c r="I296" s="176"/>
      <c r="J296" s="176"/>
      <c r="K296" s="176"/>
      <c r="L296" s="176"/>
      <c r="M296" s="176"/>
      <c r="N296" s="176"/>
      <c r="O296" s="27"/>
    </row>
    <row r="297" spans="1:15" ht="15.75" customHeight="1" thickBot="1">
      <c r="A297" s="27"/>
      <c r="B297" s="176"/>
      <c r="C297" s="176"/>
      <c r="D297" s="200">
        <v>19</v>
      </c>
      <c r="E297" s="240" t="str">
        <f>+'ACUM-JUNIO'!A281</f>
        <v>Comunicación Social</v>
      </c>
      <c r="F297" s="241"/>
      <c r="G297" s="227">
        <f>+'ACUM-JUNIO'!B281</f>
        <v>3</v>
      </c>
      <c r="H297" s="176"/>
      <c r="I297" s="176"/>
      <c r="J297" s="176"/>
      <c r="K297" s="176"/>
      <c r="L297" s="176"/>
      <c r="M297" s="176"/>
      <c r="N297" s="176"/>
      <c r="O297" s="27"/>
    </row>
    <row r="298" spans="1:15" ht="15.75" customHeight="1" thickBot="1">
      <c r="A298" s="27"/>
      <c r="B298" s="176"/>
      <c r="C298" s="176"/>
      <c r="D298" s="200">
        <v>20</v>
      </c>
      <c r="E298" s="240" t="str">
        <f>+'ACUM-JUNIO'!A289</f>
        <v>Coplademun</v>
      </c>
      <c r="F298" s="241"/>
      <c r="G298" s="227">
        <f>+'ACUM-JUNIO'!B289</f>
        <v>3</v>
      </c>
      <c r="H298" s="176"/>
      <c r="I298" s="176"/>
      <c r="J298" s="176"/>
      <c r="K298" s="176"/>
      <c r="L298" s="176"/>
      <c r="M298" s="176"/>
      <c r="N298" s="176"/>
      <c r="O298" s="27"/>
    </row>
    <row r="299" spans="1:15" ht="28.5" customHeight="1" thickBot="1">
      <c r="A299" s="27"/>
      <c r="B299" s="176"/>
      <c r="C299" s="176"/>
      <c r="D299" s="200">
        <v>21</v>
      </c>
      <c r="E299" s="240" t="str">
        <f>+'ACUM-JUNIO'!A291</f>
        <v>Dirección General de  Innovación y Tecnología</v>
      </c>
      <c r="F299" s="241"/>
      <c r="G299" s="227">
        <f>+'ACUM-JUNIO'!B291</f>
        <v>3</v>
      </c>
      <c r="H299" s="176"/>
      <c r="I299" s="176"/>
      <c r="J299" s="176"/>
      <c r="K299" s="176"/>
      <c r="L299" s="176"/>
      <c r="M299" s="176"/>
      <c r="N299" s="176"/>
      <c r="O299" s="27"/>
    </row>
    <row r="300" spans="1:15" ht="15.75" customHeight="1" thickBot="1">
      <c r="A300" s="27"/>
      <c r="B300" s="176"/>
      <c r="C300" s="176"/>
      <c r="D300" s="200">
        <v>22</v>
      </c>
      <c r="E300" s="240" t="str">
        <f>+'ACUM-JUNIO'!A298</f>
        <v>Instituto de Capacitación y Oferta Educativa</v>
      </c>
      <c r="F300" s="241"/>
      <c r="G300" s="227">
        <f>+'ACUM-JUNIO'!B298</f>
        <v>3</v>
      </c>
      <c r="H300" s="176"/>
      <c r="I300" s="176"/>
      <c r="J300" s="176"/>
      <c r="K300" s="176"/>
      <c r="L300" s="176"/>
      <c r="M300" s="176"/>
      <c r="N300" s="176"/>
      <c r="O300" s="27"/>
    </row>
    <row r="301" spans="1:15" ht="15.75" customHeight="1" thickBot="1">
      <c r="A301" s="27"/>
      <c r="B301" s="176"/>
      <c r="C301" s="176"/>
      <c r="D301" s="200">
        <v>23</v>
      </c>
      <c r="E301" s="240" t="str">
        <f>+'ACUM-JUNIO'!A299</f>
        <v>Instituto de Cultura</v>
      </c>
      <c r="F301" s="241"/>
      <c r="G301" s="227">
        <f>+'ACUM-JUNIO'!B299</f>
        <v>3</v>
      </c>
      <c r="H301" s="176"/>
      <c r="I301" s="176"/>
      <c r="J301" s="176"/>
      <c r="K301" s="176"/>
      <c r="L301" s="176"/>
      <c r="M301" s="176"/>
      <c r="N301" s="176"/>
      <c r="O301" s="27"/>
    </row>
    <row r="302" spans="1:15" ht="15.75" customHeight="1" thickBot="1">
      <c r="A302" s="27"/>
      <c r="B302" s="176"/>
      <c r="C302" s="176"/>
      <c r="D302" s="200">
        <v>24</v>
      </c>
      <c r="E302" s="240" t="str">
        <f>+'ACUM-JUNIO'!A313</f>
        <v>Proyectos Estratégicos</v>
      </c>
      <c r="F302" s="241"/>
      <c r="G302" s="227">
        <f>+'ACUM-JUNIO'!B313</f>
        <v>3</v>
      </c>
      <c r="H302" s="176"/>
      <c r="I302" s="176"/>
      <c r="J302" s="176"/>
      <c r="K302" s="176"/>
      <c r="L302" s="176"/>
      <c r="M302" s="176"/>
      <c r="N302" s="176"/>
      <c r="O302" s="27"/>
    </row>
    <row r="303" spans="1:15" ht="15.75" customHeight="1" thickBot="1">
      <c r="A303" s="27"/>
      <c r="B303" s="176"/>
      <c r="C303" s="176"/>
      <c r="D303" s="200">
        <v>25</v>
      </c>
      <c r="E303" s="240" t="str">
        <f>+'ACUM-JUNIO'!A317</f>
        <v>Relaciones Exteriores</v>
      </c>
      <c r="F303" s="241"/>
      <c r="G303" s="227">
        <f>+'ACUM-JUNIO'!B317</f>
        <v>3</v>
      </c>
      <c r="H303" s="176"/>
      <c r="I303" s="176"/>
      <c r="J303" s="176"/>
      <c r="K303" s="176"/>
      <c r="L303" s="176"/>
      <c r="M303" s="176"/>
      <c r="N303" s="176"/>
      <c r="O303" s="27"/>
    </row>
    <row r="304" spans="1:15" ht="15.75" customHeight="1" thickBot="1">
      <c r="A304" s="27"/>
      <c r="B304" s="176"/>
      <c r="C304" s="176"/>
      <c r="D304" s="200">
        <v>26</v>
      </c>
      <c r="E304" s="240" t="str">
        <f>+'ACUM-JUNIO'!A318</f>
        <v>Relaciones Públicas</v>
      </c>
      <c r="F304" s="241"/>
      <c r="G304" s="227">
        <f>+'ACUM-JUNIO'!B318</f>
        <v>3</v>
      </c>
      <c r="H304" s="176"/>
      <c r="I304" s="176"/>
      <c r="J304" s="176"/>
      <c r="K304" s="176"/>
      <c r="L304" s="176"/>
      <c r="M304" s="176"/>
      <c r="N304" s="176"/>
      <c r="O304" s="27"/>
    </row>
    <row r="305" spans="1:15" ht="15.75" customHeight="1" thickBot="1">
      <c r="A305" s="27"/>
      <c r="B305" s="176"/>
      <c r="C305" s="176"/>
      <c r="D305" s="200">
        <v>27</v>
      </c>
      <c r="E305" s="240" t="str">
        <f>+'ACUM-JUNIO'!A324</f>
        <v>Transparencia y Acceso a la Información</v>
      </c>
      <c r="F305" s="241"/>
      <c r="G305" s="227">
        <f>+'ACUM-JUNIO'!B324</f>
        <v>3</v>
      </c>
      <c r="H305" s="176"/>
      <c r="I305" s="176"/>
      <c r="J305" s="176"/>
      <c r="K305" s="176"/>
      <c r="L305" s="176"/>
      <c r="M305" s="176"/>
      <c r="N305" s="176"/>
      <c r="O305" s="27"/>
    </row>
    <row r="306" spans="1:15" ht="15.75" customHeight="1" thickBot="1">
      <c r="A306" s="27"/>
      <c r="B306" s="176"/>
      <c r="C306" s="176"/>
      <c r="D306" s="200">
        <v>28</v>
      </c>
      <c r="E306" s="240" t="str">
        <f>+'ACUM-JUNIO'!A278</f>
        <v>Cementerios</v>
      </c>
      <c r="F306" s="241"/>
      <c r="G306" s="227">
        <f>+'ACUM-JUNIO'!B278</f>
        <v>4</v>
      </c>
      <c r="H306" s="176"/>
      <c r="I306" s="176"/>
      <c r="J306" s="176"/>
      <c r="K306" s="176"/>
      <c r="L306" s="176"/>
      <c r="M306" s="176"/>
      <c r="N306" s="176"/>
      <c r="O306" s="27"/>
    </row>
    <row r="307" spans="1:15" ht="15.75" customHeight="1" thickBot="1">
      <c r="A307" s="27"/>
      <c r="B307" s="176"/>
      <c r="C307" s="176"/>
      <c r="D307" s="200">
        <v>29</v>
      </c>
      <c r="E307" s="240" t="str">
        <f>+'ACUM-JUNIO'!A296</f>
        <v>Educación Municipal</v>
      </c>
      <c r="F307" s="241"/>
      <c r="G307" s="227">
        <f>+'ACUM-JUNIO'!B296</f>
        <v>4</v>
      </c>
      <c r="H307" s="176"/>
      <c r="I307" s="176"/>
      <c r="J307" s="176"/>
      <c r="K307" s="176"/>
      <c r="L307" s="176"/>
      <c r="M307" s="176"/>
      <c r="N307" s="176"/>
      <c r="O307" s="27"/>
    </row>
    <row r="308" spans="1:15" ht="15.75" thickBot="1">
      <c r="A308" s="27"/>
      <c r="B308" s="176"/>
      <c r="C308" s="176"/>
      <c r="D308" s="200">
        <v>30</v>
      </c>
      <c r="E308" s="240" t="str">
        <f>+'ACUM-JUNIO'!A302</f>
        <v>Integración y Dictaminación</v>
      </c>
      <c r="F308" s="241"/>
      <c r="G308" s="227">
        <f>+'ACUM-JUNIO'!B302</f>
        <v>4</v>
      </c>
      <c r="H308" s="176"/>
      <c r="I308" s="176"/>
      <c r="J308" s="176"/>
      <c r="K308" s="176"/>
      <c r="L308" s="176"/>
      <c r="M308" s="176"/>
      <c r="N308" s="176"/>
      <c r="O308" s="27"/>
    </row>
    <row r="309" spans="1:15" ht="15.75" customHeight="1" thickBot="1">
      <c r="A309" s="27"/>
      <c r="B309" s="176"/>
      <c r="C309" s="176"/>
      <c r="D309" s="200">
        <v>31</v>
      </c>
      <c r="E309" s="240" t="str">
        <f>+'ACUM-JUNIO'!A314</f>
        <v>Rastros Municipales</v>
      </c>
      <c r="F309" s="241"/>
      <c r="G309" s="227">
        <f>+'ACUM-JUNIO'!B314</f>
        <v>4</v>
      </c>
      <c r="H309" s="176"/>
      <c r="I309" s="176"/>
      <c r="J309" s="176"/>
      <c r="K309" s="176"/>
      <c r="L309" s="176"/>
      <c r="M309" s="176"/>
      <c r="N309" s="176"/>
      <c r="O309" s="27"/>
    </row>
    <row r="310" spans="1:15" ht="15.75" thickBot="1">
      <c r="A310" s="27"/>
      <c r="B310" s="176"/>
      <c r="C310" s="176"/>
      <c r="D310" s="200">
        <v>32</v>
      </c>
      <c r="E310" s="240" t="str">
        <f>+'ACUM-JUNIO'!A271</f>
        <v>Agua y Alcantarillado</v>
      </c>
      <c r="F310" s="241"/>
      <c r="G310" s="227">
        <f>+'ACUM-JUNIO'!B271</f>
        <v>5</v>
      </c>
      <c r="H310" s="176"/>
      <c r="I310" s="176"/>
      <c r="J310" s="176"/>
      <c r="K310" s="176"/>
      <c r="L310" s="176"/>
      <c r="M310" s="176"/>
      <c r="N310" s="176"/>
      <c r="O310" s="27"/>
    </row>
    <row r="311" spans="1:15" ht="15.75" customHeight="1" thickBot="1">
      <c r="A311" s="27"/>
      <c r="B311" s="176"/>
      <c r="C311" s="176"/>
      <c r="D311" s="200">
        <v>33</v>
      </c>
      <c r="E311" s="240" t="str">
        <f>+'ACUM-JUNIO'!A276</f>
        <v>Atención Ciudadana</v>
      </c>
      <c r="F311" s="241"/>
      <c r="G311" s="227">
        <f>+'ACUM-JUNIO'!B276</f>
        <v>5</v>
      </c>
      <c r="H311" s="176"/>
      <c r="I311" s="176"/>
      <c r="J311" s="176"/>
      <c r="K311" s="176"/>
      <c r="L311" s="176"/>
      <c r="M311" s="176"/>
      <c r="N311" s="176"/>
      <c r="O311" s="27"/>
    </row>
    <row r="312" spans="1:15" ht="15.75" customHeight="1" thickBot="1">
      <c r="A312" s="27"/>
      <c r="B312" s="176"/>
      <c r="C312" s="176"/>
      <c r="D312" s="200">
        <v>34</v>
      </c>
      <c r="E312" s="240" t="str">
        <f>+'ACUM-JUNIO'!A304</f>
        <v>Mantenimiento de Pavimentos</v>
      </c>
      <c r="F312" s="241"/>
      <c r="G312" s="227">
        <f>+'ACUM-JUNIO'!B304</f>
        <v>5</v>
      </c>
      <c r="H312" s="176"/>
      <c r="I312" s="176"/>
      <c r="J312" s="176"/>
      <c r="K312" s="176"/>
      <c r="L312" s="176"/>
      <c r="M312" s="176"/>
      <c r="N312" s="176"/>
      <c r="O312" s="27"/>
    </row>
    <row r="313" spans="1:15" ht="15.75" customHeight="1" thickBot="1">
      <c r="A313" s="27"/>
      <c r="B313" s="176"/>
      <c r="C313" s="176"/>
      <c r="D313" s="200">
        <v>35</v>
      </c>
      <c r="E313" s="240" t="str">
        <f>+'ACUM-JUNIO'!A321</f>
        <v>Secretaría Particular</v>
      </c>
      <c r="F313" s="241"/>
      <c r="G313" s="227">
        <f>+'ACUM-JUNIO'!B321</f>
        <v>5</v>
      </c>
      <c r="H313" s="176"/>
      <c r="I313" s="176"/>
      <c r="J313" s="176"/>
      <c r="K313" s="176"/>
      <c r="L313" s="176"/>
      <c r="M313" s="176"/>
      <c r="N313" s="176"/>
      <c r="O313" s="27"/>
    </row>
    <row r="314" spans="1:15" ht="27" customHeight="1" thickBot="1">
      <c r="A314" s="27"/>
      <c r="B314" s="176"/>
      <c r="C314" s="176"/>
      <c r="D314" s="200">
        <v>36</v>
      </c>
      <c r="E314" s="240" t="str">
        <f>+'ACUM-JUNIO'!A274</f>
        <v>Aseo Público</v>
      </c>
      <c r="F314" s="241"/>
      <c r="G314" s="227">
        <f>+'ACUM-JUNIO'!B274</f>
        <v>6</v>
      </c>
      <c r="H314" s="176"/>
      <c r="I314" s="176"/>
      <c r="J314" s="176"/>
      <c r="K314" s="176"/>
      <c r="L314" s="176"/>
      <c r="M314" s="176"/>
      <c r="N314" s="176"/>
      <c r="O314" s="27"/>
    </row>
    <row r="315" spans="1:15" ht="15.75" customHeight="1" thickBot="1">
      <c r="A315" s="27"/>
      <c r="B315" s="176"/>
      <c r="C315" s="176"/>
      <c r="D315" s="200">
        <v>37</v>
      </c>
      <c r="E315" s="240" t="str">
        <f>+'ACUM-JUNIO'!A275</f>
        <v>Asuntos Internos</v>
      </c>
      <c r="F315" s="241"/>
      <c r="G315" s="227">
        <f>+'ACUM-JUNIO'!B275</f>
        <v>6</v>
      </c>
      <c r="H315" s="176"/>
      <c r="I315" s="176"/>
      <c r="J315" s="176"/>
      <c r="K315" s="176"/>
      <c r="L315" s="176"/>
      <c r="M315" s="176"/>
      <c r="N315" s="176"/>
      <c r="O315" s="27"/>
    </row>
    <row r="316" spans="1:15" ht="15.75" thickBot="1">
      <c r="A316" s="27"/>
      <c r="B316" s="176"/>
      <c r="C316" s="176"/>
      <c r="D316" s="200">
        <v>38</v>
      </c>
      <c r="E316" s="240" t="str">
        <f>+'ACUM-JUNIO'!A312</f>
        <v>Protección Civil y Bomberos</v>
      </c>
      <c r="F316" s="241"/>
      <c r="G316" s="227">
        <f>+'ACUM-JUNIO'!B312</f>
        <v>6</v>
      </c>
      <c r="H316" s="176"/>
      <c r="I316" s="176"/>
      <c r="J316" s="176"/>
      <c r="K316" s="176"/>
      <c r="L316" s="176"/>
      <c r="M316" s="176"/>
      <c r="N316" s="176"/>
      <c r="O316" s="27"/>
    </row>
    <row r="317" spans="1:15" ht="30.75" customHeight="1" thickBot="1">
      <c r="A317" s="27"/>
      <c r="B317" s="176"/>
      <c r="C317" s="176"/>
      <c r="D317" s="200">
        <v>39</v>
      </c>
      <c r="E317" s="240" t="str">
        <f>+'ACUM-JUNIO'!A272</f>
        <v>Alumbrado Público</v>
      </c>
      <c r="F317" s="241"/>
      <c r="G317" s="227">
        <f>+'ACUM-JUNIO'!B272</f>
        <v>7</v>
      </c>
      <c r="H317" s="176"/>
      <c r="I317" s="176"/>
      <c r="J317" s="176"/>
      <c r="K317" s="176"/>
      <c r="L317" s="176"/>
      <c r="M317" s="176"/>
      <c r="N317" s="176"/>
      <c r="O317" s="27"/>
    </row>
    <row r="318" spans="1:15" ht="15.75" thickBot="1">
      <c r="A318" s="27"/>
      <c r="B318" s="176"/>
      <c r="C318" s="176"/>
      <c r="D318" s="200">
        <v>40</v>
      </c>
      <c r="E318" s="240" t="str">
        <f>+'ACUM-JUNIO'!A305</f>
        <v>Mantenimiento Urbano</v>
      </c>
      <c r="F318" s="241"/>
      <c r="G318" s="227">
        <f>+'ACUM-JUNIO'!B305</f>
        <v>7</v>
      </c>
      <c r="H318" s="176"/>
      <c r="I318" s="176"/>
      <c r="J318" s="176"/>
      <c r="K318" s="176"/>
      <c r="L318" s="176"/>
      <c r="M318" s="176"/>
      <c r="N318" s="176"/>
      <c r="O318" s="27"/>
    </row>
    <row r="319" spans="1:15" ht="15.75" customHeight="1" thickBot="1">
      <c r="A319" s="27"/>
      <c r="B319" s="176"/>
      <c r="C319" s="176"/>
      <c r="D319" s="200">
        <v>41</v>
      </c>
      <c r="E319" s="240" t="str">
        <f>+'ACUM-JUNIO'!A309</f>
        <v>Participación Ciudadana</v>
      </c>
      <c r="F319" s="241"/>
      <c r="G319" s="227">
        <f>+'ACUM-JUNIO'!B309</f>
        <v>7</v>
      </c>
      <c r="H319" s="176"/>
      <c r="I319" s="176"/>
      <c r="J319" s="176"/>
      <c r="K319" s="176"/>
      <c r="L319" s="176"/>
      <c r="M319" s="176"/>
      <c r="N319" s="176"/>
      <c r="O319" s="27"/>
    </row>
    <row r="320" spans="1:15" ht="15.75" customHeight="1" thickBot="1">
      <c r="A320" s="27"/>
      <c r="B320" s="176"/>
      <c r="C320" s="176"/>
      <c r="D320" s="200">
        <v>42</v>
      </c>
      <c r="E320" s="240" t="str">
        <f>+'ACUM-JUNIO'!A308</f>
        <v>Parques y Jardines</v>
      </c>
      <c r="F320" s="241"/>
      <c r="G320" s="227">
        <f>+'ACUM-JUNIO'!B308</f>
        <v>9</v>
      </c>
      <c r="H320" s="176"/>
      <c r="I320" s="176"/>
      <c r="J320" s="176"/>
      <c r="K320" s="176"/>
      <c r="L320" s="176"/>
      <c r="M320" s="176"/>
      <c r="N320" s="176"/>
      <c r="O320" s="27"/>
    </row>
    <row r="321" spans="1:15" ht="15.75" customHeight="1" thickBot="1">
      <c r="A321" s="27"/>
      <c r="B321" s="176"/>
      <c r="C321" s="176"/>
      <c r="D321" s="200">
        <v>43</v>
      </c>
      <c r="E321" s="240" t="str">
        <f>+'ACUM-JUNIO'!A290</f>
        <v>Desarrollo Social Humano</v>
      </c>
      <c r="F321" s="241"/>
      <c r="G321" s="227">
        <f>+'ACUM-JUNIO'!B290</f>
        <v>10</v>
      </c>
      <c r="H321" s="176"/>
      <c r="I321" s="176"/>
      <c r="J321" s="176"/>
      <c r="K321" s="176"/>
      <c r="L321" s="176"/>
      <c r="M321" s="176"/>
      <c r="N321" s="176"/>
      <c r="O321" s="27"/>
    </row>
    <row r="322" spans="1:15" ht="15.75" customHeight="1" thickBot="1">
      <c r="A322" s="27"/>
      <c r="B322" s="176"/>
      <c r="C322" s="176"/>
      <c r="D322" s="200">
        <v>44</v>
      </c>
      <c r="E322" s="240" t="str">
        <f>+'ACUM-JUNIO'!A297</f>
        <v>Estacionómetros y Estacionamientos</v>
      </c>
      <c r="F322" s="241"/>
      <c r="G322" s="227">
        <f>+'ACUM-JUNIO'!B297</f>
        <v>10</v>
      </c>
      <c r="H322" s="176"/>
      <c r="I322" s="176"/>
      <c r="J322" s="176"/>
      <c r="K322" s="176"/>
      <c r="L322" s="176"/>
      <c r="M322" s="176"/>
      <c r="N322" s="176"/>
      <c r="O322" s="27"/>
    </row>
    <row r="323" spans="1:15" ht="15.75" customHeight="1" thickBot="1">
      <c r="A323" s="27"/>
      <c r="B323" s="176"/>
      <c r="C323" s="176"/>
      <c r="D323" s="200">
        <v>45</v>
      </c>
      <c r="E323" s="240" t="str">
        <f>+'ACUM-JUNIO'!A270</f>
        <v>Actas y Acuerdos</v>
      </c>
      <c r="F323" s="241"/>
      <c r="G323" s="227">
        <f>+'ACUM-JUNIO'!B270</f>
        <v>12</v>
      </c>
      <c r="H323" s="176"/>
      <c r="I323" s="176"/>
      <c r="J323" s="176"/>
      <c r="K323" s="176"/>
      <c r="L323" s="176"/>
      <c r="M323" s="176"/>
      <c r="N323" s="176"/>
      <c r="O323" s="27"/>
    </row>
    <row r="324" spans="1:15" ht="15.75" customHeight="1" thickBot="1">
      <c r="A324" s="27"/>
      <c r="B324" s="176"/>
      <c r="C324" s="176"/>
      <c r="D324" s="200">
        <v>46</v>
      </c>
      <c r="E324" s="240" t="str">
        <f>+'ACUM-JUNIO'!A273</f>
        <v>Archivo Municipal</v>
      </c>
      <c r="F324" s="241"/>
      <c r="G324" s="227">
        <f>+'ACUM-JUNIO'!B273</f>
        <v>13</v>
      </c>
      <c r="H324" s="176"/>
      <c r="I324" s="176"/>
      <c r="J324" s="176"/>
      <c r="K324" s="176"/>
      <c r="L324" s="176"/>
      <c r="M324" s="176"/>
      <c r="N324" s="176"/>
      <c r="O324" s="27"/>
    </row>
    <row r="325" spans="1:15" ht="15.75" customHeight="1" thickBot="1">
      <c r="A325" s="27"/>
      <c r="B325" s="176"/>
      <c r="C325" s="176"/>
      <c r="D325" s="200">
        <v>47</v>
      </c>
      <c r="E325" s="240" t="str">
        <f>+'ACUM-JUNIO'!A310</f>
        <v>Patrimonio Municipal</v>
      </c>
      <c r="F325" s="241"/>
      <c r="G325" s="227">
        <f>+'ACUM-JUNIO'!B310</f>
        <v>14</v>
      </c>
      <c r="H325" s="176"/>
      <c r="I325" s="176"/>
      <c r="J325" s="176"/>
      <c r="K325" s="176"/>
      <c r="L325" s="176"/>
      <c r="M325" s="176"/>
      <c r="N325" s="176"/>
      <c r="O325" s="27"/>
    </row>
    <row r="326" spans="1:15" ht="15.75" customHeight="1" thickBot="1">
      <c r="A326" s="27"/>
      <c r="B326" s="176"/>
      <c r="C326" s="176"/>
      <c r="D326" s="200">
        <v>48</v>
      </c>
      <c r="E326" s="240" t="str">
        <f>+'ACUM-JUNIO'!A295</f>
        <v>Dirección General de Servicios Públicos</v>
      </c>
      <c r="F326" s="241"/>
      <c r="G326" s="227">
        <f>+'ACUM-JUNIO'!B295</f>
        <v>16</v>
      </c>
      <c r="H326" s="176"/>
      <c r="I326" s="176"/>
      <c r="J326" s="176"/>
      <c r="K326" s="176"/>
      <c r="L326" s="176"/>
      <c r="M326" s="176"/>
      <c r="N326" s="176"/>
      <c r="O326" s="27"/>
    </row>
    <row r="327" spans="1:15" ht="15.75" customHeight="1" thickBot="1">
      <c r="A327" s="27"/>
      <c r="B327" s="176"/>
      <c r="C327" s="176"/>
      <c r="D327" s="200">
        <v>49</v>
      </c>
      <c r="E327" s="240" t="str">
        <f>+'ACUM-JUNIO'!A293</f>
        <v>Dirección General de Inspección de Reglamentos</v>
      </c>
      <c r="F327" s="241"/>
      <c r="G327" s="227">
        <f>+'ACUM-JUNIO'!B293</f>
        <v>19</v>
      </c>
      <c r="H327" s="176"/>
      <c r="I327" s="176"/>
      <c r="J327" s="176"/>
      <c r="K327" s="176"/>
      <c r="L327" s="176"/>
      <c r="M327" s="176"/>
      <c r="N327" s="176"/>
      <c r="O327" s="27"/>
    </row>
    <row r="328" spans="1:15" ht="15.75" customHeight="1" thickBot="1">
      <c r="A328" s="27"/>
      <c r="B328" s="176"/>
      <c r="C328" s="176"/>
      <c r="D328" s="200">
        <v>50</v>
      </c>
      <c r="E328" s="240" t="str">
        <f>+'ACUM-JUNIO'!A292</f>
        <v>Dirección General de Ecología</v>
      </c>
      <c r="F328" s="241"/>
      <c r="G328" s="227">
        <f>+'ACUM-JUNIO'!B292</f>
        <v>20</v>
      </c>
      <c r="H328" s="176"/>
      <c r="I328" s="176"/>
      <c r="J328" s="176"/>
      <c r="K328" s="176"/>
      <c r="L328" s="176"/>
      <c r="M328" s="176"/>
      <c r="N328" s="176"/>
      <c r="O328" s="27"/>
    </row>
    <row r="329" spans="1:15" ht="15.75" customHeight="1" thickBot="1">
      <c r="A329" s="27"/>
      <c r="B329" s="176"/>
      <c r="C329" s="176"/>
      <c r="D329" s="200">
        <v>51</v>
      </c>
      <c r="E329" s="240" t="str">
        <f>+'ACUM-JUNIO'!A280</f>
        <v>Comisaría General de Seguridad Pública</v>
      </c>
      <c r="F329" s="241"/>
      <c r="G329" s="227">
        <f>+'ACUM-JUNIO'!B280</f>
        <v>25</v>
      </c>
      <c r="H329" s="176"/>
      <c r="I329" s="176"/>
      <c r="J329" s="176"/>
      <c r="K329" s="176"/>
      <c r="L329" s="176"/>
      <c r="M329" s="176"/>
      <c r="N329" s="176"/>
      <c r="O329" s="27"/>
    </row>
    <row r="330" spans="1:15" ht="15.75" thickBot="1">
      <c r="A330" s="27"/>
      <c r="B330" s="176"/>
      <c r="C330" s="176"/>
      <c r="D330" s="200">
        <v>52</v>
      </c>
      <c r="E330" s="240" t="str">
        <f>+'ACUM-JUNIO'!A322</f>
        <v>Sindicatura</v>
      </c>
      <c r="F330" s="241"/>
      <c r="G330" s="227">
        <f>+'ACUM-JUNIO'!B322</f>
        <v>32</v>
      </c>
      <c r="H330" s="176"/>
      <c r="I330" s="176"/>
      <c r="J330" s="176"/>
      <c r="K330" s="176"/>
      <c r="L330" s="176"/>
      <c r="M330" s="176"/>
      <c r="N330" s="176"/>
      <c r="O330" s="27"/>
    </row>
    <row r="331" spans="1:15" ht="15.75" customHeight="1" thickBot="1">
      <c r="A331" s="27"/>
      <c r="B331" s="176"/>
      <c r="C331" s="176"/>
      <c r="D331" s="200">
        <v>53</v>
      </c>
      <c r="E331" s="240" t="str">
        <f>+'ACUM-JUNIO'!A307</f>
        <v>Oficialía Mayor de Padrón y Licencias</v>
      </c>
      <c r="F331" s="241"/>
      <c r="G331" s="227">
        <f>+'ACUM-JUNIO'!B307</f>
        <v>39</v>
      </c>
      <c r="H331" s="176"/>
      <c r="I331" s="176"/>
      <c r="J331" s="176"/>
      <c r="K331" s="176"/>
      <c r="L331" s="176"/>
      <c r="M331" s="176"/>
      <c r="N331" s="176"/>
      <c r="O331" s="27"/>
    </row>
    <row r="332" spans="1:15" ht="15.75" customHeight="1" thickBot="1">
      <c r="A332" s="27"/>
      <c r="B332" s="176"/>
      <c r="C332" s="176"/>
      <c r="D332" s="200">
        <v>54</v>
      </c>
      <c r="E332" s="240" t="str">
        <f>+'ACUM-JUNIO'!A294</f>
        <v>Dirección General de Obras Públicas</v>
      </c>
      <c r="F332" s="241"/>
      <c r="G332" s="227">
        <f>+'ACUM-JUNIO'!B294</f>
        <v>83</v>
      </c>
      <c r="H332" s="176"/>
      <c r="I332" s="176"/>
      <c r="J332" s="176"/>
      <c r="K332" s="176"/>
      <c r="L332" s="176"/>
      <c r="M332" s="176"/>
      <c r="N332" s="176"/>
      <c r="O332" s="27"/>
    </row>
    <row r="333" spans="1:15" ht="15.75" customHeight="1" thickBot="1">
      <c r="A333" s="27"/>
      <c r="B333" s="176"/>
      <c r="C333" s="176"/>
      <c r="D333" s="200">
        <v>55</v>
      </c>
      <c r="E333" s="240" t="str">
        <f>+'ACUM-JUNIO'!A323</f>
        <v>Tesorería</v>
      </c>
      <c r="F333" s="241"/>
      <c r="G333" s="227">
        <f>+'ACUM-JUNIO'!B323</f>
        <v>95</v>
      </c>
      <c r="H333" s="176"/>
      <c r="I333" s="176"/>
      <c r="J333" s="176"/>
      <c r="K333" s="176"/>
      <c r="L333" s="176"/>
      <c r="M333" s="176"/>
      <c r="N333" s="176"/>
      <c r="O333" s="27"/>
    </row>
    <row r="334" spans="1:15" ht="15.75" thickBot="1">
      <c r="A334" s="27"/>
      <c r="B334" s="176"/>
      <c r="C334" s="176"/>
      <c r="D334" s="200">
        <v>56</v>
      </c>
      <c r="E334" s="240" t="str">
        <f>+'ACUM-JUNIO'!A306</f>
        <v>Oficialía Mayor Administrativa</v>
      </c>
      <c r="F334" s="241"/>
      <c r="G334" s="227">
        <f>+'ACUM-JUNIO'!B306</f>
        <v>170</v>
      </c>
      <c r="H334" s="176"/>
      <c r="I334" s="176"/>
      <c r="J334" s="176"/>
      <c r="K334" s="176"/>
      <c r="L334" s="176"/>
      <c r="M334" s="176"/>
      <c r="N334" s="176"/>
      <c r="O334" s="27"/>
    </row>
    <row r="335" spans="1:15" ht="15.75" thickBot="1">
      <c r="A335" s="27"/>
      <c r="B335" s="176"/>
      <c r="C335" s="176"/>
      <c r="D335" s="176"/>
      <c r="E335" s="176"/>
      <c r="F335" s="176"/>
      <c r="G335" s="176"/>
      <c r="H335" s="176"/>
      <c r="I335" s="176"/>
      <c r="J335" s="176"/>
      <c r="K335" s="176"/>
      <c r="L335" s="176"/>
      <c r="M335" s="176"/>
      <c r="N335" s="176"/>
      <c r="O335" s="27"/>
    </row>
    <row r="336" spans="1:15" s="169" customFormat="1" ht="16.5" thickBot="1">
      <c r="A336" s="166"/>
      <c r="B336" s="176"/>
      <c r="C336" s="176"/>
      <c r="D336" s="176"/>
      <c r="E336" s="176"/>
      <c r="F336" s="228" t="s">
        <v>2</v>
      </c>
      <c r="G336" s="229">
        <f>SUM(G279:G335)</f>
        <v>694</v>
      </c>
      <c r="H336" s="176"/>
      <c r="I336" s="176"/>
      <c r="J336" s="176"/>
      <c r="K336" s="176"/>
      <c r="L336" s="176"/>
      <c r="M336" s="176"/>
      <c r="N336" s="176"/>
      <c r="O336" s="166"/>
    </row>
    <row r="337" spans="1:15" ht="15.75" thickBot="1">
      <c r="A337" s="27"/>
      <c r="B337" s="176"/>
      <c r="C337" s="176"/>
      <c r="D337" s="176"/>
      <c r="E337" s="176"/>
      <c r="F337" s="176"/>
      <c r="G337" s="176"/>
      <c r="H337" s="176"/>
      <c r="I337" s="176"/>
      <c r="J337" s="176"/>
      <c r="K337" s="176"/>
      <c r="L337" s="176"/>
      <c r="M337" s="176"/>
      <c r="N337" s="176"/>
      <c r="O337" s="27"/>
    </row>
    <row r="338" spans="1:15" ht="16.5" thickBot="1">
      <c r="A338" s="27"/>
      <c r="B338" s="619" t="s">
        <v>182</v>
      </c>
      <c r="C338" s="620"/>
      <c r="D338" s="620"/>
      <c r="E338" s="620"/>
      <c r="F338" s="620"/>
      <c r="G338" s="620"/>
      <c r="H338" s="620"/>
      <c r="I338" s="620"/>
      <c r="J338" s="620"/>
      <c r="K338" s="620"/>
      <c r="L338" s="620"/>
      <c r="M338" s="620"/>
      <c r="N338" s="621"/>
      <c r="O338" s="27"/>
    </row>
    <row r="339" spans="1:15">
      <c r="A339" s="27"/>
      <c r="B339" s="176"/>
      <c r="C339" s="176"/>
      <c r="D339" s="176"/>
      <c r="E339" s="176"/>
      <c r="F339" s="176"/>
      <c r="G339" s="176"/>
      <c r="H339" s="176"/>
      <c r="I339" s="176"/>
      <c r="J339" s="176"/>
      <c r="K339" s="176"/>
      <c r="L339" s="176"/>
      <c r="M339" s="176"/>
      <c r="N339" s="176"/>
      <c r="O339" s="27"/>
    </row>
    <row r="340" spans="1:15">
      <c r="A340" s="27"/>
      <c r="B340" s="176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27"/>
    </row>
    <row r="341" spans="1:15">
      <c r="A341" s="27"/>
      <c r="B341" s="176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27"/>
    </row>
    <row r="342" spans="1:15">
      <c r="A342" s="27"/>
      <c r="B342" s="176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27"/>
    </row>
    <row r="343" spans="1:15">
      <c r="A343" s="27"/>
      <c r="B343" s="176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27"/>
    </row>
    <row r="344" spans="1:15">
      <c r="A344" s="27"/>
      <c r="B344" s="176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27"/>
    </row>
    <row r="345" spans="1:15">
      <c r="A345" s="27"/>
      <c r="B345" s="176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27"/>
    </row>
    <row r="346" spans="1:15">
      <c r="A346" s="27"/>
      <c r="B346" s="176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27"/>
    </row>
    <row r="347" spans="1:15">
      <c r="A347" s="27"/>
      <c r="B347" s="176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27"/>
    </row>
    <row r="348" spans="1:15">
      <c r="A348" s="27"/>
      <c r="B348" s="176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27"/>
    </row>
    <row r="349" spans="1:15">
      <c r="A349" s="27"/>
      <c r="B349" s="176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27"/>
    </row>
    <row r="350" spans="1:15">
      <c r="A350" s="27"/>
      <c r="B350" s="176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27"/>
    </row>
    <row r="351" spans="1:15">
      <c r="A351" s="27"/>
      <c r="B351" s="176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27"/>
    </row>
    <row r="352" spans="1:15">
      <c r="A352" s="27"/>
      <c r="B352" s="176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27"/>
    </row>
    <row r="353" spans="1:15">
      <c r="A353" s="27"/>
      <c r="B353" s="176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27"/>
    </row>
    <row r="354" spans="1:15">
      <c r="A354" s="27"/>
      <c r="B354" s="176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27"/>
    </row>
    <row r="355" spans="1:15">
      <c r="A355" s="27"/>
      <c r="B355" s="176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27"/>
    </row>
    <row r="356" spans="1:15">
      <c r="A356" s="27"/>
      <c r="B356" s="176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27"/>
    </row>
    <row r="357" spans="1:15">
      <c r="A357" s="27"/>
      <c r="B357" s="176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27"/>
    </row>
    <row r="358" spans="1:15">
      <c r="A358" s="27"/>
      <c r="B358" s="176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27"/>
    </row>
    <row r="359" spans="1:15">
      <c r="A359" s="27"/>
      <c r="B359" s="176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27"/>
    </row>
    <row r="360" spans="1:15">
      <c r="A360" s="27"/>
      <c r="B360" s="176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27"/>
    </row>
    <row r="361" spans="1:15">
      <c r="A361" s="27"/>
      <c r="B361" s="176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27"/>
    </row>
    <row r="362" spans="1:15">
      <c r="A362" s="27"/>
      <c r="B362" s="176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27"/>
    </row>
    <row r="363" spans="1:15">
      <c r="A363" s="27"/>
      <c r="B363" s="176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27"/>
    </row>
    <row r="364" spans="1:15">
      <c r="A364" s="27"/>
      <c r="B364" s="176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27"/>
    </row>
    <row r="365" spans="1:15">
      <c r="A365" s="27"/>
      <c r="B365" s="176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27"/>
    </row>
    <row r="366" spans="1:15">
      <c r="A366" s="27"/>
      <c r="B366" s="176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27"/>
    </row>
    <row r="367" spans="1:15">
      <c r="A367" s="27"/>
      <c r="B367" s="176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27"/>
    </row>
    <row r="368" spans="1:15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</row>
  </sheetData>
  <mergeCells count="38">
    <mergeCell ref="E249:G249"/>
    <mergeCell ref="E248:G248"/>
    <mergeCell ref="E250:G250"/>
    <mergeCell ref="D278:G278"/>
    <mergeCell ref="B338:N338"/>
    <mergeCell ref="E251:G251"/>
    <mergeCell ref="E101:G101"/>
    <mergeCell ref="E100:G100"/>
    <mergeCell ref="D247:I247"/>
    <mergeCell ref="E148:H148"/>
    <mergeCell ref="E153:I153"/>
    <mergeCell ref="E154:H154"/>
    <mergeCell ref="E159:I159"/>
    <mergeCell ref="E160:H160"/>
    <mergeCell ref="D174:I174"/>
    <mergeCell ref="D210:I210"/>
    <mergeCell ref="E211:G211"/>
    <mergeCell ref="E212:G212"/>
    <mergeCell ref="E214:G214"/>
    <mergeCell ref="E213:G213"/>
    <mergeCell ref="E165:I165"/>
    <mergeCell ref="E166:H166"/>
    <mergeCell ref="E106:G106"/>
    <mergeCell ref="E102:G102"/>
    <mergeCell ref="E104:G104"/>
    <mergeCell ref="E105:G105"/>
    <mergeCell ref="E147:I147"/>
    <mergeCell ref="E103:G103"/>
    <mergeCell ref="B12:N12"/>
    <mergeCell ref="B13:N13"/>
    <mergeCell ref="B14:N14"/>
    <mergeCell ref="C20:F20"/>
    <mergeCell ref="H20:L20"/>
    <mergeCell ref="D21:E21"/>
    <mergeCell ref="D22:E22"/>
    <mergeCell ref="D23:E23"/>
    <mergeCell ref="D46:J46"/>
    <mergeCell ref="D99:I99"/>
  </mergeCells>
  <pageMargins left="0.19685039370078741" right="0.19685039370078741" top="0.74803149606299213" bottom="0.74803149606299213" header="0.31496062992125984" footer="0.31496062992125984"/>
  <pageSetup paperSize="124" scale="7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P327"/>
  <sheetViews>
    <sheetView topLeftCell="A72" workbookViewId="0">
      <selection activeCell="E47" sqref="E47:G47"/>
    </sheetView>
  </sheetViews>
  <sheetFormatPr baseColWidth="10" defaultRowHeight="15"/>
  <cols>
    <col min="1" max="1" width="3.5703125" style="497" customWidth="1"/>
    <col min="2" max="2" width="6.7109375" style="51" customWidth="1"/>
    <col min="3" max="3" width="27.5703125" style="497" customWidth="1"/>
    <col min="4" max="4" width="11.5703125" style="497" customWidth="1"/>
    <col min="5" max="5" width="14.140625" style="497" customWidth="1"/>
    <col min="6" max="6" width="27.5703125" style="497" customWidth="1"/>
    <col min="7" max="7" width="11.7109375" style="497" customWidth="1"/>
    <col min="8" max="8" width="12.85546875" style="497" customWidth="1"/>
    <col min="9" max="9" width="14" style="497" customWidth="1"/>
    <col min="10" max="10" width="17.85546875" style="497" customWidth="1"/>
    <col min="11" max="11" width="12.140625" style="497" customWidth="1"/>
    <col min="12" max="12" width="14.28515625" style="497" customWidth="1"/>
    <col min="13" max="13" width="13.28515625" style="497" customWidth="1"/>
    <col min="14" max="14" width="2.5703125" style="497" customWidth="1"/>
    <col min="15" max="15" width="3.5703125" style="497" customWidth="1"/>
    <col min="16" max="16384" width="11.42578125" style="497"/>
  </cols>
  <sheetData>
    <row r="1" spans="1:1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>
      <c r="A2" s="27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27"/>
    </row>
    <row r="3" spans="1:15">
      <c r="A3" s="27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27"/>
    </row>
    <row r="4" spans="1:15">
      <c r="A4" s="27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27"/>
    </row>
    <row r="5" spans="1:15">
      <c r="A5" s="27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27"/>
    </row>
    <row r="6" spans="1:15">
      <c r="A6" s="27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27"/>
    </row>
    <row r="7" spans="1:15">
      <c r="A7" s="27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27"/>
    </row>
    <row r="8" spans="1:15">
      <c r="A8" s="27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27"/>
    </row>
    <row r="9" spans="1:15">
      <c r="A9" s="27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27"/>
    </row>
    <row r="10" spans="1:15">
      <c r="A10" s="27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27"/>
    </row>
    <row r="11" spans="1:15">
      <c r="A11" s="27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27"/>
    </row>
    <row r="12" spans="1:15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</row>
    <row r="13" spans="1:15" ht="15.75" thickBot="1">
      <c r="A13" s="27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27"/>
    </row>
    <row r="14" spans="1:15" ht="38.25" customHeight="1">
      <c r="A14" s="27"/>
      <c r="B14" s="753" t="s">
        <v>120</v>
      </c>
      <c r="C14" s="754"/>
      <c r="D14" s="754"/>
      <c r="E14" s="754"/>
      <c r="F14" s="754"/>
      <c r="G14" s="754"/>
      <c r="H14" s="754"/>
      <c r="I14" s="754"/>
      <c r="J14" s="754"/>
      <c r="K14" s="754"/>
      <c r="L14" s="754"/>
      <c r="M14" s="754"/>
      <c r="N14" s="755"/>
      <c r="O14" s="27"/>
    </row>
    <row r="15" spans="1:15" ht="38.25" customHeight="1">
      <c r="A15" s="27"/>
      <c r="B15" s="756" t="s">
        <v>121</v>
      </c>
      <c r="C15" s="757"/>
      <c r="D15" s="757"/>
      <c r="E15" s="757"/>
      <c r="F15" s="757"/>
      <c r="G15" s="757"/>
      <c r="H15" s="757"/>
      <c r="I15" s="757"/>
      <c r="J15" s="757"/>
      <c r="K15" s="757"/>
      <c r="L15" s="757"/>
      <c r="M15" s="757"/>
      <c r="N15" s="758"/>
      <c r="O15" s="27"/>
    </row>
    <row r="16" spans="1:15" ht="39" customHeight="1" thickBot="1">
      <c r="A16" s="27"/>
      <c r="B16" s="759" t="s">
        <v>528</v>
      </c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1"/>
      <c r="O16" s="27"/>
    </row>
    <row r="17" spans="1:16">
      <c r="A17" s="27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27"/>
    </row>
    <row r="18" spans="1:16">
      <c r="A18" s="27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27"/>
    </row>
    <row r="19" spans="1:16">
      <c r="A19" s="27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27"/>
    </row>
    <row r="20" spans="1:16">
      <c r="A20" s="27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27"/>
    </row>
    <row r="21" spans="1:16" ht="15.75" thickBot="1">
      <c r="A21" s="27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27"/>
    </row>
    <row r="22" spans="1:16" ht="20.25" customHeight="1" thickBot="1">
      <c r="A22" s="27"/>
      <c r="C22" s="599" t="s">
        <v>123</v>
      </c>
      <c r="D22" s="600"/>
      <c r="E22" s="600"/>
      <c r="F22" s="601"/>
      <c r="G22" s="51"/>
      <c r="H22" s="599" t="s">
        <v>208</v>
      </c>
      <c r="I22" s="600"/>
      <c r="J22" s="600"/>
      <c r="K22" s="600"/>
      <c r="L22" s="601"/>
      <c r="M22" s="51"/>
      <c r="N22" s="51"/>
      <c r="O22" s="27"/>
      <c r="P22" s="29"/>
    </row>
    <row r="23" spans="1:16" ht="15.75" thickBot="1">
      <c r="A23" s="27"/>
      <c r="C23" s="94" t="s">
        <v>37</v>
      </c>
      <c r="D23" s="602" t="s">
        <v>1</v>
      </c>
      <c r="E23" s="603"/>
      <c r="F23" s="95" t="s">
        <v>2</v>
      </c>
      <c r="G23" s="51"/>
      <c r="H23" s="94" t="s">
        <v>5</v>
      </c>
      <c r="I23" s="94" t="s">
        <v>4</v>
      </c>
      <c r="J23" s="94" t="s">
        <v>6</v>
      </c>
      <c r="K23" s="94" t="s">
        <v>122</v>
      </c>
      <c r="L23" s="94" t="s">
        <v>2</v>
      </c>
      <c r="M23" s="51"/>
      <c r="N23" s="51"/>
      <c r="O23" s="27"/>
      <c r="P23" s="29"/>
    </row>
    <row r="24" spans="1:16" ht="16.5" thickBot="1">
      <c r="A24" s="27"/>
      <c r="C24" s="200">
        <f>+'ACUM-JULIO'!B6</f>
        <v>274</v>
      </c>
      <c r="D24" s="607">
        <f>+'ACUM-JULIO'!B7</f>
        <v>133</v>
      </c>
      <c r="E24" s="616"/>
      <c r="F24" s="201">
        <f>SUM(C24:E24)</f>
        <v>407</v>
      </c>
      <c r="G24" s="51"/>
      <c r="H24" s="200">
        <f>+'ACUM-JULIO'!B13</f>
        <v>256</v>
      </c>
      <c r="I24" s="200">
        <f>+'ACUM-JULIO'!B12</f>
        <v>134</v>
      </c>
      <c r="J24" s="200">
        <f>+'ACUM-JULIO'!B14</f>
        <v>16</v>
      </c>
      <c r="K24" s="200">
        <f>+'ACUM-JULIO'!B15</f>
        <v>1</v>
      </c>
      <c r="L24" s="201">
        <f>SUM(H24:K24)</f>
        <v>407</v>
      </c>
      <c r="M24" s="51"/>
      <c r="N24" s="51"/>
      <c r="O24" s="27"/>
      <c r="P24" s="29"/>
    </row>
    <row r="25" spans="1:16" ht="16.5" thickBot="1">
      <c r="A25" s="27"/>
      <c r="C25" s="202">
        <f>+C24/F24</f>
        <v>0.67321867321867324</v>
      </c>
      <c r="D25" s="617">
        <f>+D24/F24</f>
        <v>0.32678132678132676</v>
      </c>
      <c r="E25" s="618"/>
      <c r="F25" s="203">
        <f>SUM(C25:E25)</f>
        <v>1</v>
      </c>
      <c r="G25" s="51"/>
      <c r="H25" s="202">
        <f>+H24/L24</f>
        <v>0.62899262899262898</v>
      </c>
      <c r="I25" s="202">
        <f>+I24/L24</f>
        <v>0.32923832923832924</v>
      </c>
      <c r="J25" s="202">
        <f>+J24/L24</f>
        <v>3.9312039312039311E-2</v>
      </c>
      <c r="K25" s="202">
        <f>+K24/L24</f>
        <v>2.4570024570024569E-3</v>
      </c>
      <c r="L25" s="203">
        <f>SUM(H25:K25)</f>
        <v>1</v>
      </c>
      <c r="M25" s="51"/>
      <c r="N25" s="51"/>
      <c r="O25" s="27"/>
      <c r="P25" s="29"/>
    </row>
    <row r="26" spans="1:16">
      <c r="A26" s="27"/>
      <c r="C26" s="51"/>
      <c r="D26" s="51"/>
      <c r="E26" s="51"/>
      <c r="F26" s="51"/>
      <c r="G26" s="51"/>
      <c r="H26" s="51"/>
      <c r="I26" s="51"/>
      <c r="J26" s="51"/>
      <c r="K26" s="63"/>
      <c r="L26" s="63"/>
      <c r="M26" s="63"/>
      <c r="N26" s="63"/>
      <c r="O26" s="27"/>
      <c r="P26" s="29"/>
    </row>
    <row r="27" spans="1:16">
      <c r="A27" s="27"/>
      <c r="C27" s="51"/>
      <c r="D27" s="51"/>
      <c r="E27" s="51"/>
      <c r="F27" s="51"/>
      <c r="G27" s="51"/>
      <c r="H27" s="51"/>
      <c r="I27" s="51"/>
      <c r="J27" s="63"/>
      <c r="K27" s="63"/>
      <c r="L27" s="63"/>
      <c r="M27" s="63"/>
      <c r="N27" s="63"/>
      <c r="O27" s="27"/>
      <c r="P27" s="29"/>
    </row>
    <row r="28" spans="1:16">
      <c r="A28" s="27"/>
      <c r="C28" s="51"/>
      <c r="D28" s="51"/>
      <c r="E28" s="51"/>
      <c r="F28" s="51"/>
      <c r="G28" s="51"/>
      <c r="H28" s="51"/>
      <c r="I28" s="51"/>
      <c r="J28" s="63"/>
      <c r="K28" s="63"/>
      <c r="L28" s="63"/>
      <c r="M28" s="51"/>
      <c r="N28" s="51"/>
      <c r="O28" s="27"/>
    </row>
    <row r="29" spans="1:16">
      <c r="A29" s="27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27"/>
    </row>
    <row r="30" spans="1:16">
      <c r="A30" s="27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27"/>
    </row>
    <row r="31" spans="1:16">
      <c r="A31" s="27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27"/>
    </row>
    <row r="32" spans="1:16">
      <c r="A32" s="27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27"/>
    </row>
    <row r="33" spans="1:15">
      <c r="A33" s="27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27"/>
    </row>
    <row r="34" spans="1:15">
      <c r="A34" s="27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27"/>
    </row>
    <row r="35" spans="1:15">
      <c r="A35" s="27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27"/>
    </row>
    <row r="36" spans="1:15">
      <c r="A36" s="27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27"/>
    </row>
    <row r="37" spans="1:15">
      <c r="A37" s="27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27"/>
    </row>
    <row r="38" spans="1:15">
      <c r="A38" s="27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27"/>
    </row>
    <row r="39" spans="1:15">
      <c r="A39" s="27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27"/>
    </row>
    <row r="40" spans="1:15">
      <c r="A40" s="27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27"/>
    </row>
    <row r="41" spans="1:15">
      <c r="A41" s="27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27"/>
    </row>
    <row r="42" spans="1:15">
      <c r="A42" s="27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27"/>
    </row>
    <row r="43" spans="1:15">
      <c r="A43" s="27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27"/>
    </row>
    <row r="44" spans="1:15">
      <c r="A44" s="27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27"/>
    </row>
    <row r="45" spans="1:15" ht="19.5" customHeight="1" thickBot="1">
      <c r="A45" s="27"/>
      <c r="C45" s="51"/>
      <c r="D45" s="622" t="s">
        <v>124</v>
      </c>
      <c r="E45" s="622"/>
      <c r="F45" s="622"/>
      <c r="G45" s="622"/>
      <c r="H45" s="622"/>
      <c r="I45" s="622"/>
      <c r="J45" s="622"/>
      <c r="K45" s="51"/>
      <c r="L45" s="51"/>
      <c r="M45" s="51"/>
      <c r="N45" s="51"/>
      <c r="O45" s="27"/>
    </row>
    <row r="46" spans="1:15" ht="15.75" thickBot="1">
      <c r="A46" s="27"/>
      <c r="C46" s="51"/>
      <c r="D46" s="200">
        <v>1</v>
      </c>
      <c r="E46" s="331" t="str">
        <f>+'ACUM-JULIO'!A55</f>
        <v>SE TIENE POR NO PRESENTADA ( NO CUMPLIÓ PREVENCIÓN)</v>
      </c>
      <c r="F46" s="206"/>
      <c r="G46" s="206"/>
      <c r="H46" s="207"/>
      <c r="I46" s="200">
        <f>+'ACUM-JULIO'!B55</f>
        <v>15</v>
      </c>
      <c r="J46" s="202">
        <f>+I46/I62</f>
        <v>3.6855036855036855E-2</v>
      </c>
      <c r="K46" s="51"/>
      <c r="L46" s="51"/>
      <c r="M46" s="51"/>
      <c r="N46" s="51"/>
      <c r="O46" s="27"/>
    </row>
    <row r="47" spans="1:15" ht="15.75" thickBot="1">
      <c r="A47" s="27"/>
      <c r="C47" s="51"/>
      <c r="D47" s="200">
        <v>2</v>
      </c>
      <c r="E47" s="331" t="str">
        <f>+'ACUM-JULIO'!A56</f>
        <v>NO CUMPLIO CON LOS EXTREMOS DEL ARTÍCULO 79 (REQUISITOS)</v>
      </c>
      <c r="F47" s="206"/>
      <c r="G47" s="206"/>
      <c r="H47" s="207"/>
      <c r="I47" s="200">
        <f>+'ACUM-JULIO'!B56</f>
        <v>2</v>
      </c>
      <c r="J47" s="202">
        <f>+I47/I62</f>
        <v>4.9140049140049139E-3</v>
      </c>
      <c r="K47" s="51"/>
      <c r="L47" s="51"/>
      <c r="M47" s="51"/>
      <c r="N47" s="51"/>
      <c r="O47" s="27"/>
    </row>
    <row r="48" spans="1:15" ht="15.75" thickBot="1">
      <c r="A48" s="27"/>
      <c r="C48" s="51"/>
      <c r="D48" s="200">
        <v>3</v>
      </c>
      <c r="E48" s="331" t="str">
        <f>+'ACUM-JULIO'!A57</f>
        <v xml:space="preserve">INCOMPETENCIA </v>
      </c>
      <c r="F48" s="206"/>
      <c r="G48" s="206"/>
      <c r="H48" s="207"/>
      <c r="I48" s="200">
        <f>+'ACUM-JULIO'!B57</f>
        <v>8</v>
      </c>
      <c r="J48" s="202">
        <f>+I48/I62</f>
        <v>1.9656019656019656E-2</v>
      </c>
      <c r="K48" s="51"/>
      <c r="L48" s="51"/>
      <c r="M48" s="51"/>
      <c r="N48" s="51"/>
      <c r="O48" s="27"/>
    </row>
    <row r="49" spans="1:15" ht="15.75" thickBot="1">
      <c r="A49" s="27"/>
      <c r="C49" s="51"/>
      <c r="D49" s="200">
        <v>4</v>
      </c>
      <c r="E49" s="331" t="str">
        <f>+'ACUM-JULIO'!A58</f>
        <v>IMPROCEDENTE POR INEXISTENTE</v>
      </c>
      <c r="F49" s="206"/>
      <c r="G49" s="206"/>
      <c r="H49" s="207"/>
      <c r="I49" s="200">
        <f>+'ACUM-JULIO'!B58</f>
        <v>65</v>
      </c>
      <c r="J49" s="202">
        <f>+I49/I62</f>
        <v>0.15970515970515969</v>
      </c>
      <c r="K49" s="51"/>
      <c r="L49" s="51"/>
      <c r="M49" s="51"/>
      <c r="N49" s="51"/>
      <c r="O49" s="27"/>
    </row>
    <row r="50" spans="1:15" ht="15.75" thickBot="1">
      <c r="A50" s="27"/>
      <c r="C50" s="51"/>
      <c r="D50" s="200">
        <v>5</v>
      </c>
      <c r="E50" s="331" t="str">
        <f>+'ACUM-JULIO'!A59</f>
        <v>IMPROCEDENTE, CONFIDENCIAL E INEXISTENTE</v>
      </c>
      <c r="F50" s="206"/>
      <c r="G50" s="206"/>
      <c r="H50" s="207"/>
      <c r="I50" s="200">
        <f>+'ACUM-JULIO'!B59</f>
        <v>1</v>
      </c>
      <c r="J50" s="202">
        <f>+I50/I62</f>
        <v>2.4570024570024569E-3</v>
      </c>
      <c r="K50" s="51"/>
      <c r="L50" s="51"/>
      <c r="M50" s="51"/>
      <c r="N50" s="51"/>
      <c r="O50" s="27"/>
    </row>
    <row r="51" spans="1:15" ht="15.75" thickBot="1">
      <c r="A51" s="27"/>
      <c r="C51" s="51"/>
      <c r="D51" s="200">
        <v>6</v>
      </c>
      <c r="E51" s="331" t="str">
        <f>+'ACUM-JULIO'!A60</f>
        <v>PROCEDENTE</v>
      </c>
      <c r="F51" s="206"/>
      <c r="G51" s="206"/>
      <c r="H51" s="207"/>
      <c r="I51" s="200">
        <f>+'ACUM-JULIO'!B60</f>
        <v>128</v>
      </c>
      <c r="J51" s="202">
        <f>+I51/I62</f>
        <v>0.31449631449631449</v>
      </c>
      <c r="K51" s="51"/>
      <c r="L51" s="51"/>
      <c r="M51" s="51"/>
      <c r="N51" s="51"/>
      <c r="O51" s="27"/>
    </row>
    <row r="52" spans="1:15" ht="15.75" thickBot="1">
      <c r="A52" s="27"/>
      <c r="C52" s="51"/>
      <c r="D52" s="200">
        <v>7</v>
      </c>
      <c r="E52" s="331" t="str">
        <f>+'ACUM-JULIO'!A61</f>
        <v xml:space="preserve">PROCEDENTE PARCIAL POR CONFIDENCIALIDAD </v>
      </c>
      <c r="F52" s="206"/>
      <c r="G52" s="206"/>
      <c r="H52" s="207"/>
      <c r="I52" s="200">
        <f>+'ACUM-JULIO'!B61</f>
        <v>110</v>
      </c>
      <c r="J52" s="202">
        <f>+I52/I62</f>
        <v>0.27027027027027029</v>
      </c>
      <c r="K52" s="51"/>
      <c r="L52" s="51"/>
      <c r="M52" s="51"/>
      <c r="N52" s="51"/>
      <c r="O52" s="27"/>
    </row>
    <row r="53" spans="1:15" ht="15.75" thickBot="1">
      <c r="A53" s="27"/>
      <c r="C53" s="51"/>
      <c r="D53" s="200">
        <v>8</v>
      </c>
      <c r="E53" s="331" t="str">
        <f>+'ACUM-JULIO'!A62</f>
        <v>IMPROCEDENTE POR CONFIDENCIALIDAD Y RESERVADA</v>
      </c>
      <c r="F53" s="539"/>
      <c r="G53" s="539"/>
      <c r="H53" s="540"/>
      <c r="I53" s="200">
        <f>+'ACUM-JULIO'!B62</f>
        <v>0</v>
      </c>
      <c r="J53" s="202">
        <f>+I53/I62</f>
        <v>0</v>
      </c>
      <c r="K53" s="51"/>
      <c r="L53" s="51"/>
      <c r="M53" s="51"/>
      <c r="N53" s="51"/>
      <c r="O53" s="27"/>
    </row>
    <row r="54" spans="1:15" ht="15.75" thickBot="1">
      <c r="A54" s="27"/>
      <c r="C54" s="51"/>
      <c r="D54" s="200">
        <v>9</v>
      </c>
      <c r="E54" s="331" t="str">
        <f>+'ACUM-JULIO'!A63</f>
        <v>PROCEDENTE PARCIAL POR CONFIDENCIALIDAD E INEXISTENCIA</v>
      </c>
      <c r="F54" s="539"/>
      <c r="G54" s="539"/>
      <c r="H54" s="540"/>
      <c r="I54" s="200">
        <f>+'ACUM-JULIO'!B63</f>
        <v>30</v>
      </c>
      <c r="J54" s="202">
        <f>+I54/I62</f>
        <v>7.3710073710073709E-2</v>
      </c>
      <c r="K54" s="51"/>
      <c r="L54" s="51"/>
      <c r="M54" s="51"/>
      <c r="N54" s="51"/>
      <c r="O54" s="27"/>
    </row>
    <row r="55" spans="1:15" ht="15.75" thickBot="1">
      <c r="A55" s="27"/>
      <c r="C55" s="51"/>
      <c r="D55" s="200">
        <v>10</v>
      </c>
      <c r="E55" s="331" t="str">
        <f>+'ACUM-JULIO'!A64</f>
        <v>PROCEDENTE PARCIAL POR CONFIDENCIALIDAD, RESERVA E INEXISTENCIA</v>
      </c>
      <c r="F55" s="539"/>
      <c r="G55" s="539"/>
      <c r="H55" s="540"/>
      <c r="I55" s="200">
        <f>+'ACUM-JULIO'!B64</f>
        <v>3</v>
      </c>
      <c r="J55" s="202">
        <f>+I55/I62</f>
        <v>7.3710073710073713E-3</v>
      </c>
      <c r="K55" s="51"/>
      <c r="L55" s="51"/>
      <c r="M55" s="51"/>
      <c r="N55" s="51"/>
      <c r="O55" s="27"/>
    </row>
    <row r="56" spans="1:15" ht="15.75" thickBot="1">
      <c r="A56" s="27"/>
      <c r="C56" s="51"/>
      <c r="D56" s="200">
        <v>11</v>
      </c>
      <c r="E56" s="331" t="str">
        <f>+'ACUM-JULIO'!A65</f>
        <v>PROCEDENTE PARCIAL POR INEXISTENCIA</v>
      </c>
      <c r="F56" s="539"/>
      <c r="G56" s="539"/>
      <c r="H56" s="540"/>
      <c r="I56" s="200">
        <f>+'ACUM-JULIO'!B65</f>
        <v>24</v>
      </c>
      <c r="J56" s="202">
        <f>+I56/I62</f>
        <v>5.896805896805897E-2</v>
      </c>
      <c r="K56" s="51"/>
      <c r="L56" s="51"/>
      <c r="M56" s="51"/>
      <c r="N56" s="51"/>
      <c r="O56" s="27"/>
    </row>
    <row r="57" spans="1:15" ht="15.75" thickBot="1">
      <c r="A57" s="27"/>
      <c r="C57" s="51"/>
      <c r="D57" s="200">
        <v>12</v>
      </c>
      <c r="E57" s="331" t="str">
        <f>+'ACUM-JULIO'!A66</f>
        <v>PROCEDENTE PARCIAL POR RESERVA</v>
      </c>
      <c r="F57" s="206"/>
      <c r="G57" s="206"/>
      <c r="H57" s="207"/>
      <c r="I57" s="200">
        <f>+'ACUM-JULIO'!B66</f>
        <v>5</v>
      </c>
      <c r="J57" s="202">
        <f>+I57/I62</f>
        <v>1.2285012285012284E-2</v>
      </c>
      <c r="K57" s="51"/>
      <c r="L57" s="51"/>
      <c r="M57" s="51"/>
      <c r="N57" s="51"/>
      <c r="O57" s="27"/>
    </row>
    <row r="58" spans="1:15" ht="15.75" thickBot="1">
      <c r="A58" s="27"/>
      <c r="C58" s="51"/>
      <c r="D58" s="200">
        <v>13</v>
      </c>
      <c r="E58" s="331" t="str">
        <f>+'ACUM-JULIO'!A67</f>
        <v>PROCEDENTE PARCIAL POR RESERVA Y CONFIDENCIALIDAD</v>
      </c>
      <c r="F58" s="206"/>
      <c r="G58" s="206"/>
      <c r="H58" s="207"/>
      <c r="I58" s="200">
        <f>+'ACUM-JULIO'!B67</f>
        <v>1</v>
      </c>
      <c r="J58" s="202">
        <f>+I58/I62</f>
        <v>2.4570024570024569E-3</v>
      </c>
      <c r="K58" s="51"/>
      <c r="L58" s="51"/>
      <c r="M58" s="51"/>
      <c r="N58" s="51"/>
      <c r="O58" s="27"/>
    </row>
    <row r="59" spans="1:15" ht="15.75" thickBot="1">
      <c r="A59" s="27"/>
      <c r="C59" s="51"/>
      <c r="D59" s="200">
        <v>14</v>
      </c>
      <c r="E59" s="331" t="str">
        <f>+'ACUM-JULIO'!A68</f>
        <v>PROCEDENE PARCIAL POR RESERVA E INEXISTENCIA</v>
      </c>
      <c r="F59" s="206"/>
      <c r="G59" s="206"/>
      <c r="H59" s="207"/>
      <c r="I59" s="200">
        <f>+'ACUM-JULIO'!B68</f>
        <v>1</v>
      </c>
      <c r="J59" s="202">
        <f>+I59/I62</f>
        <v>2.4570024570024569E-3</v>
      </c>
      <c r="K59" s="51"/>
      <c r="L59" s="51"/>
      <c r="M59" s="51"/>
      <c r="N59" s="51"/>
      <c r="O59" s="27"/>
    </row>
    <row r="60" spans="1:15" ht="15.75" thickBot="1">
      <c r="A60" s="27"/>
      <c r="C60" s="51"/>
      <c r="D60" s="200">
        <v>15</v>
      </c>
      <c r="E60" s="331" t="str">
        <f>+'ACUM-JULIO'!A69</f>
        <v>IMPROCEDENTE POR RESERVADA</v>
      </c>
      <c r="F60" s="206"/>
      <c r="G60" s="206"/>
      <c r="H60" s="207"/>
      <c r="I60" s="200">
        <f>+'ACUM-JULIO'!B69</f>
        <v>14</v>
      </c>
      <c r="J60" s="202">
        <f>+I60/I62</f>
        <v>3.4398034398034398E-2</v>
      </c>
      <c r="K60" s="51"/>
      <c r="L60" s="51"/>
      <c r="M60" s="51"/>
      <c r="N60" s="51"/>
      <c r="O60" s="27"/>
    </row>
    <row r="61" spans="1:15" s="169" customFormat="1" ht="16.5" thickBot="1">
      <c r="A61" s="166"/>
      <c r="B61" s="167"/>
      <c r="C61" s="167"/>
      <c r="D61" s="167"/>
      <c r="E61" s="167"/>
      <c r="F61" s="167"/>
      <c r="G61" s="167"/>
      <c r="H61" s="167"/>
      <c r="K61" s="167"/>
      <c r="L61" s="167"/>
      <c r="M61" s="167"/>
      <c r="N61" s="167"/>
      <c r="O61" s="166"/>
    </row>
    <row r="62" spans="1:15" ht="16.5" thickBot="1">
      <c r="A62" s="27"/>
      <c r="C62" s="51"/>
      <c r="D62" s="51"/>
      <c r="E62" s="51"/>
      <c r="F62" s="51"/>
      <c r="G62" s="51"/>
      <c r="H62" s="51"/>
      <c r="I62" s="201">
        <f>SUM(I46:I60)</f>
        <v>407</v>
      </c>
      <c r="J62" s="203">
        <f>SUM(J46:J60)</f>
        <v>0.99999999999999989</v>
      </c>
      <c r="K62" s="51"/>
      <c r="L62" s="51"/>
      <c r="M62" s="51"/>
      <c r="N62" s="51"/>
      <c r="O62" s="27"/>
    </row>
    <row r="63" spans="1:15">
      <c r="A63" s="27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27"/>
    </row>
    <row r="64" spans="1:15">
      <c r="A64" s="27"/>
      <c r="N64" s="51"/>
      <c r="O64" s="27"/>
    </row>
    <row r="65" spans="1:15">
      <c r="A65" s="27"/>
      <c r="N65" s="51"/>
      <c r="O65" s="27"/>
    </row>
    <row r="66" spans="1:15">
      <c r="A66" s="27"/>
      <c r="N66" s="51"/>
      <c r="O66" s="27"/>
    </row>
    <row r="67" spans="1:15">
      <c r="A67" s="27"/>
      <c r="N67" s="51"/>
      <c r="O67" s="27"/>
    </row>
    <row r="68" spans="1:15">
      <c r="A68" s="27"/>
      <c r="N68" s="51"/>
      <c r="O68" s="27"/>
    </row>
    <row r="69" spans="1:15">
      <c r="A69" s="27"/>
      <c r="N69" s="51"/>
      <c r="O69" s="27"/>
    </row>
    <row r="70" spans="1:15">
      <c r="A70" s="27"/>
      <c r="N70" s="51"/>
      <c r="O70" s="27"/>
    </row>
    <row r="71" spans="1:15">
      <c r="A71" s="27"/>
      <c r="N71" s="51"/>
      <c r="O71" s="27"/>
    </row>
    <row r="72" spans="1:15">
      <c r="A72" s="27"/>
      <c r="N72" s="51"/>
      <c r="O72" s="27"/>
    </row>
    <row r="73" spans="1:15">
      <c r="A73" s="27"/>
      <c r="N73" s="51"/>
      <c r="O73" s="27"/>
    </row>
    <row r="74" spans="1:15">
      <c r="A74" s="27"/>
      <c r="N74" s="51"/>
      <c r="O74" s="27"/>
    </row>
    <row r="75" spans="1:15">
      <c r="A75" s="27"/>
      <c r="N75" s="51"/>
      <c r="O75" s="27"/>
    </row>
    <row r="76" spans="1:15">
      <c r="A76" s="27"/>
      <c r="N76" s="51"/>
      <c r="O76" s="27"/>
    </row>
    <row r="77" spans="1:15">
      <c r="A77" s="27"/>
      <c r="N77" s="51"/>
      <c r="O77" s="27"/>
    </row>
    <row r="78" spans="1:15">
      <c r="A78" s="27"/>
      <c r="N78" s="51"/>
      <c r="O78" s="27"/>
    </row>
    <row r="79" spans="1:15">
      <c r="A79" s="27"/>
      <c r="N79" s="51"/>
      <c r="O79" s="27"/>
    </row>
    <row r="80" spans="1:15">
      <c r="A80" s="27"/>
      <c r="N80" s="51"/>
      <c r="O80" s="27"/>
    </row>
    <row r="81" spans="1:15">
      <c r="A81" s="27"/>
      <c r="N81" s="51"/>
      <c r="O81" s="27"/>
    </row>
    <row r="82" spans="1:15">
      <c r="A82" s="27"/>
      <c r="N82" s="51"/>
      <c r="O82" s="27"/>
    </row>
    <row r="83" spans="1:15">
      <c r="A83" s="27"/>
      <c r="N83" s="51"/>
      <c r="O83" s="27"/>
    </row>
    <row r="84" spans="1:15">
      <c r="A84" s="27"/>
      <c r="N84" s="51"/>
      <c r="O84" s="27"/>
    </row>
    <row r="85" spans="1:15">
      <c r="A85" s="27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27"/>
    </row>
    <row r="86" spans="1:15">
      <c r="A86" s="27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27"/>
    </row>
    <row r="87" spans="1:15">
      <c r="A87" s="27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27"/>
    </row>
    <row r="88" spans="1:15">
      <c r="A88" s="27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27"/>
    </row>
    <row r="89" spans="1:15">
      <c r="A89" s="27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27"/>
    </row>
    <row r="90" spans="1:15">
      <c r="A90" s="27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27"/>
    </row>
    <row r="91" spans="1:15">
      <c r="A91" s="27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27"/>
    </row>
    <row r="92" spans="1:15">
      <c r="A92" s="27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27"/>
    </row>
    <row r="93" spans="1:15">
      <c r="A93" s="27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27"/>
    </row>
    <row r="94" spans="1:15">
      <c r="A94" s="27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27"/>
    </row>
    <row r="95" spans="1:15" ht="15.75" thickBot="1">
      <c r="A95" s="27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27"/>
    </row>
    <row r="96" spans="1:15" ht="19.5" customHeight="1" thickBot="1">
      <c r="A96" s="27"/>
      <c r="C96" s="51"/>
      <c r="D96" s="604" t="s">
        <v>183</v>
      </c>
      <c r="E96" s="605"/>
      <c r="F96" s="605"/>
      <c r="G96" s="605"/>
      <c r="H96" s="605"/>
      <c r="I96" s="606"/>
      <c r="J96" s="51"/>
      <c r="K96" s="51"/>
      <c r="L96" s="51"/>
      <c r="M96" s="51"/>
      <c r="N96" s="51"/>
      <c r="O96" s="27"/>
    </row>
    <row r="97" spans="1:15" ht="15.75" customHeight="1" thickBot="1">
      <c r="A97" s="27"/>
      <c r="C97" s="51"/>
      <c r="D97" s="208">
        <v>6</v>
      </c>
      <c r="E97" s="743" t="str">
        <f>+'ACUM-MAYO'!A77</f>
        <v>VÍA INFOMEX</v>
      </c>
      <c r="F97" s="744"/>
      <c r="G97" s="745"/>
      <c r="H97" s="209">
        <f>+'ACUM-JULIO'!B89</f>
        <v>273</v>
      </c>
      <c r="I97" s="210">
        <f>+H97/H104</f>
        <v>0.67076167076167081</v>
      </c>
      <c r="J97" s="51"/>
      <c r="K97" s="51"/>
      <c r="L97" s="51"/>
      <c r="M97" s="51"/>
      <c r="N97" s="51"/>
      <c r="O97" s="27"/>
    </row>
    <row r="98" spans="1:15" ht="15.75" customHeight="1" thickBot="1">
      <c r="A98" s="27"/>
      <c r="C98" s="51"/>
      <c r="D98" s="208">
        <v>2</v>
      </c>
      <c r="E98" s="743" t="str">
        <f>+'ACUM-MAYO'!A74</f>
        <v>COPIA SIMPLE</v>
      </c>
      <c r="F98" s="744"/>
      <c r="G98" s="745"/>
      <c r="H98" s="209">
        <f>+'ACUM-JULIO'!B86</f>
        <v>80</v>
      </c>
      <c r="I98" s="210">
        <f>H98/H104</f>
        <v>0.19656019656019655</v>
      </c>
      <c r="J98" s="51"/>
      <c r="K98" s="51"/>
      <c r="L98" s="51"/>
      <c r="M98" s="51"/>
      <c r="N98" s="51"/>
      <c r="O98" s="27"/>
    </row>
    <row r="99" spans="1:15" ht="15.75" customHeight="1" thickBot="1">
      <c r="A99" s="27"/>
      <c r="C99" s="51"/>
      <c r="D99" s="208">
        <v>3</v>
      </c>
      <c r="E99" s="743" t="str">
        <f>+'ACUM-MAYO'!A73</f>
        <v>COPIA CERTIFICADA</v>
      </c>
      <c r="F99" s="744"/>
      <c r="G99" s="745"/>
      <c r="H99" s="209">
        <f>+'ACUM-JULIO'!B85</f>
        <v>53</v>
      </c>
      <c r="I99" s="210">
        <f>H99/H104</f>
        <v>0.13022113022113022</v>
      </c>
      <c r="J99" s="51"/>
      <c r="K99" s="51"/>
      <c r="L99" s="51"/>
      <c r="M99" s="51"/>
      <c r="N99" s="51"/>
      <c r="O99" s="27"/>
    </row>
    <row r="100" spans="1:15" ht="15.75" customHeight="1" thickBot="1">
      <c r="A100" s="27"/>
      <c r="C100" s="51"/>
      <c r="D100" s="208">
        <v>4</v>
      </c>
      <c r="E100" s="743" t="str">
        <f>+'ACUM-MAYO'!A76</f>
        <v>COPIA SIMPLE Y COPIA CERTIFICADA</v>
      </c>
      <c r="F100" s="744"/>
      <c r="G100" s="745"/>
      <c r="H100" s="209">
        <f>+'ACUM-JULIO'!B87</f>
        <v>1</v>
      </c>
      <c r="I100" s="210">
        <f>H101/H104</f>
        <v>0</v>
      </c>
      <c r="J100" s="51"/>
      <c r="K100" s="51"/>
      <c r="L100" s="51"/>
      <c r="M100" s="51"/>
      <c r="N100" s="51"/>
      <c r="O100" s="27"/>
    </row>
    <row r="101" spans="1:15" ht="15.75" customHeight="1" thickBot="1">
      <c r="A101" s="27"/>
      <c r="C101" s="51"/>
      <c r="D101" s="208">
        <v>5</v>
      </c>
      <c r="E101" s="743" t="str">
        <f>+'ACUM-MAYO'!A75</f>
        <v>CD</v>
      </c>
      <c r="F101" s="744"/>
      <c r="G101" s="745"/>
      <c r="H101" s="209">
        <f>+'ACUM-JULIO'!B83</f>
        <v>0</v>
      </c>
      <c r="I101" s="210">
        <f>H100/H104</f>
        <v>2.4570024570024569E-3</v>
      </c>
      <c r="N101" s="51"/>
      <c r="O101" s="27"/>
    </row>
    <row r="102" spans="1:15" ht="15.75" customHeight="1">
      <c r="A102" s="27"/>
      <c r="C102" s="51"/>
      <c r="D102" s="208">
        <v>1</v>
      </c>
      <c r="E102" s="743" t="str">
        <f>+'ACUM-MAYO'!A72</f>
        <v>CONSULTA FISICA</v>
      </c>
      <c r="F102" s="744"/>
      <c r="G102" s="745"/>
      <c r="H102" s="209">
        <f>+'ACUM-MAYO'!B72</f>
        <v>0</v>
      </c>
      <c r="I102" s="210">
        <f>H102/H104</f>
        <v>0</v>
      </c>
      <c r="J102" s="51"/>
      <c r="K102" s="51"/>
      <c r="L102" s="51"/>
      <c r="M102" s="51"/>
      <c r="N102" s="51"/>
      <c r="O102" s="27"/>
    </row>
    <row r="103" spans="1:15" ht="15.75" thickBot="1">
      <c r="A103" s="27"/>
      <c r="C103" s="51"/>
      <c r="E103" s="51"/>
      <c r="F103" s="51"/>
      <c r="G103" s="51"/>
      <c r="H103" s="51"/>
      <c r="I103" s="51"/>
      <c r="J103" s="51"/>
      <c r="K103" s="51"/>
      <c r="L103" s="51"/>
      <c r="M103" s="51"/>
      <c r="O103" s="27"/>
    </row>
    <row r="104" spans="1:15" s="169" customFormat="1" ht="16.5" thickBot="1">
      <c r="A104" s="166"/>
      <c r="B104" s="167"/>
      <c r="C104" s="167"/>
      <c r="D104" s="167"/>
      <c r="E104" s="167"/>
      <c r="F104" s="170"/>
      <c r="G104" s="211" t="s">
        <v>2</v>
      </c>
      <c r="H104" s="201">
        <f>SUM(H97:H103)</f>
        <v>407</v>
      </c>
      <c r="I104" s="212">
        <f>SUM(I97:I103)</f>
        <v>1</v>
      </c>
      <c r="J104" s="167"/>
      <c r="K104" s="167"/>
      <c r="L104" s="167"/>
      <c r="M104" s="167"/>
      <c r="N104" s="167"/>
      <c r="O104" s="166"/>
    </row>
    <row r="105" spans="1:15">
      <c r="A105" s="27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27"/>
    </row>
    <row r="106" spans="1:15">
      <c r="A106" s="27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27"/>
    </row>
    <row r="107" spans="1:15" ht="18.75">
      <c r="A107" s="27"/>
      <c r="C107" s="51"/>
      <c r="D107" s="749"/>
      <c r="E107" s="749"/>
      <c r="F107" s="749"/>
      <c r="G107" s="749"/>
      <c r="H107" s="749"/>
      <c r="I107" s="749"/>
      <c r="J107" s="51"/>
      <c r="K107" s="51"/>
      <c r="L107" s="51"/>
      <c r="M107" s="51"/>
      <c r="N107" s="51"/>
      <c r="O107" s="27"/>
    </row>
    <row r="108" spans="1:15">
      <c r="A108" s="27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27"/>
    </row>
    <row r="109" spans="1:15">
      <c r="A109" s="27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27"/>
    </row>
    <row r="110" spans="1:15">
      <c r="A110" s="27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27"/>
    </row>
    <row r="111" spans="1:15">
      <c r="A111" s="27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27"/>
    </row>
    <row r="112" spans="1:15">
      <c r="A112" s="27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27"/>
    </row>
    <row r="113" spans="1:15">
      <c r="A113" s="27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27"/>
    </row>
    <row r="114" spans="1:15">
      <c r="A114" s="27"/>
      <c r="C114" s="51"/>
      <c r="D114" s="51"/>
      <c r="E114" s="51"/>
      <c r="F114" s="51"/>
      <c r="G114" s="51"/>
      <c r="H114" s="51"/>
      <c r="I114" s="51"/>
      <c r="J114" s="51"/>
      <c r="K114" s="51"/>
      <c r="L114" s="51" t="s">
        <v>185</v>
      </c>
      <c r="M114" s="51"/>
      <c r="N114" s="51"/>
      <c r="O114" s="27"/>
    </row>
    <row r="115" spans="1:15">
      <c r="A115" s="27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27"/>
    </row>
    <row r="116" spans="1:15">
      <c r="A116" s="27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27"/>
    </row>
    <row r="117" spans="1:15">
      <c r="A117" s="27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27"/>
    </row>
    <row r="118" spans="1:15">
      <c r="A118" s="27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27"/>
    </row>
    <row r="119" spans="1:15">
      <c r="A119" s="27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27"/>
    </row>
    <row r="120" spans="1:15">
      <c r="A120" s="27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27"/>
    </row>
    <row r="121" spans="1:15">
      <c r="A121" s="27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27"/>
    </row>
    <row r="122" spans="1:15">
      <c r="A122" s="27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27"/>
    </row>
    <row r="123" spans="1:15">
      <c r="A123" s="27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27"/>
    </row>
    <row r="124" spans="1:15">
      <c r="A124" s="27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27"/>
    </row>
    <row r="125" spans="1:15">
      <c r="A125" s="27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27"/>
    </row>
    <row r="126" spans="1:15">
      <c r="A126" s="27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27"/>
    </row>
    <row r="127" spans="1:15">
      <c r="A127" s="27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27"/>
    </row>
    <row r="128" spans="1:15">
      <c r="A128" s="27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27"/>
    </row>
    <row r="129" spans="1:15">
      <c r="A129" s="27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27"/>
    </row>
    <row r="130" spans="1:15">
      <c r="A130" s="27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27"/>
    </row>
    <row r="131" spans="1:15">
      <c r="A131" s="27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27"/>
    </row>
    <row r="132" spans="1:15">
      <c r="A132" s="27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27"/>
    </row>
    <row r="133" spans="1:15" ht="15.75" thickBot="1">
      <c r="A133" s="27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27"/>
    </row>
    <row r="134" spans="1:15" ht="19.5" customHeight="1" thickBot="1">
      <c r="A134" s="27"/>
      <c r="C134" s="51"/>
      <c r="D134" s="51"/>
      <c r="E134" s="599" t="s">
        <v>209</v>
      </c>
      <c r="F134" s="600"/>
      <c r="G134" s="600"/>
      <c r="H134" s="600"/>
      <c r="I134" s="601"/>
      <c r="J134" s="51"/>
      <c r="K134" s="51"/>
      <c r="L134" s="51"/>
      <c r="M134" s="51"/>
      <c r="N134" s="51"/>
      <c r="O134" s="27"/>
    </row>
    <row r="135" spans="1:15" ht="15.75" customHeight="1" thickBot="1">
      <c r="A135" s="27"/>
      <c r="C135" s="51"/>
      <c r="D135" s="51"/>
      <c r="E135" s="607" t="s">
        <v>9</v>
      </c>
      <c r="F135" s="608"/>
      <c r="G135" s="608"/>
      <c r="H135" s="609"/>
      <c r="I135" s="546">
        <f>+'ACUM-JULIO'!B44</f>
        <v>965</v>
      </c>
      <c r="J135" s="51"/>
      <c r="K135" s="51"/>
      <c r="L135" s="51"/>
      <c r="M135" s="51"/>
      <c r="N135" s="51"/>
      <c r="O135" s="27"/>
    </row>
    <row r="136" spans="1:15" ht="16.5" thickBot="1">
      <c r="A136" s="27"/>
      <c r="C136" s="51"/>
      <c r="D136" s="51"/>
      <c r="E136" s="51"/>
      <c r="F136" s="51"/>
      <c r="G136" s="51"/>
      <c r="H136" s="214" t="s">
        <v>2</v>
      </c>
      <c r="I136" s="201">
        <f>SUM(I135)</f>
        <v>965</v>
      </c>
      <c r="J136" s="51"/>
      <c r="K136" s="51"/>
      <c r="L136" s="51"/>
      <c r="M136" s="51"/>
      <c r="N136" s="51"/>
      <c r="O136" s="27"/>
    </row>
    <row r="137" spans="1:15">
      <c r="A137" s="27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27"/>
    </row>
    <row r="138" spans="1:15" ht="15.75" thickBot="1">
      <c r="A138" s="27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27"/>
    </row>
    <row r="139" spans="1:15" ht="19.5" customHeight="1" thickBot="1">
      <c r="A139" s="27"/>
      <c r="C139" s="51"/>
      <c r="D139" s="51"/>
      <c r="E139" s="599" t="s">
        <v>186</v>
      </c>
      <c r="F139" s="600"/>
      <c r="G139" s="600"/>
      <c r="H139" s="600"/>
      <c r="I139" s="601"/>
      <c r="J139" s="51"/>
      <c r="K139" s="51"/>
      <c r="L139" s="51"/>
      <c r="M139" s="51"/>
      <c r="N139" s="51"/>
      <c r="O139" s="27"/>
    </row>
    <row r="140" spans="1:15" ht="15.75" thickBot="1">
      <c r="A140" s="27"/>
      <c r="C140" s="51"/>
      <c r="D140" s="51"/>
      <c r="E140" s="607" t="s">
        <v>194</v>
      </c>
      <c r="F140" s="608"/>
      <c r="G140" s="608"/>
      <c r="H140" s="609"/>
      <c r="I140" s="360">
        <f>+'ACUM-JULIO'!B107</f>
        <v>275</v>
      </c>
      <c r="J140" s="51"/>
      <c r="K140" s="51"/>
      <c r="L140" s="51"/>
      <c r="M140" s="51"/>
      <c r="N140" s="51"/>
      <c r="O140" s="27"/>
    </row>
    <row r="141" spans="1:15" ht="16.5" thickBot="1">
      <c r="A141" s="27"/>
      <c r="C141" s="51"/>
      <c r="D141" s="51"/>
      <c r="E141" s="51"/>
      <c r="F141" s="51"/>
      <c r="G141" s="51"/>
      <c r="H141" s="214" t="s">
        <v>2</v>
      </c>
      <c r="I141" s="201">
        <f>SUM(I140)</f>
        <v>275</v>
      </c>
      <c r="J141" s="51"/>
      <c r="K141" s="51"/>
      <c r="L141" s="51"/>
      <c r="M141" s="51"/>
      <c r="N141" s="51"/>
      <c r="O141" s="27"/>
    </row>
    <row r="142" spans="1:15">
      <c r="A142" s="27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27"/>
    </row>
    <row r="143" spans="1:15" ht="15.75" thickBot="1">
      <c r="A143" s="27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27"/>
    </row>
    <row r="144" spans="1:15" ht="19.5" thickBot="1">
      <c r="A144" s="27"/>
      <c r="C144" s="51"/>
      <c r="D144" s="51"/>
      <c r="E144" s="610" t="s">
        <v>224</v>
      </c>
      <c r="F144" s="611"/>
      <c r="G144" s="611"/>
      <c r="H144" s="611"/>
      <c r="I144" s="612"/>
      <c r="J144" s="51"/>
      <c r="K144" s="51"/>
      <c r="L144" s="51"/>
      <c r="M144" s="51"/>
      <c r="N144" s="51"/>
      <c r="O144" s="27"/>
    </row>
    <row r="145" spans="1:15" ht="15.75" customHeight="1" thickBot="1">
      <c r="A145" s="27"/>
      <c r="C145" s="51"/>
      <c r="D145" s="51"/>
      <c r="E145" s="607" t="s">
        <v>26</v>
      </c>
      <c r="F145" s="608"/>
      <c r="G145" s="608"/>
      <c r="H145" s="609"/>
      <c r="I145" s="360">
        <f>+'ACUM-JULIO'!B111</f>
        <v>4</v>
      </c>
      <c r="J145" s="51"/>
      <c r="K145" s="51"/>
      <c r="L145" s="51"/>
      <c r="M145" s="51"/>
      <c r="N145" s="51"/>
      <c r="O145" s="27"/>
    </row>
    <row r="146" spans="1:15" ht="16.5" thickBot="1">
      <c r="A146" s="27"/>
      <c r="C146" s="51"/>
      <c r="D146" s="51"/>
      <c r="E146" s="51"/>
      <c r="F146" s="51"/>
      <c r="G146" s="51"/>
      <c r="H146" s="214" t="s">
        <v>2</v>
      </c>
      <c r="I146" s="201">
        <f>SUM(I145)</f>
        <v>4</v>
      </c>
      <c r="J146" s="51"/>
      <c r="K146" s="51"/>
      <c r="L146" s="51"/>
      <c r="M146" s="51"/>
      <c r="N146" s="51"/>
      <c r="O146" s="27"/>
    </row>
    <row r="147" spans="1:15">
      <c r="A147" s="27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27"/>
    </row>
    <row r="148" spans="1:15" ht="15.75" thickBot="1">
      <c r="A148" s="27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27"/>
    </row>
    <row r="149" spans="1:15" ht="19.5" thickBot="1">
      <c r="A149" s="27"/>
      <c r="C149" s="51"/>
      <c r="D149" s="51"/>
      <c r="E149" s="610" t="s">
        <v>296</v>
      </c>
      <c r="F149" s="611"/>
      <c r="G149" s="611"/>
      <c r="H149" s="611"/>
      <c r="I149" s="612"/>
      <c r="J149" s="51"/>
      <c r="K149" s="51"/>
      <c r="L149" s="51"/>
      <c r="M149" s="51"/>
      <c r="N149" s="51"/>
      <c r="O149" s="27"/>
    </row>
    <row r="150" spans="1:15" ht="15.75" thickBot="1">
      <c r="A150" s="27"/>
      <c r="C150" s="51"/>
      <c r="D150" s="51"/>
      <c r="E150" s="607" t="s">
        <v>296</v>
      </c>
      <c r="F150" s="608"/>
      <c r="G150" s="608"/>
      <c r="H150" s="609"/>
      <c r="I150" s="360">
        <v>0</v>
      </c>
      <c r="J150" s="51"/>
      <c r="K150" s="51"/>
      <c r="L150" s="51"/>
      <c r="M150" s="51"/>
      <c r="N150" s="51"/>
      <c r="O150" s="27"/>
    </row>
    <row r="151" spans="1:15" ht="16.5" thickBot="1">
      <c r="A151" s="27"/>
      <c r="C151" s="51"/>
      <c r="D151" s="51"/>
      <c r="E151" s="176"/>
      <c r="F151" s="176"/>
      <c r="G151" s="176"/>
      <c r="H151" s="214" t="s">
        <v>2</v>
      </c>
      <c r="I151" s="201">
        <f>SUM(I150)</f>
        <v>0</v>
      </c>
      <c r="J151" s="51"/>
      <c r="K151" s="51"/>
      <c r="L151" s="51"/>
      <c r="M151" s="51"/>
      <c r="N151" s="51"/>
      <c r="O151" s="27"/>
    </row>
    <row r="152" spans="1:15">
      <c r="A152" s="27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27"/>
    </row>
    <row r="153" spans="1:15">
      <c r="A153" s="27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27"/>
    </row>
    <row r="154" spans="1:15">
      <c r="A154" s="27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27"/>
    </row>
    <row r="155" spans="1:15" ht="15.75" thickBot="1">
      <c r="A155" s="27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27"/>
    </row>
    <row r="156" spans="1:15" ht="19.5" customHeight="1" thickBot="1">
      <c r="A156" s="27"/>
      <c r="C156" s="51"/>
      <c r="D156" s="599" t="s">
        <v>188</v>
      </c>
      <c r="E156" s="600"/>
      <c r="F156" s="600"/>
      <c r="G156" s="600"/>
      <c r="H156" s="600"/>
      <c r="I156" s="601"/>
      <c r="J156" s="51"/>
      <c r="K156" s="51"/>
      <c r="L156" s="51"/>
      <c r="M156" s="51"/>
      <c r="N156" s="51"/>
      <c r="O156" s="27"/>
    </row>
    <row r="157" spans="1:15" ht="15.75" thickBot="1">
      <c r="A157" s="27"/>
      <c r="C157" s="51"/>
      <c r="D157" s="217">
        <v>1</v>
      </c>
      <c r="E157" s="218" t="str">
        <f>+'ACUM-MAYO'!A146</f>
        <v>ORDINARIA</v>
      </c>
      <c r="F157" s="219"/>
      <c r="G157" s="220"/>
      <c r="H157" s="571">
        <f>+'ACUM-JULIO'!B164</f>
        <v>314</v>
      </c>
      <c r="I157" s="222">
        <f>H157/H162</f>
        <v>0.77149877149877155</v>
      </c>
      <c r="J157" s="51"/>
      <c r="K157" s="51"/>
      <c r="L157" s="51"/>
      <c r="M157" s="51"/>
      <c r="N157" s="51"/>
      <c r="O157" s="27"/>
    </row>
    <row r="158" spans="1:15" ht="15.75" thickBot="1">
      <c r="A158" s="27"/>
      <c r="C158" s="51"/>
      <c r="D158" s="217">
        <v>2</v>
      </c>
      <c r="E158" s="218" t="str">
        <f>+'ACUM-MAYO'!A147</f>
        <v>FUNDAMENTAL</v>
      </c>
      <c r="F158" s="219"/>
      <c r="G158" s="220"/>
      <c r="H158" s="571">
        <f>+'ACUM-JULIO'!B165</f>
        <v>79</v>
      </c>
      <c r="I158" s="210">
        <f>H158/H162</f>
        <v>0.1941031941031941</v>
      </c>
      <c r="J158" s="51"/>
      <c r="K158" s="51"/>
      <c r="L158" s="51"/>
      <c r="M158" s="51"/>
      <c r="N158" s="51"/>
      <c r="O158" s="27"/>
    </row>
    <row r="159" spans="1:15" ht="15.75" thickBot="1">
      <c r="A159" s="27"/>
      <c r="C159" s="51"/>
      <c r="D159" s="570">
        <v>4</v>
      </c>
      <c r="E159" s="218" t="str">
        <f>+'ACUM-MAYO'!A149</f>
        <v>RESERVADA</v>
      </c>
      <c r="F159" s="219"/>
      <c r="G159" s="220"/>
      <c r="H159" s="571">
        <f>+'ACUM-JULIO'!B167</f>
        <v>14</v>
      </c>
      <c r="I159" s="210">
        <f>H159/H162</f>
        <v>3.4398034398034398E-2</v>
      </c>
      <c r="J159" s="51"/>
      <c r="K159" s="51"/>
      <c r="L159" s="51"/>
      <c r="M159" s="51"/>
      <c r="N159" s="51"/>
      <c r="O159" s="27"/>
    </row>
    <row r="160" spans="1:15" ht="15.75" thickBot="1">
      <c r="A160" s="27"/>
      <c r="C160" s="51"/>
      <c r="D160" s="217">
        <v>3</v>
      </c>
      <c r="E160" s="218" t="str">
        <f>+'ACUM-MAYO'!A148</f>
        <v>CONFIDENCIAL</v>
      </c>
      <c r="F160" s="219"/>
      <c r="G160" s="220"/>
      <c r="H160" s="571">
        <f>+'ACUM-JULIO'!B166</f>
        <v>0</v>
      </c>
      <c r="I160" s="225">
        <f>H160/H162</f>
        <v>0</v>
      </c>
      <c r="J160" s="51"/>
      <c r="K160" s="51"/>
      <c r="L160" s="51"/>
      <c r="M160" s="51"/>
      <c r="N160" s="51"/>
      <c r="O160" s="27"/>
    </row>
    <row r="161" spans="1:15" ht="15.75" thickBot="1">
      <c r="A161" s="27"/>
      <c r="C161" s="51"/>
      <c r="D161" s="51"/>
      <c r="F161" s="51"/>
      <c r="G161" s="51"/>
      <c r="H161" s="51"/>
      <c r="I161" s="51"/>
      <c r="J161" s="51"/>
      <c r="K161" s="51"/>
      <c r="L161" s="51"/>
      <c r="M161" s="51"/>
      <c r="N161" s="51"/>
      <c r="O161" s="27"/>
    </row>
    <row r="162" spans="1:15" s="169" customFormat="1" ht="16.5" thickBot="1">
      <c r="A162" s="166"/>
      <c r="B162" s="167"/>
      <c r="C162" s="167"/>
      <c r="D162" s="167"/>
      <c r="E162" s="168"/>
      <c r="F162" s="168"/>
      <c r="G162" s="211" t="s">
        <v>2</v>
      </c>
      <c r="H162" s="216">
        <f>SUM(H157:H160)</f>
        <v>407</v>
      </c>
      <c r="I162" s="226">
        <f>SUM(I157:I160)</f>
        <v>1</v>
      </c>
      <c r="J162" s="167"/>
      <c r="K162" s="167"/>
      <c r="L162" s="167"/>
      <c r="M162" s="167"/>
      <c r="N162" s="167"/>
      <c r="O162" s="166"/>
    </row>
    <row r="163" spans="1:15">
      <c r="A163" s="27"/>
      <c r="C163" s="51"/>
      <c r="D163" s="51"/>
      <c r="E163" s="51"/>
      <c r="F163" s="51"/>
      <c r="G163" s="61"/>
      <c r="H163" s="51"/>
      <c r="I163" s="51"/>
      <c r="J163" s="51"/>
      <c r="K163" s="51"/>
      <c r="L163" s="51"/>
      <c r="M163" s="51"/>
      <c r="N163" s="51"/>
      <c r="O163" s="27"/>
    </row>
    <row r="164" spans="1:15">
      <c r="A164" s="27"/>
      <c r="C164" s="51"/>
      <c r="D164" s="51"/>
      <c r="E164" s="51"/>
      <c r="F164" s="51"/>
      <c r="G164" s="61"/>
      <c r="H164" s="51"/>
      <c r="I164" s="51"/>
      <c r="J164" s="51"/>
      <c r="K164" s="51"/>
      <c r="L164" s="51"/>
      <c r="M164" s="51"/>
      <c r="N164" s="51"/>
      <c r="O164" s="27"/>
    </row>
    <row r="165" spans="1:15">
      <c r="A165" s="27"/>
      <c r="C165" s="51"/>
      <c r="D165" s="51"/>
      <c r="E165" s="51"/>
      <c r="F165" s="51"/>
      <c r="G165" s="61"/>
      <c r="H165" s="51"/>
      <c r="I165" s="51"/>
      <c r="J165" s="51"/>
      <c r="K165" s="51"/>
      <c r="L165" s="51"/>
      <c r="M165" s="51"/>
      <c r="N165" s="51"/>
      <c r="O165" s="27"/>
    </row>
    <row r="166" spans="1:15">
      <c r="A166" s="27"/>
      <c r="C166" s="51"/>
      <c r="D166" s="51"/>
      <c r="E166" s="51"/>
      <c r="F166" s="51"/>
      <c r="G166" s="61"/>
      <c r="H166" s="51"/>
      <c r="I166" s="51"/>
      <c r="J166" s="51"/>
      <c r="K166" s="51"/>
      <c r="L166" s="51"/>
      <c r="M166" s="51"/>
      <c r="N166" s="51"/>
      <c r="O166" s="27"/>
    </row>
    <row r="167" spans="1:15">
      <c r="A167" s="27"/>
      <c r="C167" s="51"/>
      <c r="D167" s="51"/>
      <c r="E167" s="51"/>
      <c r="F167" s="51"/>
      <c r="G167" s="61"/>
      <c r="H167" s="51"/>
      <c r="I167" s="51"/>
      <c r="J167" s="51"/>
      <c r="K167" s="51"/>
      <c r="L167" s="51"/>
      <c r="M167" s="51"/>
      <c r="N167" s="51"/>
      <c r="O167" s="27"/>
    </row>
    <row r="168" spans="1:15">
      <c r="A168" s="27"/>
      <c r="C168" s="51"/>
      <c r="D168" s="51"/>
      <c r="E168" s="51"/>
      <c r="F168" s="51"/>
      <c r="G168" s="61"/>
      <c r="H168" s="51"/>
      <c r="I168" s="51"/>
      <c r="J168" s="51"/>
      <c r="K168" s="51"/>
      <c r="L168" s="51"/>
      <c r="M168" s="51"/>
      <c r="N168" s="51"/>
      <c r="O168" s="27"/>
    </row>
    <row r="169" spans="1:15">
      <c r="A169" s="27"/>
      <c r="C169" s="51"/>
      <c r="D169" s="51"/>
      <c r="E169" s="51"/>
      <c r="F169" s="51"/>
      <c r="G169" s="61"/>
      <c r="H169" s="51"/>
      <c r="I169" s="51"/>
      <c r="J169" s="51"/>
      <c r="K169" s="51"/>
      <c r="L169" s="51"/>
      <c r="M169" s="51"/>
      <c r="N169" s="51"/>
      <c r="O169" s="27"/>
    </row>
    <row r="170" spans="1:15">
      <c r="A170" s="27"/>
      <c r="C170" s="51"/>
      <c r="D170" s="51"/>
      <c r="E170" s="51"/>
      <c r="F170" s="51"/>
      <c r="G170" s="61"/>
      <c r="H170" s="51"/>
      <c r="I170" s="51"/>
      <c r="J170" s="51"/>
      <c r="K170" s="51"/>
      <c r="L170" s="51"/>
      <c r="M170" s="51"/>
      <c r="N170" s="51"/>
      <c r="O170" s="27"/>
    </row>
    <row r="171" spans="1:15">
      <c r="A171" s="27"/>
      <c r="C171" s="51"/>
      <c r="D171" s="51"/>
      <c r="E171" s="51"/>
      <c r="F171" s="51"/>
      <c r="G171" s="61"/>
      <c r="H171" s="51"/>
      <c r="I171" s="51"/>
      <c r="J171" s="51"/>
      <c r="K171" s="51"/>
      <c r="L171" s="51"/>
      <c r="M171" s="51"/>
      <c r="N171" s="51"/>
      <c r="O171" s="27"/>
    </row>
    <row r="172" spans="1:15">
      <c r="A172" s="27"/>
      <c r="C172" s="51"/>
      <c r="D172" s="51"/>
      <c r="E172" s="51"/>
      <c r="F172" s="51"/>
      <c r="G172" s="61"/>
      <c r="H172" s="51"/>
      <c r="I172" s="51"/>
      <c r="J172" s="51"/>
      <c r="K172" s="51"/>
      <c r="L172" s="51"/>
      <c r="M172" s="51"/>
      <c r="N172" s="51"/>
      <c r="O172" s="27"/>
    </row>
    <row r="173" spans="1:15">
      <c r="A173" s="27"/>
      <c r="C173" s="51"/>
      <c r="D173" s="51"/>
      <c r="E173" s="51"/>
      <c r="F173" s="51"/>
      <c r="G173" s="61"/>
      <c r="H173" s="51"/>
      <c r="I173" s="51"/>
      <c r="J173" s="51"/>
      <c r="K173" s="51"/>
      <c r="L173" s="51"/>
      <c r="M173" s="51"/>
      <c r="N173" s="51"/>
      <c r="O173" s="27"/>
    </row>
    <row r="174" spans="1:15">
      <c r="A174" s="27"/>
      <c r="C174" s="51"/>
      <c r="D174" s="51"/>
      <c r="E174" s="51"/>
      <c r="F174" s="51"/>
      <c r="G174" s="61"/>
      <c r="H174" s="51"/>
      <c r="I174" s="51"/>
      <c r="J174" s="51"/>
      <c r="K174" s="51"/>
      <c r="L174" s="51"/>
      <c r="M174" s="51"/>
      <c r="N174" s="51"/>
      <c r="O174" s="27"/>
    </row>
    <row r="175" spans="1:15">
      <c r="A175" s="27"/>
      <c r="C175" s="51"/>
      <c r="D175" s="51"/>
      <c r="E175" s="51"/>
      <c r="F175" s="51"/>
      <c r="G175" s="61"/>
      <c r="H175" s="51"/>
      <c r="I175" s="51"/>
      <c r="J175" s="51"/>
      <c r="K175" s="51"/>
      <c r="L175" s="51"/>
      <c r="M175" s="51"/>
      <c r="N175" s="51"/>
      <c r="O175" s="27"/>
    </row>
    <row r="176" spans="1:15">
      <c r="A176" s="27"/>
      <c r="C176" s="51"/>
      <c r="D176" s="51"/>
      <c r="E176" s="51"/>
      <c r="F176" s="51"/>
      <c r="G176" s="61"/>
      <c r="H176" s="51"/>
      <c r="I176" s="51"/>
      <c r="J176" s="51"/>
      <c r="K176" s="51"/>
      <c r="L176" s="51"/>
      <c r="M176" s="51"/>
      <c r="N176" s="51"/>
      <c r="O176" s="27"/>
    </row>
    <row r="177" spans="1:15">
      <c r="A177" s="27"/>
      <c r="C177" s="51"/>
      <c r="D177" s="51"/>
      <c r="E177" s="51"/>
      <c r="F177" s="51"/>
      <c r="G177" s="61"/>
      <c r="H177" s="51"/>
      <c r="I177" s="51"/>
      <c r="J177" s="51"/>
      <c r="K177" s="51"/>
      <c r="L177" s="51"/>
      <c r="M177" s="51"/>
      <c r="N177" s="51"/>
      <c r="O177" s="27"/>
    </row>
    <row r="178" spans="1:15">
      <c r="A178" s="27"/>
      <c r="C178" s="51"/>
      <c r="D178" s="51"/>
      <c r="E178" s="51"/>
      <c r="F178" s="51"/>
      <c r="G178" s="61"/>
      <c r="H178" s="51"/>
      <c r="I178" s="51"/>
      <c r="J178" s="51"/>
      <c r="K178" s="51"/>
      <c r="L178" s="51"/>
      <c r="M178" s="51"/>
      <c r="N178" s="51"/>
      <c r="O178" s="27"/>
    </row>
    <row r="179" spans="1:15">
      <c r="A179" s="27"/>
      <c r="C179" s="51"/>
      <c r="D179" s="51"/>
      <c r="E179" s="51"/>
      <c r="F179" s="51"/>
      <c r="G179" s="61"/>
      <c r="H179" s="51"/>
      <c r="I179" s="51"/>
      <c r="J179" s="51"/>
      <c r="K179" s="51"/>
      <c r="L179" s="51"/>
      <c r="M179" s="51"/>
      <c r="N179" s="51"/>
      <c r="O179" s="27"/>
    </row>
    <row r="180" spans="1:15">
      <c r="A180" s="27"/>
      <c r="C180" s="51"/>
      <c r="D180" s="51"/>
      <c r="E180" s="51"/>
      <c r="F180" s="51"/>
      <c r="G180" s="61"/>
      <c r="H180" s="51"/>
      <c r="I180" s="51"/>
      <c r="J180" s="51"/>
      <c r="K180" s="51"/>
      <c r="L180" s="51"/>
      <c r="M180" s="51"/>
      <c r="N180" s="51"/>
      <c r="O180" s="27"/>
    </row>
    <row r="181" spans="1:15">
      <c r="A181" s="27"/>
      <c r="C181" s="51"/>
      <c r="D181" s="51"/>
      <c r="E181" s="51"/>
      <c r="F181" s="51"/>
      <c r="G181" s="61"/>
      <c r="H181" s="51"/>
      <c r="I181" s="51"/>
      <c r="J181" s="51"/>
      <c r="K181" s="51"/>
      <c r="L181" s="51"/>
      <c r="M181" s="51"/>
      <c r="N181" s="51"/>
      <c r="O181" s="27"/>
    </row>
    <row r="182" spans="1:15">
      <c r="A182" s="27"/>
      <c r="C182" s="51"/>
      <c r="D182" s="51"/>
      <c r="E182" s="51"/>
      <c r="F182" s="51"/>
      <c r="G182" s="61"/>
      <c r="H182" s="51"/>
      <c r="I182" s="51"/>
      <c r="J182" s="51"/>
      <c r="K182" s="51"/>
      <c r="L182" s="51"/>
      <c r="M182" s="51"/>
      <c r="N182" s="51"/>
      <c r="O182" s="27"/>
    </row>
    <row r="183" spans="1:15">
      <c r="A183" s="27"/>
      <c r="C183" s="51"/>
      <c r="D183" s="51"/>
      <c r="E183" s="51"/>
      <c r="F183" s="51"/>
      <c r="G183" s="61"/>
      <c r="H183" s="51"/>
      <c r="I183" s="51"/>
      <c r="J183" s="51"/>
      <c r="K183" s="51"/>
      <c r="L183" s="51"/>
      <c r="M183" s="51"/>
      <c r="N183" s="51"/>
      <c r="O183" s="27"/>
    </row>
    <row r="184" spans="1:15" ht="15.75" thickBot="1">
      <c r="A184" s="27"/>
      <c r="C184" s="51"/>
      <c r="D184" s="51"/>
      <c r="E184" s="51"/>
      <c r="F184" s="51"/>
      <c r="G184" s="61"/>
      <c r="H184" s="51"/>
      <c r="I184" s="51"/>
      <c r="J184" s="51"/>
      <c r="K184" s="51"/>
      <c r="L184" s="51"/>
      <c r="M184" s="51"/>
      <c r="N184" s="51"/>
      <c r="O184" s="27"/>
    </row>
    <row r="185" spans="1:15" ht="19.5" customHeight="1" thickBot="1">
      <c r="A185" s="27"/>
      <c r="C185" s="51"/>
      <c r="D185" s="599" t="s">
        <v>189</v>
      </c>
      <c r="E185" s="600"/>
      <c r="F185" s="600"/>
      <c r="G185" s="600"/>
      <c r="H185" s="600"/>
      <c r="I185" s="601"/>
      <c r="J185" s="51"/>
      <c r="K185" s="51"/>
      <c r="L185" s="51"/>
      <c r="M185" s="51"/>
      <c r="N185" s="51"/>
      <c r="O185" s="27"/>
    </row>
    <row r="186" spans="1:15" ht="15.75" customHeight="1" thickBot="1">
      <c r="A186" s="27"/>
      <c r="C186" s="51"/>
      <c r="D186" s="217">
        <v>1</v>
      </c>
      <c r="E186" s="588" t="s">
        <v>210</v>
      </c>
      <c r="F186" s="589"/>
      <c r="G186" s="584"/>
      <c r="H186" s="200">
        <f>+'ACUM-JULIO'!B177</f>
        <v>267</v>
      </c>
      <c r="I186" s="222">
        <f>H186/H191</f>
        <v>0.65601965601965606</v>
      </c>
      <c r="J186" s="51"/>
      <c r="K186" s="51"/>
      <c r="L186" s="51"/>
      <c r="M186" s="51"/>
      <c r="N186" s="51"/>
      <c r="O186" s="27"/>
    </row>
    <row r="187" spans="1:15" ht="15.75" thickBot="1">
      <c r="A187" s="27"/>
      <c r="C187" s="51"/>
      <c r="D187" s="217">
        <v>4</v>
      </c>
      <c r="E187" s="588" t="s">
        <v>35</v>
      </c>
      <c r="F187" s="589"/>
      <c r="G187" s="584"/>
      <c r="H187" s="200">
        <f>+'ACUM-JULIO'!B180</f>
        <v>136</v>
      </c>
      <c r="I187" s="210">
        <f>H187/H191</f>
        <v>0.33415233415233414</v>
      </c>
      <c r="J187" s="51"/>
      <c r="K187" s="51"/>
      <c r="L187" s="51"/>
      <c r="M187" s="51"/>
      <c r="N187" s="51"/>
      <c r="O187" s="27"/>
    </row>
    <row r="188" spans="1:15" ht="15.75" customHeight="1" thickBot="1">
      <c r="A188" s="27"/>
      <c r="C188" s="51"/>
      <c r="D188" s="217">
        <v>2</v>
      </c>
      <c r="E188" s="588" t="s">
        <v>211</v>
      </c>
      <c r="F188" s="589"/>
      <c r="G188" s="584"/>
      <c r="H188" s="200">
        <f>+'ACUM-JULIO'!B178</f>
        <v>3</v>
      </c>
      <c r="I188" s="210">
        <f>H188/H191</f>
        <v>7.3710073710073713E-3</v>
      </c>
      <c r="J188" s="51"/>
      <c r="K188" s="51"/>
      <c r="L188" s="51"/>
      <c r="M188" s="51"/>
      <c r="N188" s="51"/>
      <c r="O188" s="27"/>
    </row>
    <row r="189" spans="1:15" ht="15.75" thickBot="1">
      <c r="A189" s="27"/>
      <c r="C189" s="51"/>
      <c r="D189" s="217">
        <v>3</v>
      </c>
      <c r="E189" s="588" t="s">
        <v>34</v>
      </c>
      <c r="F189" s="589"/>
      <c r="G189" s="584"/>
      <c r="H189" s="200">
        <f>+'ACUM-JULIO'!B179</f>
        <v>1</v>
      </c>
      <c r="I189" s="225">
        <f>H189/H191</f>
        <v>2.4570024570024569E-3</v>
      </c>
      <c r="J189" s="51"/>
      <c r="K189" s="51"/>
      <c r="L189" s="51"/>
      <c r="M189" s="51"/>
      <c r="N189" s="51"/>
      <c r="O189" s="27"/>
    </row>
    <row r="190" spans="1:15" ht="15.75" thickBot="1">
      <c r="A190" s="27"/>
      <c r="C190" s="51"/>
      <c r="D190" s="172"/>
      <c r="E190" s="62"/>
      <c r="F190" s="62"/>
      <c r="G190" s="62"/>
      <c r="H190" s="62"/>
      <c r="I190" s="62"/>
      <c r="J190" s="62"/>
      <c r="K190" s="51"/>
      <c r="L190" s="51"/>
      <c r="M190" s="51"/>
      <c r="N190" s="51"/>
      <c r="O190" s="27"/>
    </row>
    <row r="191" spans="1:15" s="169" customFormat="1" ht="16.5" thickBot="1">
      <c r="A191" s="166"/>
      <c r="B191" s="167"/>
      <c r="C191" s="167"/>
      <c r="D191" s="167"/>
      <c r="E191" s="167"/>
      <c r="F191" s="167"/>
      <c r="G191" s="211" t="s">
        <v>2</v>
      </c>
      <c r="H191" s="201">
        <f>SUM(H186:H189)</f>
        <v>407</v>
      </c>
      <c r="I191" s="212">
        <f>SUM(I186:I189)</f>
        <v>1</v>
      </c>
      <c r="J191" s="167"/>
      <c r="K191" s="167"/>
      <c r="L191" s="167"/>
      <c r="M191" s="167"/>
      <c r="N191" s="167"/>
      <c r="O191" s="166"/>
    </row>
    <row r="192" spans="1:15">
      <c r="A192" s="27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27"/>
    </row>
    <row r="193" spans="1:15">
      <c r="A193" s="27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27"/>
    </row>
    <row r="194" spans="1:15">
      <c r="A194" s="27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27"/>
    </row>
    <row r="195" spans="1:15">
      <c r="A195" s="27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27"/>
    </row>
    <row r="196" spans="1:15">
      <c r="A196" s="27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27"/>
    </row>
    <row r="197" spans="1:15">
      <c r="A197" s="27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27"/>
    </row>
    <row r="198" spans="1:15">
      <c r="A198" s="27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27"/>
    </row>
    <row r="199" spans="1:15">
      <c r="A199" s="27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27"/>
    </row>
    <row r="200" spans="1:15">
      <c r="A200" s="27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27"/>
    </row>
    <row r="201" spans="1:15">
      <c r="A201" s="27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27"/>
    </row>
    <row r="202" spans="1:15">
      <c r="A202" s="27"/>
      <c r="C202" s="51"/>
      <c r="D202" s="51"/>
      <c r="E202" s="51"/>
      <c r="F202" s="51"/>
      <c r="G202" s="51"/>
      <c r="H202" s="51"/>
      <c r="I202" s="51"/>
      <c r="K202" s="51"/>
      <c r="L202" s="51"/>
      <c r="M202" s="51"/>
      <c r="N202" s="51"/>
      <c r="O202" s="27"/>
    </row>
    <row r="203" spans="1:15">
      <c r="A203" s="27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27"/>
    </row>
    <row r="204" spans="1:15">
      <c r="A204" s="27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27"/>
    </row>
    <row r="205" spans="1:15">
      <c r="A205" s="27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27"/>
    </row>
    <row r="206" spans="1:15">
      <c r="A206" s="27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27"/>
    </row>
    <row r="207" spans="1:15">
      <c r="A207" s="27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27"/>
    </row>
    <row r="208" spans="1:15">
      <c r="A208" s="27"/>
      <c r="C208" s="51"/>
      <c r="D208" s="62"/>
      <c r="E208" s="62"/>
      <c r="F208" s="60"/>
      <c r="G208" s="61"/>
      <c r="H208" s="51"/>
      <c r="I208" s="51"/>
      <c r="J208" s="51"/>
      <c r="K208" s="51"/>
      <c r="L208" s="51"/>
      <c r="M208" s="51"/>
      <c r="N208" s="51"/>
      <c r="O208" s="27"/>
    </row>
    <row r="209" spans="1:15">
      <c r="A209" s="27"/>
      <c r="C209" s="51"/>
      <c r="D209" s="62"/>
      <c r="E209" s="62"/>
      <c r="F209" s="60"/>
      <c r="G209" s="61"/>
      <c r="H209" s="51"/>
      <c r="I209" s="51"/>
      <c r="J209" s="51"/>
      <c r="K209" s="51"/>
      <c r="L209" s="51"/>
      <c r="M209" s="51"/>
      <c r="N209" s="51"/>
      <c r="O209" s="27"/>
    </row>
    <row r="210" spans="1:15">
      <c r="A210" s="27"/>
      <c r="C210" s="51"/>
      <c r="D210" s="62"/>
      <c r="E210" s="62"/>
      <c r="F210" s="60"/>
      <c r="G210" s="61"/>
      <c r="H210" s="51"/>
      <c r="I210" s="51"/>
      <c r="J210" s="51"/>
      <c r="K210" s="51"/>
      <c r="L210" s="51"/>
      <c r="M210" s="51"/>
      <c r="N210" s="51"/>
      <c r="O210" s="27"/>
    </row>
    <row r="211" spans="1:15" ht="15.75" thickBot="1">
      <c r="A211" s="27"/>
      <c r="C211" s="51"/>
      <c r="D211" s="62"/>
      <c r="E211" s="62"/>
      <c r="F211" s="60"/>
      <c r="G211" s="61"/>
      <c r="H211" s="51"/>
      <c r="I211" s="51"/>
      <c r="J211" s="51"/>
      <c r="K211" s="51"/>
      <c r="L211" s="51"/>
      <c r="M211" s="51"/>
      <c r="N211" s="51"/>
      <c r="O211" s="27"/>
    </row>
    <row r="212" spans="1:15" ht="19.5" customHeight="1" thickBot="1">
      <c r="A212" s="27"/>
      <c r="C212" s="51"/>
      <c r="D212" s="599" t="s">
        <v>191</v>
      </c>
      <c r="E212" s="600"/>
      <c r="F212" s="600"/>
      <c r="G212" s="600"/>
      <c r="H212" s="600"/>
      <c r="I212" s="601"/>
      <c r="J212" s="51"/>
      <c r="K212" s="51"/>
      <c r="L212" s="51"/>
      <c r="M212" s="51"/>
      <c r="N212" s="51"/>
      <c r="O212" s="27"/>
    </row>
    <row r="213" spans="1:15" ht="15.75" customHeight="1" thickBot="1">
      <c r="A213" s="27"/>
      <c r="C213" s="51"/>
      <c r="D213" s="217">
        <v>1</v>
      </c>
      <c r="E213" s="218" t="str">
        <f>+'ACUM-MAYO'!A168</f>
        <v>INFOMEX</v>
      </c>
      <c r="F213" s="219"/>
      <c r="G213" s="571"/>
      <c r="H213" s="200">
        <f>+'ACUM-JULIO'!B191</f>
        <v>274</v>
      </c>
      <c r="I213" s="222">
        <f>H213/H218</f>
        <v>0.67321867321867324</v>
      </c>
      <c r="J213" s="51"/>
      <c r="K213" s="51"/>
      <c r="L213" s="51"/>
      <c r="M213" s="51"/>
      <c r="N213" s="51"/>
      <c r="O213" s="27"/>
    </row>
    <row r="214" spans="1:15" ht="15.75" customHeight="1" thickBot="1">
      <c r="A214" s="27"/>
      <c r="C214" s="51"/>
      <c r="D214" s="217">
        <v>2</v>
      </c>
      <c r="E214" s="218" t="str">
        <f>+'ACUM-MAYO'!A167</f>
        <v>CORREO ELECTRONICO</v>
      </c>
      <c r="F214" s="219"/>
      <c r="G214" s="571"/>
      <c r="H214" s="200">
        <f>+'ACUM-JULIO'!B190</f>
        <v>98</v>
      </c>
      <c r="I214" s="222">
        <f>H214/H218</f>
        <v>0.24078624078624078</v>
      </c>
      <c r="J214" s="51"/>
      <c r="K214" s="93"/>
      <c r="L214" s="51"/>
      <c r="M214" s="51"/>
      <c r="N214" s="51"/>
      <c r="O214" s="27"/>
    </row>
    <row r="215" spans="1:15" ht="15.75" customHeight="1" thickBot="1">
      <c r="A215" s="27"/>
      <c r="C215" s="51"/>
      <c r="D215" s="217">
        <v>3</v>
      </c>
      <c r="E215" s="218" t="str">
        <f>+'ACUM-MAYO'!A170</f>
        <v>NOTIFICACIÓN PERSONAL</v>
      </c>
      <c r="F215" s="219"/>
      <c r="G215" s="571"/>
      <c r="H215" s="200">
        <f>+'ACUM-JULIO'!B193</f>
        <v>17</v>
      </c>
      <c r="I215" s="222">
        <f>H215/H218</f>
        <v>4.1769041769041768E-2</v>
      </c>
      <c r="J215" s="51"/>
      <c r="K215" s="93"/>
      <c r="L215" s="51"/>
      <c r="M215" s="51"/>
      <c r="N215" s="51"/>
      <c r="O215" s="27"/>
    </row>
    <row r="216" spans="1:15" ht="15.75" customHeight="1" thickBot="1">
      <c r="A216" s="27"/>
      <c r="C216" s="51"/>
      <c r="D216" s="217">
        <v>4</v>
      </c>
      <c r="E216" s="218" t="str">
        <f>+'ACUM-MAYO'!A169</f>
        <v>LISTAS</v>
      </c>
      <c r="F216" s="568"/>
      <c r="G216" s="569"/>
      <c r="H216" s="200">
        <f>+'ACUM-JULIO'!B192</f>
        <v>18</v>
      </c>
      <c r="I216" s="222">
        <f>H216/H218</f>
        <v>4.4226044226044224E-2</v>
      </c>
      <c r="J216" s="51"/>
      <c r="K216" s="51"/>
      <c r="L216" s="51"/>
      <c r="M216" s="51"/>
      <c r="N216" s="51"/>
      <c r="O216" s="27"/>
    </row>
    <row r="217" spans="1:15" ht="15.75" thickBot="1">
      <c r="A217" s="27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27"/>
    </row>
    <row r="218" spans="1:15" s="169" customFormat="1" ht="16.5" thickBot="1">
      <c r="A218" s="166"/>
      <c r="B218" s="167"/>
      <c r="C218" s="167"/>
      <c r="D218" s="167"/>
      <c r="E218" s="168"/>
      <c r="F218" s="168"/>
      <c r="G218" s="211" t="s">
        <v>2</v>
      </c>
      <c r="H218" s="201">
        <f>SUM(H213:H217)</f>
        <v>407</v>
      </c>
      <c r="I218" s="212">
        <f>SUM(I213:I217)</f>
        <v>1</v>
      </c>
      <c r="J218" s="167"/>
      <c r="K218" s="167"/>
      <c r="L218" s="167"/>
      <c r="M218" s="167"/>
      <c r="N218" s="167"/>
      <c r="O218" s="166"/>
    </row>
    <row r="219" spans="1:15">
      <c r="A219" s="27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27"/>
    </row>
    <row r="220" spans="1:15">
      <c r="A220" s="27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27"/>
    </row>
    <row r="221" spans="1:15">
      <c r="A221" s="27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27"/>
    </row>
    <row r="222" spans="1:15">
      <c r="A222" s="27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27"/>
    </row>
    <row r="223" spans="1:15">
      <c r="A223" s="27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27"/>
    </row>
    <row r="224" spans="1:15">
      <c r="A224" s="27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27"/>
    </row>
    <row r="225" spans="1:15">
      <c r="A225" s="27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27"/>
    </row>
    <row r="226" spans="1:15">
      <c r="A226" s="27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27"/>
    </row>
    <row r="227" spans="1:15">
      <c r="A227" s="27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27"/>
    </row>
    <row r="228" spans="1:15">
      <c r="A228" s="27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27"/>
    </row>
    <row r="229" spans="1:15">
      <c r="A229" s="27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27"/>
    </row>
    <row r="230" spans="1:15">
      <c r="A230" s="27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27"/>
    </row>
    <row r="231" spans="1:15">
      <c r="A231" s="27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27"/>
    </row>
    <row r="232" spans="1:15">
      <c r="A232" s="27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27"/>
    </row>
    <row r="233" spans="1:15">
      <c r="A233" s="27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27"/>
    </row>
    <row r="234" spans="1:15">
      <c r="A234" s="27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27"/>
    </row>
    <row r="235" spans="1:15">
      <c r="A235" s="27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27"/>
    </row>
    <row r="236" spans="1:15">
      <c r="A236" s="27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27"/>
    </row>
    <row r="237" spans="1:15">
      <c r="A237" s="27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27"/>
    </row>
    <row r="238" spans="1:15" ht="15.75" thickBot="1">
      <c r="A238" s="27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27"/>
    </row>
    <row r="239" spans="1:15" ht="19.5" customHeight="1" thickBot="1">
      <c r="A239" s="27"/>
      <c r="C239" s="33"/>
      <c r="D239" s="599" t="s">
        <v>212</v>
      </c>
      <c r="E239" s="600"/>
      <c r="F239" s="600"/>
      <c r="G239" s="601"/>
      <c r="H239" s="51"/>
      <c r="I239" s="51"/>
      <c r="J239" s="51"/>
      <c r="K239" s="51"/>
      <c r="L239" s="51"/>
      <c r="M239" s="51"/>
      <c r="N239" s="51"/>
      <c r="O239" s="27"/>
    </row>
    <row r="240" spans="1:15" ht="15.75" customHeight="1" thickBot="1">
      <c r="A240" s="27"/>
      <c r="C240" s="151"/>
      <c r="D240" s="200">
        <v>1</v>
      </c>
      <c r="E240" s="240" t="str">
        <f>+'ACUM-JULIO'!A309</f>
        <v>Cementerios</v>
      </c>
      <c r="F240" s="241"/>
      <c r="G240" s="227">
        <f>+'ACUM-JULIO'!B309</f>
        <v>0</v>
      </c>
      <c r="H240" s="51"/>
      <c r="I240" s="51"/>
      <c r="J240" s="51"/>
      <c r="K240" s="51"/>
      <c r="L240" s="51"/>
      <c r="M240" s="51"/>
      <c r="N240" s="51"/>
      <c r="O240" s="27"/>
    </row>
    <row r="241" spans="1:15" ht="15.75" customHeight="1" thickBot="1">
      <c r="A241" s="27"/>
      <c r="C241" s="151"/>
      <c r="D241" s="200">
        <v>2</v>
      </c>
      <c r="E241" s="240" t="str">
        <f>+'ACUM-JULIO'!A313</f>
        <v>Comunidad Digna</v>
      </c>
      <c r="F241" s="241"/>
      <c r="G241" s="227">
        <f>+'ACUM-JULIO'!B313</f>
        <v>0</v>
      </c>
      <c r="H241" s="51"/>
      <c r="I241" s="51"/>
      <c r="J241" s="51"/>
      <c r="K241" s="51"/>
      <c r="L241" s="51"/>
      <c r="M241" s="51"/>
      <c r="N241" s="51"/>
      <c r="O241" s="27"/>
    </row>
    <row r="242" spans="1:15" ht="15.75" customHeight="1" thickBot="1">
      <c r="A242" s="27"/>
      <c r="C242" s="151"/>
      <c r="D242" s="200">
        <v>3</v>
      </c>
      <c r="E242" s="240" t="str">
        <f>+'ACUM-JULIO'!A314</f>
        <v>Consejería Juridica</v>
      </c>
      <c r="F242" s="241"/>
      <c r="G242" s="227">
        <f>+'ACUM-JULIO'!B314</f>
        <v>0</v>
      </c>
      <c r="H242" s="51"/>
      <c r="I242" s="51"/>
      <c r="J242" s="51"/>
      <c r="K242" s="51"/>
      <c r="L242" s="51"/>
      <c r="M242" s="51"/>
      <c r="N242" s="51"/>
      <c r="O242" s="27"/>
    </row>
    <row r="243" spans="1:15" ht="15.75" customHeight="1" thickBot="1">
      <c r="A243" s="27"/>
      <c r="C243" s="151"/>
      <c r="D243" s="200">
        <v>4</v>
      </c>
      <c r="E243" s="240" t="str">
        <f>+'ACUM-JULIO'!A317</f>
        <v>Coordinación de Gabinete</v>
      </c>
      <c r="F243" s="241"/>
      <c r="G243" s="227">
        <f>+'ACUM-JULIO'!B317</f>
        <v>0</v>
      </c>
      <c r="H243" s="51"/>
      <c r="I243" s="51"/>
      <c r="J243" s="51"/>
      <c r="K243" s="51"/>
      <c r="L243" s="51"/>
      <c r="M243" s="51"/>
      <c r="N243" s="51"/>
      <c r="O243" s="27"/>
    </row>
    <row r="244" spans="1:15" ht="15.75" customHeight="1" thickBot="1">
      <c r="A244" s="27"/>
      <c r="C244" s="151"/>
      <c r="D244" s="200">
        <v>5</v>
      </c>
      <c r="E244" s="240" t="str">
        <f>+'ACUM-JULIO'!A318</f>
        <v xml:space="preserve">Coordinación de la Oficina de Presidencia </v>
      </c>
      <c r="F244" s="241"/>
      <c r="G244" s="227">
        <f>+'ACUM-JULIO'!B318</f>
        <v>0</v>
      </c>
      <c r="H244" s="51"/>
      <c r="I244" s="51"/>
      <c r="J244" s="51"/>
      <c r="K244" s="51"/>
      <c r="L244" s="51"/>
      <c r="M244" s="51"/>
      <c r="N244" s="51"/>
      <c r="O244" s="27"/>
    </row>
    <row r="245" spans="1:15" ht="15.75" customHeight="1" thickBot="1">
      <c r="A245" s="27"/>
      <c r="C245" s="151"/>
      <c r="D245" s="200">
        <v>6</v>
      </c>
      <c r="E245" s="240" t="str">
        <f>+'ACUM-JULIO'!A327</f>
        <v>Educación Municipal</v>
      </c>
      <c r="F245" s="241"/>
      <c r="G245" s="227">
        <f>+'ACUM-JULIO'!B327</f>
        <v>0</v>
      </c>
      <c r="H245" s="51"/>
      <c r="I245" s="51"/>
      <c r="J245" s="51"/>
      <c r="K245" s="51"/>
      <c r="L245" s="51"/>
      <c r="M245" s="51"/>
      <c r="N245" s="51"/>
      <c r="O245" s="27"/>
    </row>
    <row r="246" spans="1:15" ht="30.75" customHeight="1" thickBot="1">
      <c r="A246" s="27"/>
      <c r="C246" s="151"/>
      <c r="D246" s="200">
        <v>7</v>
      </c>
      <c r="E246" s="240" t="str">
        <f>+'ACUM-JULIO'!A331</f>
        <v>Instituto Municipal de la Juventud</v>
      </c>
      <c r="F246" s="241"/>
      <c r="G246" s="227">
        <f>+'ACUM-JULIO'!B331</f>
        <v>0</v>
      </c>
      <c r="H246" s="51"/>
      <c r="I246" s="51"/>
      <c r="J246" s="51"/>
      <c r="K246" s="51"/>
      <c r="L246" s="51"/>
      <c r="M246" s="51"/>
      <c r="N246" s="51"/>
      <c r="O246" s="27"/>
    </row>
    <row r="247" spans="1:15" ht="15.75" customHeight="1" thickBot="1">
      <c r="A247" s="27"/>
      <c r="C247" s="151"/>
      <c r="D247" s="200">
        <v>8</v>
      </c>
      <c r="E247" s="240" t="str">
        <f>+'ACUM-JULIO'!A332</f>
        <v>Instituto Municipal de la Mujer</v>
      </c>
      <c r="F247" s="241"/>
      <c r="G247" s="227">
        <f>+'ACUM-JULIO'!B332</f>
        <v>0</v>
      </c>
      <c r="H247" s="51"/>
      <c r="I247" s="752"/>
      <c r="J247" s="752"/>
      <c r="K247" s="51"/>
      <c r="L247" s="51"/>
      <c r="M247" s="51"/>
      <c r="N247" s="51"/>
      <c r="O247" s="27"/>
    </row>
    <row r="248" spans="1:15" ht="15.75" customHeight="1" thickBot="1">
      <c r="A248" s="27"/>
      <c r="C248" s="151"/>
      <c r="D248" s="200">
        <v>9</v>
      </c>
      <c r="E248" s="240" t="str">
        <f>+'ACUM-JULIO'!A334</f>
        <v>Junta Municipal de Reclutamiento</v>
      </c>
      <c r="F248" s="241"/>
      <c r="G248" s="227">
        <f>+'ACUM-JULIO'!B334</f>
        <v>0</v>
      </c>
      <c r="H248" s="51"/>
      <c r="I248" s="51"/>
      <c r="J248" s="51"/>
      <c r="K248" s="51"/>
      <c r="L248" s="51"/>
      <c r="M248" s="51"/>
      <c r="N248" s="51"/>
      <c r="O248" s="27"/>
    </row>
    <row r="249" spans="1:15" ht="15.75" thickBot="1">
      <c r="A249" s="27"/>
      <c r="C249" s="151"/>
      <c r="D249" s="200">
        <v>10</v>
      </c>
      <c r="E249" s="240" t="str">
        <f>+'ACUM-JULIO'!A342</f>
        <v>Protección al Medio Ambiente</v>
      </c>
      <c r="F249" s="241"/>
      <c r="G249" s="227">
        <f>+'ACUM-JULIO'!B342</f>
        <v>0</v>
      </c>
      <c r="H249" s="51"/>
      <c r="I249" s="51"/>
      <c r="J249" s="51"/>
      <c r="K249" s="51"/>
      <c r="L249" s="51"/>
      <c r="M249" s="51"/>
      <c r="N249" s="51"/>
      <c r="O249" s="27"/>
    </row>
    <row r="250" spans="1:15" ht="15.75" thickBot="1">
      <c r="A250" s="27"/>
      <c r="C250" s="151"/>
      <c r="D250" s="200">
        <v>11</v>
      </c>
      <c r="E250" s="240" t="str">
        <f>+'ACUM-JULIO'!A344</f>
        <v>Proyectos Estratégicos</v>
      </c>
      <c r="F250" s="241"/>
      <c r="G250" s="227">
        <f>+'ACUM-JULIO'!B344</f>
        <v>0</v>
      </c>
      <c r="H250" s="51"/>
      <c r="I250" s="51"/>
      <c r="J250" s="51"/>
      <c r="K250" s="51"/>
      <c r="L250" s="51"/>
      <c r="M250" s="51"/>
      <c r="N250" s="51"/>
      <c r="O250" s="27"/>
    </row>
    <row r="251" spans="1:15" ht="15.75" thickBot="1">
      <c r="A251" s="27"/>
      <c r="C251" s="151"/>
      <c r="D251" s="200">
        <v>12</v>
      </c>
      <c r="E251" s="240" t="str">
        <f>+'ACUM-JULIO'!A345</f>
        <v>Rastros Municipales</v>
      </c>
      <c r="F251" s="241"/>
      <c r="G251" s="227">
        <f>+'ACUM-JULIO'!B345</f>
        <v>0</v>
      </c>
      <c r="H251" s="51"/>
      <c r="I251" s="51"/>
      <c r="J251" s="51"/>
      <c r="K251" s="51"/>
      <c r="L251" s="51"/>
      <c r="M251" s="51"/>
      <c r="N251" s="51"/>
      <c r="O251" s="27"/>
    </row>
    <row r="252" spans="1:15" ht="15.75" customHeight="1" thickBot="1">
      <c r="A252" s="27"/>
      <c r="C252" s="151"/>
      <c r="D252" s="200">
        <v>13</v>
      </c>
      <c r="E252" s="240" t="str">
        <f>+'ACUM-JULIO'!A346</f>
        <v>Regidores</v>
      </c>
      <c r="F252" s="241"/>
      <c r="G252" s="227">
        <f>+'ACUM-JULIO'!B346</f>
        <v>0</v>
      </c>
      <c r="H252" s="51"/>
      <c r="I252" s="51"/>
      <c r="J252" s="51"/>
      <c r="K252" s="51"/>
      <c r="L252" s="51"/>
      <c r="M252" s="51"/>
      <c r="N252" s="51"/>
      <c r="O252" s="27"/>
    </row>
    <row r="253" spans="1:15" ht="15.75" customHeight="1" thickBot="1">
      <c r="A253" s="27"/>
      <c r="C253" s="151"/>
      <c r="D253" s="200">
        <v>14</v>
      </c>
      <c r="E253" s="240" t="str">
        <f>+'ACUM-JULIO'!A347</f>
        <v>Registro Civil</v>
      </c>
      <c r="F253" s="241"/>
      <c r="G253" s="227">
        <f>+'ACUM-JULIO'!B347</f>
        <v>0</v>
      </c>
      <c r="H253" s="51"/>
      <c r="I253" s="51"/>
      <c r="J253" s="51"/>
      <c r="K253" s="51"/>
      <c r="L253" s="51"/>
      <c r="M253" s="51"/>
      <c r="N253" s="51"/>
      <c r="O253" s="27"/>
    </row>
    <row r="254" spans="1:15" ht="15.75" customHeight="1" thickBot="1">
      <c r="A254" s="27"/>
      <c r="C254" s="151"/>
      <c r="D254" s="200">
        <v>15</v>
      </c>
      <c r="E254" s="240" t="str">
        <f>+'ACUM-JULIO'!A348</f>
        <v>Relaciones Exteriores</v>
      </c>
      <c r="F254" s="241"/>
      <c r="G254" s="227">
        <f>+'ACUM-JULIO'!B348</f>
        <v>0</v>
      </c>
      <c r="H254" s="51"/>
      <c r="I254" s="51"/>
      <c r="J254" s="51"/>
      <c r="K254" s="51"/>
      <c r="L254" s="51"/>
      <c r="M254" s="51"/>
      <c r="N254" s="51"/>
      <c r="O254" s="27"/>
    </row>
    <row r="255" spans="1:15" ht="15.75" customHeight="1" thickBot="1">
      <c r="A255" s="27"/>
      <c r="C255" s="151"/>
      <c r="D255" s="200">
        <v>16</v>
      </c>
      <c r="E255" s="240" t="str">
        <f>+'ACUM-JULIO'!A350</f>
        <v>Sanidad Animal</v>
      </c>
      <c r="F255" s="241"/>
      <c r="G255" s="227">
        <f>+'ACUM-JULIO'!B350</f>
        <v>0</v>
      </c>
      <c r="H255" s="51"/>
      <c r="I255" s="51"/>
      <c r="J255" s="51"/>
      <c r="K255" s="51"/>
      <c r="L255" s="51"/>
      <c r="M255" s="51"/>
      <c r="N255" s="51"/>
      <c r="O255" s="27"/>
    </row>
    <row r="256" spans="1:15" ht="15.75" customHeight="1" thickBot="1">
      <c r="A256" s="27"/>
      <c r="C256" s="151"/>
      <c r="D256" s="200">
        <v>17</v>
      </c>
      <c r="E256" s="240" t="str">
        <f>+'ACUM-JULIO'!A351</f>
        <v>Secretaria del Ayuntamiento</v>
      </c>
      <c r="F256" s="241"/>
      <c r="G256" s="227">
        <f>+'ACUM-JULIO'!B351</f>
        <v>0</v>
      </c>
      <c r="H256" s="51"/>
      <c r="I256" s="51"/>
      <c r="J256" s="51"/>
      <c r="K256" s="51"/>
      <c r="L256" s="51"/>
      <c r="M256" s="51"/>
      <c r="N256" s="51"/>
      <c r="O256" s="27"/>
    </row>
    <row r="257" spans="1:15" ht="15.75" customHeight="1" thickBot="1">
      <c r="A257" s="27"/>
      <c r="C257" s="151"/>
      <c r="D257" s="200">
        <v>18</v>
      </c>
      <c r="E257" s="240" t="str">
        <f>+'ACUM-JULIO'!A356</f>
        <v>Vinculación Asuntos Religiosos</v>
      </c>
      <c r="F257" s="241"/>
      <c r="G257" s="227">
        <f>+'ACUM-JULIO'!B356</f>
        <v>0</v>
      </c>
      <c r="H257" s="51"/>
      <c r="I257" s="51"/>
      <c r="J257" s="51"/>
      <c r="K257" s="51"/>
      <c r="L257" s="51"/>
      <c r="M257" s="51"/>
      <c r="N257" s="51"/>
      <c r="O257" s="27"/>
    </row>
    <row r="258" spans="1:15" ht="15.75" customHeight="1" thickBot="1">
      <c r="A258" s="27"/>
      <c r="C258" s="151"/>
      <c r="D258" s="200">
        <v>19</v>
      </c>
      <c r="E258" s="240" t="str">
        <f>+'ACUM-JULIO'!A316</f>
        <v>Coordinación de Delegaciones</v>
      </c>
      <c r="F258" s="241"/>
      <c r="G258" s="227">
        <f>+'ACUM-JULIO'!B316</f>
        <v>1</v>
      </c>
      <c r="H258" s="51"/>
      <c r="I258" s="51"/>
      <c r="J258" s="51"/>
      <c r="K258" s="51"/>
      <c r="L258" s="51"/>
      <c r="M258" s="51"/>
      <c r="N258" s="51"/>
      <c r="O258" s="27"/>
    </row>
    <row r="259" spans="1:15" ht="15.75" customHeight="1" thickBot="1">
      <c r="A259" s="27"/>
      <c r="C259" s="151"/>
      <c r="D259" s="200">
        <v>20</v>
      </c>
      <c r="E259" s="240" t="str">
        <f>+'ACUM-JULIO'!A319</f>
        <v>Coordinación General  Oficina Central de Gobierno, Estrategía y opinión Pública</v>
      </c>
      <c r="F259" s="241"/>
      <c r="G259" s="227">
        <f>+'ACUM-JULIO'!B319</f>
        <v>1</v>
      </c>
      <c r="H259" s="51"/>
      <c r="I259" s="51"/>
      <c r="J259" s="51"/>
      <c r="K259" s="51"/>
      <c r="L259" s="51"/>
      <c r="M259" s="51"/>
      <c r="N259" s="51"/>
      <c r="O259" s="27"/>
    </row>
    <row r="260" spans="1:15" ht="15.75" customHeight="1" thickBot="1">
      <c r="A260" s="27"/>
      <c r="C260" s="151"/>
      <c r="D260" s="200">
        <v>21</v>
      </c>
      <c r="E260" s="240" t="str">
        <f>+'ACUM-JULIO'!A329</f>
        <v>Instituto de Capacitación y Oferta Educativa</v>
      </c>
      <c r="F260" s="241"/>
      <c r="G260" s="227">
        <f>+'ACUM-JULIO'!B329</f>
        <v>1</v>
      </c>
      <c r="H260" s="51"/>
      <c r="I260" s="51"/>
      <c r="J260" s="51"/>
      <c r="K260" s="51"/>
      <c r="L260" s="51"/>
      <c r="M260" s="51"/>
      <c r="N260" s="51"/>
      <c r="O260" s="27"/>
    </row>
    <row r="261" spans="1:15" ht="15.75" customHeight="1" thickBot="1">
      <c r="A261" s="27"/>
      <c r="C261" s="151"/>
      <c r="D261" s="200">
        <v>22</v>
      </c>
      <c r="E261" s="240" t="str">
        <f>+'ACUM-JULIO'!A349</f>
        <v>Relaciones Públicas</v>
      </c>
      <c r="F261" s="241"/>
      <c r="G261" s="227">
        <f>+'ACUM-JULIO'!B349</f>
        <v>1</v>
      </c>
      <c r="H261" s="51"/>
      <c r="I261" s="51"/>
      <c r="J261" s="51"/>
      <c r="K261" s="51"/>
      <c r="L261" s="51"/>
      <c r="M261" s="51"/>
      <c r="N261" s="51"/>
      <c r="O261" s="27"/>
    </row>
    <row r="262" spans="1:15" ht="15.75" customHeight="1" thickBot="1">
      <c r="A262" s="27"/>
      <c r="C262" s="151"/>
      <c r="D262" s="200">
        <v>23</v>
      </c>
      <c r="E262" s="240" t="str">
        <f>+'ACUM-JULIO'!A302</f>
        <v>Agua y Alcantarillado</v>
      </c>
      <c r="F262" s="241"/>
      <c r="G262" s="227">
        <f>+'ACUM-JULIO'!B302</f>
        <v>2</v>
      </c>
      <c r="H262" s="51"/>
      <c r="I262" s="51"/>
      <c r="J262" s="51"/>
      <c r="K262" s="51"/>
      <c r="L262" s="51"/>
      <c r="M262" s="51"/>
      <c r="N262" s="51"/>
      <c r="O262" s="27"/>
    </row>
    <row r="263" spans="1:15" ht="15.75" customHeight="1" thickBot="1">
      <c r="A263" s="27"/>
      <c r="C263" s="151"/>
      <c r="D263" s="200">
        <v>24</v>
      </c>
      <c r="E263" s="240" t="str">
        <f>+'ACUM-JULIO'!A320</f>
        <v>Coplademun</v>
      </c>
      <c r="F263" s="241"/>
      <c r="G263" s="227">
        <f>+'ACUM-JULIO'!B320</f>
        <v>2</v>
      </c>
      <c r="H263" s="51"/>
      <c r="I263" s="51"/>
      <c r="J263" s="51"/>
      <c r="K263" s="51"/>
      <c r="L263" s="51"/>
      <c r="M263" s="51"/>
      <c r="N263" s="51"/>
      <c r="O263" s="27"/>
    </row>
    <row r="264" spans="1:15" ht="15.75" customHeight="1" thickBot="1">
      <c r="A264" s="27"/>
      <c r="C264" s="151"/>
      <c r="D264" s="200">
        <v>25</v>
      </c>
      <c r="E264" s="240" t="str">
        <f>+'ACUM-JULIO'!A330</f>
        <v>Instituto de Cultura</v>
      </c>
      <c r="F264" s="241"/>
      <c r="G264" s="227">
        <f>+'ACUM-JULIO'!B330</f>
        <v>2</v>
      </c>
      <c r="H264" s="51"/>
      <c r="I264" s="51"/>
      <c r="J264" s="51"/>
      <c r="K264" s="51"/>
      <c r="L264" s="51"/>
      <c r="M264" s="51"/>
      <c r="N264" s="51"/>
      <c r="O264" s="27"/>
    </row>
    <row r="265" spans="1:15" ht="18.75" customHeight="1" thickBot="1">
      <c r="A265" s="27"/>
      <c r="C265" s="151"/>
      <c r="D265" s="200">
        <v>26</v>
      </c>
      <c r="E265" s="240" t="str">
        <f>+'ACUM-JULIO'!A333</f>
        <v>Integración y Dictaminación</v>
      </c>
      <c r="F265" s="241"/>
      <c r="G265" s="227">
        <f>+'ACUM-JULIO'!B333</f>
        <v>2</v>
      </c>
      <c r="H265" s="51"/>
      <c r="I265" s="51"/>
      <c r="J265" s="51"/>
      <c r="K265" s="51"/>
      <c r="L265" s="51"/>
      <c r="M265" s="51"/>
      <c r="N265" s="51"/>
      <c r="O265" s="27"/>
    </row>
    <row r="266" spans="1:15" ht="15.75" customHeight="1" thickBot="1">
      <c r="A266" s="27"/>
      <c r="C266" s="151"/>
      <c r="D266" s="200">
        <v>27</v>
      </c>
      <c r="E266" s="240" t="str">
        <f>+'ACUM-JULIO'!A352</f>
        <v>Secretaría Particular</v>
      </c>
      <c r="F266" s="241"/>
      <c r="G266" s="227">
        <f>+'ACUM-JULIO'!B352</f>
        <v>2</v>
      </c>
      <c r="H266" s="51"/>
      <c r="I266" s="51"/>
      <c r="J266" s="51"/>
      <c r="K266" s="51"/>
      <c r="L266" s="51"/>
      <c r="M266" s="51"/>
      <c r="N266" s="51"/>
      <c r="O266" s="27"/>
    </row>
    <row r="267" spans="1:15" ht="15.75" customHeight="1" thickBot="1">
      <c r="A267" s="27"/>
      <c r="C267" s="151"/>
      <c r="D267" s="200">
        <v>28</v>
      </c>
      <c r="E267" s="240" t="str">
        <f>+'ACUM-JULIO'!A312</f>
        <v>Comunicación Social</v>
      </c>
      <c r="F267" s="241"/>
      <c r="G267" s="227">
        <f>+'ACUM-JULIO'!B312</f>
        <v>3</v>
      </c>
      <c r="H267" s="51"/>
      <c r="I267" s="51"/>
      <c r="J267" s="51"/>
      <c r="K267" s="51"/>
      <c r="L267" s="51"/>
      <c r="M267" s="51"/>
      <c r="N267" s="51"/>
      <c r="O267" s="27"/>
    </row>
    <row r="268" spans="1:15" ht="15.75" customHeight="1" thickBot="1">
      <c r="A268" s="27"/>
      <c r="C268" s="151"/>
      <c r="D268" s="200">
        <v>29</v>
      </c>
      <c r="E268" s="240" t="str">
        <f>+'ACUM-JULIO'!A335</f>
        <v>Mantenimiento de Pavimentos</v>
      </c>
      <c r="F268" s="241"/>
      <c r="G268" s="227">
        <f>+'ACUM-JULIO'!B335</f>
        <v>3</v>
      </c>
      <c r="H268" s="51"/>
      <c r="I268" s="51"/>
      <c r="J268" s="51"/>
      <c r="K268" s="51"/>
      <c r="L268" s="51"/>
      <c r="M268" s="51"/>
      <c r="N268" s="51"/>
      <c r="O268" s="27"/>
    </row>
    <row r="269" spans="1:15" ht="15.75" customHeight="1" thickBot="1">
      <c r="A269" s="27"/>
      <c r="C269" s="151"/>
      <c r="D269" s="200">
        <v>30</v>
      </c>
      <c r="E269" s="240" t="str">
        <f>+'ACUM-JULIO'!A306</f>
        <v>Asuntos Internos</v>
      </c>
      <c r="F269" s="241"/>
      <c r="G269" s="227">
        <f>+'ACUM-JULIO'!B306</f>
        <v>4</v>
      </c>
      <c r="H269" s="51"/>
      <c r="I269" s="51"/>
      <c r="J269" s="51"/>
      <c r="K269" s="51"/>
      <c r="L269" s="51"/>
      <c r="M269" s="51"/>
      <c r="N269" s="51"/>
      <c r="O269" s="27"/>
    </row>
    <row r="270" spans="1:15" ht="15.75" customHeight="1" thickBot="1">
      <c r="A270" s="27"/>
      <c r="C270" s="151"/>
      <c r="D270" s="200">
        <v>31</v>
      </c>
      <c r="E270" s="240" t="str">
        <f>+'ACUM-JULIO'!A328</f>
        <v>Estacionómetros y Estacionamientos</v>
      </c>
      <c r="F270" s="241"/>
      <c r="G270" s="227">
        <f>+'ACUM-JULIO'!B328</f>
        <v>4</v>
      </c>
      <c r="H270" s="51"/>
      <c r="I270" s="51"/>
      <c r="J270" s="51"/>
      <c r="K270" s="51"/>
      <c r="L270" s="51"/>
      <c r="M270" s="51"/>
      <c r="N270" s="51"/>
      <c r="O270" s="27"/>
    </row>
    <row r="271" spans="1:15" ht="15.75" customHeight="1" thickBot="1">
      <c r="A271" s="27"/>
      <c r="C271" s="151"/>
      <c r="D271" s="200">
        <v>32</v>
      </c>
      <c r="E271" s="240" t="str">
        <f>+'ACUM-JULIO'!A339</f>
        <v>Parques y Jardines</v>
      </c>
      <c r="F271" s="241"/>
      <c r="G271" s="227">
        <f>+'ACUM-JULIO'!B339</f>
        <v>4</v>
      </c>
      <c r="H271" s="51"/>
      <c r="I271" s="51"/>
      <c r="J271" s="51"/>
      <c r="K271" s="51"/>
      <c r="L271" s="51"/>
      <c r="M271" s="51"/>
      <c r="N271" s="51"/>
      <c r="O271" s="27"/>
    </row>
    <row r="272" spans="1:15" ht="18.75" customHeight="1" thickBot="1">
      <c r="A272" s="27"/>
      <c r="C272" s="151"/>
      <c r="D272" s="200">
        <v>33</v>
      </c>
      <c r="E272" s="240" t="str">
        <f>+'ACUM-JULIO'!A303</f>
        <v>Alumbrado Público</v>
      </c>
      <c r="F272" s="241"/>
      <c r="G272" s="227">
        <f>+'ACUM-JULIO'!B303</f>
        <v>5</v>
      </c>
      <c r="H272" s="51"/>
      <c r="I272" s="51"/>
      <c r="J272" s="51"/>
      <c r="K272" s="51"/>
      <c r="L272" s="51"/>
      <c r="M272" s="51"/>
      <c r="N272" s="51"/>
      <c r="O272" s="27"/>
    </row>
    <row r="273" spans="1:15" ht="15.75" customHeight="1" thickBot="1">
      <c r="A273" s="27"/>
      <c r="C273" s="151"/>
      <c r="D273" s="200">
        <v>34</v>
      </c>
      <c r="E273" s="240" t="str">
        <f>+'ACUM-JULIO'!A305</f>
        <v>Aseo Público</v>
      </c>
      <c r="F273" s="241"/>
      <c r="G273" s="227">
        <f>+'ACUM-JULIO'!B305</f>
        <v>5</v>
      </c>
      <c r="H273" s="51"/>
      <c r="I273" s="51"/>
      <c r="J273" s="51"/>
      <c r="K273" s="51"/>
      <c r="L273" s="51"/>
      <c r="M273" s="51"/>
      <c r="N273" s="51"/>
      <c r="O273" s="27"/>
    </row>
    <row r="274" spans="1:15" ht="15.75" customHeight="1" thickBot="1">
      <c r="A274" s="27"/>
      <c r="C274" s="151"/>
      <c r="D274" s="200">
        <v>35</v>
      </c>
      <c r="E274" s="240" t="str">
        <f>+'ACUM-JULIO'!A307</f>
        <v>Atención Ciudadana</v>
      </c>
      <c r="F274" s="241"/>
      <c r="G274" s="227">
        <f>+'ACUM-JULIO'!B307</f>
        <v>5</v>
      </c>
      <c r="H274" s="51"/>
      <c r="I274" s="51"/>
      <c r="J274" s="51"/>
      <c r="K274" s="51"/>
      <c r="L274" s="51"/>
      <c r="M274" s="51"/>
      <c r="N274" s="51"/>
      <c r="O274" s="27"/>
    </row>
    <row r="275" spans="1:15" ht="15.75" customHeight="1" thickBot="1">
      <c r="A275" s="27"/>
      <c r="C275" s="151"/>
      <c r="D275" s="200">
        <v>36</v>
      </c>
      <c r="E275" s="240" t="str">
        <f>+'ACUM-JULIO'!A336</f>
        <v>Mantenimiento Urbano</v>
      </c>
      <c r="F275" s="241"/>
      <c r="G275" s="227">
        <f>+'ACUM-JULIO'!B336</f>
        <v>5</v>
      </c>
      <c r="H275" s="51"/>
      <c r="I275" s="51"/>
      <c r="J275" s="51"/>
      <c r="K275" s="51"/>
      <c r="L275" s="51"/>
      <c r="M275" s="51"/>
      <c r="N275" s="51"/>
      <c r="O275" s="27"/>
    </row>
    <row r="276" spans="1:15" ht="21" customHeight="1" thickBot="1">
      <c r="A276" s="27"/>
      <c r="C276" s="151"/>
      <c r="D276" s="200">
        <v>37</v>
      </c>
      <c r="E276" s="240" t="str">
        <f>+'ACUM-JULIO'!A343</f>
        <v>Protección Civil y Bomberos</v>
      </c>
      <c r="F276" s="241"/>
      <c r="G276" s="227">
        <f>+'ACUM-JULIO'!B343</f>
        <v>5</v>
      </c>
      <c r="H276" s="51"/>
      <c r="I276" s="51"/>
      <c r="J276" s="51"/>
      <c r="K276" s="51"/>
      <c r="L276" s="51"/>
      <c r="M276" s="51"/>
      <c r="N276" s="51"/>
      <c r="O276" s="27"/>
    </row>
    <row r="277" spans="1:15" ht="15.75" customHeight="1" thickBot="1">
      <c r="A277" s="27"/>
      <c r="C277" s="151"/>
      <c r="D277" s="200">
        <v>38</v>
      </c>
      <c r="E277" s="240" t="str">
        <f>+'ACUM-JULIO'!A310</f>
        <v>Centro de  Promoción Económica y Turismo</v>
      </c>
      <c r="F277" s="241"/>
      <c r="G277" s="227">
        <f>+'ACUM-JULIO'!B310</f>
        <v>7</v>
      </c>
      <c r="H277" s="51"/>
      <c r="I277" s="51"/>
      <c r="J277" s="51"/>
      <c r="K277" s="51"/>
      <c r="L277" s="51"/>
      <c r="M277" s="51"/>
      <c r="N277" s="51"/>
      <c r="O277" s="27"/>
    </row>
    <row r="278" spans="1:15" ht="27.75" customHeight="1" thickBot="1">
      <c r="A278" s="27"/>
      <c r="C278" s="151"/>
      <c r="D278" s="200">
        <v>39</v>
      </c>
      <c r="E278" s="240" t="str">
        <f>+'ACUM-JULIO'!A308</f>
        <v>Catastro</v>
      </c>
      <c r="F278" s="241"/>
      <c r="G278" s="227">
        <f>+'ACUM-JULIO'!B308</f>
        <v>8</v>
      </c>
      <c r="H278" s="51"/>
      <c r="I278" s="51"/>
      <c r="J278" s="51"/>
      <c r="K278" s="51"/>
      <c r="L278" s="51"/>
      <c r="M278" s="51"/>
      <c r="N278" s="51"/>
      <c r="O278" s="27"/>
    </row>
    <row r="279" spans="1:15" ht="15.75" customHeight="1" thickBot="1">
      <c r="A279" s="27"/>
      <c r="C279" s="151"/>
      <c r="D279" s="200">
        <v>40</v>
      </c>
      <c r="E279" s="240" t="str">
        <f>+'ACUM-JULIO'!A322</f>
        <v>Dirección General de  Innovación y Tecnología</v>
      </c>
      <c r="F279" s="241"/>
      <c r="G279" s="227">
        <f>+'ACUM-JULIO'!B322</f>
        <v>8</v>
      </c>
      <c r="H279" s="51"/>
      <c r="I279" s="51"/>
      <c r="J279" s="51"/>
      <c r="K279" s="51"/>
      <c r="L279" s="51"/>
      <c r="M279" s="51"/>
      <c r="N279" s="51"/>
      <c r="O279" s="27"/>
    </row>
    <row r="280" spans="1:15" ht="15.75" customHeight="1" thickBot="1">
      <c r="A280" s="27"/>
      <c r="C280" s="151"/>
      <c r="D280" s="200">
        <v>41</v>
      </c>
      <c r="E280" s="240" t="str">
        <f>+'ACUM-JULIO'!A340</f>
        <v>Participación Ciudadana</v>
      </c>
      <c r="F280" s="241"/>
      <c r="G280" s="227">
        <f>+'ACUM-JULIO'!B340</f>
        <v>10</v>
      </c>
      <c r="H280" s="51"/>
      <c r="I280" s="51"/>
      <c r="J280" s="51"/>
      <c r="K280" s="51"/>
      <c r="L280" s="51"/>
      <c r="M280" s="51"/>
      <c r="N280" s="51"/>
      <c r="O280" s="27"/>
    </row>
    <row r="281" spans="1:15" ht="15.75" customHeight="1" thickBot="1">
      <c r="A281" s="27"/>
      <c r="C281" s="151"/>
      <c r="D281" s="200">
        <v>42</v>
      </c>
      <c r="E281" s="240" t="str">
        <f>+'ACUM-JULIO'!A315</f>
        <v>Contraloría</v>
      </c>
      <c r="F281" s="241"/>
      <c r="G281" s="227">
        <f>+'ACUM-JULIO'!B315</f>
        <v>11</v>
      </c>
      <c r="H281" s="51"/>
      <c r="I281" s="51"/>
      <c r="J281" s="51"/>
      <c r="K281" s="51"/>
      <c r="L281" s="51"/>
      <c r="M281" s="51"/>
      <c r="N281" s="51"/>
      <c r="O281" s="27"/>
    </row>
    <row r="282" spans="1:15" ht="15.75" customHeight="1" thickBot="1">
      <c r="A282" s="27"/>
      <c r="C282" s="151"/>
      <c r="D282" s="200">
        <v>43</v>
      </c>
      <c r="E282" s="240" t="str">
        <f>+'ACUM-JULIO'!A321</f>
        <v>Desarrollo Social Humano</v>
      </c>
      <c r="F282" s="241"/>
      <c r="G282" s="227">
        <f>+'ACUM-JULIO'!B321</f>
        <v>13</v>
      </c>
      <c r="H282" s="51"/>
      <c r="I282" s="51"/>
      <c r="J282" s="51"/>
      <c r="K282" s="51"/>
      <c r="L282" s="51"/>
      <c r="M282" s="51"/>
      <c r="N282" s="51"/>
      <c r="O282" s="27"/>
    </row>
    <row r="283" spans="1:15" ht="17.25" customHeight="1" thickBot="1">
      <c r="A283" s="27"/>
      <c r="C283" s="151"/>
      <c r="D283" s="200">
        <v>44</v>
      </c>
      <c r="E283" s="240" t="str">
        <f>+'ACUM-JULIO'!A323</f>
        <v>Dirección General de Ecología</v>
      </c>
      <c r="F283" s="241"/>
      <c r="G283" s="227">
        <f>+'ACUM-JULIO'!B323</f>
        <v>15</v>
      </c>
      <c r="H283" s="51"/>
      <c r="I283" s="51"/>
      <c r="J283" s="51"/>
      <c r="K283" s="51"/>
      <c r="L283" s="51"/>
      <c r="M283" s="51"/>
      <c r="N283" s="51"/>
      <c r="O283" s="27"/>
    </row>
    <row r="284" spans="1:15" ht="15.75" customHeight="1" thickBot="1">
      <c r="A284" s="27"/>
      <c r="C284" s="151"/>
      <c r="D284" s="200">
        <v>45</v>
      </c>
      <c r="E284" s="240" t="str">
        <f>+'ACUM-JULIO'!A324</f>
        <v>Dirección General de Inspección de Reglamentos</v>
      </c>
      <c r="F284" s="241"/>
      <c r="G284" s="227">
        <f>+'ACUM-JULIO'!B324</f>
        <v>15</v>
      </c>
      <c r="H284" s="51"/>
      <c r="I284" s="51"/>
      <c r="J284" s="51"/>
      <c r="K284" s="51"/>
      <c r="L284" s="51"/>
      <c r="M284" s="51"/>
      <c r="N284" s="51"/>
      <c r="O284" s="27"/>
    </row>
    <row r="285" spans="1:15" ht="15.75" customHeight="1" thickBot="1">
      <c r="A285" s="27"/>
      <c r="C285" s="151"/>
      <c r="D285" s="200">
        <v>46</v>
      </c>
      <c r="E285" s="240" t="str">
        <f>+'ACUM-JULIO'!A304</f>
        <v>Archivo Municipal</v>
      </c>
      <c r="F285" s="241"/>
      <c r="G285" s="227">
        <f>+'ACUM-JULIO'!B304</f>
        <v>16</v>
      </c>
      <c r="H285" s="51"/>
      <c r="I285" s="51"/>
      <c r="J285" s="51"/>
      <c r="K285" s="51"/>
      <c r="L285" s="51"/>
      <c r="M285" s="51"/>
      <c r="N285" s="51"/>
      <c r="O285" s="27"/>
    </row>
    <row r="286" spans="1:15" ht="15.75" customHeight="1" thickBot="1">
      <c r="A286" s="27"/>
      <c r="C286" s="151"/>
      <c r="D286" s="200">
        <v>47</v>
      </c>
      <c r="E286" s="240" t="str">
        <f>+'ACUM-JULIO'!A341</f>
        <v>Patrimonio Municipal</v>
      </c>
      <c r="F286" s="241"/>
      <c r="G286" s="227">
        <f>+'ACUM-JULIO'!B341</f>
        <v>18</v>
      </c>
      <c r="H286" s="51"/>
      <c r="I286" s="51"/>
      <c r="J286" s="51"/>
      <c r="K286" s="51"/>
      <c r="L286" s="51"/>
      <c r="M286" s="51"/>
      <c r="N286" s="51"/>
      <c r="O286" s="27"/>
    </row>
    <row r="287" spans="1:15" ht="15.75" customHeight="1" thickBot="1">
      <c r="A287" s="27"/>
      <c r="C287" s="151"/>
      <c r="D287" s="200">
        <v>48</v>
      </c>
      <c r="E287" s="240" t="str">
        <f>+'ACUM-JULIO'!A301</f>
        <v>Actas y Acuerdos</v>
      </c>
      <c r="F287" s="241"/>
      <c r="G287" s="227">
        <f>+'ACUM-JULIO'!B301</f>
        <v>20</v>
      </c>
      <c r="H287" s="51"/>
      <c r="I287" s="51"/>
      <c r="J287" s="51"/>
      <c r="K287" s="51"/>
      <c r="L287" s="51"/>
      <c r="M287" s="51"/>
      <c r="N287" s="51"/>
      <c r="O287" s="27"/>
    </row>
    <row r="288" spans="1:15" ht="15.75" customHeight="1" thickBot="1">
      <c r="A288" s="27"/>
      <c r="C288" s="151"/>
      <c r="D288" s="200">
        <v>49</v>
      </c>
      <c r="E288" s="240" t="str">
        <f>+'ACUM-JULIO'!A326</f>
        <v>Dirección General de Servicios Públicos</v>
      </c>
      <c r="F288" s="241"/>
      <c r="G288" s="227">
        <f>+'ACUM-JULIO'!B326</f>
        <v>22</v>
      </c>
      <c r="H288" s="51"/>
      <c r="I288" s="51"/>
      <c r="J288" s="51"/>
      <c r="K288" s="51"/>
      <c r="L288" s="51"/>
      <c r="M288" s="51"/>
      <c r="N288" s="51"/>
      <c r="O288" s="27"/>
    </row>
    <row r="289" spans="1:15" ht="15.75" customHeight="1" thickBot="1">
      <c r="A289" s="27"/>
      <c r="C289" s="151"/>
      <c r="D289" s="200">
        <v>50</v>
      </c>
      <c r="E289" s="240" t="str">
        <f>+'ACUM-JULIO'!A355</f>
        <v>Transparencia y Acceso a la Información</v>
      </c>
      <c r="F289" s="241"/>
      <c r="G289" s="227">
        <f>+'ACUM-JULIO'!B355</f>
        <v>32</v>
      </c>
      <c r="H289" s="51"/>
      <c r="I289" s="51"/>
      <c r="J289" s="51"/>
      <c r="K289" s="51"/>
      <c r="L289" s="51"/>
      <c r="M289" s="51"/>
      <c r="N289" s="51"/>
      <c r="O289" s="27"/>
    </row>
    <row r="290" spans="1:15" ht="15.75" customHeight="1" thickBot="1">
      <c r="A290" s="27"/>
      <c r="C290" s="151"/>
      <c r="D290" s="200">
        <v>51</v>
      </c>
      <c r="E290" s="240" t="str">
        <f>+'ACUM-JULIO'!A353</f>
        <v>Sindicatura</v>
      </c>
      <c r="F290" s="241"/>
      <c r="G290" s="227">
        <f>+'ACUM-JULIO'!B353</f>
        <v>38</v>
      </c>
      <c r="H290" s="51"/>
      <c r="I290" s="51"/>
      <c r="J290" s="51"/>
      <c r="K290" s="51"/>
      <c r="L290" s="51"/>
      <c r="M290" s="51"/>
      <c r="N290" s="51"/>
      <c r="O290" s="27"/>
    </row>
    <row r="291" spans="1:15" ht="15.75" customHeight="1" thickBot="1">
      <c r="A291" s="27"/>
      <c r="C291" s="151"/>
      <c r="D291" s="200">
        <v>52</v>
      </c>
      <c r="E291" s="240" t="str">
        <f>+'ACUM-JULIO'!A311</f>
        <v>Comisaría General de Seguridad Pública</v>
      </c>
      <c r="F291" s="241"/>
      <c r="G291" s="227">
        <f>+'ACUM-JULIO'!B311</f>
        <v>40</v>
      </c>
      <c r="H291" s="51"/>
      <c r="I291" s="51"/>
      <c r="J291" s="51"/>
      <c r="K291" s="51"/>
      <c r="L291" s="51"/>
      <c r="M291" s="51"/>
      <c r="N291" s="51"/>
      <c r="O291" s="27"/>
    </row>
    <row r="292" spans="1:15" ht="15.75" customHeight="1" thickBot="1">
      <c r="A292" s="27"/>
      <c r="C292" s="151"/>
      <c r="D292" s="200">
        <v>53</v>
      </c>
      <c r="E292" s="240" t="str">
        <f>+'ACUM-JULIO'!A338</f>
        <v>Oficialía Mayor de Padrón y Licencias</v>
      </c>
      <c r="F292" s="241"/>
      <c r="G292" s="227">
        <f>+'ACUM-JULIO'!B338</f>
        <v>53</v>
      </c>
      <c r="H292" s="51"/>
      <c r="I292" s="51"/>
      <c r="J292" s="51"/>
      <c r="K292" s="51"/>
      <c r="L292" s="51"/>
      <c r="M292" s="51"/>
      <c r="N292" s="51"/>
      <c r="O292" s="27"/>
    </row>
    <row r="293" spans="1:15" ht="15.75" customHeight="1" thickBot="1">
      <c r="A293" s="27"/>
      <c r="C293" s="151"/>
      <c r="D293" s="200">
        <v>54</v>
      </c>
      <c r="E293" s="240" t="str">
        <f>+'ACUM-JULIO'!A354</f>
        <v>Tesorería</v>
      </c>
      <c r="F293" s="241"/>
      <c r="G293" s="227">
        <f>+'ACUM-JULIO'!B354</f>
        <v>72</v>
      </c>
      <c r="H293" s="51"/>
      <c r="I293" s="51"/>
      <c r="J293" s="51"/>
      <c r="K293" s="51"/>
      <c r="L293" s="51"/>
      <c r="M293" s="51"/>
      <c r="N293" s="51"/>
      <c r="O293" s="27"/>
    </row>
    <row r="294" spans="1:15" ht="15.75" customHeight="1" thickBot="1">
      <c r="A294" s="27"/>
      <c r="C294" s="151"/>
      <c r="D294" s="200">
        <v>55</v>
      </c>
      <c r="E294" s="240" t="str">
        <f>+'ACUM-JULIO'!A325</f>
        <v>Dirección General de Obras Públicas</v>
      </c>
      <c r="F294" s="241"/>
      <c r="G294" s="227">
        <f>+'ACUM-JULIO'!B325</f>
        <v>104</v>
      </c>
      <c r="H294" s="51"/>
      <c r="I294" s="51"/>
      <c r="J294" s="51"/>
      <c r="K294" s="51"/>
      <c r="L294" s="51"/>
      <c r="M294" s="51"/>
      <c r="N294" s="51"/>
      <c r="O294" s="27"/>
    </row>
    <row r="295" spans="1:15" ht="15.75" customHeight="1" thickBot="1">
      <c r="A295" s="27"/>
      <c r="C295" s="151"/>
      <c r="D295" s="200">
        <v>56</v>
      </c>
      <c r="E295" s="240" t="str">
        <f>+'ACUM-JULIO'!A337</f>
        <v>Oficialía Mayor Administrativa</v>
      </c>
      <c r="F295" s="241"/>
      <c r="G295" s="227">
        <f>+'ACUM-JULIO'!B337</f>
        <v>121</v>
      </c>
      <c r="H295" s="51"/>
      <c r="I295" s="51"/>
      <c r="J295" s="51"/>
      <c r="K295" s="51"/>
      <c r="L295" s="51"/>
      <c r="M295" s="51"/>
      <c r="N295" s="51"/>
      <c r="O295" s="27"/>
    </row>
    <row r="296" spans="1:15" ht="15.75" thickBot="1">
      <c r="A296" s="27"/>
      <c r="C296" s="33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27"/>
    </row>
    <row r="297" spans="1:15" s="169" customFormat="1" ht="16.5" thickBot="1">
      <c r="A297" s="166"/>
      <c r="B297" s="167"/>
      <c r="C297" s="167"/>
      <c r="D297" s="167"/>
      <c r="E297" s="167"/>
      <c r="F297" s="228" t="s">
        <v>2</v>
      </c>
      <c r="G297" s="229">
        <f>SUM(G240:G296)</f>
        <v>680</v>
      </c>
      <c r="H297" s="167"/>
      <c r="I297" s="167"/>
      <c r="J297" s="167"/>
      <c r="K297" s="167"/>
      <c r="L297" s="167"/>
      <c r="M297" s="167"/>
      <c r="N297" s="167"/>
      <c r="O297" s="166"/>
    </row>
    <row r="298" spans="1:15">
      <c r="A298" s="27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27"/>
    </row>
    <row r="299" spans="1:15">
      <c r="A299" s="27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27"/>
    </row>
    <row r="300" spans="1:15" ht="32.25" customHeight="1">
      <c r="A300" s="27"/>
      <c r="B300" s="482" t="s">
        <v>182</v>
      </c>
      <c r="C300" s="483"/>
      <c r="D300" s="483"/>
      <c r="E300" s="483"/>
      <c r="F300" s="483"/>
      <c r="G300" s="483"/>
      <c r="H300" s="483"/>
      <c r="I300" s="483"/>
      <c r="J300" s="483"/>
      <c r="K300" s="483"/>
      <c r="L300" s="483"/>
      <c r="M300" s="483"/>
      <c r="N300" s="483"/>
      <c r="O300" s="483"/>
    </row>
    <row r="301" spans="1:15">
      <c r="A301" s="27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27"/>
    </row>
    <row r="302" spans="1:15">
      <c r="A302" s="27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27"/>
    </row>
    <row r="303" spans="1:15">
      <c r="A303" s="27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27"/>
    </row>
    <row r="304" spans="1:15">
      <c r="A304" s="27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27"/>
    </row>
    <row r="305" spans="1:15">
      <c r="A305" s="27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27"/>
    </row>
    <row r="306" spans="1:15">
      <c r="A306" s="27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27"/>
    </row>
    <row r="307" spans="1:15">
      <c r="A307" s="27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27"/>
    </row>
    <row r="308" spans="1:15">
      <c r="A308" s="27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27"/>
    </row>
    <row r="309" spans="1:15">
      <c r="A309" s="27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27"/>
    </row>
    <row r="310" spans="1:15">
      <c r="A310" s="27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27"/>
    </row>
    <row r="311" spans="1:15">
      <c r="A311" s="27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27"/>
    </row>
    <row r="312" spans="1:15">
      <c r="A312" s="27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27"/>
    </row>
    <row r="313" spans="1:15">
      <c r="A313" s="27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27"/>
    </row>
    <row r="314" spans="1:15">
      <c r="A314" s="27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27"/>
    </row>
    <row r="315" spans="1:15">
      <c r="A315" s="27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27"/>
    </row>
    <row r="316" spans="1:15">
      <c r="A316" s="27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27"/>
    </row>
    <row r="317" spans="1:15">
      <c r="A317" s="27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27"/>
    </row>
    <row r="318" spans="1:15">
      <c r="A318" s="27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27"/>
    </row>
    <row r="319" spans="1:15">
      <c r="A319" s="27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27"/>
    </row>
    <row r="320" spans="1:15">
      <c r="A320" s="27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27"/>
    </row>
    <row r="321" spans="1:15">
      <c r="A321" s="27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27"/>
    </row>
    <row r="322" spans="1:15">
      <c r="A322" s="27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27"/>
    </row>
    <row r="323" spans="1:15">
      <c r="A323" s="27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27"/>
    </row>
    <row r="324" spans="1:15">
      <c r="A324" s="27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27"/>
    </row>
    <row r="325" spans="1:15">
      <c r="A325" s="27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27"/>
    </row>
    <row r="326" spans="1:15">
      <c r="A326" s="27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27"/>
    </row>
    <row r="327" spans="1:15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</row>
  </sheetData>
  <mergeCells count="34">
    <mergeCell ref="E189:G189"/>
    <mergeCell ref="D212:I212"/>
    <mergeCell ref="D239:G239"/>
    <mergeCell ref="I247:J247"/>
    <mergeCell ref="E188:G188"/>
    <mergeCell ref="D185:I185"/>
    <mergeCell ref="E186:G186"/>
    <mergeCell ref="E135:H135"/>
    <mergeCell ref="E139:I139"/>
    <mergeCell ref="E140:H140"/>
    <mergeCell ref="E144:I144"/>
    <mergeCell ref="E145:H145"/>
    <mergeCell ref="E187:G187"/>
    <mergeCell ref="E134:I134"/>
    <mergeCell ref="D24:E24"/>
    <mergeCell ref="D25:E25"/>
    <mergeCell ref="D45:J45"/>
    <mergeCell ref="D96:I96"/>
    <mergeCell ref="E97:G97"/>
    <mergeCell ref="E99:G99"/>
    <mergeCell ref="E98:G98"/>
    <mergeCell ref="E101:G101"/>
    <mergeCell ref="E100:G100"/>
    <mergeCell ref="E102:G102"/>
    <mergeCell ref="D107:I107"/>
    <mergeCell ref="E149:I149"/>
    <mergeCell ref="E150:H150"/>
    <mergeCell ref="D156:I156"/>
    <mergeCell ref="D23:E23"/>
    <mergeCell ref="B14:N14"/>
    <mergeCell ref="B15:N15"/>
    <mergeCell ref="B16:N16"/>
    <mergeCell ref="C22:F22"/>
    <mergeCell ref="H22:L22"/>
  </mergeCells>
  <pageMargins left="0.70866141732283472" right="0.70866141732283472" top="0.74803149606299213" bottom="0.74803149606299213" header="0.31496062992125984" footer="0.31496062992125984"/>
  <pageSetup paperSize="123" scale="65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P351"/>
  <sheetViews>
    <sheetView topLeftCell="A72" workbookViewId="0">
      <selection activeCell="E47" sqref="E47:G47"/>
    </sheetView>
  </sheetViews>
  <sheetFormatPr baseColWidth="10" defaultRowHeight="15"/>
  <cols>
    <col min="1" max="1" width="3.5703125" style="497" customWidth="1"/>
    <col min="2" max="2" width="6.7109375" style="51" customWidth="1"/>
    <col min="3" max="3" width="27.5703125" style="497" customWidth="1"/>
    <col min="4" max="4" width="11.5703125" style="497" customWidth="1"/>
    <col min="5" max="5" width="14.140625" style="497" customWidth="1"/>
    <col min="6" max="6" width="29.85546875" style="497" customWidth="1"/>
    <col min="7" max="7" width="11.7109375" style="497" customWidth="1"/>
    <col min="8" max="8" width="12.85546875" style="497" customWidth="1"/>
    <col min="9" max="9" width="14" style="497" customWidth="1"/>
    <col min="10" max="10" width="17.85546875" style="497" customWidth="1"/>
    <col min="11" max="11" width="12.140625" style="497" customWidth="1"/>
    <col min="12" max="12" width="14.28515625" style="497" customWidth="1"/>
    <col min="13" max="13" width="13.28515625" style="497" customWidth="1"/>
    <col min="14" max="14" width="2.5703125" style="497" customWidth="1"/>
    <col min="15" max="15" width="3.5703125" style="497" customWidth="1"/>
    <col min="16" max="16384" width="11.42578125" style="497"/>
  </cols>
  <sheetData>
    <row r="1" spans="1:1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>
      <c r="A2" s="2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27"/>
    </row>
    <row r="3" spans="1:15">
      <c r="A3" s="2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27"/>
    </row>
    <row r="4" spans="1:15">
      <c r="A4" s="27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7"/>
    </row>
    <row r="5" spans="1:15">
      <c r="A5" s="27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27"/>
    </row>
    <row r="6" spans="1:15">
      <c r="A6" s="27"/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27"/>
    </row>
    <row r="7" spans="1:15">
      <c r="A7" s="27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27"/>
    </row>
    <row r="8" spans="1:15">
      <c r="A8" s="27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27"/>
    </row>
    <row r="9" spans="1:15">
      <c r="A9" s="27"/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27"/>
    </row>
    <row r="10" spans="1:15">
      <c r="A10" s="27"/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27"/>
    </row>
    <row r="11" spans="1:15" ht="15.75" thickBot="1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</row>
    <row r="12" spans="1:15" ht="38.25">
      <c r="A12" s="27"/>
      <c r="B12" s="590" t="s">
        <v>120</v>
      </c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2"/>
      <c r="O12" s="27"/>
    </row>
    <row r="13" spans="1:15" ht="38.25">
      <c r="A13" s="27"/>
      <c r="B13" s="593" t="s">
        <v>121</v>
      </c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5"/>
      <c r="O13" s="27"/>
    </row>
    <row r="14" spans="1:15" ht="39" thickBot="1">
      <c r="A14" s="27"/>
      <c r="B14" s="596" t="s">
        <v>531</v>
      </c>
      <c r="C14" s="597"/>
      <c r="D14" s="597"/>
      <c r="E14" s="597"/>
      <c r="F14" s="597"/>
      <c r="G14" s="597"/>
      <c r="H14" s="597"/>
      <c r="I14" s="597"/>
      <c r="J14" s="597"/>
      <c r="K14" s="597"/>
      <c r="L14" s="597"/>
      <c r="M14" s="597"/>
      <c r="N14" s="598"/>
      <c r="O14" s="27"/>
    </row>
    <row r="15" spans="1:15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</row>
    <row r="16" spans="1:15">
      <c r="A16" s="27"/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7"/>
    </row>
    <row r="17" spans="1:16">
      <c r="A17" s="27"/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27"/>
    </row>
    <row r="18" spans="1:16">
      <c r="A18" s="27"/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27"/>
    </row>
    <row r="19" spans="1:16" ht="15.75" thickBot="1">
      <c r="A19" s="27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7"/>
    </row>
    <row r="20" spans="1:16" ht="20.25" customHeight="1" thickBot="1">
      <c r="A20" s="27"/>
      <c r="B20" s="176"/>
      <c r="C20" s="599" t="s">
        <v>123</v>
      </c>
      <c r="D20" s="600"/>
      <c r="E20" s="600"/>
      <c r="F20" s="601"/>
      <c r="G20" s="176"/>
      <c r="H20" s="599" t="s">
        <v>208</v>
      </c>
      <c r="I20" s="600"/>
      <c r="J20" s="600"/>
      <c r="K20" s="600"/>
      <c r="L20" s="601"/>
      <c r="M20" s="176"/>
      <c r="N20" s="176"/>
      <c r="O20" s="27"/>
      <c r="P20" s="29"/>
    </row>
    <row r="21" spans="1:16" ht="15.75" thickBot="1">
      <c r="A21" s="27"/>
      <c r="B21" s="176"/>
      <c r="C21" s="94" t="s">
        <v>37</v>
      </c>
      <c r="D21" s="602" t="s">
        <v>1</v>
      </c>
      <c r="E21" s="603"/>
      <c r="F21" s="94" t="s">
        <v>2</v>
      </c>
      <c r="G21" s="176"/>
      <c r="H21" s="94" t="s">
        <v>5</v>
      </c>
      <c r="I21" s="94" t="s">
        <v>4</v>
      </c>
      <c r="J21" s="94" t="s">
        <v>6</v>
      </c>
      <c r="K21" s="94" t="s">
        <v>122</v>
      </c>
      <c r="L21" s="94" t="s">
        <v>2</v>
      </c>
      <c r="M21" s="176"/>
      <c r="N21" s="176"/>
      <c r="O21" s="27"/>
      <c r="P21" s="29"/>
    </row>
    <row r="22" spans="1:16" ht="16.5" thickBot="1">
      <c r="A22" s="27"/>
      <c r="B22" s="176"/>
      <c r="C22" s="200">
        <f>+'ACUM-AGOSTO'!B6</f>
        <v>182</v>
      </c>
      <c r="D22" s="607">
        <f>+'ACUM-AGOSTO'!B7</f>
        <v>116</v>
      </c>
      <c r="E22" s="616"/>
      <c r="F22" s="201">
        <f>SUM(C22:E22)</f>
        <v>298</v>
      </c>
      <c r="G22" s="176"/>
      <c r="H22" s="200">
        <f>+'ACUM-AGOSTO'!B13</f>
        <v>188</v>
      </c>
      <c r="I22" s="200">
        <f>+'ACUM-AGOSTO'!B12</f>
        <v>96</v>
      </c>
      <c r="J22" s="200">
        <f>+'ACUM-AGOSTO'!B14</f>
        <v>13</v>
      </c>
      <c r="K22" s="200">
        <f>+'ACUM-AGOSTO'!B15</f>
        <v>1</v>
      </c>
      <c r="L22" s="201">
        <f>SUM(H22:K22)</f>
        <v>298</v>
      </c>
      <c r="M22" s="176"/>
      <c r="N22" s="176"/>
      <c r="O22" s="27"/>
      <c r="P22" s="29"/>
    </row>
    <row r="23" spans="1:16" ht="16.5" thickBot="1">
      <c r="A23" s="27"/>
      <c r="B23" s="176"/>
      <c r="C23" s="202">
        <f>+C22/F22</f>
        <v>0.61073825503355705</v>
      </c>
      <c r="D23" s="617">
        <f>+D22/F22</f>
        <v>0.38926174496644295</v>
      </c>
      <c r="E23" s="618"/>
      <c r="F23" s="203">
        <f>SUM(C23:E23)</f>
        <v>1</v>
      </c>
      <c r="G23" s="176"/>
      <c r="H23" s="202">
        <f>+H22/L22</f>
        <v>0.63087248322147649</v>
      </c>
      <c r="I23" s="202">
        <f>+I22/L22</f>
        <v>0.32214765100671139</v>
      </c>
      <c r="J23" s="202">
        <f>+J22/L22</f>
        <v>4.3624161073825503E-2</v>
      </c>
      <c r="K23" s="202">
        <f>+K22/L22</f>
        <v>3.3557046979865771E-3</v>
      </c>
      <c r="L23" s="203">
        <f>SUM(H23:K23)</f>
        <v>1</v>
      </c>
      <c r="M23" s="176"/>
      <c r="N23" s="176"/>
      <c r="O23" s="27"/>
      <c r="P23" s="29"/>
    </row>
    <row r="24" spans="1:16" ht="59.25" customHeight="1">
      <c r="A24" s="27"/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7"/>
      <c r="P24" s="29"/>
    </row>
    <row r="25" spans="1:16">
      <c r="A25" s="27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27"/>
      <c r="P25" s="29"/>
    </row>
    <row r="26" spans="1:16">
      <c r="A26" s="27"/>
      <c r="B26" s="176"/>
      <c r="C26" s="51"/>
      <c r="D26" s="51"/>
      <c r="E26" s="51"/>
      <c r="F26" s="51"/>
      <c r="G26" s="176"/>
      <c r="H26" s="51"/>
      <c r="I26" s="51"/>
      <c r="J26" s="63"/>
      <c r="K26" s="63"/>
      <c r="L26" s="63"/>
      <c r="M26" s="176"/>
      <c r="N26" s="176"/>
      <c r="O26" s="27"/>
    </row>
    <row r="27" spans="1:16">
      <c r="A27" s="27"/>
      <c r="B27" s="176"/>
      <c r="C27" s="51"/>
      <c r="D27" s="51"/>
      <c r="E27" s="51"/>
      <c r="F27" s="51"/>
      <c r="G27" s="176"/>
      <c r="H27" s="51"/>
      <c r="I27" s="51"/>
      <c r="J27" s="51"/>
      <c r="K27" s="51"/>
      <c r="L27" s="51"/>
      <c r="M27" s="176"/>
      <c r="N27" s="176"/>
      <c r="O27" s="27"/>
    </row>
    <row r="28" spans="1:16">
      <c r="A28" s="27"/>
      <c r="B28" s="176"/>
      <c r="C28" s="51"/>
      <c r="D28" s="51"/>
      <c r="E28" s="51"/>
      <c r="F28" s="51"/>
      <c r="G28" s="176"/>
      <c r="H28" s="51"/>
      <c r="I28" s="51"/>
      <c r="J28" s="51"/>
      <c r="K28" s="51"/>
      <c r="L28" s="51"/>
      <c r="M28" s="176"/>
      <c r="N28" s="176"/>
      <c r="O28" s="27"/>
    </row>
    <row r="29" spans="1:16">
      <c r="A29" s="27"/>
      <c r="B29" s="176"/>
      <c r="C29" s="51"/>
      <c r="D29" s="51"/>
      <c r="E29" s="51"/>
      <c r="F29" s="51"/>
      <c r="G29" s="176"/>
      <c r="H29" s="51"/>
      <c r="I29" s="51"/>
      <c r="J29" s="51"/>
      <c r="K29" s="51"/>
      <c r="L29" s="51"/>
      <c r="M29" s="176"/>
      <c r="N29" s="176"/>
      <c r="O29" s="27"/>
    </row>
    <row r="30" spans="1:16">
      <c r="A30" s="27"/>
      <c r="B30" s="176"/>
      <c r="C30" s="51"/>
      <c r="D30" s="51"/>
      <c r="E30" s="51"/>
      <c r="F30" s="51"/>
      <c r="G30" s="176"/>
      <c r="H30" s="51"/>
      <c r="I30" s="51"/>
      <c r="J30" s="51"/>
      <c r="K30" s="51"/>
      <c r="L30" s="51"/>
      <c r="M30" s="176"/>
      <c r="N30" s="176"/>
      <c r="O30" s="27"/>
    </row>
    <row r="31" spans="1:16">
      <c r="A31" s="27"/>
      <c r="B31" s="176"/>
      <c r="C31" s="51"/>
      <c r="D31" s="51"/>
      <c r="E31" s="51"/>
      <c r="F31" s="51"/>
      <c r="G31" s="176"/>
      <c r="H31" s="51"/>
      <c r="I31" s="51"/>
      <c r="J31" s="51"/>
      <c r="K31" s="51"/>
      <c r="L31" s="51"/>
      <c r="M31" s="176"/>
      <c r="N31" s="176"/>
      <c r="O31" s="27"/>
    </row>
    <row r="32" spans="1:16">
      <c r="A32" s="27"/>
      <c r="B32" s="176"/>
      <c r="C32" s="51"/>
      <c r="D32" s="51"/>
      <c r="E32" s="51"/>
      <c r="F32" s="51"/>
      <c r="G32" s="176"/>
      <c r="H32" s="51"/>
      <c r="I32" s="51"/>
      <c r="J32" s="51"/>
      <c r="K32" s="51"/>
      <c r="L32" s="51"/>
      <c r="M32" s="176"/>
      <c r="N32" s="176"/>
      <c r="O32" s="27"/>
    </row>
    <row r="33" spans="1:15" ht="17.25" customHeight="1">
      <c r="A33" s="27"/>
      <c r="B33" s="176"/>
      <c r="C33" s="51"/>
      <c r="D33" s="51"/>
      <c r="E33" s="51"/>
      <c r="F33" s="51"/>
      <c r="G33" s="176"/>
      <c r="H33" s="51"/>
      <c r="I33" s="51"/>
      <c r="J33" s="51"/>
      <c r="K33" s="51"/>
      <c r="L33" s="51"/>
      <c r="M33" s="176"/>
      <c r="N33" s="176"/>
      <c r="O33" s="27"/>
    </row>
    <row r="34" spans="1:15">
      <c r="A34" s="27"/>
      <c r="B34" s="176"/>
      <c r="C34" s="51"/>
      <c r="D34" s="51"/>
      <c r="E34" s="51"/>
      <c r="F34" s="51"/>
      <c r="G34" s="176"/>
      <c r="H34" s="51"/>
      <c r="I34" s="51"/>
      <c r="J34" s="51"/>
      <c r="K34" s="51"/>
      <c r="L34" s="51"/>
      <c r="M34" s="176"/>
      <c r="N34" s="176"/>
      <c r="O34" s="27"/>
    </row>
    <row r="35" spans="1:15">
      <c r="A35" s="27"/>
      <c r="B35" s="176"/>
      <c r="C35" s="51"/>
      <c r="D35" s="51"/>
      <c r="E35" s="51"/>
      <c r="F35" s="51"/>
      <c r="G35" s="176"/>
      <c r="H35" s="51"/>
      <c r="I35" s="51"/>
      <c r="J35" s="51"/>
      <c r="K35" s="51"/>
      <c r="L35" s="51"/>
      <c r="M35" s="176"/>
      <c r="N35" s="176"/>
      <c r="O35" s="27"/>
    </row>
    <row r="36" spans="1:15">
      <c r="A36" s="27"/>
      <c r="B36" s="176"/>
      <c r="C36" s="51"/>
      <c r="D36" s="51"/>
      <c r="E36" s="51"/>
      <c r="F36" s="51"/>
      <c r="G36" s="176"/>
      <c r="H36" s="51"/>
      <c r="I36" s="51"/>
      <c r="J36" s="51"/>
      <c r="K36" s="51"/>
      <c r="L36" s="51"/>
      <c r="M36" s="176"/>
      <c r="N36" s="176"/>
      <c r="O36" s="27"/>
    </row>
    <row r="37" spans="1:15">
      <c r="A37" s="27"/>
      <c r="B37" s="176"/>
      <c r="C37" s="51"/>
      <c r="D37" s="51"/>
      <c r="E37" s="51"/>
      <c r="F37" s="51"/>
      <c r="G37" s="176"/>
      <c r="H37" s="51"/>
      <c r="I37" s="51"/>
      <c r="J37" s="51"/>
      <c r="K37" s="51"/>
      <c r="L37" s="51"/>
      <c r="M37" s="176"/>
      <c r="N37" s="176"/>
      <c r="O37" s="27"/>
    </row>
    <row r="38" spans="1:15">
      <c r="A38" s="27"/>
      <c r="B38" s="176"/>
      <c r="C38" s="51"/>
      <c r="D38" s="51"/>
      <c r="E38" s="51"/>
      <c r="F38" s="51"/>
      <c r="G38" s="176"/>
      <c r="H38" s="51"/>
      <c r="I38" s="51"/>
      <c r="J38" s="51"/>
      <c r="K38" s="51"/>
      <c r="L38" s="51"/>
      <c r="M38" s="176"/>
      <c r="N38" s="176"/>
      <c r="O38" s="27"/>
    </row>
    <row r="39" spans="1:15">
      <c r="A39" s="27"/>
      <c r="B39" s="176"/>
      <c r="C39" s="51"/>
      <c r="D39" s="51"/>
      <c r="E39" s="51"/>
      <c r="F39" s="51"/>
      <c r="G39" s="176"/>
      <c r="H39" s="51"/>
      <c r="I39" s="51"/>
      <c r="J39" s="51"/>
      <c r="K39" s="51"/>
      <c r="L39" s="51"/>
      <c r="M39" s="176"/>
      <c r="N39" s="176"/>
      <c r="O39" s="27"/>
    </row>
    <row r="40" spans="1:15">
      <c r="A40" s="27"/>
      <c r="B40" s="176"/>
      <c r="C40" s="176"/>
      <c r="D40" s="176"/>
      <c r="E40" s="176"/>
      <c r="F40" s="176"/>
      <c r="G40" s="176"/>
      <c r="H40" s="51"/>
      <c r="I40" s="51"/>
      <c r="J40" s="51"/>
      <c r="K40" s="51"/>
      <c r="L40" s="51"/>
      <c r="M40" s="176"/>
      <c r="N40" s="176"/>
      <c r="O40" s="27"/>
    </row>
    <row r="41" spans="1:15">
      <c r="A41" s="27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7"/>
    </row>
    <row r="42" spans="1:15">
      <c r="A42" s="27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7"/>
    </row>
    <row r="43" spans="1:15">
      <c r="A43" s="2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7"/>
    </row>
    <row r="44" spans="1:15">
      <c r="A44" s="27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7"/>
    </row>
    <row r="45" spans="1:15">
      <c r="A45" s="27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7"/>
    </row>
    <row r="46" spans="1:15" ht="19.5" thickBot="1">
      <c r="A46" s="27"/>
      <c r="B46" s="176"/>
      <c r="C46" s="176"/>
      <c r="D46" s="622" t="s">
        <v>124</v>
      </c>
      <c r="E46" s="622"/>
      <c r="F46" s="622"/>
      <c r="G46" s="622"/>
      <c r="H46" s="622"/>
      <c r="I46" s="622"/>
      <c r="J46" s="622"/>
      <c r="K46" s="176"/>
      <c r="L46" s="176"/>
      <c r="M46" s="176"/>
      <c r="N46" s="176"/>
      <c r="O46" s="27"/>
    </row>
    <row r="47" spans="1:15" ht="15.75" thickBot="1">
      <c r="A47" s="27"/>
      <c r="B47" s="176"/>
      <c r="C47" s="176"/>
      <c r="D47" s="200">
        <v>1</v>
      </c>
      <c r="E47" s="235" t="str">
        <f>+'ACUM-JUNIO'!A53</f>
        <v>SE TIENE POR NO PRESENTADA ( NO CUMPLIÓ PREVENCIÓN)</v>
      </c>
      <c r="F47" s="206"/>
      <c r="G47" s="206"/>
      <c r="H47" s="207"/>
      <c r="I47" s="200">
        <f>+'ACUM-AGOSTO'!B53</f>
        <v>9</v>
      </c>
      <c r="J47" s="202">
        <f>+I47/I64</f>
        <v>3.0201342281879196E-2</v>
      </c>
      <c r="K47" s="176"/>
      <c r="L47" s="176"/>
      <c r="M47" s="176"/>
      <c r="N47" s="176"/>
      <c r="O47" s="27"/>
    </row>
    <row r="48" spans="1:15" ht="15.75" thickBot="1">
      <c r="A48" s="27"/>
      <c r="B48" s="176"/>
      <c r="C48" s="176"/>
      <c r="D48" s="200">
        <v>2</v>
      </c>
      <c r="E48" s="235" t="str">
        <f>+'ACUM-JUNIO'!A54</f>
        <v>NO CUMPLIO CON LOS EXTREMOS DEL ARTÍCULO 79 (REQUISITOS)</v>
      </c>
      <c r="F48" s="206"/>
      <c r="G48" s="206"/>
      <c r="H48" s="207"/>
      <c r="I48" s="200">
        <f>+'ACUM-AGOSTO'!B54</f>
        <v>3</v>
      </c>
      <c r="J48" s="202">
        <f>+I48/I64</f>
        <v>1.0067114093959731E-2</v>
      </c>
      <c r="K48" s="176"/>
      <c r="L48" s="176"/>
      <c r="M48" s="176"/>
      <c r="N48" s="176"/>
      <c r="O48" s="27"/>
    </row>
    <row r="49" spans="1:15" ht="15.75" thickBot="1">
      <c r="A49" s="27"/>
      <c r="B49" s="176"/>
      <c r="C49" s="176"/>
      <c r="D49" s="200">
        <v>3</v>
      </c>
      <c r="E49" s="235" t="str">
        <f>+'ACUM-JUNIO'!A55</f>
        <v xml:space="preserve">INCOMPETENCIA </v>
      </c>
      <c r="F49" s="237"/>
      <c r="G49" s="237"/>
      <c r="H49" s="238"/>
      <c r="I49" s="200">
        <f>+'ACUM-AGOSTO'!B55</f>
        <v>4</v>
      </c>
      <c r="J49" s="202">
        <f>+I49/I64</f>
        <v>1.3422818791946308E-2</v>
      </c>
      <c r="K49" s="176"/>
      <c r="L49" s="176"/>
      <c r="M49" s="176"/>
      <c r="N49" s="176"/>
      <c r="O49" s="27"/>
    </row>
    <row r="50" spans="1:15" ht="15.75" thickBot="1">
      <c r="A50" s="27"/>
      <c r="B50" s="176"/>
      <c r="C50" s="176"/>
      <c r="D50" s="200">
        <v>4</v>
      </c>
      <c r="E50" s="235" t="str">
        <f>+'ACUM-JUNIO'!A56</f>
        <v>IMPROCEDENTE POR INEXISTENTE</v>
      </c>
      <c r="F50" s="237"/>
      <c r="G50" s="237"/>
      <c r="H50" s="238"/>
      <c r="I50" s="200">
        <f>+'ACUM-AGOSTO'!B56</f>
        <v>53</v>
      </c>
      <c r="J50" s="202">
        <f>+I50/I64</f>
        <v>0.17785234899328858</v>
      </c>
      <c r="K50" s="176"/>
      <c r="L50" s="176"/>
      <c r="M50" s="176"/>
      <c r="N50" s="176"/>
      <c r="O50" s="27"/>
    </row>
    <row r="51" spans="1:15" ht="15.75" thickBot="1">
      <c r="A51" s="27"/>
      <c r="B51" s="176"/>
      <c r="C51" s="176"/>
      <c r="D51" s="200">
        <v>5</v>
      </c>
      <c r="E51" s="235" t="str">
        <f>+'ACUM-JUNIO'!A57</f>
        <v>IMPROCEDENTE, CONFIDENCIAL E INEXISTENTE</v>
      </c>
      <c r="F51" s="206"/>
      <c r="G51" s="206"/>
      <c r="H51" s="207"/>
      <c r="I51" s="200">
        <f>+'ACUM-AGOSTO'!B57</f>
        <v>0</v>
      </c>
      <c r="J51" s="202">
        <f>+I51/I64</f>
        <v>0</v>
      </c>
      <c r="K51" s="176"/>
      <c r="L51" s="176"/>
      <c r="M51" s="176"/>
      <c r="N51" s="176"/>
      <c r="O51" s="27"/>
    </row>
    <row r="52" spans="1:15" ht="15.75" thickBot="1">
      <c r="A52" s="27"/>
      <c r="B52" s="176"/>
      <c r="C52" s="176"/>
      <c r="D52" s="200">
        <v>6</v>
      </c>
      <c r="E52" s="762" t="str">
        <f>+'ACUM-JUNIO'!A58</f>
        <v>PROCEDENTE</v>
      </c>
      <c r="F52" s="763"/>
      <c r="G52" s="763"/>
      <c r="H52" s="764"/>
      <c r="I52" s="200">
        <f>+'ACUM-AGOSTO'!B58</f>
        <v>101</v>
      </c>
      <c r="J52" s="202">
        <f>+I52/I64</f>
        <v>0.33892617449664431</v>
      </c>
      <c r="K52" s="176"/>
      <c r="L52" s="176"/>
      <c r="M52" s="176"/>
      <c r="N52" s="176"/>
      <c r="O52" s="27"/>
    </row>
    <row r="53" spans="1:15" ht="15.75" thickBot="1">
      <c r="A53" s="27"/>
      <c r="B53" s="176"/>
      <c r="C53" s="176"/>
      <c r="D53" s="200">
        <v>7</v>
      </c>
      <c r="E53" s="235" t="str">
        <f>+'ACUM-JUNIO'!A59</f>
        <v xml:space="preserve">PROCEDENTE PARCIAL POR CONFIDENCIALIDAD </v>
      </c>
      <c r="F53" s="233"/>
      <c r="G53" s="233"/>
      <c r="H53" s="234"/>
      <c r="I53" s="200">
        <f>+'ACUM-AGOSTO'!B59</f>
        <v>67</v>
      </c>
      <c r="J53" s="202">
        <f>+I53/I64</f>
        <v>0.22483221476510068</v>
      </c>
      <c r="K53" s="176"/>
      <c r="L53" s="176"/>
      <c r="M53" s="176"/>
      <c r="N53" s="176"/>
      <c r="O53" s="27"/>
    </row>
    <row r="54" spans="1:15" ht="15.75" thickBot="1">
      <c r="A54" s="27"/>
      <c r="B54" s="176"/>
      <c r="C54" s="176"/>
      <c r="D54" s="200">
        <v>8</v>
      </c>
      <c r="E54" s="235" t="str">
        <f>+'ACUM-JUNIO'!A60</f>
        <v>IMPROCEDENTE POR CONFIDENCIALIDAD Y RESERVADA</v>
      </c>
      <c r="F54" s="233"/>
      <c r="G54" s="233"/>
      <c r="H54" s="234"/>
      <c r="I54" s="200">
        <f>+'ACUM-AGOSTO'!B60</f>
        <v>0</v>
      </c>
      <c r="J54" s="202">
        <f>+I54/I64</f>
        <v>0</v>
      </c>
      <c r="K54" s="176"/>
      <c r="L54" s="176"/>
      <c r="M54" s="176"/>
      <c r="N54" s="176"/>
      <c r="O54" s="27"/>
    </row>
    <row r="55" spans="1:15" ht="15.75" thickBot="1">
      <c r="A55" s="27"/>
      <c r="B55" s="176"/>
      <c r="C55" s="176"/>
      <c r="D55" s="200">
        <v>9</v>
      </c>
      <c r="E55" s="235" t="str">
        <f>+'ACUM-JUNIO'!A61</f>
        <v>PROCEDENTE PARCIAL POR CONFIDENCIALIDAD E INEXISTENCIA</v>
      </c>
      <c r="F55" s="233"/>
      <c r="G55" s="233"/>
      <c r="H55" s="234"/>
      <c r="I55" s="200">
        <f>+'ACUM-AGOSTO'!B61</f>
        <v>20</v>
      </c>
      <c r="J55" s="202">
        <f>+I55/I64</f>
        <v>6.7114093959731544E-2</v>
      </c>
      <c r="K55" s="176"/>
      <c r="L55" s="176"/>
      <c r="M55" s="176"/>
      <c r="N55" s="176"/>
      <c r="O55" s="27"/>
    </row>
    <row r="56" spans="1:15" ht="15.75" thickBot="1">
      <c r="A56" s="27"/>
      <c r="B56" s="176"/>
      <c r="C56" s="176"/>
      <c r="D56" s="200">
        <v>10</v>
      </c>
      <c r="E56" s="235" t="str">
        <f>+'ACUM-JUNIO'!A62</f>
        <v>PROCEDENTE PARCIAL POR CONFIDENCIALIDAD, RESERVA E INEXISTENCIA</v>
      </c>
      <c r="F56" s="233"/>
      <c r="G56" s="233"/>
      <c r="H56" s="234"/>
      <c r="I56" s="200">
        <f>+'ACUM-AGOSTO'!B62</f>
        <v>2</v>
      </c>
      <c r="J56" s="202">
        <f>+I56/I64</f>
        <v>6.7114093959731542E-3</v>
      </c>
      <c r="K56" s="176"/>
      <c r="L56" s="176"/>
      <c r="M56" s="176"/>
      <c r="N56" s="176"/>
      <c r="O56" s="27"/>
    </row>
    <row r="57" spans="1:15" ht="15.75" thickBot="1">
      <c r="A57" s="27"/>
      <c r="B57" s="176"/>
      <c r="C57" s="176"/>
      <c r="D57" s="200">
        <v>11</v>
      </c>
      <c r="E57" s="235" t="str">
        <f>+'ACUM-JUNIO'!A63</f>
        <v>PROCEDENTE PARCIAL POR INEXISTENCIA</v>
      </c>
      <c r="F57" s="206"/>
      <c r="G57" s="206"/>
      <c r="H57" s="207"/>
      <c r="I57" s="200">
        <f>+'ACUM-AGOSTO'!B63</f>
        <v>28</v>
      </c>
      <c r="J57" s="202">
        <f>+I57/I64</f>
        <v>9.3959731543624164E-2</v>
      </c>
      <c r="K57" s="176"/>
      <c r="L57" s="176"/>
      <c r="M57" s="176"/>
      <c r="N57" s="176"/>
      <c r="O57" s="27"/>
    </row>
    <row r="58" spans="1:15" ht="15.75" thickBot="1">
      <c r="A58" s="27"/>
      <c r="B58" s="176"/>
      <c r="C58" s="176"/>
      <c r="D58" s="200">
        <v>12</v>
      </c>
      <c r="E58" s="235" t="str">
        <f>+'ACUM-JUNIO'!A64</f>
        <v>PROCEDENTE PARCIAL POR RESERVA</v>
      </c>
      <c r="F58" s="206"/>
      <c r="G58" s="206"/>
      <c r="H58" s="207"/>
      <c r="I58" s="200">
        <f>+'ACUM-AGOSTO'!B64</f>
        <v>1</v>
      </c>
      <c r="J58" s="202">
        <f>+I58/I64</f>
        <v>3.3557046979865771E-3</v>
      </c>
      <c r="K58" s="176"/>
      <c r="L58" s="176"/>
      <c r="M58" s="176"/>
      <c r="N58" s="176"/>
      <c r="O58" s="27"/>
    </row>
    <row r="59" spans="1:15" ht="15.75" thickBot="1">
      <c r="A59" s="27"/>
      <c r="B59" s="176"/>
      <c r="C59" s="176"/>
      <c r="D59" s="200">
        <v>13</v>
      </c>
      <c r="E59" s="235" t="str">
        <f>+'ACUM-JUNIO'!A65</f>
        <v>PROCEDENTE PARCIAL POR RESERVA Y CONFIDENCIALIDAD</v>
      </c>
      <c r="F59" s="206"/>
      <c r="G59" s="206"/>
      <c r="H59" s="207"/>
      <c r="I59" s="200">
        <f>+'ACUM-AGOSTO'!B65</f>
        <v>2</v>
      </c>
      <c r="J59" s="202">
        <f>+I59/I64</f>
        <v>6.7114093959731542E-3</v>
      </c>
      <c r="K59" s="176"/>
      <c r="L59" s="176"/>
      <c r="M59" s="176"/>
      <c r="N59" s="176"/>
      <c r="O59" s="27"/>
    </row>
    <row r="60" spans="1:15" ht="15.75" thickBot="1">
      <c r="A60" s="27"/>
      <c r="B60" s="176"/>
      <c r="C60" s="176"/>
      <c r="D60" s="200">
        <v>14</v>
      </c>
      <c r="E60" s="235" t="str">
        <f>+'ACUM-JUNIO'!A66</f>
        <v>PROCEDENE PARCIAL POR RESERVA E INEXISTENCIA</v>
      </c>
      <c r="F60" s="206"/>
      <c r="G60" s="206"/>
      <c r="H60" s="207"/>
      <c r="I60" s="200">
        <f>+'ACUM-AGOSTO'!B66</f>
        <v>2</v>
      </c>
      <c r="J60" s="202">
        <f>+I60/I64</f>
        <v>6.7114093959731542E-3</v>
      </c>
      <c r="K60" s="176"/>
      <c r="L60" s="176"/>
      <c r="M60" s="176"/>
      <c r="N60" s="176"/>
      <c r="O60" s="27"/>
    </row>
    <row r="61" spans="1:15" ht="15.75" thickBot="1">
      <c r="A61" s="27"/>
      <c r="B61" s="176"/>
      <c r="C61" s="176"/>
      <c r="D61" s="200">
        <v>15</v>
      </c>
      <c r="E61" s="235" t="str">
        <f>+'ACUM-JUNIO'!A67</f>
        <v>IMPROCEDENTE POR RESERVADA</v>
      </c>
      <c r="F61" s="206"/>
      <c r="G61" s="206"/>
      <c r="H61" s="207"/>
      <c r="I61" s="200">
        <f>+'ACUM-AGOSTO'!B67</f>
        <v>6</v>
      </c>
      <c r="J61" s="202">
        <f>+I61/I64</f>
        <v>2.0134228187919462E-2</v>
      </c>
      <c r="K61" s="176"/>
      <c r="L61" s="176"/>
      <c r="M61" s="176"/>
      <c r="N61" s="176"/>
      <c r="O61" s="27"/>
    </row>
    <row r="62" spans="1:15" ht="15.75" thickBot="1">
      <c r="A62" s="27"/>
      <c r="B62" s="176"/>
      <c r="C62" s="176"/>
      <c r="D62" s="200">
        <v>16</v>
      </c>
      <c r="E62" s="235" t="str">
        <f>+'ACUM-JUNIO'!A68</f>
        <v>PREVENCIÓN ENTRAMITE</v>
      </c>
      <c r="F62" s="206"/>
      <c r="G62" s="206"/>
      <c r="H62" s="207"/>
      <c r="I62" s="200">
        <f>+'ACUM-AGOSTO'!B68</f>
        <v>0</v>
      </c>
      <c r="J62" s="202">
        <f>+I62/I64</f>
        <v>0</v>
      </c>
      <c r="K62" s="176"/>
      <c r="L62" s="176"/>
      <c r="M62" s="176"/>
      <c r="N62" s="176"/>
      <c r="O62" s="27"/>
    </row>
    <row r="63" spans="1:15" ht="15.75" thickBot="1">
      <c r="A63" s="27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27"/>
    </row>
    <row r="64" spans="1:15" s="169" customFormat="1" ht="16.5" thickBot="1">
      <c r="A64" s="166"/>
      <c r="B64" s="176"/>
      <c r="C64" s="176"/>
      <c r="D64" s="176"/>
      <c r="E64" s="176"/>
      <c r="F64" s="176"/>
      <c r="G64" s="176"/>
      <c r="H64" s="176"/>
      <c r="I64" s="204">
        <f>SUM(I47:I63)</f>
        <v>298</v>
      </c>
      <c r="J64" s="205">
        <f>SUM(J47:J63)</f>
        <v>1</v>
      </c>
      <c r="K64" s="176"/>
      <c r="L64" s="176"/>
      <c r="M64" s="176"/>
      <c r="N64" s="176"/>
      <c r="O64" s="166"/>
    </row>
    <row r="65" spans="1:15" ht="76.5" customHeight="1">
      <c r="A65" s="27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27"/>
    </row>
    <row r="66" spans="1:15">
      <c r="A66" s="27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7"/>
    </row>
    <row r="67" spans="1:15">
      <c r="A67" s="27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27"/>
    </row>
    <row r="68" spans="1:15">
      <c r="A68" s="27"/>
      <c r="B68" s="176"/>
      <c r="M68" s="176"/>
      <c r="N68" s="176"/>
      <c r="O68" s="27"/>
    </row>
    <row r="69" spans="1:15">
      <c r="A69" s="27"/>
      <c r="B69" s="176"/>
      <c r="M69" s="176"/>
      <c r="N69" s="176"/>
      <c r="O69" s="27"/>
    </row>
    <row r="70" spans="1:15">
      <c r="A70" s="27"/>
      <c r="B70" s="176"/>
      <c r="M70" s="176"/>
      <c r="N70" s="176"/>
      <c r="O70" s="27"/>
    </row>
    <row r="71" spans="1:15">
      <c r="A71" s="27"/>
      <c r="B71" s="176"/>
      <c r="M71" s="176"/>
      <c r="N71" s="176"/>
      <c r="O71" s="27"/>
    </row>
    <row r="72" spans="1:15">
      <c r="A72" s="27"/>
      <c r="B72" s="176"/>
      <c r="M72" s="176"/>
      <c r="N72" s="176"/>
      <c r="O72" s="27"/>
    </row>
    <row r="73" spans="1:15">
      <c r="A73" s="27"/>
      <c r="B73" s="176"/>
      <c r="M73" s="176"/>
      <c r="N73" s="176"/>
      <c r="O73" s="27"/>
    </row>
    <row r="74" spans="1:15">
      <c r="A74" s="27"/>
      <c r="B74" s="176"/>
      <c r="M74" s="176"/>
      <c r="N74" s="176"/>
      <c r="O74" s="27"/>
    </row>
    <row r="75" spans="1:15">
      <c r="A75" s="27"/>
      <c r="B75" s="176"/>
      <c r="M75" s="176"/>
      <c r="N75" s="176"/>
      <c r="O75" s="27"/>
    </row>
    <row r="76" spans="1:15">
      <c r="A76" s="27"/>
      <c r="B76" s="176"/>
      <c r="M76" s="176"/>
      <c r="N76" s="176"/>
      <c r="O76" s="27"/>
    </row>
    <row r="77" spans="1:15">
      <c r="A77" s="27"/>
      <c r="B77" s="176"/>
      <c r="M77" s="176"/>
      <c r="N77" s="176"/>
      <c r="O77" s="27"/>
    </row>
    <row r="78" spans="1:15">
      <c r="A78" s="27"/>
      <c r="B78" s="176"/>
      <c r="M78" s="176"/>
      <c r="N78" s="176"/>
      <c r="O78" s="27"/>
    </row>
    <row r="79" spans="1:15">
      <c r="A79" s="27"/>
      <c r="B79" s="176"/>
      <c r="M79" s="176"/>
      <c r="N79" s="176"/>
      <c r="O79" s="27"/>
    </row>
    <row r="80" spans="1:15">
      <c r="A80" s="27"/>
      <c r="B80" s="176"/>
      <c r="M80" s="176"/>
      <c r="N80" s="176"/>
      <c r="O80" s="27"/>
    </row>
    <row r="81" spans="1:15">
      <c r="A81" s="27"/>
      <c r="B81" s="176"/>
      <c r="M81" s="176"/>
      <c r="N81" s="176"/>
      <c r="O81" s="27"/>
    </row>
    <row r="82" spans="1:15">
      <c r="A82" s="27"/>
      <c r="B82" s="176"/>
      <c r="M82" s="176"/>
      <c r="N82" s="176"/>
      <c r="O82" s="27"/>
    </row>
    <row r="83" spans="1:15">
      <c r="A83" s="27"/>
      <c r="B83" s="176"/>
      <c r="M83" s="176"/>
      <c r="N83" s="176"/>
      <c r="O83" s="27"/>
    </row>
    <row r="84" spans="1:15">
      <c r="A84" s="27"/>
      <c r="B84" s="176"/>
      <c r="M84" s="176"/>
      <c r="N84" s="176"/>
      <c r="O84" s="27"/>
    </row>
    <row r="85" spans="1:15">
      <c r="A85" s="27"/>
      <c r="B85" s="176"/>
      <c r="M85" s="176"/>
      <c r="N85" s="176"/>
      <c r="O85" s="27"/>
    </row>
    <row r="86" spans="1:15">
      <c r="A86" s="27"/>
      <c r="B86" s="176"/>
      <c r="M86" s="176"/>
      <c r="N86" s="176"/>
      <c r="O86" s="27"/>
    </row>
    <row r="87" spans="1:15">
      <c r="A87" s="27"/>
      <c r="B87" s="176"/>
      <c r="M87" s="176"/>
      <c r="N87" s="176"/>
      <c r="O87" s="27"/>
    </row>
    <row r="88" spans="1:15">
      <c r="A88" s="27"/>
      <c r="B88" s="176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176"/>
      <c r="N88" s="176"/>
      <c r="O88" s="27"/>
    </row>
    <row r="89" spans="1:15">
      <c r="A89" s="27"/>
      <c r="B89" s="176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176"/>
      <c r="N89" s="176"/>
      <c r="O89" s="27"/>
    </row>
    <row r="90" spans="1:15">
      <c r="A90" s="27"/>
      <c r="B90" s="176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27"/>
    </row>
    <row r="91" spans="1:15">
      <c r="A91" s="27"/>
      <c r="B91" s="176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27"/>
    </row>
    <row r="92" spans="1:15">
      <c r="A92" s="27"/>
      <c r="B92" s="176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27"/>
    </row>
    <row r="93" spans="1:15">
      <c r="A93" s="27"/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27"/>
    </row>
    <row r="94" spans="1:15" ht="17.25" customHeight="1">
      <c r="A94" s="27"/>
      <c r="B94" s="176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27"/>
    </row>
    <row r="95" spans="1:15" ht="17.25" customHeight="1">
      <c r="A95" s="27"/>
      <c r="B95" s="176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27"/>
    </row>
    <row r="96" spans="1:15" ht="17.25" customHeight="1">
      <c r="A96" s="27"/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27"/>
    </row>
    <row r="97" spans="1:15" ht="17.25" customHeight="1">
      <c r="A97" s="27"/>
      <c r="B97" s="176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27"/>
    </row>
    <row r="98" spans="1:15" ht="15.75" thickBot="1">
      <c r="A98" s="27"/>
      <c r="B98" s="176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27"/>
    </row>
    <row r="99" spans="1:15" ht="19.5" thickBot="1">
      <c r="A99" s="27"/>
      <c r="B99" s="176"/>
      <c r="C99" s="176"/>
      <c r="D99" s="604" t="s">
        <v>183</v>
      </c>
      <c r="E99" s="605"/>
      <c r="F99" s="605"/>
      <c r="G99" s="605"/>
      <c r="H99" s="605"/>
      <c r="I99" s="606"/>
      <c r="J99" s="176"/>
      <c r="K99" s="176"/>
      <c r="L99" s="176"/>
      <c r="M99" s="176"/>
      <c r="N99" s="176"/>
      <c r="O99" s="27"/>
    </row>
    <row r="100" spans="1:15" ht="15.75" thickBot="1">
      <c r="A100" s="27"/>
      <c r="B100" s="176"/>
      <c r="C100" s="176"/>
      <c r="D100" s="208">
        <v>1</v>
      </c>
      <c r="E100" s="743" t="str">
        <f>+'ACUM-AGOSTO'!A85</f>
        <v>VÍA INFOMEX</v>
      </c>
      <c r="F100" s="744"/>
      <c r="G100" s="745"/>
      <c r="H100" s="209">
        <f>+'ACUM-AGOSTO'!B85</f>
        <v>176</v>
      </c>
      <c r="I100" s="210">
        <f>+H100/H108</f>
        <v>0.59060402684563762</v>
      </c>
      <c r="J100" s="176"/>
      <c r="K100" s="176"/>
      <c r="L100" s="176"/>
      <c r="M100" s="176"/>
      <c r="N100" s="176"/>
      <c r="O100" s="27"/>
    </row>
    <row r="101" spans="1:15" ht="15.75" thickBot="1">
      <c r="A101" s="27"/>
      <c r="B101" s="176"/>
      <c r="C101" s="176"/>
      <c r="D101" s="208">
        <v>2</v>
      </c>
      <c r="E101" s="743" t="str">
        <f>+'ACUM-AGOSTO'!A81</f>
        <v>COPIA CERTIFICADA</v>
      </c>
      <c r="F101" s="744"/>
      <c r="G101" s="745"/>
      <c r="H101" s="209">
        <f>+'ACUM-AGOSTO'!B81</f>
        <v>62</v>
      </c>
      <c r="I101" s="210">
        <f>+H101/H108</f>
        <v>0.20805369127516779</v>
      </c>
      <c r="J101" s="176"/>
      <c r="K101" s="176"/>
      <c r="L101" s="176"/>
      <c r="M101" s="176"/>
      <c r="N101" s="176"/>
      <c r="O101" s="27"/>
    </row>
    <row r="102" spans="1:15" ht="15.75" customHeight="1" thickBot="1">
      <c r="A102" s="27"/>
      <c r="B102" s="176"/>
      <c r="C102" s="176"/>
      <c r="D102" s="208">
        <v>3</v>
      </c>
      <c r="E102" s="743" t="str">
        <f>+'ACUM-JUNIO'!A82</f>
        <v>COPIA SIMPLE</v>
      </c>
      <c r="F102" s="744"/>
      <c r="G102" s="745"/>
      <c r="H102" s="209">
        <f>+'ACUM-AGOSTO'!B82</f>
        <v>58</v>
      </c>
      <c r="I102" s="210">
        <f>+H102/H108</f>
        <v>0.19463087248322147</v>
      </c>
      <c r="J102" s="176"/>
      <c r="K102" s="176"/>
      <c r="L102" s="176"/>
      <c r="M102" s="176"/>
      <c r="N102" s="176"/>
      <c r="O102" s="27"/>
    </row>
    <row r="103" spans="1:15" ht="15.75" customHeight="1" thickBot="1">
      <c r="A103" s="27"/>
      <c r="B103" s="176"/>
      <c r="C103" s="176"/>
      <c r="D103" s="208">
        <v>4</v>
      </c>
      <c r="E103" s="743" t="str">
        <f>+'ACUM-JUNIO'!A79</f>
        <v>CD</v>
      </c>
      <c r="F103" s="744"/>
      <c r="G103" s="745"/>
      <c r="H103" s="209">
        <v>1</v>
      </c>
      <c r="I103" s="210">
        <f>+H103/H108</f>
        <v>3.3557046979865771E-3</v>
      </c>
      <c r="J103" s="176"/>
      <c r="K103" s="176"/>
      <c r="L103" s="176"/>
      <c r="M103" s="176"/>
      <c r="N103" s="176"/>
      <c r="O103" s="27"/>
    </row>
    <row r="104" spans="1:15" ht="15.75" thickBot="1">
      <c r="A104" s="27"/>
      <c r="B104" s="176"/>
      <c r="C104" s="176"/>
      <c r="D104" s="208">
        <v>5</v>
      </c>
      <c r="E104" s="743" t="str">
        <f>+'ACUM-JUNIO'!A80</f>
        <v>CONSULTA FISICA</v>
      </c>
      <c r="F104" s="744"/>
      <c r="G104" s="745"/>
      <c r="H104" s="209">
        <v>1</v>
      </c>
      <c r="I104" s="210">
        <f>+H104/H108</f>
        <v>3.3557046979865771E-3</v>
      </c>
      <c r="J104" s="176"/>
      <c r="K104" s="176"/>
      <c r="L104" s="176"/>
      <c r="M104" s="176"/>
      <c r="N104" s="176"/>
      <c r="O104" s="27"/>
    </row>
    <row r="105" spans="1:15" ht="15.75" customHeight="1" thickBot="1">
      <c r="A105" s="27"/>
      <c r="B105" s="176"/>
      <c r="C105" s="176"/>
      <c r="D105" s="208">
        <v>6</v>
      </c>
      <c r="E105" s="743" t="str">
        <f>+'ACUM-JUNIO'!A83</f>
        <v>COPIA SIMPLE Y COPIA CERTIFICADA</v>
      </c>
      <c r="F105" s="744"/>
      <c r="G105" s="745"/>
      <c r="H105" s="209">
        <v>0</v>
      </c>
      <c r="I105" s="210">
        <f>+H105/H108</f>
        <v>0</v>
      </c>
      <c r="J105" s="176"/>
      <c r="K105" s="176"/>
      <c r="L105" s="176"/>
      <c r="M105" s="176"/>
      <c r="N105" s="176"/>
      <c r="O105" s="27"/>
    </row>
    <row r="106" spans="1:15">
      <c r="A106" s="27"/>
      <c r="B106" s="176"/>
      <c r="C106" s="176"/>
      <c r="D106" s="208">
        <v>7</v>
      </c>
      <c r="E106" s="743" t="str">
        <f>+'ACUM-JUNIO'!A84</f>
        <v>COPIA SIMPLE Y CD</v>
      </c>
      <c r="F106" s="744"/>
      <c r="G106" s="745"/>
      <c r="H106" s="209">
        <v>0</v>
      </c>
      <c r="I106" s="210">
        <f>+H106/H108</f>
        <v>0</v>
      </c>
      <c r="J106" s="176"/>
      <c r="K106" s="176"/>
      <c r="L106" s="176"/>
      <c r="M106" s="176"/>
      <c r="N106" s="176"/>
      <c r="O106" s="27"/>
    </row>
    <row r="107" spans="1:15" ht="15.75" thickBot="1">
      <c r="A107" s="27"/>
      <c r="B107" s="176"/>
      <c r="C107" s="176"/>
      <c r="D107" s="176"/>
      <c r="E107" s="176"/>
      <c r="F107" s="176"/>
      <c r="G107" s="176"/>
      <c r="H107" s="176"/>
      <c r="I107" s="176"/>
      <c r="J107" s="176"/>
      <c r="K107" s="176"/>
      <c r="L107" s="176"/>
      <c r="M107" s="176"/>
      <c r="N107" s="176"/>
      <c r="O107" s="27"/>
    </row>
    <row r="108" spans="1:15" s="169" customFormat="1" ht="16.5" thickBot="1">
      <c r="A108" s="166"/>
      <c r="B108" s="176"/>
      <c r="C108" s="176"/>
      <c r="D108" s="176"/>
      <c r="E108" s="176"/>
      <c r="F108" s="176"/>
      <c r="G108" s="211" t="s">
        <v>2</v>
      </c>
      <c r="H108" s="201">
        <f>SUM(H100:H107)</f>
        <v>298</v>
      </c>
      <c r="I108" s="212">
        <f>SUM(I100:I107)</f>
        <v>1.0000000000000002</v>
      </c>
      <c r="J108" s="176"/>
      <c r="K108" s="176"/>
      <c r="L108" s="176"/>
      <c r="M108" s="176"/>
      <c r="N108" s="176"/>
      <c r="O108" s="166"/>
    </row>
    <row r="109" spans="1:15">
      <c r="A109" s="27"/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27"/>
    </row>
    <row r="110" spans="1:15">
      <c r="A110" s="27"/>
      <c r="B110" s="176"/>
      <c r="C110" s="176"/>
      <c r="D110" s="176"/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27"/>
    </row>
    <row r="111" spans="1:15">
      <c r="A111" s="27"/>
      <c r="B111" s="176"/>
      <c r="C111" s="176"/>
      <c r="D111" s="176"/>
      <c r="E111" s="176"/>
      <c r="F111" s="176"/>
      <c r="G111" s="176"/>
      <c r="H111" s="176"/>
      <c r="I111" s="176"/>
      <c r="J111" s="176"/>
      <c r="K111" s="176"/>
      <c r="L111" s="176"/>
      <c r="M111" s="176"/>
      <c r="N111" s="176"/>
      <c r="O111" s="27"/>
    </row>
    <row r="112" spans="1:15">
      <c r="A112" s="27"/>
      <c r="B112" s="176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6"/>
      <c r="N112" s="176"/>
      <c r="O112" s="27"/>
    </row>
    <row r="113" spans="1:15">
      <c r="A113" s="27"/>
      <c r="B113" s="176"/>
      <c r="C113" s="176"/>
      <c r="D113" s="51"/>
      <c r="E113" s="51"/>
      <c r="F113" s="51"/>
      <c r="G113" s="51"/>
      <c r="H113" s="51"/>
      <c r="I113" s="51"/>
      <c r="J113" s="176"/>
      <c r="K113" s="176"/>
      <c r="L113" s="176"/>
      <c r="M113" s="176"/>
      <c r="N113" s="176"/>
      <c r="O113" s="27"/>
    </row>
    <row r="114" spans="1:15">
      <c r="A114" s="27"/>
      <c r="B114" s="176"/>
      <c r="C114" s="176"/>
      <c r="D114" s="51"/>
      <c r="E114" s="51"/>
      <c r="F114" s="51"/>
      <c r="G114" s="51"/>
      <c r="H114" s="51"/>
      <c r="I114" s="51"/>
      <c r="J114" s="176"/>
      <c r="K114" s="176"/>
      <c r="L114" s="176"/>
      <c r="M114" s="176"/>
      <c r="N114" s="176"/>
      <c r="O114" s="27"/>
    </row>
    <row r="115" spans="1:15">
      <c r="A115" s="27"/>
      <c r="B115" s="176"/>
      <c r="C115" s="176"/>
      <c r="D115" s="51"/>
      <c r="E115" s="51"/>
      <c r="F115" s="51"/>
      <c r="G115" s="51"/>
      <c r="H115" s="51"/>
      <c r="I115" s="51"/>
      <c r="J115" s="176"/>
      <c r="K115" s="176"/>
      <c r="L115" s="176"/>
      <c r="M115" s="176"/>
      <c r="N115" s="176"/>
      <c r="O115" s="27"/>
    </row>
    <row r="116" spans="1:15">
      <c r="A116" s="27"/>
      <c r="B116" s="176"/>
      <c r="C116" s="176"/>
      <c r="D116" s="51"/>
      <c r="E116" s="51"/>
      <c r="F116" s="51"/>
      <c r="G116" s="51"/>
      <c r="H116" s="51"/>
      <c r="I116" s="51"/>
      <c r="J116" s="176"/>
      <c r="K116" s="176"/>
      <c r="L116" s="176"/>
      <c r="M116" s="176"/>
      <c r="N116" s="176"/>
      <c r="O116" s="27"/>
    </row>
    <row r="117" spans="1:15">
      <c r="A117" s="27"/>
      <c r="B117" s="176"/>
      <c r="C117" s="176"/>
      <c r="D117" s="51"/>
      <c r="E117" s="51"/>
      <c r="F117" s="51"/>
      <c r="G117" s="51"/>
      <c r="H117" s="51"/>
      <c r="I117" s="51"/>
      <c r="J117" s="176"/>
      <c r="K117" s="176"/>
      <c r="L117" s="176"/>
      <c r="M117" s="176"/>
      <c r="N117" s="176"/>
      <c r="O117" s="27"/>
    </row>
    <row r="118" spans="1:15">
      <c r="A118" s="27"/>
      <c r="B118" s="176"/>
      <c r="C118" s="176"/>
      <c r="D118" s="51"/>
      <c r="E118" s="51"/>
      <c r="F118" s="51"/>
      <c r="G118" s="51"/>
      <c r="H118" s="51"/>
      <c r="I118" s="51"/>
      <c r="J118" s="176"/>
      <c r="K118" s="176"/>
      <c r="L118" s="176"/>
      <c r="M118" s="176"/>
      <c r="N118" s="176"/>
      <c r="O118" s="27"/>
    </row>
    <row r="119" spans="1:15">
      <c r="A119" s="27"/>
      <c r="B119" s="176"/>
      <c r="C119" s="176"/>
      <c r="D119" s="51"/>
      <c r="E119" s="51"/>
      <c r="F119" s="51"/>
      <c r="G119" s="51"/>
      <c r="H119" s="51"/>
      <c r="I119" s="51"/>
      <c r="J119" s="176"/>
      <c r="K119" s="176"/>
      <c r="L119" s="176"/>
      <c r="M119" s="176"/>
      <c r="N119" s="176"/>
      <c r="O119" s="27"/>
    </row>
    <row r="120" spans="1:15">
      <c r="A120" s="27"/>
      <c r="B120" s="176"/>
      <c r="C120" s="176"/>
      <c r="D120" s="51"/>
      <c r="E120" s="51"/>
      <c r="F120" s="51"/>
      <c r="G120" s="51"/>
      <c r="H120" s="51"/>
      <c r="I120" s="51"/>
      <c r="J120" s="176"/>
      <c r="K120" s="176"/>
      <c r="L120" s="176"/>
      <c r="M120" s="176"/>
      <c r="N120" s="176"/>
      <c r="O120" s="27"/>
    </row>
    <row r="121" spans="1:15">
      <c r="A121" s="27"/>
      <c r="B121" s="176"/>
      <c r="C121" s="176"/>
      <c r="D121" s="51"/>
      <c r="E121" s="51"/>
      <c r="F121" s="51"/>
      <c r="G121" s="51"/>
      <c r="H121" s="51"/>
      <c r="I121" s="51"/>
      <c r="J121" s="176"/>
      <c r="K121" s="176"/>
      <c r="L121" s="176"/>
      <c r="M121" s="176"/>
      <c r="N121" s="176"/>
      <c r="O121" s="27"/>
    </row>
    <row r="122" spans="1:15">
      <c r="A122" s="27"/>
      <c r="B122" s="176"/>
      <c r="C122" s="176"/>
      <c r="D122" s="51"/>
      <c r="E122" s="51"/>
      <c r="F122" s="51"/>
      <c r="G122" s="51"/>
      <c r="H122" s="51"/>
      <c r="I122" s="51"/>
      <c r="J122" s="176"/>
      <c r="K122" s="176"/>
      <c r="L122" s="176"/>
      <c r="M122" s="176"/>
      <c r="N122" s="176"/>
      <c r="O122" s="27"/>
    </row>
    <row r="123" spans="1:15">
      <c r="A123" s="27"/>
      <c r="B123" s="176"/>
      <c r="C123" s="176"/>
      <c r="D123" s="51"/>
      <c r="E123" s="51"/>
      <c r="F123" s="51"/>
      <c r="G123" s="51"/>
      <c r="H123" s="51"/>
      <c r="I123" s="51"/>
      <c r="J123" s="176"/>
      <c r="K123" s="176"/>
      <c r="L123" s="176"/>
      <c r="M123" s="176"/>
      <c r="N123" s="176"/>
      <c r="O123" s="27"/>
    </row>
    <row r="124" spans="1:15">
      <c r="A124" s="27"/>
      <c r="B124" s="176"/>
      <c r="C124" s="176"/>
      <c r="D124" s="51"/>
      <c r="E124" s="51"/>
      <c r="F124" s="51"/>
      <c r="G124" s="51"/>
      <c r="H124" s="51"/>
      <c r="I124" s="51"/>
      <c r="J124" s="176"/>
      <c r="K124" s="176"/>
      <c r="L124" s="176"/>
      <c r="M124" s="176"/>
      <c r="N124" s="176"/>
      <c r="O124" s="27"/>
    </row>
    <row r="125" spans="1:15">
      <c r="A125" s="27"/>
      <c r="B125" s="176"/>
      <c r="C125" s="176"/>
      <c r="D125" s="51"/>
      <c r="E125" s="51"/>
      <c r="F125" s="51"/>
      <c r="G125" s="51"/>
      <c r="H125" s="51"/>
      <c r="I125" s="51"/>
      <c r="J125" s="176"/>
      <c r="K125" s="176"/>
      <c r="L125" s="176"/>
      <c r="M125" s="176"/>
      <c r="N125" s="176"/>
      <c r="O125" s="27"/>
    </row>
    <row r="126" spans="1:15">
      <c r="A126" s="27"/>
      <c r="B126" s="176"/>
      <c r="C126" s="176"/>
      <c r="D126" s="51"/>
      <c r="E126" s="51"/>
      <c r="F126" s="51"/>
      <c r="G126" s="51"/>
      <c r="H126" s="51"/>
      <c r="I126" s="51"/>
      <c r="J126" s="176"/>
      <c r="K126" s="176"/>
      <c r="L126" s="176"/>
      <c r="M126" s="176"/>
      <c r="N126" s="176"/>
      <c r="O126" s="27"/>
    </row>
    <row r="127" spans="1:15">
      <c r="A127" s="27"/>
      <c r="B127" s="176"/>
      <c r="C127" s="176"/>
      <c r="D127" s="51"/>
      <c r="E127" s="51"/>
      <c r="F127" s="51"/>
      <c r="G127" s="51"/>
      <c r="H127" s="51"/>
      <c r="I127" s="51"/>
      <c r="J127" s="176"/>
      <c r="K127" s="176"/>
      <c r="L127" s="176"/>
      <c r="M127" s="176"/>
      <c r="N127" s="176"/>
      <c r="O127" s="27"/>
    </row>
    <row r="128" spans="1:15">
      <c r="A128" s="27"/>
      <c r="B128" s="176"/>
      <c r="C128" s="176"/>
      <c r="D128" s="51"/>
      <c r="E128" s="51"/>
      <c r="F128" s="51"/>
      <c r="G128" s="51"/>
      <c r="H128" s="51"/>
      <c r="I128" s="51"/>
      <c r="J128" s="176"/>
      <c r="K128" s="176"/>
      <c r="L128" s="176"/>
      <c r="M128" s="176"/>
      <c r="N128" s="176"/>
      <c r="O128" s="27"/>
    </row>
    <row r="129" spans="1:15">
      <c r="A129" s="27"/>
      <c r="B129" s="176"/>
      <c r="C129" s="176"/>
      <c r="D129" s="51"/>
      <c r="E129" s="51"/>
      <c r="F129" s="51"/>
      <c r="G129" s="51"/>
      <c r="H129" s="51"/>
      <c r="I129" s="51"/>
      <c r="J129" s="176"/>
      <c r="K129" s="176"/>
      <c r="L129" s="176"/>
      <c r="M129" s="176"/>
      <c r="N129" s="176"/>
      <c r="O129" s="27"/>
    </row>
    <row r="130" spans="1:15">
      <c r="A130" s="27"/>
      <c r="B130" s="176"/>
      <c r="C130" s="176"/>
      <c r="D130" s="51"/>
      <c r="E130" s="51"/>
      <c r="F130" s="51"/>
      <c r="G130" s="51"/>
      <c r="H130" s="51"/>
      <c r="I130" s="51"/>
      <c r="J130" s="176"/>
      <c r="K130" s="176"/>
      <c r="L130" s="176"/>
      <c r="M130" s="176"/>
      <c r="N130" s="176"/>
      <c r="O130" s="27"/>
    </row>
    <row r="131" spans="1:15">
      <c r="A131" s="27"/>
      <c r="B131" s="176"/>
      <c r="C131" s="176"/>
      <c r="D131" s="51"/>
      <c r="E131" s="51"/>
      <c r="F131" s="51"/>
      <c r="G131" s="51"/>
      <c r="H131" s="51"/>
      <c r="I131" s="51"/>
      <c r="J131" s="176"/>
      <c r="K131" s="176"/>
      <c r="L131" s="176"/>
      <c r="M131" s="176"/>
      <c r="N131" s="176"/>
      <c r="O131" s="27"/>
    </row>
    <row r="132" spans="1:15">
      <c r="A132" s="27"/>
      <c r="B132" s="176"/>
      <c r="C132" s="176"/>
      <c r="D132" s="51"/>
      <c r="E132" s="51"/>
      <c r="F132" s="51"/>
      <c r="G132" s="51"/>
      <c r="H132" s="51"/>
      <c r="I132" s="51"/>
      <c r="J132" s="176"/>
      <c r="K132" s="176"/>
      <c r="L132" s="176"/>
      <c r="M132" s="176"/>
      <c r="N132" s="176"/>
      <c r="O132" s="27"/>
    </row>
    <row r="133" spans="1:15">
      <c r="A133" s="27"/>
      <c r="B133" s="176"/>
      <c r="C133" s="176"/>
      <c r="D133" s="51"/>
      <c r="E133" s="51"/>
      <c r="F133" s="51"/>
      <c r="G133" s="51"/>
      <c r="H133" s="51"/>
      <c r="I133" s="51"/>
      <c r="J133" s="176"/>
      <c r="K133" s="176"/>
      <c r="L133" s="176"/>
      <c r="M133" s="176"/>
      <c r="N133" s="176"/>
      <c r="O133" s="27"/>
    </row>
    <row r="134" spans="1:15">
      <c r="A134" s="27"/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27"/>
    </row>
    <row r="135" spans="1:15">
      <c r="A135" s="27"/>
      <c r="B135" s="176"/>
      <c r="C135" s="176"/>
      <c r="D135" s="176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27"/>
    </row>
    <row r="136" spans="1:15">
      <c r="A136" s="27"/>
      <c r="B136" s="176"/>
      <c r="C136" s="176"/>
      <c r="D136" s="176"/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27"/>
    </row>
    <row r="137" spans="1:15">
      <c r="A137" s="27"/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27"/>
    </row>
    <row r="138" spans="1:15">
      <c r="A138" s="27"/>
      <c r="B138" s="176"/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27"/>
    </row>
    <row r="139" spans="1:15">
      <c r="A139" s="27"/>
      <c r="B139" s="176"/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27"/>
    </row>
    <row r="140" spans="1:15">
      <c r="A140" s="27"/>
      <c r="B140" s="176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27"/>
    </row>
    <row r="141" spans="1:15">
      <c r="A141" s="27"/>
      <c r="B141" s="176"/>
      <c r="C141" s="176"/>
      <c r="D141" s="176"/>
      <c r="E141" s="176"/>
      <c r="F141" s="176"/>
      <c r="G141" s="176"/>
      <c r="H141" s="176"/>
      <c r="I141" s="176"/>
      <c r="J141" s="176"/>
      <c r="K141" s="176"/>
      <c r="L141" s="176"/>
      <c r="M141" s="176"/>
      <c r="N141" s="176"/>
      <c r="O141" s="27"/>
    </row>
    <row r="142" spans="1:15">
      <c r="A142" s="27"/>
      <c r="B142" s="176"/>
      <c r="C142" s="176"/>
      <c r="D142" s="176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27"/>
    </row>
    <row r="143" spans="1:15" ht="19.5" customHeight="1">
      <c r="A143" s="27"/>
      <c r="B143" s="176"/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27"/>
    </row>
    <row r="144" spans="1:15" ht="19.5" customHeight="1">
      <c r="A144" s="27"/>
      <c r="B144" s="176"/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27"/>
    </row>
    <row r="145" spans="1:15" ht="19.5" customHeight="1">
      <c r="A145" s="27"/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27"/>
    </row>
    <row r="146" spans="1:15" ht="15.75" thickBot="1">
      <c r="A146" s="27"/>
      <c r="B146" s="176"/>
      <c r="C146" s="176"/>
      <c r="D146" s="176"/>
      <c r="E146" s="176"/>
      <c r="F146" s="176"/>
      <c r="G146" s="176"/>
      <c r="H146" s="176"/>
      <c r="I146" s="176"/>
      <c r="J146" s="176"/>
      <c r="K146" s="176"/>
      <c r="L146" s="176"/>
      <c r="M146" s="176"/>
      <c r="N146" s="176"/>
      <c r="O146" s="27"/>
    </row>
    <row r="147" spans="1:15" ht="19.5" thickBot="1">
      <c r="A147" s="27"/>
      <c r="B147" s="176"/>
      <c r="C147" s="176"/>
      <c r="D147" s="176"/>
      <c r="E147" s="599" t="s">
        <v>209</v>
      </c>
      <c r="F147" s="600"/>
      <c r="G147" s="600"/>
      <c r="H147" s="600"/>
      <c r="I147" s="601"/>
      <c r="J147" s="176"/>
      <c r="K147" s="176"/>
      <c r="L147" s="176"/>
      <c r="M147" s="176"/>
      <c r="N147" s="176"/>
      <c r="O147" s="27"/>
    </row>
    <row r="148" spans="1:15" ht="15.75" thickBot="1">
      <c r="A148" s="27"/>
      <c r="B148" s="176"/>
      <c r="C148" s="176"/>
      <c r="D148" s="176"/>
      <c r="E148" s="607" t="s">
        <v>9</v>
      </c>
      <c r="F148" s="608"/>
      <c r="G148" s="608"/>
      <c r="H148" s="609"/>
      <c r="I148" s="213">
        <f>+'ACUM-AGOSTO'!B48</f>
        <v>679</v>
      </c>
      <c r="J148" s="176"/>
      <c r="K148" s="176"/>
      <c r="L148" s="176"/>
      <c r="M148" s="176"/>
      <c r="N148" s="176"/>
      <c r="O148" s="27"/>
    </row>
    <row r="149" spans="1:15" ht="16.5" thickBot="1">
      <c r="A149" s="27"/>
      <c r="B149" s="176"/>
      <c r="C149" s="176"/>
      <c r="D149" s="176"/>
      <c r="E149" s="176"/>
      <c r="F149" s="176"/>
      <c r="G149" s="176"/>
      <c r="H149" s="214" t="s">
        <v>2</v>
      </c>
      <c r="I149" s="211">
        <f>SUM(I148)</f>
        <v>679</v>
      </c>
      <c r="J149" s="176"/>
      <c r="K149" s="176"/>
      <c r="L149" s="176"/>
      <c r="M149" s="176"/>
      <c r="N149" s="176"/>
      <c r="O149" s="27"/>
    </row>
    <row r="150" spans="1:15">
      <c r="A150" s="27"/>
      <c r="B150" s="176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27"/>
    </row>
    <row r="151" spans="1:15">
      <c r="A151" s="27"/>
      <c r="B151" s="176"/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27"/>
    </row>
    <row r="152" spans="1:15" ht="15.75" thickBot="1">
      <c r="A152" s="27"/>
      <c r="B152" s="176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27"/>
    </row>
    <row r="153" spans="1:15" ht="19.5" thickBot="1">
      <c r="A153" s="27"/>
      <c r="B153" s="176"/>
      <c r="C153" s="176"/>
      <c r="D153" s="176"/>
      <c r="E153" s="599" t="s">
        <v>186</v>
      </c>
      <c r="F153" s="600"/>
      <c r="G153" s="600"/>
      <c r="H153" s="600"/>
      <c r="I153" s="601"/>
      <c r="J153" s="176"/>
      <c r="K153" s="176"/>
      <c r="L153" s="176"/>
      <c r="M153" s="176"/>
      <c r="N153" s="176"/>
      <c r="O153" s="27"/>
    </row>
    <row r="154" spans="1:15" ht="15.75" thickBot="1">
      <c r="A154" s="27"/>
      <c r="B154" s="176"/>
      <c r="C154" s="176"/>
      <c r="D154" s="176"/>
      <c r="E154" s="607" t="s">
        <v>194</v>
      </c>
      <c r="F154" s="608"/>
      <c r="G154" s="608"/>
      <c r="H154" s="609"/>
      <c r="I154" s="215">
        <f>+'ACUM-AGOSTO'!B96</f>
        <v>286</v>
      </c>
      <c r="J154" s="176"/>
      <c r="K154" s="176"/>
      <c r="L154" s="176"/>
      <c r="M154" s="176"/>
      <c r="N154" s="176"/>
      <c r="O154" s="27"/>
    </row>
    <row r="155" spans="1:15" ht="16.5" thickBot="1">
      <c r="A155" s="27"/>
      <c r="B155" s="176"/>
      <c r="C155" s="176"/>
      <c r="D155" s="176"/>
      <c r="E155" s="176"/>
      <c r="F155" s="176"/>
      <c r="G155" s="176"/>
      <c r="H155" s="214" t="s">
        <v>2</v>
      </c>
      <c r="I155" s="211">
        <f>SUM(I154)</f>
        <v>286</v>
      </c>
      <c r="J155" s="176"/>
      <c r="K155" s="176"/>
      <c r="L155" s="176"/>
      <c r="M155" s="176"/>
      <c r="N155" s="176"/>
      <c r="O155" s="27"/>
    </row>
    <row r="156" spans="1:15">
      <c r="A156" s="27"/>
      <c r="B156" s="176"/>
      <c r="C156" s="176"/>
      <c r="D156" s="176"/>
      <c r="E156" s="176"/>
      <c r="F156" s="176"/>
      <c r="G156" s="176"/>
      <c r="H156" s="176"/>
      <c r="I156" s="176"/>
      <c r="J156" s="176"/>
      <c r="K156" s="176"/>
      <c r="L156" s="176"/>
      <c r="M156" s="176"/>
      <c r="N156" s="176"/>
      <c r="O156" s="27"/>
    </row>
    <row r="157" spans="1:15">
      <c r="A157" s="27"/>
      <c r="B157" s="176"/>
      <c r="C157" s="176"/>
      <c r="D157" s="176"/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27"/>
    </row>
    <row r="158" spans="1:15" ht="15.75" thickBot="1">
      <c r="A158" s="27"/>
      <c r="B158" s="176"/>
      <c r="C158" s="176"/>
      <c r="D158" s="176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27"/>
    </row>
    <row r="159" spans="1:15" ht="19.5" thickBot="1">
      <c r="A159" s="27"/>
      <c r="B159" s="176"/>
      <c r="C159" s="176"/>
      <c r="D159" s="176"/>
      <c r="E159" s="610" t="s">
        <v>224</v>
      </c>
      <c r="F159" s="611"/>
      <c r="G159" s="611"/>
      <c r="H159" s="611"/>
      <c r="I159" s="612"/>
      <c r="J159" s="176"/>
      <c r="K159" s="176"/>
      <c r="L159" s="176"/>
      <c r="M159" s="176"/>
      <c r="N159" s="176"/>
      <c r="O159" s="27"/>
    </row>
    <row r="160" spans="1:15" ht="15.75" thickBot="1">
      <c r="A160" s="27"/>
      <c r="B160" s="176"/>
      <c r="C160" s="176"/>
      <c r="D160" s="176"/>
      <c r="E160" s="607" t="s">
        <v>26</v>
      </c>
      <c r="F160" s="608"/>
      <c r="G160" s="608"/>
      <c r="H160" s="609"/>
      <c r="I160" s="215">
        <f>+'ACUM-AGOSTO'!B100</f>
        <v>4</v>
      </c>
      <c r="J160" s="176"/>
      <c r="K160" s="176"/>
      <c r="L160" s="176"/>
      <c r="M160" s="176"/>
      <c r="N160" s="176"/>
      <c r="O160" s="27"/>
    </row>
    <row r="161" spans="1:15" ht="16.5" thickBot="1">
      <c r="A161" s="27"/>
      <c r="B161" s="176"/>
      <c r="C161" s="176"/>
      <c r="D161" s="176"/>
      <c r="E161" s="176"/>
      <c r="F161" s="176"/>
      <c r="G161" s="176"/>
      <c r="H161" s="214" t="s">
        <v>2</v>
      </c>
      <c r="I161" s="216">
        <f>SUM(I160)</f>
        <v>4</v>
      </c>
      <c r="J161" s="176"/>
      <c r="K161" s="176"/>
      <c r="L161" s="176"/>
      <c r="M161" s="176"/>
      <c r="N161" s="176"/>
      <c r="O161" s="27"/>
    </row>
    <row r="162" spans="1:15">
      <c r="A162" s="27"/>
      <c r="B162" s="176"/>
      <c r="C162" s="176"/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27"/>
    </row>
    <row r="163" spans="1:15">
      <c r="A163" s="27"/>
      <c r="B163" s="176"/>
      <c r="C163" s="176"/>
      <c r="D163" s="176"/>
      <c r="E163" s="176"/>
      <c r="F163" s="176"/>
      <c r="G163" s="176"/>
      <c r="H163" s="176"/>
      <c r="I163" s="176"/>
      <c r="J163" s="176"/>
      <c r="K163" s="176"/>
      <c r="L163" s="176"/>
      <c r="M163" s="176"/>
      <c r="N163" s="176"/>
      <c r="O163" s="27"/>
    </row>
    <row r="164" spans="1:15" ht="15.75" thickBot="1">
      <c r="A164" s="27"/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27"/>
    </row>
    <row r="165" spans="1:15" ht="19.5" thickBot="1">
      <c r="A165" s="27"/>
      <c r="B165" s="176"/>
      <c r="C165" s="176"/>
      <c r="D165" s="176"/>
      <c r="E165" s="610" t="s">
        <v>296</v>
      </c>
      <c r="F165" s="611"/>
      <c r="G165" s="611"/>
      <c r="H165" s="611"/>
      <c r="I165" s="612"/>
      <c r="J165" s="176"/>
      <c r="K165" s="176"/>
      <c r="L165" s="176"/>
      <c r="M165" s="176"/>
      <c r="N165" s="176"/>
      <c r="O165" s="27"/>
    </row>
    <row r="166" spans="1:15" ht="15.75" thickBot="1">
      <c r="A166" s="27"/>
      <c r="B166" s="176"/>
      <c r="C166" s="176"/>
      <c r="D166" s="176"/>
      <c r="E166" s="607" t="s">
        <v>296</v>
      </c>
      <c r="F166" s="608"/>
      <c r="G166" s="608"/>
      <c r="H166" s="609"/>
      <c r="I166" s="215">
        <f>+'ACUM-AGOSTO'!B112</f>
        <v>3</v>
      </c>
      <c r="J166" s="176"/>
      <c r="K166" s="176"/>
      <c r="L166" s="176"/>
      <c r="M166" s="176"/>
      <c r="N166" s="176"/>
      <c r="O166" s="27"/>
    </row>
    <row r="167" spans="1:15" ht="16.5" thickBot="1">
      <c r="A167" s="27"/>
      <c r="B167" s="176"/>
      <c r="C167" s="176"/>
      <c r="D167" s="176"/>
      <c r="E167" s="176"/>
      <c r="F167" s="176"/>
      <c r="G167" s="176"/>
      <c r="H167" s="214" t="s">
        <v>2</v>
      </c>
      <c r="I167" s="216">
        <f>SUM(I166)</f>
        <v>3</v>
      </c>
      <c r="J167" s="176"/>
      <c r="K167" s="176"/>
      <c r="L167" s="176"/>
      <c r="M167" s="176"/>
      <c r="N167" s="176"/>
      <c r="O167" s="27"/>
    </row>
    <row r="168" spans="1:15">
      <c r="A168" s="27"/>
      <c r="B168" s="176"/>
      <c r="C168" s="176"/>
      <c r="D168" s="176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27"/>
    </row>
    <row r="169" spans="1:15">
      <c r="A169" s="27"/>
      <c r="B169" s="176"/>
      <c r="C169" s="176"/>
      <c r="D169" s="176"/>
      <c r="E169" s="176"/>
      <c r="F169" s="176"/>
      <c r="G169" s="176"/>
      <c r="H169" s="176"/>
      <c r="I169" s="176"/>
      <c r="J169" s="176"/>
      <c r="K169" s="176"/>
      <c r="L169" s="176"/>
      <c r="M169" s="176"/>
      <c r="N169" s="176"/>
      <c r="O169" s="27"/>
    </row>
    <row r="170" spans="1:15">
      <c r="A170" s="27"/>
      <c r="B170" s="176"/>
      <c r="C170" s="176"/>
      <c r="D170" s="176"/>
      <c r="E170" s="176"/>
      <c r="F170" s="176"/>
      <c r="G170" s="176"/>
      <c r="H170" s="176"/>
      <c r="I170" s="176"/>
      <c r="J170" s="176"/>
      <c r="K170" s="176"/>
      <c r="L170" s="176"/>
      <c r="M170" s="176"/>
      <c r="N170" s="176"/>
      <c r="O170" s="27"/>
    </row>
    <row r="171" spans="1:15">
      <c r="A171" s="27"/>
      <c r="B171" s="176"/>
      <c r="C171" s="176"/>
      <c r="D171" s="176"/>
      <c r="E171" s="176"/>
      <c r="F171" s="176"/>
      <c r="G171" s="176"/>
      <c r="H171" s="176"/>
      <c r="I171" s="176"/>
      <c r="J171" s="176"/>
      <c r="K171" s="176"/>
      <c r="L171" s="176"/>
      <c r="M171" s="176"/>
      <c r="N171" s="176"/>
      <c r="O171" s="27"/>
    </row>
    <row r="172" spans="1:15">
      <c r="A172" s="27"/>
      <c r="B172" s="176"/>
      <c r="C172" s="176"/>
      <c r="D172" s="176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27"/>
    </row>
    <row r="173" spans="1:15" ht="15.75" thickBot="1">
      <c r="A173" s="27"/>
      <c r="B173" s="176"/>
      <c r="C173" s="176"/>
      <c r="D173" s="176"/>
      <c r="E173" s="176"/>
      <c r="F173" s="176"/>
      <c r="G173" s="176"/>
      <c r="H173" s="176"/>
      <c r="I173" s="176"/>
      <c r="J173" s="176"/>
      <c r="K173" s="176"/>
      <c r="L173" s="176"/>
      <c r="M173" s="176"/>
      <c r="N173" s="176"/>
      <c r="O173" s="27"/>
    </row>
    <row r="174" spans="1:15" ht="19.5" thickBot="1">
      <c r="A174" s="27"/>
      <c r="B174" s="176"/>
      <c r="C174" s="176"/>
      <c r="D174" s="599" t="s">
        <v>188</v>
      </c>
      <c r="E174" s="600"/>
      <c r="F174" s="600"/>
      <c r="G174" s="600"/>
      <c r="H174" s="600"/>
      <c r="I174" s="601"/>
      <c r="J174" s="176"/>
      <c r="K174" s="176"/>
      <c r="L174" s="176"/>
      <c r="M174" s="176"/>
      <c r="N174" s="176"/>
      <c r="O174" s="27"/>
    </row>
    <row r="175" spans="1:15" ht="15.75" thickBot="1">
      <c r="A175" s="27"/>
      <c r="B175" s="176"/>
      <c r="C175" s="176"/>
      <c r="D175" s="217">
        <v>1</v>
      </c>
      <c r="E175" s="218" t="s">
        <v>28</v>
      </c>
      <c r="F175" s="219"/>
      <c r="G175" s="220"/>
      <c r="H175" s="575">
        <f>+'ACUM-AGOSTO'!B144</f>
        <v>256</v>
      </c>
      <c r="I175" s="222">
        <f>+H175/H180</f>
        <v>0.85906040268456374</v>
      </c>
      <c r="J175" s="176"/>
      <c r="K175" s="176"/>
      <c r="L175" s="176"/>
      <c r="M175" s="176"/>
      <c r="N175" s="176"/>
      <c r="O175" s="27"/>
    </row>
    <row r="176" spans="1:15" ht="15.75" thickBot="1">
      <c r="A176" s="27"/>
      <c r="B176" s="176"/>
      <c r="C176" s="176"/>
      <c r="D176" s="217">
        <v>2</v>
      </c>
      <c r="E176" s="218" t="s">
        <v>29</v>
      </c>
      <c r="F176" s="219"/>
      <c r="G176" s="220"/>
      <c r="H176" s="575">
        <f>+'ACUM-AGOSTO'!B145</f>
        <v>36</v>
      </c>
      <c r="I176" s="210">
        <f>+H176/H180</f>
        <v>0.12080536912751678</v>
      </c>
      <c r="J176" s="176"/>
      <c r="K176" s="176"/>
      <c r="L176" s="176"/>
      <c r="M176" s="176"/>
      <c r="N176" s="176"/>
      <c r="O176" s="27"/>
    </row>
    <row r="177" spans="1:15" ht="15.75" thickBot="1">
      <c r="A177" s="27"/>
      <c r="B177" s="176"/>
      <c r="C177" s="176"/>
      <c r="D177" s="574">
        <v>4</v>
      </c>
      <c r="E177" s="224" t="s">
        <v>18</v>
      </c>
      <c r="F177" s="219"/>
      <c r="G177" s="220"/>
      <c r="H177" s="575">
        <f>+'ACUM-AGOSTO'!B147</f>
        <v>6</v>
      </c>
      <c r="I177" s="225">
        <f>+H177/H180</f>
        <v>2.0134228187919462E-2</v>
      </c>
      <c r="J177" s="176"/>
      <c r="K177" s="176"/>
      <c r="L177" s="176"/>
      <c r="M177" s="176"/>
      <c r="N177" s="176"/>
      <c r="O177" s="27"/>
    </row>
    <row r="178" spans="1:15" ht="15.75" thickBot="1">
      <c r="A178" s="27"/>
      <c r="B178" s="176"/>
      <c r="C178" s="176"/>
      <c r="D178" s="217">
        <v>3</v>
      </c>
      <c r="E178" s="218" t="s">
        <v>30</v>
      </c>
      <c r="F178" s="219"/>
      <c r="G178" s="220"/>
      <c r="H178" s="575">
        <f>+'ACUM-JUNIO'!B147</f>
        <v>0</v>
      </c>
      <c r="I178" s="210">
        <f>+H178/H180</f>
        <v>0</v>
      </c>
      <c r="J178" s="176"/>
      <c r="K178" s="176"/>
      <c r="L178" s="176"/>
      <c r="M178" s="176"/>
      <c r="N178" s="176"/>
      <c r="O178" s="27"/>
    </row>
    <row r="179" spans="1:15" ht="15.75" thickBot="1">
      <c r="A179" s="27"/>
      <c r="B179" s="176"/>
      <c r="C179" s="176"/>
      <c r="D179" s="176"/>
      <c r="E179" s="176"/>
      <c r="F179" s="176"/>
      <c r="G179" s="176"/>
      <c r="H179" s="176"/>
      <c r="I179" s="176"/>
      <c r="J179" s="176"/>
      <c r="K179" s="176"/>
      <c r="L179" s="176"/>
      <c r="M179" s="176"/>
      <c r="N179" s="176"/>
      <c r="O179" s="27"/>
    </row>
    <row r="180" spans="1:15" s="169" customFormat="1" ht="16.5" thickBot="1">
      <c r="A180" s="166"/>
      <c r="B180" s="176"/>
      <c r="C180" s="176"/>
      <c r="D180" s="176"/>
      <c r="E180" s="176"/>
      <c r="F180" s="176"/>
      <c r="G180" s="211" t="s">
        <v>2</v>
      </c>
      <c r="H180" s="216">
        <f>SUM(H175:H178)</f>
        <v>298</v>
      </c>
      <c r="I180" s="226">
        <f>SUM(I175:I178)</f>
        <v>1</v>
      </c>
      <c r="J180" s="176"/>
      <c r="K180" s="176"/>
      <c r="L180" s="176"/>
      <c r="M180" s="176"/>
      <c r="N180" s="176"/>
      <c r="O180" s="166"/>
    </row>
    <row r="181" spans="1:15">
      <c r="A181" s="27"/>
      <c r="B181" s="176"/>
      <c r="C181" s="176"/>
      <c r="D181" s="176"/>
      <c r="E181" s="176"/>
      <c r="F181" s="176"/>
      <c r="G181" s="176"/>
      <c r="H181" s="176"/>
      <c r="I181" s="176"/>
      <c r="J181" s="176"/>
      <c r="K181" s="176"/>
      <c r="L181" s="176"/>
      <c r="M181" s="176"/>
      <c r="N181" s="176"/>
      <c r="O181" s="27"/>
    </row>
    <row r="182" spans="1:15">
      <c r="A182" s="27"/>
      <c r="B182" s="176"/>
      <c r="C182" s="176"/>
      <c r="D182" s="176"/>
      <c r="E182" s="176"/>
      <c r="F182" s="176"/>
      <c r="G182" s="176"/>
      <c r="H182" s="176"/>
      <c r="I182" s="176"/>
      <c r="J182" s="176"/>
      <c r="K182" s="176"/>
      <c r="L182" s="176"/>
      <c r="M182" s="176"/>
      <c r="N182" s="176"/>
      <c r="O182" s="27"/>
    </row>
    <row r="183" spans="1:15">
      <c r="A183" s="27"/>
      <c r="B183" s="176"/>
      <c r="C183" s="176"/>
      <c r="D183" s="176"/>
      <c r="E183" s="176"/>
      <c r="F183" s="176"/>
      <c r="G183" s="176"/>
      <c r="H183" s="176"/>
      <c r="I183" s="176"/>
      <c r="J183" s="176"/>
      <c r="K183" s="176"/>
      <c r="L183" s="176"/>
      <c r="M183" s="176"/>
      <c r="N183" s="176"/>
      <c r="O183" s="27"/>
    </row>
    <row r="184" spans="1:15">
      <c r="A184" s="27"/>
      <c r="B184" s="176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27"/>
    </row>
    <row r="185" spans="1:15">
      <c r="A185" s="27"/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6"/>
      <c r="N185" s="176"/>
      <c r="O185" s="27"/>
    </row>
    <row r="186" spans="1:15">
      <c r="A186" s="27"/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27"/>
    </row>
    <row r="187" spans="1:15">
      <c r="A187" s="27"/>
      <c r="B187" s="176"/>
      <c r="C187" s="176"/>
      <c r="D187" s="176"/>
      <c r="E187" s="176"/>
      <c r="F187" s="176"/>
      <c r="G187" s="176"/>
      <c r="H187" s="176"/>
      <c r="I187" s="176"/>
      <c r="J187" s="176"/>
      <c r="K187" s="176"/>
      <c r="L187" s="176"/>
      <c r="M187" s="176"/>
      <c r="N187" s="176"/>
      <c r="O187" s="27"/>
    </row>
    <row r="188" spans="1:15">
      <c r="A188" s="27"/>
      <c r="B188" s="176"/>
      <c r="C188" s="176"/>
      <c r="D188" s="51"/>
      <c r="E188" s="51"/>
      <c r="F188" s="51"/>
      <c r="G188" s="61"/>
      <c r="H188" s="51"/>
      <c r="I188" s="51"/>
      <c r="J188" s="176"/>
      <c r="K188" s="176"/>
      <c r="L188" s="176"/>
      <c r="M188" s="176"/>
      <c r="N188" s="176"/>
      <c r="O188" s="27"/>
    </row>
    <row r="189" spans="1:15">
      <c r="A189" s="27"/>
      <c r="B189" s="176"/>
      <c r="C189" s="176"/>
      <c r="D189" s="51"/>
      <c r="E189" s="51"/>
      <c r="F189" s="51"/>
      <c r="G189" s="61"/>
      <c r="H189" s="51"/>
      <c r="I189" s="51"/>
      <c r="J189" s="176"/>
      <c r="K189" s="176"/>
      <c r="L189" s="176"/>
      <c r="M189" s="176"/>
      <c r="N189" s="176"/>
      <c r="O189" s="27"/>
    </row>
    <row r="190" spans="1:15">
      <c r="A190" s="27"/>
      <c r="B190" s="176"/>
      <c r="C190" s="176"/>
      <c r="D190" s="51"/>
      <c r="E190" s="51"/>
      <c r="F190" s="51"/>
      <c r="G190" s="61"/>
      <c r="H190" s="51"/>
      <c r="I190" s="51"/>
      <c r="J190" s="176"/>
      <c r="K190" s="176"/>
      <c r="L190" s="176"/>
      <c r="M190" s="176"/>
      <c r="N190" s="176"/>
      <c r="O190" s="27"/>
    </row>
    <row r="191" spans="1:15">
      <c r="A191" s="27"/>
      <c r="B191" s="176"/>
      <c r="C191" s="176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27"/>
    </row>
    <row r="192" spans="1:15">
      <c r="A192" s="27"/>
      <c r="B192" s="176"/>
      <c r="C192" s="176"/>
      <c r="D192" s="176"/>
      <c r="E192" s="176"/>
      <c r="F192" s="176"/>
      <c r="G192" s="176"/>
      <c r="H192" s="176"/>
      <c r="I192" s="176"/>
      <c r="J192" s="176"/>
      <c r="K192" s="176"/>
      <c r="L192" s="176"/>
      <c r="M192" s="176"/>
      <c r="N192" s="176"/>
      <c r="O192" s="27"/>
    </row>
    <row r="193" spans="1:15">
      <c r="A193" s="27"/>
      <c r="B193" s="176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27"/>
    </row>
    <row r="194" spans="1:15">
      <c r="A194" s="27"/>
      <c r="B194" s="176"/>
      <c r="C194" s="176"/>
      <c r="D194" s="176"/>
      <c r="E194" s="176"/>
      <c r="F194" s="176"/>
      <c r="G194" s="176"/>
      <c r="H194" s="176"/>
      <c r="I194" s="176"/>
      <c r="J194" s="176"/>
      <c r="K194" s="176"/>
      <c r="L194" s="176"/>
      <c r="M194" s="176"/>
      <c r="N194" s="176"/>
      <c r="O194" s="27"/>
    </row>
    <row r="195" spans="1:15">
      <c r="A195" s="27"/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27"/>
    </row>
    <row r="196" spans="1:15">
      <c r="A196" s="27"/>
      <c r="B196" s="176"/>
      <c r="C196" s="176"/>
      <c r="D196" s="176"/>
      <c r="E196" s="176"/>
      <c r="F196" s="176"/>
      <c r="G196" s="176"/>
      <c r="H196" s="176"/>
      <c r="I196" s="176"/>
      <c r="J196" s="176"/>
      <c r="K196" s="176"/>
      <c r="L196" s="176"/>
      <c r="M196" s="176"/>
      <c r="N196" s="176"/>
      <c r="O196" s="27"/>
    </row>
    <row r="197" spans="1:15">
      <c r="A197" s="27"/>
      <c r="B197" s="176"/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27"/>
    </row>
    <row r="198" spans="1:15">
      <c r="A198" s="27"/>
      <c r="B198" s="176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27"/>
    </row>
    <row r="199" spans="1:15">
      <c r="A199" s="27"/>
      <c r="B199" s="176"/>
      <c r="C199" s="176"/>
      <c r="D199" s="176"/>
      <c r="E199" s="176"/>
      <c r="F199" s="176"/>
      <c r="G199" s="176"/>
      <c r="H199" s="176"/>
      <c r="I199" s="176"/>
      <c r="J199" s="176"/>
      <c r="K199" s="176"/>
      <c r="L199" s="176"/>
      <c r="M199" s="176"/>
      <c r="N199" s="176"/>
      <c r="O199" s="27"/>
    </row>
    <row r="200" spans="1:15">
      <c r="A200" s="27"/>
      <c r="B200" s="176"/>
      <c r="C200" s="176"/>
      <c r="D200" s="176"/>
      <c r="E200" s="176"/>
      <c r="F200" s="176"/>
      <c r="G200" s="176"/>
      <c r="H200" s="176"/>
      <c r="I200" s="176"/>
      <c r="J200" s="176"/>
      <c r="K200" s="176"/>
      <c r="L200" s="176"/>
      <c r="M200" s="176"/>
      <c r="N200" s="176"/>
      <c r="O200" s="27"/>
    </row>
    <row r="201" spans="1:15">
      <c r="A201" s="27"/>
      <c r="B201" s="176"/>
      <c r="C201" s="176"/>
      <c r="D201" s="176"/>
      <c r="E201" s="176"/>
      <c r="F201" s="176"/>
      <c r="G201" s="176"/>
      <c r="H201" s="176"/>
      <c r="I201" s="176"/>
      <c r="J201" s="176"/>
      <c r="K201" s="176"/>
      <c r="L201" s="176"/>
      <c r="M201" s="176"/>
      <c r="N201" s="176"/>
      <c r="O201" s="27"/>
    </row>
    <row r="202" spans="1:15" ht="15.75" thickBot="1">
      <c r="A202" s="27"/>
      <c r="B202" s="176"/>
      <c r="C202" s="176"/>
      <c r="D202" s="176"/>
      <c r="E202" s="176"/>
      <c r="F202" s="176"/>
      <c r="G202" s="176"/>
      <c r="H202" s="176"/>
      <c r="I202" s="176"/>
      <c r="J202" s="176"/>
      <c r="K202" s="176"/>
      <c r="L202" s="176"/>
      <c r="M202" s="176"/>
      <c r="N202" s="176"/>
      <c r="O202" s="27"/>
    </row>
    <row r="203" spans="1:15" ht="19.5" thickBot="1">
      <c r="A203" s="27"/>
      <c r="B203" s="176"/>
      <c r="C203" s="176"/>
      <c r="D203" s="599" t="s">
        <v>189</v>
      </c>
      <c r="E203" s="600"/>
      <c r="F203" s="600"/>
      <c r="G203" s="600"/>
      <c r="H203" s="600"/>
      <c r="I203" s="601"/>
      <c r="J203" s="176"/>
      <c r="K203" s="176"/>
      <c r="L203" s="176"/>
      <c r="M203" s="176"/>
      <c r="N203" s="176"/>
      <c r="O203" s="27"/>
    </row>
    <row r="204" spans="1:15" ht="15.75" thickBot="1">
      <c r="A204" s="27"/>
      <c r="B204" s="176"/>
      <c r="C204" s="176"/>
      <c r="D204" s="217">
        <v>1</v>
      </c>
      <c r="E204" s="588" t="str">
        <f>+'ACUM-JUNIO'!A156</f>
        <v>ECONOMICA ADMINISTRATIVA</v>
      </c>
      <c r="F204" s="589"/>
      <c r="G204" s="584"/>
      <c r="H204" s="200">
        <f>+'ACUM-AGOSTO'!B155</f>
        <v>189</v>
      </c>
      <c r="I204" s="222">
        <f>H204/H209</f>
        <v>0.63422818791946312</v>
      </c>
      <c r="J204" s="176"/>
      <c r="K204" s="176"/>
      <c r="L204" s="176"/>
      <c r="M204" s="176"/>
      <c r="N204" s="176"/>
      <c r="O204" s="27"/>
    </row>
    <row r="205" spans="1:15" ht="15.75" thickBot="1">
      <c r="A205" s="27"/>
      <c r="B205" s="176"/>
      <c r="C205" s="176"/>
      <c r="D205" s="217">
        <v>4</v>
      </c>
      <c r="E205" s="588" t="str">
        <f>+'ACUM-JUNIO'!A159</f>
        <v>TRAMITE</v>
      </c>
      <c r="F205" s="589"/>
      <c r="G205" s="584"/>
      <c r="H205" s="200">
        <f>+'ACUM-AGOSTO'!B158</f>
        <v>103</v>
      </c>
      <c r="I205" s="210">
        <f>H205/H209</f>
        <v>0.34563758389261745</v>
      </c>
      <c r="J205" s="176"/>
      <c r="K205" s="176"/>
      <c r="L205" s="176"/>
      <c r="M205" s="176"/>
      <c r="N205" s="176"/>
      <c r="O205" s="27"/>
    </row>
    <row r="206" spans="1:15" ht="15.75" customHeight="1" thickBot="1">
      <c r="A206" s="27"/>
      <c r="B206" s="176"/>
      <c r="C206" s="176"/>
      <c r="D206" s="217">
        <v>2</v>
      </c>
      <c r="E206" s="588" t="str">
        <f>+'ACUM-JUNIO'!A157</f>
        <v>SERV. PUB.</v>
      </c>
      <c r="F206" s="589"/>
      <c r="G206" s="584"/>
      <c r="H206" s="200">
        <f>+'ACUM-AGOSTO'!B156</f>
        <v>4</v>
      </c>
      <c r="I206" s="210">
        <f>+H206/H209</f>
        <v>1.3422818791946308E-2</v>
      </c>
      <c r="J206" s="176"/>
      <c r="K206" s="176"/>
      <c r="L206" s="176"/>
      <c r="M206" s="176"/>
      <c r="N206" s="176"/>
      <c r="O206" s="27"/>
    </row>
    <row r="207" spans="1:15" ht="15.75" thickBot="1">
      <c r="A207" s="27"/>
      <c r="B207" s="176"/>
      <c r="C207" s="176"/>
      <c r="D207" s="217">
        <v>3</v>
      </c>
      <c r="E207" s="588" t="str">
        <f>+'ACUM-JUNIO'!A158</f>
        <v>LEGAL</v>
      </c>
      <c r="F207" s="589"/>
      <c r="G207" s="584"/>
      <c r="H207" s="200">
        <f>+'ACUM-AGOSTO'!B157</f>
        <v>2</v>
      </c>
      <c r="I207" s="225">
        <f>+H207/H209</f>
        <v>6.7114093959731542E-3</v>
      </c>
      <c r="J207" s="176"/>
      <c r="K207" s="176"/>
      <c r="L207" s="176"/>
      <c r="M207" s="176"/>
      <c r="N207" s="176"/>
      <c r="O207" s="27"/>
    </row>
    <row r="208" spans="1:15" ht="15.75" thickBot="1">
      <c r="A208" s="27"/>
      <c r="B208" s="176"/>
      <c r="C208" s="176"/>
      <c r="D208" s="176"/>
      <c r="E208" s="176"/>
      <c r="F208" s="176"/>
      <c r="G208" s="176"/>
      <c r="H208" s="176"/>
      <c r="I208" s="176"/>
      <c r="J208" s="176"/>
      <c r="K208" s="176"/>
      <c r="L208" s="176"/>
      <c r="M208" s="176"/>
      <c r="N208" s="176"/>
      <c r="O208" s="27"/>
    </row>
    <row r="209" spans="1:15" s="169" customFormat="1" ht="16.5" thickBot="1">
      <c r="A209" s="166"/>
      <c r="B209" s="176"/>
      <c r="C209" s="176"/>
      <c r="D209" s="176"/>
      <c r="E209" s="176"/>
      <c r="F209" s="176"/>
      <c r="G209" s="211" t="s">
        <v>2</v>
      </c>
      <c r="H209" s="201">
        <f>SUM(H204:H207)</f>
        <v>298</v>
      </c>
      <c r="I209" s="212">
        <f>SUM(I204:I207)</f>
        <v>1</v>
      </c>
      <c r="J209" s="176"/>
      <c r="K209" s="176"/>
      <c r="L209" s="176"/>
      <c r="M209" s="176"/>
      <c r="N209" s="176"/>
      <c r="O209" s="166"/>
    </row>
    <row r="210" spans="1:15" ht="44.25" customHeight="1">
      <c r="A210" s="27"/>
      <c r="B210" s="176"/>
      <c r="C210" s="176"/>
      <c r="D210" s="176"/>
      <c r="E210" s="176"/>
      <c r="F210" s="176"/>
      <c r="G210" s="176"/>
      <c r="H210" s="176"/>
      <c r="I210" s="176"/>
      <c r="J210" s="176"/>
      <c r="K210" s="176"/>
      <c r="L210" s="176"/>
      <c r="M210" s="176"/>
      <c r="N210" s="176"/>
      <c r="O210" s="27"/>
    </row>
    <row r="211" spans="1:15">
      <c r="A211" s="27"/>
      <c r="B211" s="176"/>
      <c r="C211" s="176"/>
      <c r="D211" s="176"/>
      <c r="E211" s="176"/>
      <c r="F211" s="176"/>
      <c r="G211" s="176"/>
      <c r="H211" s="176"/>
      <c r="I211" s="176"/>
      <c r="J211" s="176"/>
      <c r="K211" s="176"/>
      <c r="L211" s="176"/>
      <c r="M211" s="176"/>
      <c r="N211" s="176"/>
      <c r="O211" s="27"/>
    </row>
    <row r="212" spans="1:15">
      <c r="A212" s="27"/>
      <c r="B212" s="176"/>
      <c r="C212" s="176"/>
      <c r="D212" s="51"/>
      <c r="E212" s="51"/>
      <c r="F212" s="51"/>
      <c r="G212" s="51"/>
      <c r="H212" s="51"/>
      <c r="I212" s="51"/>
      <c r="J212" s="176"/>
      <c r="K212" s="176"/>
      <c r="L212" s="176"/>
      <c r="M212" s="176"/>
      <c r="N212" s="176"/>
      <c r="O212" s="27"/>
    </row>
    <row r="213" spans="1:15">
      <c r="A213" s="27"/>
      <c r="B213" s="176"/>
      <c r="C213" s="176"/>
      <c r="D213" s="51"/>
      <c r="E213" s="51"/>
      <c r="F213" s="51"/>
      <c r="G213" s="51"/>
      <c r="H213" s="51"/>
      <c r="I213" s="51"/>
      <c r="J213" s="176"/>
      <c r="K213" s="176"/>
      <c r="L213" s="176"/>
      <c r="M213" s="176"/>
      <c r="N213" s="176"/>
      <c r="O213" s="27"/>
    </row>
    <row r="214" spans="1:15">
      <c r="A214" s="27"/>
      <c r="B214" s="176"/>
      <c r="C214" s="176"/>
      <c r="D214" s="51"/>
      <c r="E214" s="51"/>
      <c r="F214" s="51"/>
      <c r="G214" s="51"/>
      <c r="H214" s="51"/>
      <c r="I214" s="51"/>
      <c r="J214" s="176"/>
      <c r="K214" s="176"/>
      <c r="L214" s="176"/>
      <c r="M214" s="176"/>
      <c r="N214" s="176"/>
      <c r="O214" s="27"/>
    </row>
    <row r="215" spans="1:15">
      <c r="A215" s="27"/>
      <c r="B215" s="176"/>
      <c r="C215" s="176"/>
      <c r="D215" s="51"/>
      <c r="E215" s="51"/>
      <c r="F215" s="51"/>
      <c r="G215" s="51"/>
      <c r="H215" s="51"/>
      <c r="I215" s="51"/>
      <c r="J215" s="176"/>
      <c r="K215" s="176"/>
      <c r="L215" s="176"/>
      <c r="M215" s="176"/>
      <c r="N215" s="176"/>
      <c r="O215" s="27"/>
    </row>
    <row r="216" spans="1:15">
      <c r="A216" s="27"/>
      <c r="B216" s="176"/>
      <c r="C216" s="176"/>
      <c r="D216" s="51"/>
      <c r="E216" s="51"/>
      <c r="F216" s="51"/>
      <c r="G216" s="51"/>
      <c r="H216" s="51"/>
      <c r="I216" s="51"/>
      <c r="J216" s="176"/>
      <c r="K216" s="176"/>
      <c r="L216" s="176"/>
      <c r="M216" s="176"/>
      <c r="N216" s="176"/>
      <c r="O216" s="27"/>
    </row>
    <row r="217" spans="1:15">
      <c r="A217" s="27"/>
      <c r="B217" s="176"/>
      <c r="C217" s="176"/>
      <c r="D217" s="51"/>
      <c r="E217" s="51"/>
      <c r="F217" s="51"/>
      <c r="G217" s="51"/>
      <c r="H217" s="51"/>
      <c r="I217" s="51"/>
      <c r="J217" s="176"/>
      <c r="K217" s="176"/>
      <c r="L217" s="176"/>
      <c r="M217" s="176"/>
      <c r="N217" s="176"/>
      <c r="O217" s="27"/>
    </row>
    <row r="218" spans="1:15">
      <c r="A218" s="27"/>
      <c r="B218" s="176"/>
      <c r="C218" s="176"/>
      <c r="D218" s="51"/>
      <c r="E218" s="51"/>
      <c r="F218" s="51"/>
      <c r="G218" s="51"/>
      <c r="H218" s="51"/>
      <c r="I218" s="51"/>
      <c r="J218" s="176"/>
      <c r="K218" s="176"/>
      <c r="L218" s="176"/>
      <c r="M218" s="176"/>
      <c r="N218" s="176"/>
      <c r="O218" s="27"/>
    </row>
    <row r="219" spans="1:15">
      <c r="A219" s="27"/>
      <c r="B219" s="176"/>
      <c r="C219" s="176"/>
      <c r="D219" s="51"/>
      <c r="E219" s="51"/>
      <c r="F219" s="51"/>
      <c r="G219" s="51"/>
      <c r="H219" s="51"/>
      <c r="I219" s="51"/>
      <c r="J219" s="176"/>
      <c r="K219" s="176"/>
      <c r="L219" s="176"/>
      <c r="M219" s="176"/>
      <c r="N219" s="176"/>
      <c r="O219" s="27"/>
    </row>
    <row r="220" spans="1:15">
      <c r="A220" s="27"/>
      <c r="B220" s="176"/>
      <c r="C220" s="176"/>
      <c r="D220" s="51"/>
      <c r="E220" s="51"/>
      <c r="F220" s="51"/>
      <c r="G220" s="51"/>
      <c r="H220" s="51"/>
      <c r="I220" s="51"/>
      <c r="J220" s="176"/>
      <c r="K220" s="176"/>
      <c r="L220" s="176"/>
      <c r="M220" s="176"/>
      <c r="N220" s="176"/>
      <c r="O220" s="27"/>
    </row>
    <row r="221" spans="1:15">
      <c r="A221" s="27"/>
      <c r="B221" s="176"/>
      <c r="C221" s="176"/>
      <c r="D221" s="51"/>
      <c r="E221" s="51"/>
      <c r="F221" s="51"/>
      <c r="G221" s="51"/>
      <c r="H221" s="51"/>
      <c r="I221" s="51"/>
      <c r="J221" s="176"/>
      <c r="K221" s="176"/>
      <c r="L221" s="176"/>
      <c r="M221" s="176"/>
      <c r="N221" s="176"/>
      <c r="O221" s="27"/>
    </row>
    <row r="222" spans="1:15">
      <c r="A222" s="27"/>
      <c r="B222" s="176"/>
      <c r="C222" s="176"/>
      <c r="D222" s="51"/>
      <c r="E222" s="51"/>
      <c r="F222" s="51"/>
      <c r="G222" s="51"/>
      <c r="H222" s="51"/>
      <c r="I222" s="51"/>
      <c r="J222" s="176"/>
      <c r="K222" s="176"/>
      <c r="L222" s="176"/>
      <c r="M222" s="176"/>
      <c r="N222" s="176"/>
      <c r="O222" s="27"/>
    </row>
    <row r="223" spans="1:15">
      <c r="A223" s="27"/>
      <c r="B223" s="176"/>
      <c r="C223" s="176"/>
      <c r="D223" s="51"/>
      <c r="E223" s="51"/>
      <c r="F223" s="51"/>
      <c r="G223" s="51"/>
      <c r="H223" s="51"/>
      <c r="I223" s="51"/>
      <c r="J223" s="176"/>
      <c r="K223" s="176"/>
      <c r="L223" s="176"/>
      <c r="M223" s="176"/>
      <c r="N223" s="176"/>
      <c r="O223" s="27"/>
    </row>
    <row r="224" spans="1:15">
      <c r="A224" s="27"/>
      <c r="B224" s="176"/>
      <c r="C224" s="176"/>
      <c r="D224" s="51"/>
      <c r="E224" s="51"/>
      <c r="F224" s="51"/>
      <c r="G224" s="51"/>
      <c r="H224" s="51"/>
      <c r="I224" s="51"/>
      <c r="J224" s="176"/>
      <c r="K224" s="176"/>
      <c r="L224" s="176"/>
      <c r="M224" s="176"/>
      <c r="N224" s="176"/>
      <c r="O224" s="27"/>
    </row>
    <row r="225" spans="1:15">
      <c r="A225" s="27"/>
      <c r="B225" s="176"/>
      <c r="C225" s="176"/>
      <c r="D225" s="176"/>
      <c r="E225" s="176"/>
      <c r="F225" s="176"/>
      <c r="G225" s="176"/>
      <c r="H225" s="176"/>
      <c r="I225" s="176"/>
      <c r="J225" s="176"/>
      <c r="K225" s="176"/>
      <c r="L225" s="176"/>
      <c r="M225" s="176"/>
      <c r="N225" s="176"/>
      <c r="O225" s="27"/>
    </row>
    <row r="226" spans="1:15">
      <c r="A226" s="27"/>
      <c r="B226" s="176"/>
      <c r="C226" s="176"/>
      <c r="D226" s="176"/>
      <c r="E226" s="176"/>
      <c r="F226" s="176"/>
      <c r="G226" s="176"/>
      <c r="H226" s="176"/>
      <c r="I226" s="176"/>
      <c r="J226" s="176"/>
      <c r="K226" s="176"/>
      <c r="L226" s="176"/>
      <c r="M226" s="176"/>
      <c r="N226" s="176"/>
      <c r="O226" s="27"/>
    </row>
    <row r="227" spans="1:15">
      <c r="A227" s="27"/>
      <c r="B227" s="176"/>
      <c r="C227" s="176"/>
      <c r="D227" s="176"/>
      <c r="E227" s="176"/>
      <c r="F227" s="176"/>
      <c r="G227" s="176"/>
      <c r="H227" s="176"/>
      <c r="I227" s="176"/>
      <c r="J227" s="176"/>
      <c r="K227" s="176"/>
      <c r="L227" s="176"/>
      <c r="M227" s="176"/>
      <c r="N227" s="176"/>
      <c r="O227" s="27"/>
    </row>
    <row r="228" spans="1:15">
      <c r="A228" s="27"/>
      <c r="B228" s="176"/>
      <c r="C228" s="176"/>
      <c r="D228" s="176"/>
      <c r="E228" s="176"/>
      <c r="F228" s="176"/>
      <c r="G228" s="176"/>
      <c r="H228" s="176"/>
      <c r="I228" s="176"/>
      <c r="J228" s="176"/>
      <c r="K228" s="176"/>
      <c r="L228" s="176"/>
      <c r="M228" s="176"/>
      <c r="N228" s="176"/>
      <c r="O228" s="27"/>
    </row>
    <row r="229" spans="1:15">
      <c r="A229" s="27"/>
      <c r="B229" s="176"/>
      <c r="C229" s="176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27"/>
    </row>
    <row r="230" spans="1:15">
      <c r="A230" s="27"/>
      <c r="B230" s="176"/>
      <c r="C230" s="176"/>
      <c r="D230" s="176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27"/>
    </row>
    <row r="231" spans="1:15">
      <c r="A231" s="27"/>
      <c r="B231" s="176"/>
      <c r="C231" s="176"/>
      <c r="D231" s="176"/>
      <c r="E231" s="176"/>
      <c r="F231" s="176"/>
      <c r="G231" s="176"/>
      <c r="H231" s="176"/>
      <c r="I231" s="176"/>
      <c r="J231" s="176"/>
      <c r="K231" s="176"/>
      <c r="L231" s="176"/>
      <c r="M231" s="176"/>
      <c r="N231" s="176"/>
      <c r="O231" s="27"/>
    </row>
    <row r="232" spans="1:15" ht="15.75" thickBot="1">
      <c r="A232" s="27"/>
      <c r="B232" s="176"/>
      <c r="C232" s="176"/>
      <c r="D232" s="176"/>
      <c r="E232" s="176"/>
      <c r="F232" s="176"/>
      <c r="G232" s="176"/>
      <c r="H232" s="176"/>
      <c r="I232" s="176"/>
      <c r="J232" s="176"/>
      <c r="K232" s="176"/>
      <c r="L232" s="176"/>
      <c r="M232" s="176"/>
      <c r="N232" s="176"/>
      <c r="O232" s="27"/>
    </row>
    <row r="233" spans="1:15" ht="19.5" thickBot="1">
      <c r="A233" s="27"/>
      <c r="B233" s="176"/>
      <c r="C233" s="176"/>
      <c r="D233" s="599" t="s">
        <v>191</v>
      </c>
      <c r="E233" s="600"/>
      <c r="F233" s="600"/>
      <c r="G233" s="600"/>
      <c r="H233" s="600"/>
      <c r="I233" s="601"/>
      <c r="J233" s="176"/>
      <c r="K233" s="176"/>
      <c r="L233" s="176"/>
      <c r="M233" s="176"/>
      <c r="N233" s="176"/>
      <c r="O233" s="27"/>
    </row>
    <row r="234" spans="1:15" ht="15.75" thickBot="1">
      <c r="A234" s="27"/>
      <c r="B234" s="176"/>
      <c r="C234" s="176"/>
      <c r="D234" s="217">
        <v>1</v>
      </c>
      <c r="E234" s="588" t="str">
        <f>+'ACUM-JUNIO'!A168</f>
        <v>INFOMEX</v>
      </c>
      <c r="F234" s="589"/>
      <c r="G234" s="584"/>
      <c r="H234" s="200">
        <f>+'ACUM-AGOSTO'!B167</f>
        <v>182</v>
      </c>
      <c r="I234" s="222">
        <f>+H234/H239</f>
        <v>0.61073825503355705</v>
      </c>
      <c r="J234" s="176"/>
      <c r="K234" s="176"/>
      <c r="L234" s="176"/>
      <c r="M234" s="176"/>
      <c r="N234" s="176"/>
      <c r="O234" s="27"/>
    </row>
    <row r="235" spans="1:15" ht="15.75" customHeight="1" thickBot="1">
      <c r="A235" s="27"/>
      <c r="B235" s="176"/>
      <c r="C235" s="176"/>
      <c r="D235" s="217">
        <v>2</v>
      </c>
      <c r="E235" s="588" t="str">
        <f>+'ACUM-JUNIO'!A167</f>
        <v>CORREO ELECTRONICO</v>
      </c>
      <c r="F235" s="589"/>
      <c r="G235" s="584"/>
      <c r="H235" s="200">
        <f>+'ACUM-AGOSTO'!B166</f>
        <v>76</v>
      </c>
      <c r="I235" s="222">
        <f>+H235/H239</f>
        <v>0.25503355704697989</v>
      </c>
      <c r="J235" s="176"/>
      <c r="K235" s="176"/>
      <c r="L235" s="176"/>
      <c r="M235" s="176"/>
      <c r="N235" s="176"/>
      <c r="O235" s="27"/>
    </row>
    <row r="236" spans="1:15" ht="15.75" thickBot="1">
      <c r="A236" s="27"/>
      <c r="B236" s="176"/>
      <c r="C236" s="176"/>
      <c r="D236" s="217">
        <v>3</v>
      </c>
      <c r="E236" s="588" t="str">
        <f>+'ACUM-JUNIO'!A169</f>
        <v>LISTAS</v>
      </c>
      <c r="F236" s="589"/>
      <c r="G236" s="584"/>
      <c r="H236" s="200">
        <f>+'ACUM-AGOSTO'!B168</f>
        <v>22</v>
      </c>
      <c r="I236" s="222">
        <f>+H236/H239</f>
        <v>7.3825503355704702E-2</v>
      </c>
      <c r="J236" s="176"/>
      <c r="K236" s="176"/>
      <c r="L236" s="176"/>
      <c r="M236" s="176"/>
      <c r="N236" s="176"/>
      <c r="O236" s="27"/>
    </row>
    <row r="237" spans="1:15" ht="15.75" customHeight="1" thickBot="1">
      <c r="A237" s="27"/>
      <c r="B237" s="176"/>
      <c r="C237" s="176"/>
      <c r="D237" s="217">
        <v>4</v>
      </c>
      <c r="E237" s="588" t="str">
        <f>+'ACUM-JUNIO'!A170</f>
        <v>NOTIFICACIÓN PERSONAL</v>
      </c>
      <c r="F237" s="589"/>
      <c r="G237" s="584"/>
      <c r="H237" s="200">
        <f>+'ACUM-AGOSTO'!B169</f>
        <v>18</v>
      </c>
      <c r="I237" s="222">
        <f>+H237/H239</f>
        <v>6.0402684563758392E-2</v>
      </c>
      <c r="J237" s="176"/>
      <c r="K237" s="176"/>
      <c r="L237" s="176"/>
      <c r="M237" s="176"/>
      <c r="N237" s="176"/>
      <c r="O237" s="27"/>
    </row>
    <row r="238" spans="1:15" ht="15.75" thickBot="1">
      <c r="A238" s="27"/>
      <c r="B238" s="176"/>
      <c r="C238" s="176"/>
      <c r="D238" s="176"/>
      <c r="E238" s="176"/>
      <c r="F238" s="176"/>
      <c r="G238" s="176"/>
      <c r="H238" s="176"/>
      <c r="I238" s="176"/>
      <c r="J238" s="176"/>
      <c r="K238" s="176"/>
      <c r="L238" s="176"/>
      <c r="M238" s="176"/>
      <c r="N238" s="176"/>
      <c r="O238" s="27"/>
    </row>
    <row r="239" spans="1:15" s="169" customFormat="1" ht="16.5" thickBot="1">
      <c r="A239" s="166"/>
      <c r="B239" s="199"/>
      <c r="C239" s="199"/>
      <c r="D239" s="199"/>
      <c r="E239" s="199"/>
      <c r="F239" s="199"/>
      <c r="G239" s="211" t="s">
        <v>2</v>
      </c>
      <c r="H239" s="201">
        <f>SUM(H234:H238)</f>
        <v>298</v>
      </c>
      <c r="I239" s="212">
        <f>SUM(I234:I238)</f>
        <v>1</v>
      </c>
      <c r="J239" s="176"/>
      <c r="K239" s="176"/>
      <c r="L239" s="176"/>
      <c r="M239" s="176"/>
      <c r="N239" s="176"/>
      <c r="O239" s="166"/>
    </row>
    <row r="240" spans="1:15" ht="35.25" customHeight="1">
      <c r="A240" s="27"/>
      <c r="B240" s="176"/>
      <c r="C240" s="176"/>
      <c r="D240" s="176"/>
      <c r="E240" s="176"/>
      <c r="F240" s="176"/>
      <c r="G240" s="176"/>
      <c r="H240" s="176"/>
      <c r="I240" s="176"/>
      <c r="J240" s="176"/>
      <c r="K240" s="176"/>
      <c r="L240" s="176"/>
      <c r="M240" s="176"/>
      <c r="N240" s="176"/>
      <c r="O240" s="27"/>
    </row>
    <row r="241" spans="1:15">
      <c r="A241" s="27"/>
      <c r="B241" s="176"/>
      <c r="C241" s="176"/>
      <c r="D241" s="176"/>
      <c r="E241" s="176"/>
      <c r="F241" s="176"/>
      <c r="G241" s="176"/>
      <c r="H241" s="176"/>
      <c r="I241" s="176"/>
      <c r="J241" s="176"/>
      <c r="K241" s="176"/>
      <c r="L241" s="176"/>
      <c r="M241" s="176"/>
      <c r="N241" s="176"/>
      <c r="O241" s="27"/>
    </row>
    <row r="242" spans="1:15">
      <c r="A242" s="27"/>
      <c r="B242" s="176"/>
      <c r="C242" s="176"/>
      <c r="D242" s="176"/>
      <c r="E242" s="176"/>
      <c r="F242" s="176"/>
      <c r="G242" s="176"/>
      <c r="H242" s="176"/>
      <c r="I242" s="176"/>
      <c r="J242" s="176"/>
      <c r="K242" s="176"/>
      <c r="L242" s="176"/>
      <c r="M242" s="176"/>
      <c r="N242" s="176"/>
      <c r="O242" s="27"/>
    </row>
    <row r="243" spans="1:15">
      <c r="A243" s="27"/>
      <c r="B243" s="176"/>
      <c r="C243" s="176"/>
      <c r="D243" s="176"/>
      <c r="E243" s="176"/>
      <c r="F243" s="176"/>
      <c r="G243" s="176"/>
      <c r="H243" s="176"/>
      <c r="I243" s="176"/>
      <c r="J243" s="176"/>
      <c r="K243" s="176"/>
      <c r="L243" s="176"/>
      <c r="M243" s="176"/>
      <c r="N243" s="176"/>
      <c r="O243" s="27"/>
    </row>
    <row r="244" spans="1:15">
      <c r="A244" s="27"/>
      <c r="B244" s="176"/>
      <c r="C244" s="176"/>
      <c r="D244" s="176"/>
      <c r="E244" s="176"/>
      <c r="F244" s="176"/>
      <c r="G244" s="176"/>
      <c r="H244" s="176"/>
      <c r="I244" s="176"/>
      <c r="J244" s="176"/>
      <c r="K244" s="176"/>
      <c r="L244" s="176"/>
      <c r="M244" s="176"/>
      <c r="N244" s="176"/>
      <c r="O244" s="27"/>
    </row>
    <row r="245" spans="1:15">
      <c r="A245" s="27"/>
      <c r="B245" s="176"/>
      <c r="C245" s="176"/>
      <c r="D245" s="176"/>
      <c r="E245" s="176"/>
      <c r="F245" s="176"/>
      <c r="G245" s="176"/>
      <c r="H245" s="176"/>
      <c r="I245" s="176"/>
      <c r="J245" s="176"/>
      <c r="K245" s="176"/>
      <c r="L245" s="176"/>
      <c r="M245" s="176"/>
      <c r="N245" s="176"/>
      <c r="O245" s="27"/>
    </row>
    <row r="246" spans="1:15">
      <c r="A246" s="27"/>
      <c r="B246" s="176"/>
      <c r="C246" s="176"/>
      <c r="D246" s="176"/>
      <c r="E246" s="176"/>
      <c r="F246" s="176"/>
      <c r="G246" s="176"/>
      <c r="H246" s="176"/>
      <c r="I246" s="176"/>
      <c r="J246" s="176"/>
      <c r="K246" s="176"/>
      <c r="L246" s="176"/>
      <c r="M246" s="176"/>
      <c r="N246" s="176"/>
      <c r="O246" s="27"/>
    </row>
    <row r="247" spans="1:15">
      <c r="A247" s="27"/>
      <c r="B247" s="176"/>
      <c r="C247" s="176"/>
      <c r="D247" s="176"/>
      <c r="E247" s="176"/>
      <c r="F247" s="176"/>
      <c r="G247" s="176"/>
      <c r="H247" s="176"/>
      <c r="I247" s="176"/>
      <c r="J247" s="176"/>
      <c r="K247" s="176"/>
      <c r="L247" s="176"/>
      <c r="M247" s="176"/>
      <c r="N247" s="176"/>
      <c r="O247" s="27"/>
    </row>
    <row r="248" spans="1:15">
      <c r="A248" s="27"/>
      <c r="B248" s="176"/>
      <c r="C248" s="176"/>
      <c r="D248" s="176"/>
      <c r="E248" s="176"/>
      <c r="F248" s="176"/>
      <c r="G248" s="176"/>
      <c r="H248" s="176"/>
      <c r="I248" s="176"/>
      <c r="J248" s="176"/>
      <c r="K248" s="176"/>
      <c r="L248" s="176"/>
      <c r="M248" s="176"/>
      <c r="N248" s="176"/>
      <c r="O248" s="27"/>
    </row>
    <row r="249" spans="1:15">
      <c r="A249" s="27"/>
      <c r="B249" s="176"/>
      <c r="C249" s="176"/>
      <c r="D249" s="176"/>
      <c r="E249" s="176"/>
      <c r="F249" s="176"/>
      <c r="G249" s="176"/>
      <c r="H249" s="176"/>
      <c r="I249" s="176"/>
      <c r="J249" s="176"/>
      <c r="K249" s="176"/>
      <c r="L249" s="176"/>
      <c r="M249" s="176"/>
      <c r="N249" s="176"/>
      <c r="O249" s="27"/>
    </row>
    <row r="250" spans="1:15">
      <c r="A250" s="27"/>
      <c r="B250" s="176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6"/>
      <c r="N250" s="176"/>
      <c r="O250" s="27"/>
    </row>
    <row r="251" spans="1:15">
      <c r="A251" s="27"/>
      <c r="B251" s="176"/>
      <c r="C251" s="176"/>
      <c r="D251" s="176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27"/>
    </row>
    <row r="252" spans="1:15">
      <c r="A252" s="27"/>
      <c r="B252" s="176"/>
      <c r="C252" s="176"/>
      <c r="D252" s="176"/>
      <c r="E252" s="176"/>
      <c r="F252" s="176"/>
      <c r="G252" s="176"/>
      <c r="H252" s="176"/>
      <c r="I252" s="176"/>
      <c r="J252" s="176"/>
      <c r="K252" s="176"/>
      <c r="L252" s="176"/>
      <c r="M252" s="176"/>
      <c r="N252" s="176"/>
      <c r="O252" s="27"/>
    </row>
    <row r="253" spans="1:15">
      <c r="A253" s="27"/>
      <c r="B253" s="176"/>
      <c r="C253" s="176"/>
      <c r="D253" s="176"/>
      <c r="E253" s="176"/>
      <c r="F253" s="176"/>
      <c r="G253" s="176"/>
      <c r="H253" s="176"/>
      <c r="I253" s="176"/>
      <c r="J253" s="176"/>
      <c r="K253" s="176"/>
      <c r="L253" s="176"/>
      <c r="M253" s="176"/>
      <c r="N253" s="176"/>
      <c r="O253" s="27"/>
    </row>
    <row r="254" spans="1:15">
      <c r="A254" s="27"/>
      <c r="B254" s="176"/>
      <c r="C254" s="176"/>
      <c r="D254" s="176"/>
      <c r="E254" s="176"/>
      <c r="F254" s="176"/>
      <c r="G254" s="176"/>
      <c r="H254" s="176"/>
      <c r="I254" s="176"/>
      <c r="J254" s="176"/>
      <c r="K254" s="176"/>
      <c r="L254" s="176"/>
      <c r="M254" s="176"/>
      <c r="N254" s="176"/>
      <c r="O254" s="27"/>
    </row>
    <row r="255" spans="1:15">
      <c r="A255" s="27"/>
      <c r="B255" s="176"/>
      <c r="C255" s="176"/>
      <c r="D255" s="176"/>
      <c r="E255" s="176"/>
      <c r="F255" s="176"/>
      <c r="G255" s="176"/>
      <c r="H255" s="176"/>
      <c r="I255" s="176"/>
      <c r="J255" s="176"/>
      <c r="K255" s="176"/>
      <c r="L255" s="176"/>
      <c r="M255" s="176"/>
      <c r="N255" s="176"/>
      <c r="O255" s="27"/>
    </row>
    <row r="256" spans="1:15">
      <c r="A256" s="27"/>
      <c r="B256" s="176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6"/>
      <c r="N256" s="176"/>
      <c r="O256" s="27"/>
    </row>
    <row r="257" spans="1:15">
      <c r="A257" s="27"/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6"/>
      <c r="N257" s="176"/>
      <c r="O257" s="27"/>
    </row>
    <row r="258" spans="1:15" ht="32.25" customHeight="1">
      <c r="A258" s="27"/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6"/>
      <c r="N258" s="176"/>
      <c r="O258" s="27"/>
    </row>
    <row r="259" spans="1:15" ht="32.25" customHeight="1">
      <c r="A259" s="27"/>
      <c r="B259" s="176"/>
      <c r="C259" s="176"/>
      <c r="D259" s="176"/>
      <c r="E259" s="176"/>
      <c r="F259" s="176"/>
      <c r="G259" s="176"/>
      <c r="H259" s="176"/>
      <c r="I259" s="176"/>
      <c r="J259" s="176"/>
      <c r="K259" s="176"/>
      <c r="L259" s="176"/>
      <c r="M259" s="176"/>
      <c r="N259" s="176"/>
      <c r="O259" s="27"/>
    </row>
    <row r="260" spans="1:15" ht="32.25" customHeight="1" thickBot="1">
      <c r="A260" s="27"/>
      <c r="B260" s="176"/>
      <c r="C260" s="176"/>
      <c r="D260" s="176"/>
      <c r="E260" s="176"/>
      <c r="F260" s="176"/>
      <c r="G260" s="176"/>
      <c r="H260" s="176"/>
      <c r="I260" s="176"/>
      <c r="J260" s="176"/>
      <c r="K260" s="176"/>
      <c r="L260" s="176"/>
      <c r="M260" s="176"/>
      <c r="N260" s="176"/>
      <c r="O260" s="27"/>
    </row>
    <row r="261" spans="1:15" ht="19.5" thickBot="1">
      <c r="A261" s="27"/>
      <c r="B261" s="176"/>
      <c r="C261" s="176"/>
      <c r="D261" s="599" t="s">
        <v>212</v>
      </c>
      <c r="E261" s="600"/>
      <c r="F261" s="600"/>
      <c r="G261" s="601"/>
      <c r="H261" s="176"/>
      <c r="I261" s="176"/>
      <c r="J261" s="176"/>
      <c r="K261" s="176"/>
      <c r="L261" s="176"/>
      <c r="M261" s="176"/>
      <c r="N261" s="176"/>
      <c r="O261" s="27"/>
    </row>
    <row r="262" spans="1:15" ht="15.75" customHeight="1" thickBot="1">
      <c r="A262" s="27"/>
      <c r="B262" s="176"/>
      <c r="C262" s="176"/>
      <c r="D262" s="200">
        <v>1</v>
      </c>
      <c r="E262" s="240" t="str">
        <f>+'ACUM-AGOSTO'!A283</f>
        <v>Comunidad Digna</v>
      </c>
      <c r="F262" s="241"/>
      <c r="G262" s="227">
        <f>+'ACUM-AGOSTO'!B283</f>
        <v>0</v>
      </c>
      <c r="H262" s="176"/>
      <c r="I262" s="176"/>
      <c r="J262" s="176"/>
      <c r="K262" s="176"/>
      <c r="L262" s="176"/>
      <c r="M262" s="176"/>
      <c r="N262" s="176"/>
      <c r="O262" s="27"/>
    </row>
    <row r="263" spans="1:15" ht="15.75" customHeight="1" thickBot="1">
      <c r="A263" s="27"/>
      <c r="B263" s="176"/>
      <c r="C263" s="176"/>
      <c r="D263" s="200">
        <v>2</v>
      </c>
      <c r="E263" s="240" t="str">
        <f>+'ACUM-AGOSTO'!A284</f>
        <v>Consejería Juridica</v>
      </c>
      <c r="F263" s="241"/>
      <c r="G263" s="227">
        <f>+'ACUM-AGOSTO'!B284</f>
        <v>0</v>
      </c>
      <c r="H263" s="176"/>
      <c r="I263" s="176"/>
      <c r="J263" s="176"/>
      <c r="K263" s="176"/>
      <c r="L263" s="176"/>
      <c r="M263" s="176"/>
      <c r="N263" s="176"/>
      <c r="O263" s="27"/>
    </row>
    <row r="264" spans="1:15" ht="15.75" thickBot="1">
      <c r="A264" s="27"/>
      <c r="B264" s="176"/>
      <c r="C264" s="176"/>
      <c r="D264" s="200">
        <v>3</v>
      </c>
      <c r="E264" s="240" t="str">
        <f>+'ACUM-AGOSTO'!A287</f>
        <v>Coordinación de Gabinete</v>
      </c>
      <c r="F264" s="241"/>
      <c r="G264" s="227">
        <f>+'ACUM-AGOSTO'!B287</f>
        <v>0</v>
      </c>
      <c r="H264" s="176"/>
      <c r="I264" s="176"/>
      <c r="J264" s="176"/>
      <c r="K264" s="176"/>
      <c r="L264" s="176"/>
      <c r="M264" s="176"/>
      <c r="N264" s="176"/>
      <c r="O264" s="27"/>
    </row>
    <row r="265" spans="1:15" ht="15.75" customHeight="1" thickBot="1">
      <c r="A265" s="27"/>
      <c r="B265" s="176"/>
      <c r="C265" s="176"/>
      <c r="D265" s="200">
        <v>4</v>
      </c>
      <c r="E265" s="240" t="str">
        <f>+'ACUM-AGOSTO'!A288</f>
        <v xml:space="preserve">Coordinación de la Oficina de Presidencia </v>
      </c>
      <c r="F265" s="241"/>
      <c r="G265" s="227">
        <f>+'ACUM-AGOSTO'!B288</f>
        <v>0</v>
      </c>
      <c r="H265" s="176"/>
      <c r="I265" s="176"/>
      <c r="J265" s="176"/>
      <c r="K265" s="176"/>
      <c r="L265" s="176"/>
      <c r="M265" s="176"/>
      <c r="N265" s="176"/>
      <c r="O265" s="27"/>
    </row>
    <row r="266" spans="1:15" ht="15.75" customHeight="1" thickBot="1">
      <c r="A266" s="27"/>
      <c r="B266" s="176"/>
      <c r="C266" s="176"/>
      <c r="D266" s="200">
        <v>5</v>
      </c>
      <c r="E266" s="240" t="str">
        <f>+'ACUM-AGOSTO'!A301</f>
        <v>Instituto Municipal de la Juventud</v>
      </c>
      <c r="F266" s="241"/>
      <c r="G266" s="227">
        <f>+'ACUM-AGOSTO'!B301</f>
        <v>0</v>
      </c>
      <c r="H266" s="176"/>
      <c r="I266" s="176"/>
      <c r="J266" s="176"/>
      <c r="K266" s="176"/>
      <c r="L266" s="176"/>
      <c r="M266" s="176"/>
      <c r="N266" s="176"/>
      <c r="O266" s="27"/>
    </row>
    <row r="267" spans="1:15" ht="15.75" customHeight="1" thickBot="1">
      <c r="A267" s="27"/>
      <c r="B267" s="176"/>
      <c r="C267" s="176"/>
      <c r="D267" s="200">
        <v>6</v>
      </c>
      <c r="E267" s="240" t="str">
        <f>+'ACUM-AGOSTO'!A302</f>
        <v>Instituto Municipal de la Mujer</v>
      </c>
      <c r="F267" s="241"/>
      <c r="G267" s="227">
        <f>+'ACUM-AGOSTO'!B302</f>
        <v>0</v>
      </c>
      <c r="H267" s="176"/>
      <c r="I267" s="176"/>
      <c r="J267" s="176"/>
      <c r="K267" s="176"/>
      <c r="L267" s="176"/>
      <c r="M267" s="176"/>
      <c r="N267" s="176"/>
      <c r="O267" s="27"/>
    </row>
    <row r="268" spans="1:15" ht="15.75" customHeight="1" thickBot="1">
      <c r="A268" s="27"/>
      <c r="B268" s="176"/>
      <c r="C268" s="176"/>
      <c r="D268" s="200">
        <v>7</v>
      </c>
      <c r="E268" s="240" t="str">
        <f>+'ACUM-AGOSTO'!A304</f>
        <v>Junta Municipal de Reclutamiento</v>
      </c>
      <c r="F268" s="241"/>
      <c r="G268" s="227">
        <f>+'ACUM-AGOSTO'!B304</f>
        <v>0</v>
      </c>
      <c r="H268" s="176"/>
      <c r="I268" s="176"/>
      <c r="J268" s="176"/>
      <c r="K268" s="176"/>
      <c r="L268" s="176"/>
      <c r="M268" s="176"/>
      <c r="N268" s="176"/>
      <c r="O268" s="27"/>
    </row>
    <row r="269" spans="1:15" ht="15.75" customHeight="1" thickBot="1">
      <c r="A269" s="27"/>
      <c r="B269" s="176"/>
      <c r="C269" s="176"/>
      <c r="D269" s="200">
        <v>8</v>
      </c>
      <c r="E269" s="240" t="str">
        <f>+'ACUM-AGOSTO'!A312</f>
        <v>Protección al Medio Ambiente</v>
      </c>
      <c r="F269" s="241"/>
      <c r="G269" s="227">
        <f>+'ACUM-AGOSTO'!B312</f>
        <v>0</v>
      </c>
      <c r="H269" s="176"/>
      <c r="I269" s="176"/>
      <c r="J269" s="176"/>
      <c r="K269" s="176"/>
      <c r="L269" s="176"/>
      <c r="M269" s="176"/>
      <c r="N269" s="176"/>
      <c r="O269" s="27"/>
    </row>
    <row r="270" spans="1:15" ht="15.75" customHeight="1" thickBot="1">
      <c r="A270" s="27"/>
      <c r="B270" s="176"/>
      <c r="C270" s="176"/>
      <c r="D270" s="200">
        <v>9</v>
      </c>
      <c r="E270" s="240" t="str">
        <f>+'ACUM-AGOSTO'!A320</f>
        <v>Sanidad Animal</v>
      </c>
      <c r="F270" s="241"/>
      <c r="G270" s="227">
        <f>+'ACUM-AGOSTO'!B320</f>
        <v>0</v>
      </c>
      <c r="H270" s="176"/>
      <c r="I270" s="176"/>
      <c r="J270" s="176"/>
      <c r="K270" s="176"/>
      <c r="L270" s="176"/>
      <c r="M270" s="176"/>
      <c r="N270" s="176"/>
      <c r="O270" s="27"/>
    </row>
    <row r="271" spans="1:15" ht="15.75" customHeight="1" thickBot="1">
      <c r="A271" s="27"/>
      <c r="B271" s="176"/>
      <c r="C271" s="176"/>
      <c r="D271" s="200">
        <v>10</v>
      </c>
      <c r="E271" s="240" t="str">
        <f>+'ACUM-AGOSTO'!A273</f>
        <v>Alumbrado Público</v>
      </c>
      <c r="F271" s="241"/>
      <c r="G271" s="227">
        <f>+'ACUM-AGOSTO'!B273</f>
        <v>1</v>
      </c>
      <c r="H271" s="176"/>
      <c r="I271" s="176"/>
      <c r="J271" s="176"/>
      <c r="K271" s="176"/>
      <c r="L271" s="176"/>
      <c r="M271" s="176"/>
      <c r="N271" s="176"/>
      <c r="O271" s="27"/>
    </row>
    <row r="272" spans="1:15" ht="15.75" customHeight="1" thickBot="1">
      <c r="A272" s="27"/>
      <c r="B272" s="176"/>
      <c r="C272" s="176"/>
      <c r="D272" s="200">
        <v>11</v>
      </c>
      <c r="E272" s="240" t="str">
        <f>+'ACUM-AGOSTO'!A279</f>
        <v>Cementerios</v>
      </c>
      <c r="F272" s="241"/>
      <c r="G272" s="227">
        <f>+'ACUM-AGOSTO'!B279</f>
        <v>1</v>
      </c>
      <c r="H272" s="176"/>
      <c r="I272" s="176"/>
      <c r="J272" s="176"/>
      <c r="K272" s="176"/>
      <c r="L272" s="176"/>
      <c r="M272" s="176"/>
      <c r="N272" s="176"/>
      <c r="O272" s="27"/>
    </row>
    <row r="273" spans="1:15" ht="15.75" customHeight="1" thickBot="1">
      <c r="A273" s="27"/>
      <c r="B273" s="176"/>
      <c r="C273" s="176"/>
      <c r="D273" s="200">
        <v>12</v>
      </c>
      <c r="E273" s="240" t="str">
        <f>+'ACUM-AGOSTO'!A286</f>
        <v>Coordinación de Delegaciones</v>
      </c>
      <c r="F273" s="241"/>
      <c r="G273" s="227">
        <f>+'ACUM-AGOSTO'!B286</f>
        <v>1</v>
      </c>
      <c r="H273" s="176"/>
      <c r="I273" s="176"/>
      <c r="J273" s="176"/>
      <c r="K273" s="176"/>
      <c r="L273" s="176"/>
      <c r="M273" s="176"/>
      <c r="N273" s="176"/>
      <c r="O273" s="27"/>
    </row>
    <row r="274" spans="1:15" ht="31.5" customHeight="1" thickBot="1">
      <c r="A274" s="27"/>
      <c r="B274" s="176"/>
      <c r="C274" s="176"/>
      <c r="D274" s="200">
        <v>13</v>
      </c>
      <c r="E274" s="739" t="str">
        <f>+'ACUM-AGOSTO'!A289</f>
        <v>Coordinación General  Oficina Central de Gobierno, Estrategía y opinión Pública</v>
      </c>
      <c r="F274" s="740"/>
      <c r="G274" s="227">
        <f>+'ACUM-AGOSTO'!B289</f>
        <v>1</v>
      </c>
      <c r="H274" s="176"/>
      <c r="I274" s="176"/>
      <c r="J274" s="176"/>
      <c r="K274" s="176"/>
      <c r="L274" s="176"/>
      <c r="M274" s="176"/>
      <c r="N274" s="176"/>
      <c r="O274" s="27"/>
    </row>
    <row r="275" spans="1:15" ht="20.25" customHeight="1" thickBot="1">
      <c r="A275" s="27"/>
      <c r="B275" s="176"/>
      <c r="C275" s="176"/>
      <c r="D275" s="200">
        <v>14</v>
      </c>
      <c r="E275" s="240" t="str">
        <f>+'ACUM-AGOSTO'!A306</f>
        <v>Mantenimiento Urbano</v>
      </c>
      <c r="F275" s="241"/>
      <c r="G275" s="227">
        <f>+'ACUM-AGOSTO'!B306</f>
        <v>1</v>
      </c>
      <c r="H275" s="176"/>
      <c r="I275" s="176"/>
      <c r="J275" s="176"/>
      <c r="K275" s="176"/>
      <c r="L275" s="176"/>
      <c r="M275" s="176"/>
      <c r="N275" s="176"/>
      <c r="O275" s="27"/>
    </row>
    <row r="276" spans="1:15" ht="29.25" customHeight="1" thickBot="1">
      <c r="A276" s="27"/>
      <c r="B276" s="176"/>
      <c r="C276" s="176"/>
      <c r="D276" s="200">
        <v>15</v>
      </c>
      <c r="E276" s="240" t="str">
        <f>+'ACUM-AGOSTO'!A309</f>
        <v>Parques y Jardines</v>
      </c>
      <c r="F276" s="241"/>
      <c r="G276" s="227">
        <f>+'ACUM-AGOSTO'!B309</f>
        <v>1</v>
      </c>
      <c r="H276" s="176"/>
      <c r="I276" s="176"/>
      <c r="J276" s="176"/>
      <c r="K276" s="176"/>
      <c r="L276" s="176"/>
      <c r="M276" s="176"/>
      <c r="N276" s="176"/>
      <c r="O276" s="27"/>
    </row>
    <row r="277" spans="1:15" ht="15.75" thickBot="1">
      <c r="A277" s="27"/>
      <c r="B277" s="176"/>
      <c r="C277" s="176"/>
      <c r="D277" s="200">
        <v>16</v>
      </c>
      <c r="E277" s="240" t="str">
        <f>+'ACUM-AGOSTO'!A315</f>
        <v>Rastros Municipales</v>
      </c>
      <c r="F277" s="241"/>
      <c r="G277" s="227">
        <f>+'ACUM-AGOSTO'!B315</f>
        <v>1</v>
      </c>
      <c r="H277" s="176"/>
      <c r="I277" s="176"/>
      <c r="J277" s="176"/>
      <c r="K277" s="176"/>
      <c r="L277" s="176"/>
      <c r="M277" s="176"/>
      <c r="N277" s="176"/>
      <c r="O277" s="27"/>
    </row>
    <row r="278" spans="1:15" ht="15.75" customHeight="1" thickBot="1">
      <c r="A278" s="27"/>
      <c r="B278" s="176"/>
      <c r="C278" s="176"/>
      <c r="D278" s="200">
        <v>17</v>
      </c>
      <c r="E278" s="240" t="str">
        <f>+'ACUM-AGOSTO'!A317</f>
        <v>Registro Civil</v>
      </c>
      <c r="F278" s="241"/>
      <c r="G278" s="227">
        <f>+'ACUM-AGOSTO'!B317</f>
        <v>1</v>
      </c>
      <c r="H278" s="176"/>
      <c r="I278" s="176"/>
      <c r="J278" s="176"/>
      <c r="K278" s="176"/>
      <c r="L278" s="176"/>
      <c r="M278" s="176"/>
      <c r="N278" s="176"/>
      <c r="O278" s="27"/>
    </row>
    <row r="279" spans="1:15" ht="15.75" customHeight="1" thickBot="1">
      <c r="A279" s="27"/>
      <c r="B279" s="176"/>
      <c r="C279" s="176"/>
      <c r="D279" s="200">
        <v>18</v>
      </c>
      <c r="E279" s="240" t="str">
        <f>+'ACUM-AGOSTO'!A318</f>
        <v>Relaciones Exteriores</v>
      </c>
      <c r="F279" s="241"/>
      <c r="G279" s="227">
        <f>+'ACUM-AGOSTO'!B318</f>
        <v>1</v>
      </c>
      <c r="H279" s="176"/>
      <c r="I279" s="176"/>
      <c r="J279" s="176"/>
      <c r="K279" s="176"/>
      <c r="L279" s="176"/>
      <c r="M279" s="176"/>
      <c r="N279" s="176"/>
      <c r="O279" s="27"/>
    </row>
    <row r="280" spans="1:15" ht="15.75" customHeight="1" thickBot="1">
      <c r="A280" s="27"/>
      <c r="B280" s="176"/>
      <c r="C280" s="176"/>
      <c r="D280" s="200">
        <v>19</v>
      </c>
      <c r="E280" s="240" t="str">
        <f>+'ACUM-AGOSTO'!A326</f>
        <v>Vinculación Asuntos Religiosos</v>
      </c>
      <c r="F280" s="241"/>
      <c r="G280" s="227">
        <f>+'ACUM-AGOSTO'!B326</f>
        <v>1</v>
      </c>
      <c r="H280" s="176"/>
      <c r="I280" s="176"/>
      <c r="J280" s="176"/>
      <c r="K280" s="176"/>
      <c r="L280" s="176"/>
      <c r="M280" s="176"/>
      <c r="N280" s="176"/>
      <c r="O280" s="27"/>
    </row>
    <row r="281" spans="1:15" ht="15.75" customHeight="1" thickBot="1">
      <c r="A281" s="27"/>
      <c r="B281" s="176"/>
      <c r="C281" s="176"/>
      <c r="D281" s="200">
        <v>20</v>
      </c>
      <c r="E281" s="240" t="str">
        <f>+'ACUM-AGOSTO'!A272</f>
        <v>Agua y Alcantarillado</v>
      </c>
      <c r="F281" s="241"/>
      <c r="G281" s="227">
        <f>+'ACUM-AGOSTO'!B272</f>
        <v>2</v>
      </c>
      <c r="H281" s="176"/>
      <c r="I281" s="176"/>
      <c r="J281" s="176"/>
      <c r="K281" s="176"/>
      <c r="L281" s="176"/>
      <c r="M281" s="176"/>
      <c r="N281" s="176"/>
      <c r="O281" s="27"/>
    </row>
    <row r="282" spans="1:15" ht="15.75" thickBot="1">
      <c r="A282" s="27"/>
      <c r="B282" s="176"/>
      <c r="C282" s="176"/>
      <c r="D282" s="200">
        <v>21</v>
      </c>
      <c r="E282" s="240" t="str">
        <f>+'ACUM-AGOSTO'!A275</f>
        <v>Aseo Público</v>
      </c>
      <c r="F282" s="241"/>
      <c r="G282" s="227">
        <f>+'ACUM-AGOSTO'!B275</f>
        <v>2</v>
      </c>
      <c r="H282" s="176"/>
      <c r="I282" s="176"/>
      <c r="J282" s="176"/>
      <c r="K282" s="176"/>
      <c r="L282" s="176"/>
      <c r="M282" s="176"/>
      <c r="N282" s="176"/>
      <c r="O282" s="27"/>
    </row>
    <row r="283" spans="1:15" ht="15.75" customHeight="1" thickBot="1">
      <c r="A283" s="27"/>
      <c r="B283" s="176"/>
      <c r="C283" s="176"/>
      <c r="D283" s="200">
        <v>22</v>
      </c>
      <c r="E283" s="240" t="str">
        <f>+'ACUM-AGOSTO'!A297</f>
        <v>Educación Municipal</v>
      </c>
      <c r="F283" s="241"/>
      <c r="G283" s="227">
        <f>+'ACUM-AGOSTO'!B297</f>
        <v>2</v>
      </c>
      <c r="H283" s="176"/>
      <c r="I283" s="176"/>
      <c r="J283" s="176"/>
      <c r="K283" s="176"/>
      <c r="L283" s="176"/>
      <c r="M283" s="176"/>
      <c r="N283" s="176"/>
      <c r="O283" s="27"/>
    </row>
    <row r="284" spans="1:15" ht="15.75" customHeight="1" thickBot="1">
      <c r="A284" s="27"/>
      <c r="B284" s="176"/>
      <c r="C284" s="176"/>
      <c r="D284" s="200">
        <v>23</v>
      </c>
      <c r="E284" s="240" t="str">
        <f>+'ACUM-AGOSTO'!A299</f>
        <v>Instituto de Capacitación y Oferta Educativa</v>
      </c>
      <c r="F284" s="241"/>
      <c r="G284" s="227">
        <f>+'ACUM-AGOSTO'!B299</f>
        <v>2</v>
      </c>
      <c r="H284" s="176"/>
      <c r="I284" s="176"/>
      <c r="J284" s="176"/>
      <c r="K284" s="176"/>
      <c r="L284" s="176"/>
      <c r="M284" s="176"/>
      <c r="N284" s="176"/>
      <c r="O284" s="27"/>
    </row>
    <row r="285" spans="1:15" ht="15.75" customHeight="1" thickBot="1">
      <c r="A285" s="27"/>
      <c r="B285" s="176"/>
      <c r="C285" s="176"/>
      <c r="D285" s="200">
        <v>24</v>
      </c>
      <c r="E285" s="240" t="str">
        <f>+'ACUM-AGOSTO'!A305</f>
        <v>Mantenimiento de Pavimentos</v>
      </c>
      <c r="F285" s="241"/>
      <c r="G285" s="227">
        <f>+'ACUM-AGOSTO'!B305</f>
        <v>2</v>
      </c>
      <c r="H285" s="176"/>
      <c r="I285" s="176"/>
      <c r="J285" s="176"/>
      <c r="K285" s="176"/>
      <c r="L285" s="176"/>
      <c r="M285" s="176"/>
      <c r="N285" s="176"/>
      <c r="O285" s="27"/>
    </row>
    <row r="286" spans="1:15" ht="15.75" customHeight="1" thickBot="1">
      <c r="A286" s="27"/>
      <c r="B286" s="176"/>
      <c r="C286" s="176"/>
      <c r="D286" s="200">
        <v>25</v>
      </c>
      <c r="E286" s="240" t="str">
        <f>+'ACUM-AGOSTO'!A316</f>
        <v>Regidores</v>
      </c>
      <c r="F286" s="241"/>
      <c r="G286" s="227">
        <f>+'ACUM-AGOSTO'!B316</f>
        <v>2</v>
      </c>
      <c r="H286" s="176"/>
      <c r="I286" s="176"/>
      <c r="J286" s="176"/>
      <c r="K286" s="176"/>
      <c r="L286" s="176"/>
      <c r="M286" s="176"/>
      <c r="N286" s="176"/>
      <c r="O286" s="27"/>
    </row>
    <row r="287" spans="1:15" ht="15.75" customHeight="1" thickBot="1">
      <c r="A287" s="27"/>
      <c r="B287" s="176"/>
      <c r="C287" s="176"/>
      <c r="D287" s="200">
        <v>26</v>
      </c>
      <c r="E287" s="240" t="str">
        <f>+'ACUM-AGOSTO'!A319</f>
        <v>Relaciones Públicas</v>
      </c>
      <c r="F287" s="241"/>
      <c r="G287" s="227">
        <f>+'ACUM-AGOSTO'!B319</f>
        <v>2</v>
      </c>
      <c r="H287" s="176"/>
      <c r="I287" s="176"/>
      <c r="J287" s="176"/>
      <c r="K287" s="176"/>
      <c r="L287" s="176"/>
      <c r="M287" s="176"/>
      <c r="N287" s="176"/>
      <c r="O287" s="27"/>
    </row>
    <row r="288" spans="1:15" ht="15.75" customHeight="1" thickBot="1">
      <c r="A288" s="27"/>
      <c r="B288" s="176"/>
      <c r="C288" s="176"/>
      <c r="D288" s="200">
        <v>27</v>
      </c>
      <c r="E288" s="240" t="str">
        <f>+'ACUM-AGOSTO'!A276</f>
        <v>Asuntos Internos</v>
      </c>
      <c r="F288" s="241"/>
      <c r="G288" s="227">
        <f>+'ACUM-AGOSTO'!B276</f>
        <v>3</v>
      </c>
      <c r="H288" s="176"/>
      <c r="I288" s="176"/>
      <c r="J288" s="176"/>
      <c r="K288" s="176"/>
      <c r="L288" s="176"/>
      <c r="M288" s="176"/>
      <c r="N288" s="176"/>
      <c r="O288" s="27"/>
    </row>
    <row r="289" spans="1:15" ht="15.75" customHeight="1" thickBot="1">
      <c r="A289" s="27"/>
      <c r="B289" s="176"/>
      <c r="C289" s="176"/>
      <c r="D289" s="200">
        <v>28</v>
      </c>
      <c r="E289" s="240" t="str">
        <f>+'ACUM-AGOSTO'!A280</f>
        <v>Centro de  Promoción Económica y Turismo</v>
      </c>
      <c r="F289" s="241"/>
      <c r="G289" s="227">
        <f>+'ACUM-AGOSTO'!B280</f>
        <v>3</v>
      </c>
      <c r="H289" s="176"/>
      <c r="I289" s="176"/>
      <c r="J289" s="176"/>
      <c r="K289" s="176"/>
      <c r="L289" s="176"/>
      <c r="M289" s="176"/>
      <c r="N289" s="176"/>
      <c r="O289" s="27"/>
    </row>
    <row r="290" spans="1:15" ht="15.75" customHeight="1" thickBot="1">
      <c r="A290" s="27"/>
      <c r="B290" s="176"/>
      <c r="C290" s="176"/>
      <c r="D290" s="200">
        <v>29</v>
      </c>
      <c r="E290" s="240" t="str">
        <f>+'ACUM-AGOSTO'!A290</f>
        <v>Coplademun</v>
      </c>
      <c r="F290" s="241"/>
      <c r="G290" s="227">
        <f>+'ACUM-AGOSTO'!B290</f>
        <v>3</v>
      </c>
      <c r="H290" s="176"/>
      <c r="I290" s="176"/>
      <c r="J290" s="176"/>
      <c r="K290" s="176"/>
      <c r="L290" s="176"/>
      <c r="M290" s="176"/>
      <c r="N290" s="176"/>
      <c r="O290" s="27"/>
    </row>
    <row r="291" spans="1:15" ht="15.75" thickBot="1">
      <c r="A291" s="27"/>
      <c r="B291" s="176"/>
      <c r="C291" s="176"/>
      <c r="D291" s="200">
        <v>30</v>
      </c>
      <c r="E291" s="240" t="str">
        <f>+'ACUM-AGOSTO'!A314</f>
        <v>Proyectos Estratégicos</v>
      </c>
      <c r="F291" s="241"/>
      <c r="G291" s="227">
        <f>+'ACUM-AGOSTO'!B314</f>
        <v>3</v>
      </c>
      <c r="H291" s="176"/>
      <c r="I291" s="176"/>
      <c r="J291" s="176"/>
      <c r="K291" s="176"/>
      <c r="L291" s="176"/>
      <c r="M291" s="176"/>
      <c r="N291" s="176"/>
      <c r="O291" s="27"/>
    </row>
    <row r="292" spans="1:15" ht="15.75" customHeight="1" thickBot="1">
      <c r="A292" s="27"/>
      <c r="B292" s="176"/>
      <c r="C292" s="176"/>
      <c r="D292" s="200">
        <v>31</v>
      </c>
      <c r="E292" s="240" t="str">
        <f>+'ACUM-AGOSTO'!A285</f>
        <v>Contraloría</v>
      </c>
      <c r="F292" s="241"/>
      <c r="G292" s="227">
        <f>+'ACUM-AGOSTO'!B285</f>
        <v>4</v>
      </c>
      <c r="H292" s="176"/>
      <c r="I292" s="176"/>
      <c r="J292" s="176"/>
      <c r="K292" s="176"/>
      <c r="L292" s="176"/>
      <c r="M292" s="176"/>
      <c r="N292" s="176"/>
      <c r="O292" s="27"/>
    </row>
    <row r="293" spans="1:15" ht="15.75" thickBot="1">
      <c r="A293" s="27"/>
      <c r="B293" s="176"/>
      <c r="C293" s="176"/>
      <c r="D293" s="200">
        <v>32</v>
      </c>
      <c r="E293" s="240" t="str">
        <f>+'ACUM-AGOSTO'!A298</f>
        <v>Estacionómetros y Estacionamientos</v>
      </c>
      <c r="F293" s="241"/>
      <c r="G293" s="227">
        <f>+'ACUM-AGOSTO'!B298</f>
        <v>4</v>
      </c>
      <c r="H293" s="176"/>
      <c r="I293" s="176"/>
      <c r="J293" s="176"/>
      <c r="K293" s="176"/>
      <c r="L293" s="176"/>
      <c r="M293" s="176"/>
      <c r="N293" s="176"/>
      <c r="O293" s="27"/>
    </row>
    <row r="294" spans="1:15" ht="15.75" customHeight="1" thickBot="1">
      <c r="A294" s="27"/>
      <c r="B294" s="176"/>
      <c r="C294" s="176"/>
      <c r="D294" s="200">
        <v>33</v>
      </c>
      <c r="E294" s="240" t="str">
        <f>+'ACUM-AGOSTO'!A303</f>
        <v>Integración y Dictaminación</v>
      </c>
      <c r="F294" s="241"/>
      <c r="G294" s="227">
        <f>+'ACUM-AGOSTO'!B303</f>
        <v>4</v>
      </c>
      <c r="H294" s="176"/>
      <c r="I294" s="176"/>
      <c r="J294" s="176"/>
      <c r="K294" s="176"/>
      <c r="L294" s="176"/>
      <c r="M294" s="176"/>
      <c r="N294" s="176"/>
      <c r="O294" s="27"/>
    </row>
    <row r="295" spans="1:15" ht="15.75" customHeight="1" thickBot="1">
      <c r="A295" s="27"/>
      <c r="B295" s="176"/>
      <c r="C295" s="176"/>
      <c r="D295" s="200">
        <v>34</v>
      </c>
      <c r="E295" s="240" t="str">
        <f>+'ACUM-AGOSTO'!A321</f>
        <v>Secretaria del Ayuntamiento</v>
      </c>
      <c r="F295" s="241"/>
      <c r="G295" s="227">
        <f>+'ACUM-AGOSTO'!B321</f>
        <v>4</v>
      </c>
      <c r="H295" s="176"/>
      <c r="I295" s="176"/>
      <c r="J295" s="176"/>
      <c r="K295" s="176"/>
      <c r="L295" s="176"/>
      <c r="M295" s="176"/>
      <c r="N295" s="176"/>
      <c r="O295" s="27"/>
    </row>
    <row r="296" spans="1:15" ht="15.75" customHeight="1" thickBot="1">
      <c r="A296" s="27"/>
      <c r="B296" s="176"/>
      <c r="C296" s="176"/>
      <c r="D296" s="200">
        <v>35</v>
      </c>
      <c r="E296" s="240" t="str">
        <f>+'ACUM-AGOSTO'!A277</f>
        <v>Atención Ciudadana</v>
      </c>
      <c r="F296" s="241"/>
      <c r="G296" s="227">
        <f>+'ACUM-AGOSTO'!B277</f>
        <v>5</v>
      </c>
      <c r="H296" s="176"/>
      <c r="I296" s="176"/>
      <c r="J296" s="176"/>
      <c r="K296" s="176"/>
      <c r="L296" s="176"/>
      <c r="M296" s="176"/>
      <c r="N296" s="176"/>
      <c r="O296" s="27"/>
    </row>
    <row r="297" spans="1:15" ht="27" customHeight="1" thickBot="1">
      <c r="A297" s="27"/>
      <c r="B297" s="176"/>
      <c r="C297" s="176"/>
      <c r="D297" s="200">
        <v>36</v>
      </c>
      <c r="E297" s="240" t="str">
        <f>+'ACUM-AGOSTO'!A313</f>
        <v>Protección Civil y Bomberos</v>
      </c>
      <c r="F297" s="241"/>
      <c r="G297" s="227">
        <f>+'ACUM-AGOSTO'!B313</f>
        <v>5</v>
      </c>
      <c r="H297" s="176"/>
      <c r="I297" s="176"/>
      <c r="J297" s="176"/>
      <c r="K297" s="176"/>
      <c r="L297" s="176"/>
      <c r="M297" s="176"/>
      <c r="N297" s="176"/>
      <c r="O297" s="27"/>
    </row>
    <row r="298" spans="1:15" ht="15.75" customHeight="1" thickBot="1">
      <c r="A298" s="27"/>
      <c r="B298" s="176"/>
      <c r="C298" s="176"/>
      <c r="D298" s="200">
        <v>37</v>
      </c>
      <c r="E298" s="240" t="str">
        <f>+'ACUM-AGOSTO'!A322</f>
        <v>Secretaría Particular</v>
      </c>
      <c r="F298" s="241"/>
      <c r="G298" s="227">
        <f>+'ACUM-AGOSTO'!B322</f>
        <v>5</v>
      </c>
      <c r="H298" s="176"/>
      <c r="I298" s="176"/>
      <c r="J298" s="176"/>
      <c r="K298" s="176"/>
      <c r="L298" s="176"/>
      <c r="M298" s="176"/>
      <c r="N298" s="176"/>
      <c r="O298" s="27"/>
    </row>
    <row r="299" spans="1:15" ht="15.75" thickBot="1">
      <c r="A299" s="27"/>
      <c r="B299" s="176"/>
      <c r="C299" s="176"/>
      <c r="D299" s="200">
        <v>38</v>
      </c>
      <c r="E299" s="240" t="str">
        <f>+'ACUM-AGOSTO'!A282</f>
        <v>Comunicación Social</v>
      </c>
      <c r="F299" s="241"/>
      <c r="G299" s="227">
        <f>+'ACUM-AGOSTO'!B282</f>
        <v>6</v>
      </c>
      <c r="H299" s="176"/>
      <c r="I299" s="176"/>
      <c r="J299" s="176"/>
      <c r="K299" s="176"/>
      <c r="L299" s="176"/>
      <c r="M299" s="176"/>
      <c r="N299" s="176"/>
      <c r="O299" s="27"/>
    </row>
    <row r="300" spans="1:15" ht="30.75" customHeight="1" thickBot="1">
      <c r="A300" s="27"/>
      <c r="B300" s="176"/>
      <c r="C300" s="176"/>
      <c r="D300" s="200">
        <v>39</v>
      </c>
      <c r="E300" s="240" t="str">
        <f>+'ACUM-AGOSTO'!A300</f>
        <v>Instituto de Cultura</v>
      </c>
      <c r="F300" s="241"/>
      <c r="G300" s="227">
        <f>+'ACUM-AGOSTO'!B300</f>
        <v>6</v>
      </c>
      <c r="H300" s="176"/>
      <c r="I300" s="176"/>
      <c r="J300" s="176"/>
      <c r="K300" s="176"/>
      <c r="L300" s="176"/>
      <c r="M300" s="176"/>
      <c r="N300" s="176"/>
      <c r="O300" s="27"/>
    </row>
    <row r="301" spans="1:15" ht="15.75" thickBot="1">
      <c r="A301" s="27"/>
      <c r="B301" s="176"/>
      <c r="C301" s="176"/>
      <c r="D301" s="200">
        <v>40</v>
      </c>
      <c r="E301" s="240" t="str">
        <f>+'ACUM-AGOSTO'!A296</f>
        <v>Dirección General de Servicios Públicos</v>
      </c>
      <c r="F301" s="241"/>
      <c r="G301" s="227">
        <f>+'ACUM-AGOSTO'!B296</f>
        <v>7</v>
      </c>
      <c r="H301" s="176"/>
      <c r="I301" s="176"/>
      <c r="J301" s="176"/>
      <c r="K301" s="176"/>
      <c r="L301" s="176"/>
      <c r="M301" s="176"/>
      <c r="N301" s="176"/>
      <c r="O301" s="27"/>
    </row>
    <row r="302" spans="1:15" ht="15.75" customHeight="1" thickBot="1">
      <c r="A302" s="27"/>
      <c r="B302" s="176"/>
      <c r="C302" s="176"/>
      <c r="D302" s="200">
        <v>41</v>
      </c>
      <c r="E302" s="240" t="str">
        <f>+'ACUM-AGOSTO'!A278</f>
        <v>Catastro</v>
      </c>
      <c r="F302" s="241"/>
      <c r="G302" s="227">
        <f>+'ACUM-AGOSTO'!B278</f>
        <v>9</v>
      </c>
      <c r="H302" s="176"/>
      <c r="I302" s="176"/>
      <c r="J302" s="176"/>
      <c r="K302" s="176"/>
      <c r="L302" s="176"/>
      <c r="M302" s="176"/>
      <c r="N302" s="176"/>
      <c r="O302" s="27"/>
    </row>
    <row r="303" spans="1:15" ht="15.75" customHeight="1" thickBot="1">
      <c r="A303" s="27"/>
      <c r="B303" s="176"/>
      <c r="C303" s="176"/>
      <c r="D303" s="200">
        <v>42</v>
      </c>
      <c r="E303" s="240" t="str">
        <f>+'ACUM-AGOSTO'!A310</f>
        <v>Participación Ciudadana</v>
      </c>
      <c r="F303" s="241"/>
      <c r="G303" s="227">
        <f>+'ACUM-AGOSTO'!B310</f>
        <v>9</v>
      </c>
      <c r="H303" s="176"/>
      <c r="I303" s="176"/>
      <c r="J303" s="176"/>
      <c r="K303" s="176"/>
      <c r="L303" s="176"/>
      <c r="M303" s="176"/>
      <c r="N303" s="176"/>
      <c r="O303" s="27"/>
    </row>
    <row r="304" spans="1:15" ht="15.75" customHeight="1" thickBot="1">
      <c r="A304" s="27"/>
      <c r="B304" s="176"/>
      <c r="C304" s="176"/>
      <c r="D304" s="200">
        <v>43</v>
      </c>
      <c r="E304" s="240" t="str">
        <f>+'ACUM-AGOSTO'!A292</f>
        <v>Dirección General de  Innovación y Tecnología</v>
      </c>
      <c r="F304" s="241"/>
      <c r="G304" s="227">
        <f>+'ACUM-AGOSTO'!B292</f>
        <v>10</v>
      </c>
      <c r="H304" s="176"/>
      <c r="I304" s="176"/>
      <c r="J304" s="176"/>
      <c r="K304" s="176"/>
      <c r="L304" s="176"/>
      <c r="M304" s="176"/>
      <c r="N304" s="176"/>
      <c r="O304" s="27"/>
    </row>
    <row r="305" spans="1:15" ht="15.75" customHeight="1" thickBot="1">
      <c r="A305" s="27"/>
      <c r="B305" s="176"/>
      <c r="C305" s="176"/>
      <c r="D305" s="200">
        <v>44</v>
      </c>
      <c r="E305" s="240" t="str">
        <f>+'ACUM-AGOSTO'!A274</f>
        <v>Archivo Municipal</v>
      </c>
      <c r="F305" s="241"/>
      <c r="G305" s="227">
        <f>+'ACUM-AGOSTO'!B274</f>
        <v>11</v>
      </c>
      <c r="H305" s="176"/>
      <c r="I305" s="176"/>
      <c r="J305" s="176"/>
      <c r="K305" s="176"/>
      <c r="L305" s="176"/>
      <c r="M305" s="176"/>
      <c r="N305" s="176"/>
      <c r="O305" s="27"/>
    </row>
    <row r="306" spans="1:15" ht="15.75" customHeight="1" thickBot="1">
      <c r="A306" s="27"/>
      <c r="B306" s="176"/>
      <c r="C306" s="176"/>
      <c r="D306" s="200">
        <v>45</v>
      </c>
      <c r="E306" s="240" t="str">
        <f>+'ACUM-AGOSTO'!A291</f>
        <v>Desarrollo Social Humano</v>
      </c>
      <c r="F306" s="241"/>
      <c r="G306" s="227">
        <f>+'ACUM-AGOSTO'!B291</f>
        <v>12</v>
      </c>
      <c r="H306" s="176"/>
      <c r="I306" s="176"/>
      <c r="J306" s="176"/>
      <c r="K306" s="176"/>
      <c r="L306" s="176"/>
      <c r="M306" s="176"/>
      <c r="N306" s="176"/>
      <c r="O306" s="27"/>
    </row>
    <row r="307" spans="1:15" ht="15.75" customHeight="1" thickBot="1">
      <c r="A307" s="27"/>
      <c r="B307" s="176"/>
      <c r="C307" s="176"/>
      <c r="D307" s="200">
        <v>46</v>
      </c>
      <c r="E307" s="240" t="str">
        <f>+'ACUM-AGOSTO'!A293</f>
        <v>Dirección General de Ecología</v>
      </c>
      <c r="F307" s="241"/>
      <c r="G307" s="227">
        <f>+'ACUM-AGOSTO'!B293</f>
        <v>12</v>
      </c>
      <c r="H307" s="176"/>
      <c r="I307" s="176"/>
      <c r="J307" s="176"/>
      <c r="K307" s="176"/>
      <c r="L307" s="176"/>
      <c r="M307" s="176"/>
      <c r="N307" s="176"/>
      <c r="O307" s="27"/>
    </row>
    <row r="308" spans="1:15" ht="15.75" customHeight="1" thickBot="1">
      <c r="A308" s="27"/>
      <c r="B308" s="176"/>
      <c r="C308" s="176"/>
      <c r="D308" s="200">
        <v>47</v>
      </c>
      <c r="E308" s="240" t="str">
        <f>+'ACUM-AGOSTO'!A271</f>
        <v>Actas y Acuerdos</v>
      </c>
      <c r="F308" s="241"/>
      <c r="G308" s="227">
        <f>+'ACUM-AGOSTO'!B271</f>
        <v>14</v>
      </c>
      <c r="H308" s="176"/>
      <c r="I308" s="176"/>
      <c r="J308" s="176"/>
      <c r="K308" s="176"/>
      <c r="L308" s="176"/>
      <c r="M308" s="176"/>
      <c r="N308" s="176"/>
      <c r="O308" s="27"/>
    </row>
    <row r="309" spans="1:15" ht="15.75" customHeight="1" thickBot="1">
      <c r="A309" s="27"/>
      <c r="B309" s="176"/>
      <c r="C309" s="176"/>
      <c r="D309" s="200">
        <v>48</v>
      </c>
      <c r="E309" s="240" t="str">
        <f>+'ACUM-AGOSTO'!A311</f>
        <v>Patrimonio Municipal</v>
      </c>
      <c r="F309" s="241"/>
      <c r="G309" s="227">
        <f>+'ACUM-AGOSTO'!B311</f>
        <v>16</v>
      </c>
      <c r="H309" s="176"/>
      <c r="I309" s="176"/>
      <c r="J309" s="176"/>
      <c r="K309" s="176"/>
      <c r="L309" s="176"/>
      <c r="M309" s="176"/>
      <c r="N309" s="176"/>
      <c r="O309" s="27"/>
    </row>
    <row r="310" spans="1:15" ht="15.75" thickBot="1">
      <c r="A310" s="27"/>
      <c r="B310" s="176"/>
      <c r="C310" s="176"/>
      <c r="D310" s="200">
        <v>49</v>
      </c>
      <c r="E310" s="240" t="str">
        <f>+'ACUM-AGOSTO'!A325</f>
        <v>Transparencia y Acceso a la Información</v>
      </c>
      <c r="F310" s="241"/>
      <c r="G310" s="227">
        <f>+'ACUM-AGOSTO'!B325</f>
        <v>21</v>
      </c>
      <c r="H310" s="176"/>
      <c r="I310" s="176"/>
      <c r="J310" s="176"/>
      <c r="K310" s="176"/>
      <c r="L310" s="176"/>
      <c r="M310" s="176"/>
      <c r="N310" s="176"/>
      <c r="O310" s="27"/>
    </row>
    <row r="311" spans="1:15" ht="15.75" customHeight="1" thickBot="1">
      <c r="A311" s="27"/>
      <c r="B311" s="176"/>
      <c r="C311" s="176"/>
      <c r="D311" s="200">
        <v>50</v>
      </c>
      <c r="E311" s="240" t="str">
        <f>+'ACUM-AGOSTO'!A294</f>
        <v>Dirección General de Inspección de Reglamentos</v>
      </c>
      <c r="F311" s="241"/>
      <c r="G311" s="227">
        <f>+'ACUM-AGOSTO'!B294</f>
        <v>22</v>
      </c>
      <c r="H311" s="176"/>
      <c r="I311" s="176"/>
      <c r="J311" s="176"/>
      <c r="K311" s="176"/>
      <c r="L311" s="176"/>
      <c r="M311" s="176"/>
      <c r="N311" s="176"/>
      <c r="O311" s="27"/>
    </row>
    <row r="312" spans="1:15" ht="15.75" customHeight="1" thickBot="1">
      <c r="A312" s="27"/>
      <c r="B312" s="176"/>
      <c r="C312" s="176"/>
      <c r="D312" s="200">
        <v>51</v>
      </c>
      <c r="E312" s="240" t="str">
        <f>+'ACUM-AGOSTO'!A323</f>
        <v>Sindicatura</v>
      </c>
      <c r="F312" s="241"/>
      <c r="G312" s="227">
        <f>+'ACUM-AGOSTO'!B323</f>
        <v>25</v>
      </c>
      <c r="H312" s="176"/>
      <c r="I312" s="176"/>
      <c r="J312" s="176"/>
      <c r="K312" s="176"/>
      <c r="L312" s="176"/>
      <c r="M312" s="176"/>
      <c r="N312" s="176"/>
      <c r="O312" s="27"/>
    </row>
    <row r="313" spans="1:15" ht="15.75" thickBot="1">
      <c r="A313" s="27"/>
      <c r="B313" s="176"/>
      <c r="C313" s="176"/>
      <c r="D313" s="200">
        <v>52</v>
      </c>
      <c r="E313" s="240" t="str">
        <f>+'ACUM-AGOSTO'!A308</f>
        <v>Oficialía Mayor de Padrón y Licencias</v>
      </c>
      <c r="F313" s="241"/>
      <c r="G313" s="227">
        <f>+'ACUM-AGOSTO'!B308</f>
        <v>39</v>
      </c>
      <c r="H313" s="176"/>
      <c r="I313" s="176"/>
      <c r="J313" s="176"/>
      <c r="K313" s="176"/>
      <c r="L313" s="176"/>
      <c r="M313" s="176"/>
      <c r="N313" s="176"/>
      <c r="O313" s="27"/>
    </row>
    <row r="314" spans="1:15" ht="15.75" customHeight="1" thickBot="1">
      <c r="A314" s="27"/>
      <c r="B314" s="176"/>
      <c r="C314" s="176"/>
      <c r="D314" s="200">
        <v>53</v>
      </c>
      <c r="E314" s="240" t="str">
        <f>+'ACUM-AGOSTO'!A281</f>
        <v>Comisaría General de Seguridad Pública</v>
      </c>
      <c r="F314" s="241"/>
      <c r="G314" s="227">
        <f>+'ACUM-AGOSTO'!B281</f>
        <v>43</v>
      </c>
      <c r="H314" s="176"/>
      <c r="I314" s="176"/>
      <c r="J314" s="176"/>
      <c r="K314" s="176"/>
      <c r="L314" s="176"/>
      <c r="M314" s="176"/>
      <c r="N314" s="176"/>
      <c r="O314" s="27"/>
    </row>
    <row r="315" spans="1:15" ht="15.75" customHeight="1" thickBot="1">
      <c r="A315" s="27"/>
      <c r="B315" s="176"/>
      <c r="C315" s="176"/>
      <c r="D315" s="200">
        <v>54</v>
      </c>
      <c r="E315" s="240" t="str">
        <f>+'ACUM-AGOSTO'!A324</f>
        <v>Tesorería</v>
      </c>
      <c r="F315" s="241"/>
      <c r="G315" s="227">
        <f>+'ACUM-AGOSTO'!B324</f>
        <v>44</v>
      </c>
      <c r="H315" s="176"/>
      <c r="I315" s="176"/>
      <c r="J315" s="176"/>
      <c r="K315" s="176"/>
      <c r="L315" s="176"/>
      <c r="M315" s="176"/>
      <c r="N315" s="176"/>
      <c r="O315" s="27"/>
    </row>
    <row r="316" spans="1:15" ht="15.75" customHeight="1" thickBot="1">
      <c r="A316" s="27"/>
      <c r="B316" s="176"/>
      <c r="C316" s="176"/>
      <c r="D316" s="200">
        <v>55</v>
      </c>
      <c r="E316" s="240" t="str">
        <f>+'ACUM-AGOSTO'!A307</f>
        <v>Oficialía Mayor Administrativa</v>
      </c>
      <c r="F316" s="241"/>
      <c r="G316" s="227">
        <f>+'ACUM-AGOSTO'!B307</f>
        <v>48</v>
      </c>
      <c r="H316" s="176"/>
      <c r="I316" s="176"/>
      <c r="J316" s="176"/>
      <c r="K316" s="176"/>
      <c r="L316" s="176"/>
      <c r="M316" s="176"/>
      <c r="N316" s="176"/>
      <c r="O316" s="27"/>
    </row>
    <row r="317" spans="1:15" ht="15.75" thickBot="1">
      <c r="A317" s="27"/>
      <c r="B317" s="176"/>
      <c r="C317" s="176"/>
      <c r="D317" s="200">
        <v>56</v>
      </c>
      <c r="E317" s="240" t="str">
        <f>+'ACUM-AGOSTO'!A295</f>
        <v>Dirección General de Obras Públicas</v>
      </c>
      <c r="F317" s="241"/>
      <c r="G317" s="227">
        <f>+'ACUM-AGOSTO'!B295</f>
        <v>91</v>
      </c>
      <c r="H317" s="176"/>
      <c r="I317" s="176"/>
      <c r="J317" s="176"/>
      <c r="K317" s="176"/>
      <c r="L317" s="176"/>
      <c r="M317" s="176"/>
      <c r="N317" s="176"/>
      <c r="O317" s="27"/>
    </row>
    <row r="318" spans="1:15" ht="15.75" thickBot="1">
      <c r="A318" s="27"/>
      <c r="B318" s="176"/>
      <c r="C318" s="176"/>
      <c r="D318" s="176"/>
      <c r="E318" s="176"/>
      <c r="F318" s="176"/>
      <c r="G318" s="176"/>
      <c r="H318" s="176"/>
      <c r="I318" s="176"/>
      <c r="J318" s="176"/>
      <c r="K318" s="176"/>
      <c r="L318" s="176"/>
      <c r="M318" s="176"/>
      <c r="N318" s="176"/>
      <c r="O318" s="27"/>
    </row>
    <row r="319" spans="1:15" s="169" customFormat="1" ht="16.5" thickBot="1">
      <c r="A319" s="166"/>
      <c r="B319" s="176"/>
      <c r="C319" s="176"/>
      <c r="D319" s="176"/>
      <c r="E319" s="176"/>
      <c r="F319" s="228" t="s">
        <v>2</v>
      </c>
      <c r="G319" s="229">
        <f>SUM(G262:G318)</f>
        <v>512</v>
      </c>
      <c r="H319" s="176"/>
      <c r="I319" s="176"/>
      <c r="J319" s="176"/>
      <c r="K319" s="176"/>
      <c r="L319" s="176"/>
      <c r="M319" s="176"/>
      <c r="N319" s="176"/>
      <c r="O319" s="166"/>
    </row>
    <row r="320" spans="1:15" ht="15.75" thickBot="1">
      <c r="A320" s="27"/>
      <c r="B320" s="176"/>
      <c r="C320" s="176"/>
      <c r="D320" s="176"/>
      <c r="E320" s="176"/>
      <c r="F320" s="176"/>
      <c r="G320" s="176"/>
      <c r="H320" s="176"/>
      <c r="I320" s="176"/>
      <c r="J320" s="176"/>
      <c r="K320" s="176"/>
      <c r="L320" s="176"/>
      <c r="M320" s="176"/>
      <c r="N320" s="176"/>
      <c r="O320" s="27"/>
    </row>
    <row r="321" spans="1:15" ht="16.5" thickBot="1">
      <c r="A321" s="27"/>
      <c r="B321" s="619" t="s">
        <v>182</v>
      </c>
      <c r="C321" s="620"/>
      <c r="D321" s="620"/>
      <c r="E321" s="620"/>
      <c r="F321" s="620"/>
      <c r="G321" s="620"/>
      <c r="H321" s="620"/>
      <c r="I321" s="620"/>
      <c r="J321" s="620"/>
      <c r="K321" s="620"/>
      <c r="L321" s="620"/>
      <c r="M321" s="620"/>
      <c r="N321" s="621"/>
      <c r="O321" s="27"/>
    </row>
    <row r="322" spans="1:15">
      <c r="A322" s="27"/>
      <c r="B322" s="176"/>
      <c r="C322" s="176"/>
      <c r="D322" s="176"/>
      <c r="E322" s="176"/>
      <c r="F322" s="176"/>
      <c r="G322" s="176"/>
      <c r="H322" s="176"/>
      <c r="I322" s="176"/>
      <c r="J322" s="176"/>
      <c r="K322" s="176"/>
      <c r="L322" s="176"/>
      <c r="M322" s="176"/>
      <c r="N322" s="176"/>
      <c r="O322" s="27"/>
    </row>
    <row r="323" spans="1:15">
      <c r="A323" s="27"/>
      <c r="B323" s="176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27"/>
    </row>
    <row r="324" spans="1:15">
      <c r="A324" s="27"/>
      <c r="B324" s="176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27"/>
    </row>
    <row r="325" spans="1:15">
      <c r="A325" s="27"/>
      <c r="B325" s="176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27"/>
    </row>
    <row r="326" spans="1:15">
      <c r="A326" s="27"/>
      <c r="B326" s="176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27"/>
    </row>
    <row r="327" spans="1:15">
      <c r="A327" s="27"/>
      <c r="B327" s="176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27"/>
    </row>
    <row r="328" spans="1:15">
      <c r="A328" s="27"/>
      <c r="B328" s="176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27"/>
    </row>
    <row r="329" spans="1:15">
      <c r="A329" s="27"/>
      <c r="B329" s="176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27"/>
    </row>
    <row r="330" spans="1:15">
      <c r="A330" s="27"/>
      <c r="B330" s="176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27"/>
    </row>
    <row r="331" spans="1:15">
      <c r="A331" s="27"/>
      <c r="B331" s="176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27"/>
    </row>
    <row r="332" spans="1:15">
      <c r="A332" s="27"/>
      <c r="B332" s="176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27"/>
    </row>
    <row r="333" spans="1:15">
      <c r="A333" s="27"/>
      <c r="B333" s="176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27"/>
    </row>
    <row r="334" spans="1:15">
      <c r="A334" s="27"/>
      <c r="B334" s="176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27"/>
    </row>
    <row r="335" spans="1:15">
      <c r="A335" s="27"/>
      <c r="B335" s="176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27"/>
    </row>
    <row r="336" spans="1:15">
      <c r="A336" s="27"/>
      <c r="B336" s="176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27"/>
    </row>
    <row r="337" spans="1:15">
      <c r="A337" s="27"/>
      <c r="B337" s="176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27"/>
    </row>
    <row r="338" spans="1:15">
      <c r="A338" s="27"/>
      <c r="B338" s="176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27"/>
    </row>
    <row r="339" spans="1:15">
      <c r="A339" s="27"/>
      <c r="B339" s="176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27"/>
    </row>
    <row r="340" spans="1:15">
      <c r="A340" s="27"/>
      <c r="B340" s="176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27"/>
    </row>
    <row r="341" spans="1:15">
      <c r="A341" s="27"/>
      <c r="B341" s="176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27"/>
    </row>
    <row r="342" spans="1:15">
      <c r="A342" s="27"/>
      <c r="B342" s="176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27"/>
    </row>
    <row r="343" spans="1:15">
      <c r="A343" s="27"/>
      <c r="B343" s="176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27"/>
    </row>
    <row r="344" spans="1:15">
      <c r="A344" s="27"/>
      <c r="B344" s="176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27"/>
    </row>
    <row r="345" spans="1:15">
      <c r="A345" s="27"/>
      <c r="B345" s="176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27"/>
    </row>
    <row r="346" spans="1:15">
      <c r="A346" s="27"/>
      <c r="B346" s="176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27"/>
    </row>
    <row r="347" spans="1:15">
      <c r="A347" s="27"/>
      <c r="B347" s="176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27"/>
    </row>
    <row r="348" spans="1:15">
      <c r="A348" s="27"/>
      <c r="B348" s="176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27"/>
    </row>
    <row r="349" spans="1:15">
      <c r="A349" s="27"/>
      <c r="B349" s="176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27"/>
    </row>
    <row r="350" spans="1:15">
      <c r="A350" s="27"/>
      <c r="B350" s="176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27"/>
    </row>
    <row r="351" spans="1:15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</row>
  </sheetData>
  <mergeCells count="40">
    <mergeCell ref="E101:G101"/>
    <mergeCell ref="B12:N12"/>
    <mergeCell ref="B13:N13"/>
    <mergeCell ref="B14:N14"/>
    <mergeCell ref="C20:F20"/>
    <mergeCell ref="H20:L20"/>
    <mergeCell ref="D21:E21"/>
    <mergeCell ref="D22:E22"/>
    <mergeCell ref="D23:E23"/>
    <mergeCell ref="D46:J46"/>
    <mergeCell ref="D99:I99"/>
    <mergeCell ref="E100:G100"/>
    <mergeCell ref="E165:I165"/>
    <mergeCell ref="E102:G102"/>
    <mergeCell ref="E105:G105"/>
    <mergeCell ref="E106:G106"/>
    <mergeCell ref="E103:G103"/>
    <mergeCell ref="E104:G104"/>
    <mergeCell ref="E147:I147"/>
    <mergeCell ref="E148:H148"/>
    <mergeCell ref="E153:I153"/>
    <mergeCell ref="E154:H154"/>
    <mergeCell ref="E159:I159"/>
    <mergeCell ref="E160:H160"/>
    <mergeCell ref="D261:G261"/>
    <mergeCell ref="B321:N321"/>
    <mergeCell ref="E52:H52"/>
    <mergeCell ref="E274:F274"/>
    <mergeCell ref="E207:G207"/>
    <mergeCell ref="D233:I233"/>
    <mergeCell ref="E234:G234"/>
    <mergeCell ref="E235:G235"/>
    <mergeCell ref="E237:G237"/>
    <mergeCell ref="E236:G236"/>
    <mergeCell ref="E166:H166"/>
    <mergeCell ref="D174:I174"/>
    <mergeCell ref="D203:I203"/>
    <mergeCell ref="E204:G204"/>
    <mergeCell ref="E206:G206"/>
    <mergeCell ref="E205:G205"/>
  </mergeCells>
  <pageMargins left="0.19685039370078741" right="0.19685039370078741" top="0.74803149606299213" bottom="0.74803149606299213" header="0.31496062992125984" footer="0.31496062992125984"/>
  <pageSetup paperSize="124" scale="7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P339"/>
  <sheetViews>
    <sheetView workbookViewId="0">
      <selection activeCell="E47" sqref="E47:G47"/>
    </sheetView>
  </sheetViews>
  <sheetFormatPr baseColWidth="10" defaultRowHeight="15"/>
  <cols>
    <col min="1" max="1" width="3.5703125" style="122" customWidth="1"/>
    <col min="2" max="2" width="6.7109375" style="51" customWidth="1"/>
    <col min="3" max="3" width="27.5703125" style="122" customWidth="1"/>
    <col min="4" max="4" width="11.5703125" style="122" customWidth="1"/>
    <col min="5" max="5" width="14.140625" style="122" customWidth="1"/>
    <col min="6" max="6" width="22.42578125" style="122" customWidth="1"/>
    <col min="7" max="7" width="11.7109375" style="122" customWidth="1"/>
    <col min="8" max="8" width="12.85546875" style="122" customWidth="1"/>
    <col min="9" max="9" width="14" style="122" customWidth="1"/>
    <col min="10" max="10" width="17.85546875" style="122" customWidth="1"/>
    <col min="11" max="11" width="12.140625" style="122" customWidth="1"/>
    <col min="12" max="12" width="14.28515625" style="122" customWidth="1"/>
    <col min="13" max="13" width="13.28515625" style="122" customWidth="1"/>
    <col min="14" max="14" width="2.5703125" style="122" customWidth="1"/>
    <col min="15" max="15" width="3.5703125" style="122" customWidth="1"/>
    <col min="16" max="16384" width="11.42578125" style="122"/>
  </cols>
  <sheetData>
    <row r="1" spans="1:1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>
      <c r="A2" s="2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27"/>
    </row>
    <row r="3" spans="1:15">
      <c r="A3" s="2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27"/>
    </row>
    <row r="4" spans="1:15">
      <c r="A4" s="27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7"/>
    </row>
    <row r="5" spans="1:15">
      <c r="A5" s="27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27"/>
    </row>
    <row r="6" spans="1:15">
      <c r="A6" s="27"/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27"/>
    </row>
    <row r="7" spans="1:15">
      <c r="A7" s="27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27"/>
    </row>
    <row r="8" spans="1:15">
      <c r="A8" s="27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27"/>
    </row>
    <row r="9" spans="1:15">
      <c r="A9" s="27"/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27"/>
    </row>
    <row r="10" spans="1:15">
      <c r="A10" s="27"/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27"/>
    </row>
    <row r="11" spans="1:15" ht="15.75" thickBot="1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</row>
    <row r="12" spans="1:15" ht="38.25">
      <c r="A12" s="27"/>
      <c r="B12" s="590" t="s">
        <v>120</v>
      </c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2"/>
      <c r="O12" s="27"/>
    </row>
    <row r="13" spans="1:15" ht="38.25">
      <c r="A13" s="27"/>
      <c r="B13" s="593" t="s">
        <v>121</v>
      </c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5"/>
      <c r="O13" s="27"/>
    </row>
    <row r="14" spans="1:15" ht="39" thickBot="1">
      <c r="A14" s="27"/>
      <c r="B14" s="596" t="s">
        <v>537</v>
      </c>
      <c r="C14" s="597"/>
      <c r="D14" s="597"/>
      <c r="E14" s="597"/>
      <c r="F14" s="597"/>
      <c r="G14" s="597"/>
      <c r="H14" s="597"/>
      <c r="I14" s="597"/>
      <c r="J14" s="597"/>
      <c r="K14" s="597"/>
      <c r="L14" s="597"/>
      <c r="M14" s="597"/>
      <c r="N14" s="598"/>
      <c r="O14" s="27"/>
    </row>
    <row r="15" spans="1:15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</row>
    <row r="16" spans="1:15">
      <c r="A16" s="27"/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7"/>
    </row>
    <row r="17" spans="1:16">
      <c r="A17" s="27"/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27"/>
    </row>
    <row r="18" spans="1:16" ht="60" customHeight="1">
      <c r="A18" s="27"/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27"/>
    </row>
    <row r="19" spans="1:16" ht="120.75" customHeight="1" thickBot="1">
      <c r="A19" s="27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7"/>
    </row>
    <row r="20" spans="1:16" ht="20.25" customHeight="1" thickBot="1">
      <c r="A20" s="27"/>
      <c r="B20" s="176"/>
      <c r="C20" s="599" t="s">
        <v>123</v>
      </c>
      <c r="D20" s="600"/>
      <c r="E20" s="600"/>
      <c r="F20" s="601"/>
      <c r="G20" s="176"/>
      <c r="H20" s="599" t="s">
        <v>208</v>
      </c>
      <c r="I20" s="600"/>
      <c r="J20" s="600"/>
      <c r="K20" s="600"/>
      <c r="L20" s="601"/>
      <c r="M20" s="176"/>
      <c r="N20" s="176"/>
      <c r="O20" s="27"/>
      <c r="P20" s="29"/>
    </row>
    <row r="21" spans="1:16" ht="15.75" thickBot="1">
      <c r="A21" s="27"/>
      <c r="B21" s="176"/>
      <c r="C21" s="94" t="s">
        <v>37</v>
      </c>
      <c r="D21" s="602" t="s">
        <v>1</v>
      </c>
      <c r="E21" s="603"/>
      <c r="F21" s="94" t="s">
        <v>2</v>
      </c>
      <c r="G21" s="176"/>
      <c r="H21" s="94" t="s">
        <v>5</v>
      </c>
      <c r="I21" s="94" t="s">
        <v>4</v>
      </c>
      <c r="J21" s="94" t="s">
        <v>6</v>
      </c>
      <c r="K21" s="94" t="s">
        <v>122</v>
      </c>
      <c r="L21" s="94" t="s">
        <v>2</v>
      </c>
      <c r="M21" s="176"/>
      <c r="N21" s="176"/>
      <c r="O21" s="27"/>
      <c r="P21" s="29"/>
    </row>
    <row r="22" spans="1:16" ht="16.5" thickBot="1">
      <c r="A22" s="27"/>
      <c r="B22" s="176"/>
      <c r="C22" s="200">
        <f>+'ACUM-OCTUBRE'!B9</f>
        <v>0</v>
      </c>
      <c r="D22" s="607">
        <f>+'ACUM-OCTUBRE'!B10</f>
        <v>0</v>
      </c>
      <c r="E22" s="616"/>
      <c r="F22" s="201">
        <f>SUM(C22:E22)</f>
        <v>0</v>
      </c>
      <c r="G22" s="176"/>
      <c r="H22" s="200">
        <f>+'ACUM-OCTUBRE'!B16</f>
        <v>0</v>
      </c>
      <c r="I22" s="200">
        <f>+'ACUM-OCTUBRE'!B15</f>
        <v>0</v>
      </c>
      <c r="J22" s="200">
        <f>+'ACUM-OCTUBRE'!B17</f>
        <v>0</v>
      </c>
      <c r="K22" s="200">
        <f>+'ACUM-JUNIO'!B15</f>
        <v>0</v>
      </c>
      <c r="L22" s="201">
        <f>SUM(H22:K22)</f>
        <v>0</v>
      </c>
      <c r="M22" s="176"/>
      <c r="N22" s="176"/>
      <c r="O22" s="27"/>
      <c r="P22" s="29"/>
    </row>
    <row r="23" spans="1:16" ht="27.75" customHeight="1" thickBot="1">
      <c r="A23" s="27"/>
      <c r="B23" s="176"/>
      <c r="C23" s="202" t="e">
        <f>+C22/F22</f>
        <v>#DIV/0!</v>
      </c>
      <c r="D23" s="617" t="e">
        <f>+D22/F22</f>
        <v>#DIV/0!</v>
      </c>
      <c r="E23" s="618"/>
      <c r="F23" s="203" t="e">
        <f>SUM(C23:E23)</f>
        <v>#DIV/0!</v>
      </c>
      <c r="G23" s="176"/>
      <c r="H23" s="202" t="e">
        <f>+H22/L22</f>
        <v>#DIV/0!</v>
      </c>
      <c r="I23" s="202" t="e">
        <f>+I22/L22</f>
        <v>#DIV/0!</v>
      </c>
      <c r="J23" s="202" t="e">
        <f>+J22/L22</f>
        <v>#DIV/0!</v>
      </c>
      <c r="K23" s="202" t="e">
        <f>+K22/L22</f>
        <v>#DIV/0!</v>
      </c>
      <c r="L23" s="203" t="e">
        <f>SUM(H23:K23)</f>
        <v>#DIV/0!</v>
      </c>
      <c r="M23" s="176"/>
      <c r="N23" s="176"/>
      <c r="O23" s="27"/>
      <c r="P23" s="29"/>
    </row>
    <row r="24" spans="1:16" ht="25.5" customHeight="1">
      <c r="A24" s="27"/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7"/>
      <c r="P24" s="29"/>
    </row>
    <row r="25" spans="1:16" ht="18.75" customHeight="1">
      <c r="A25" s="27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27"/>
      <c r="P25" s="29"/>
    </row>
    <row r="26" spans="1:16">
      <c r="A26" s="27"/>
      <c r="B26" s="176"/>
      <c r="C26" s="176"/>
      <c r="D26" s="51"/>
      <c r="E26" s="51"/>
      <c r="F26" s="51"/>
      <c r="G26" s="176"/>
      <c r="H26" s="51"/>
      <c r="I26" s="51"/>
      <c r="J26" s="63"/>
      <c r="K26" s="63"/>
      <c r="L26" s="63"/>
      <c r="M26" s="176"/>
      <c r="N26" s="176"/>
      <c r="O26" s="27"/>
    </row>
    <row r="27" spans="1:16">
      <c r="A27" s="27"/>
      <c r="B27" s="176"/>
      <c r="C27" s="176"/>
      <c r="D27" s="51"/>
      <c r="E27" s="51"/>
      <c r="F27" s="51"/>
      <c r="G27" s="176"/>
      <c r="H27" s="51"/>
      <c r="I27" s="51"/>
      <c r="J27" s="51"/>
      <c r="K27" s="51"/>
      <c r="L27" s="51"/>
      <c r="M27" s="176"/>
      <c r="N27" s="176"/>
      <c r="O27" s="27"/>
    </row>
    <row r="28" spans="1:16">
      <c r="A28" s="27"/>
      <c r="B28" s="176"/>
      <c r="C28" s="176"/>
      <c r="D28" s="51"/>
      <c r="E28" s="51"/>
      <c r="F28" s="51"/>
      <c r="G28" s="176"/>
      <c r="H28" s="51"/>
      <c r="I28" s="51"/>
      <c r="J28" s="51"/>
      <c r="K28" s="51"/>
      <c r="L28" s="51"/>
      <c r="M28" s="176"/>
      <c r="N28" s="176"/>
      <c r="O28" s="27"/>
    </row>
    <row r="29" spans="1:16">
      <c r="A29" s="27"/>
      <c r="B29" s="176"/>
      <c r="C29" s="176"/>
      <c r="D29" s="51"/>
      <c r="E29" s="51"/>
      <c r="F29" s="51"/>
      <c r="G29" s="176"/>
      <c r="H29" s="51"/>
      <c r="I29" s="51"/>
      <c r="J29" s="51"/>
      <c r="K29" s="51"/>
      <c r="L29" s="51"/>
      <c r="M29" s="176"/>
      <c r="N29" s="176"/>
      <c r="O29" s="27"/>
    </row>
    <row r="30" spans="1:16">
      <c r="A30" s="27"/>
      <c r="B30" s="176"/>
      <c r="C30" s="176"/>
      <c r="D30" s="51"/>
      <c r="E30" s="51"/>
      <c r="F30" s="51"/>
      <c r="G30" s="176"/>
      <c r="H30" s="51"/>
      <c r="I30" s="51"/>
      <c r="J30" s="51"/>
      <c r="K30" s="51"/>
      <c r="L30" s="51"/>
      <c r="M30" s="176"/>
      <c r="N30" s="176"/>
      <c r="O30" s="27"/>
    </row>
    <row r="31" spans="1:16">
      <c r="A31" s="27"/>
      <c r="B31" s="176"/>
      <c r="C31" s="176"/>
      <c r="D31" s="51"/>
      <c r="E31" s="51"/>
      <c r="F31" s="51"/>
      <c r="G31" s="176"/>
      <c r="H31" s="51"/>
      <c r="I31" s="51"/>
      <c r="J31" s="51"/>
      <c r="K31" s="51"/>
      <c r="L31" s="51"/>
      <c r="M31" s="176"/>
      <c r="N31" s="176"/>
      <c r="O31" s="27"/>
    </row>
    <row r="32" spans="1:16">
      <c r="A32" s="27"/>
      <c r="B32" s="176"/>
      <c r="C32" s="176"/>
      <c r="D32" s="51"/>
      <c r="E32" s="51"/>
      <c r="F32" s="51"/>
      <c r="G32" s="176"/>
      <c r="H32" s="51"/>
      <c r="I32" s="51"/>
      <c r="J32" s="51"/>
      <c r="K32" s="51"/>
      <c r="L32" s="51"/>
      <c r="M32" s="176"/>
      <c r="N32" s="176"/>
      <c r="O32" s="27"/>
    </row>
    <row r="33" spans="1:15">
      <c r="A33" s="27"/>
      <c r="B33" s="176"/>
      <c r="C33" s="176"/>
      <c r="D33" s="51"/>
      <c r="E33" s="51"/>
      <c r="F33" s="51"/>
      <c r="G33" s="176"/>
      <c r="H33" s="51"/>
      <c r="I33" s="51"/>
      <c r="J33" s="51"/>
      <c r="K33" s="51"/>
      <c r="L33" s="51"/>
      <c r="M33" s="176"/>
      <c r="N33" s="176"/>
      <c r="O33" s="27"/>
    </row>
    <row r="34" spans="1:15">
      <c r="A34" s="27"/>
      <c r="B34" s="176"/>
      <c r="C34" s="176"/>
      <c r="D34" s="51"/>
      <c r="E34" s="51"/>
      <c r="F34" s="51"/>
      <c r="G34" s="176"/>
      <c r="H34" s="51"/>
      <c r="I34" s="51"/>
      <c r="J34" s="51"/>
      <c r="K34" s="51"/>
      <c r="L34" s="51"/>
      <c r="M34" s="176"/>
      <c r="N34" s="176"/>
      <c r="O34" s="27"/>
    </row>
    <row r="35" spans="1:15">
      <c r="A35" s="27"/>
      <c r="B35" s="176"/>
      <c r="C35" s="176"/>
      <c r="D35" s="51"/>
      <c r="E35" s="51"/>
      <c r="F35" s="51"/>
      <c r="G35" s="176"/>
      <c r="H35" s="51"/>
      <c r="I35" s="51"/>
      <c r="J35" s="51"/>
      <c r="K35" s="51"/>
      <c r="L35" s="51"/>
      <c r="M35" s="176"/>
      <c r="N35" s="176"/>
      <c r="O35" s="27"/>
    </row>
    <row r="36" spans="1:15">
      <c r="A36" s="27"/>
      <c r="B36" s="176"/>
      <c r="C36" s="176"/>
      <c r="D36" s="51"/>
      <c r="E36" s="51"/>
      <c r="F36" s="51"/>
      <c r="G36" s="176"/>
      <c r="H36" s="51"/>
      <c r="I36" s="51"/>
      <c r="J36" s="51"/>
      <c r="K36" s="51"/>
      <c r="L36" s="51"/>
      <c r="M36" s="176"/>
      <c r="N36" s="176"/>
      <c r="O36" s="27"/>
    </row>
    <row r="37" spans="1:15">
      <c r="A37" s="27"/>
      <c r="B37" s="176"/>
      <c r="C37" s="176"/>
      <c r="D37" s="51"/>
      <c r="E37" s="51"/>
      <c r="F37" s="51"/>
      <c r="G37" s="176"/>
      <c r="H37" s="51"/>
      <c r="I37" s="51"/>
      <c r="J37" s="51"/>
      <c r="K37" s="51"/>
      <c r="L37" s="51"/>
      <c r="M37" s="176"/>
      <c r="N37" s="176"/>
      <c r="O37" s="27"/>
    </row>
    <row r="38" spans="1:15">
      <c r="A38" s="27"/>
      <c r="B38" s="176"/>
      <c r="C38" s="176"/>
      <c r="D38" s="51"/>
      <c r="E38" s="51"/>
      <c r="F38" s="51"/>
      <c r="G38" s="176"/>
      <c r="H38" s="51"/>
      <c r="I38" s="51"/>
      <c r="J38" s="51"/>
      <c r="K38" s="51"/>
      <c r="L38" s="51"/>
      <c r="M38" s="176"/>
      <c r="N38" s="176"/>
      <c r="O38" s="27"/>
    </row>
    <row r="39" spans="1:15">
      <c r="A39" s="27"/>
      <c r="B39" s="176"/>
      <c r="C39" s="176"/>
      <c r="D39" s="51"/>
      <c r="E39" s="51"/>
      <c r="F39" s="51"/>
      <c r="G39" s="176"/>
      <c r="H39" s="51"/>
      <c r="I39" s="51"/>
      <c r="J39" s="51"/>
      <c r="K39" s="51"/>
      <c r="L39" s="51"/>
      <c r="M39" s="176"/>
      <c r="N39" s="176"/>
      <c r="O39" s="27"/>
    </row>
    <row r="40" spans="1:15">
      <c r="A40" s="27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7"/>
    </row>
    <row r="41" spans="1:15">
      <c r="A41" s="27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7"/>
    </row>
    <row r="42" spans="1:15">
      <c r="A42" s="27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7"/>
    </row>
    <row r="43" spans="1:15" ht="19.5" thickBot="1">
      <c r="A43" s="27"/>
      <c r="B43" s="176"/>
      <c r="C43" s="176"/>
      <c r="D43" s="622" t="s">
        <v>124</v>
      </c>
      <c r="E43" s="622"/>
      <c r="F43" s="622"/>
      <c r="G43" s="622"/>
      <c r="H43" s="622"/>
      <c r="I43" s="622"/>
      <c r="J43" s="176"/>
      <c r="K43" s="176"/>
      <c r="L43" s="176"/>
      <c r="M43" s="176"/>
      <c r="N43" s="176"/>
      <c r="O43" s="27"/>
    </row>
    <row r="44" spans="1:15" ht="15.75" thickBot="1">
      <c r="A44" s="27"/>
      <c r="B44" s="176"/>
      <c r="C44" s="176"/>
      <c r="D44" s="200">
        <v>1</v>
      </c>
      <c r="E44" s="765" t="s">
        <v>11</v>
      </c>
      <c r="F44" s="766"/>
      <c r="G44" s="767"/>
      <c r="H44" s="200">
        <f>+'ACUM-OCTUBRE'!B48</f>
        <v>0</v>
      </c>
      <c r="I44" s="202">
        <f>+H44/H59</f>
        <v>0</v>
      </c>
      <c r="J44" s="176"/>
      <c r="K44" s="176"/>
      <c r="L44" s="176"/>
      <c r="M44" s="176"/>
      <c r="N44" s="176"/>
      <c r="O44" s="27"/>
    </row>
    <row r="45" spans="1:15" ht="29.25" customHeight="1" thickBot="1">
      <c r="A45" s="27"/>
      <c r="B45" s="176"/>
      <c r="C45" s="176"/>
      <c r="D45" s="200">
        <v>2</v>
      </c>
      <c r="E45" s="765" t="s">
        <v>253</v>
      </c>
      <c r="F45" s="766"/>
      <c r="G45" s="767"/>
      <c r="H45" s="200">
        <f>+'ACUM-OCTUBRE'!B49</f>
        <v>0</v>
      </c>
      <c r="I45" s="202">
        <f>+H45/H59</f>
        <v>0</v>
      </c>
      <c r="J45" s="176"/>
      <c r="K45" s="176"/>
      <c r="L45" s="176"/>
      <c r="M45" s="176"/>
      <c r="N45" s="176"/>
      <c r="O45" s="27"/>
    </row>
    <row r="46" spans="1:15" ht="15.75" thickBot="1">
      <c r="A46" s="27"/>
      <c r="B46" s="176"/>
      <c r="C46" s="176"/>
      <c r="D46" s="200">
        <v>3</v>
      </c>
      <c r="E46" s="765" t="s">
        <v>12</v>
      </c>
      <c r="F46" s="766"/>
      <c r="G46" s="767"/>
      <c r="H46" s="200">
        <f>+'ACUM-OCTUBRE'!B50</f>
        <v>0</v>
      </c>
      <c r="I46" s="202">
        <f>+H46/H59</f>
        <v>0</v>
      </c>
      <c r="J46" s="176"/>
      <c r="K46" s="176"/>
      <c r="L46" s="176"/>
      <c r="M46" s="176"/>
      <c r="N46" s="176"/>
      <c r="O46" s="27"/>
    </row>
    <row r="47" spans="1:15" ht="15.75" thickBot="1">
      <c r="A47" s="27"/>
      <c r="B47" s="176"/>
      <c r="C47" s="176"/>
      <c r="D47" s="200">
        <v>4</v>
      </c>
      <c r="E47" s="765" t="s">
        <v>273</v>
      </c>
      <c r="F47" s="766"/>
      <c r="G47" s="767"/>
      <c r="H47" s="408">
        <f>+'ACUM-OCTUBRE'!B51</f>
        <v>0</v>
      </c>
      <c r="I47" s="202">
        <f>+H47/H59</f>
        <v>0</v>
      </c>
      <c r="J47" s="176"/>
      <c r="K47" s="176"/>
      <c r="L47" s="176"/>
      <c r="M47" s="176"/>
      <c r="N47" s="176"/>
      <c r="O47" s="27"/>
    </row>
    <row r="48" spans="1:15" ht="15.75" thickBot="1">
      <c r="A48" s="27"/>
      <c r="B48" s="176"/>
      <c r="C48" s="176"/>
      <c r="D48" s="200">
        <v>5</v>
      </c>
      <c r="E48" s="765" t="s">
        <v>14</v>
      </c>
      <c r="F48" s="766"/>
      <c r="G48" s="767"/>
      <c r="H48" s="200">
        <f>+'ACUM-OCTUBRE'!B53</f>
        <v>0</v>
      </c>
      <c r="I48" s="202">
        <f>+H48/H59</f>
        <v>0</v>
      </c>
      <c r="J48" s="176"/>
      <c r="K48" s="176"/>
      <c r="L48" s="176"/>
      <c r="M48" s="176"/>
      <c r="N48" s="176"/>
      <c r="O48" s="27"/>
    </row>
    <row r="49" spans="1:15" ht="15.75" thickBot="1">
      <c r="A49" s="27"/>
      <c r="B49" s="176"/>
      <c r="C49" s="176"/>
      <c r="D49" s="200">
        <v>6</v>
      </c>
      <c r="E49" s="765" t="s">
        <v>235</v>
      </c>
      <c r="F49" s="766"/>
      <c r="G49" s="767"/>
      <c r="H49" s="200">
        <f>+'ACUM-OCTUBRE'!B54</f>
        <v>0</v>
      </c>
      <c r="I49" s="202">
        <f>+H49/H59</f>
        <v>0</v>
      </c>
      <c r="J49" s="176"/>
      <c r="K49" s="176"/>
      <c r="L49" s="176"/>
      <c r="M49" s="176"/>
      <c r="N49" s="176"/>
      <c r="O49" s="27"/>
    </row>
    <row r="50" spans="1:15" ht="28.5" customHeight="1" thickBot="1">
      <c r="A50" s="27"/>
      <c r="B50" s="176"/>
      <c r="C50" s="176"/>
      <c r="D50" s="200">
        <v>7</v>
      </c>
      <c r="E50" s="765" t="s">
        <v>15</v>
      </c>
      <c r="F50" s="766"/>
      <c r="G50" s="767"/>
      <c r="H50" s="200">
        <v>21</v>
      </c>
      <c r="I50" s="202">
        <f>+H50/H59</f>
        <v>1</v>
      </c>
      <c r="J50" s="176"/>
      <c r="K50" s="176"/>
      <c r="L50" s="176"/>
      <c r="M50" s="176"/>
      <c r="N50" s="176"/>
      <c r="O50" s="27"/>
    </row>
    <row r="51" spans="1:15" ht="15.75" thickBot="1">
      <c r="A51" s="27"/>
      <c r="B51" s="176"/>
      <c r="C51" s="176"/>
      <c r="D51" s="200">
        <v>8</v>
      </c>
      <c r="E51" s="765" t="s">
        <v>16</v>
      </c>
      <c r="F51" s="766"/>
      <c r="G51" s="767"/>
      <c r="H51" s="200">
        <f>+'ACUM-OCTUBRE'!B56</f>
        <v>0</v>
      </c>
      <c r="I51" s="202">
        <f>+H51/H59</f>
        <v>0</v>
      </c>
      <c r="J51" s="176"/>
      <c r="K51" s="176"/>
      <c r="L51" s="176"/>
      <c r="M51" s="176"/>
      <c r="N51" s="176"/>
      <c r="O51" s="27"/>
    </row>
    <row r="52" spans="1:15" ht="15.75" thickBot="1">
      <c r="A52" s="27"/>
      <c r="B52" s="176"/>
      <c r="C52" s="176"/>
      <c r="D52" s="200">
        <v>9</v>
      </c>
      <c r="E52" s="765" t="s">
        <v>289</v>
      </c>
      <c r="F52" s="766"/>
      <c r="G52" s="767"/>
      <c r="H52" s="200">
        <f>+'ACUM-OCTUBRE'!B57</f>
        <v>0</v>
      </c>
      <c r="I52" s="202">
        <f>+H52/H59</f>
        <v>0</v>
      </c>
      <c r="J52" s="176"/>
      <c r="K52" s="176"/>
      <c r="L52" s="176"/>
      <c r="M52" s="176"/>
      <c r="N52" s="176"/>
      <c r="O52" s="27"/>
    </row>
    <row r="53" spans="1:15" ht="15.75" thickBot="1">
      <c r="A53" s="27"/>
      <c r="B53" s="176"/>
      <c r="C53" s="176"/>
      <c r="D53" s="200">
        <v>10</v>
      </c>
      <c r="E53" s="765" t="s">
        <v>17</v>
      </c>
      <c r="F53" s="766"/>
      <c r="G53" s="767"/>
      <c r="H53" s="200">
        <f>+'ACUM-OCTUBRE'!B58</f>
        <v>0</v>
      </c>
      <c r="I53" s="202">
        <f>+H53/H59</f>
        <v>0</v>
      </c>
      <c r="J53" s="176"/>
      <c r="K53" s="176"/>
      <c r="L53" s="176"/>
      <c r="M53" s="176"/>
      <c r="N53" s="176"/>
      <c r="O53" s="27"/>
    </row>
    <row r="54" spans="1:15" ht="15.75" thickBot="1">
      <c r="A54" s="27"/>
      <c r="B54" s="176"/>
      <c r="C54" s="176"/>
      <c r="D54" s="200">
        <v>11</v>
      </c>
      <c r="E54" s="765" t="s">
        <v>236</v>
      </c>
      <c r="F54" s="766"/>
      <c r="G54" s="767"/>
      <c r="H54" s="408">
        <f>+'ACUM-OCTUBRE'!B59</f>
        <v>0</v>
      </c>
      <c r="I54" s="202">
        <f>+H54/H59</f>
        <v>0</v>
      </c>
      <c r="J54" s="176"/>
      <c r="K54" s="176"/>
      <c r="L54" s="176"/>
      <c r="M54" s="176"/>
      <c r="N54" s="176"/>
      <c r="O54" s="27"/>
    </row>
    <row r="55" spans="1:15" ht="28.5" customHeight="1" thickBot="1">
      <c r="A55" s="27"/>
      <c r="B55" s="176"/>
      <c r="C55" s="176"/>
      <c r="D55" s="200">
        <v>12</v>
      </c>
      <c r="E55" s="765" t="s">
        <v>254</v>
      </c>
      <c r="F55" s="766"/>
      <c r="G55" s="767"/>
      <c r="H55" s="408">
        <f>+'ACUM-OCTUBRE'!B60</f>
        <v>0</v>
      </c>
      <c r="I55" s="202">
        <f>+H55/H59</f>
        <v>0</v>
      </c>
      <c r="J55" s="176"/>
      <c r="K55" s="176"/>
      <c r="L55" s="176"/>
      <c r="M55" s="176"/>
      <c r="N55" s="176"/>
      <c r="O55" s="27"/>
    </row>
    <row r="56" spans="1:15" s="169" customFormat="1" ht="16.5" thickBot="1">
      <c r="A56" s="166"/>
      <c r="B56" s="176"/>
      <c r="C56" s="176"/>
      <c r="D56" s="200">
        <v>13</v>
      </c>
      <c r="E56" s="765" t="s">
        <v>274</v>
      </c>
      <c r="F56" s="766"/>
      <c r="G56" s="767"/>
      <c r="H56" s="408">
        <f>+'ACUM-OCTUBRE'!B61</f>
        <v>0</v>
      </c>
      <c r="I56" s="202">
        <f>+H56/H59</f>
        <v>0</v>
      </c>
      <c r="J56" s="176"/>
      <c r="K56" s="176"/>
      <c r="L56" s="176"/>
      <c r="M56" s="176"/>
      <c r="N56" s="176"/>
      <c r="O56" s="27"/>
    </row>
    <row r="57" spans="1:15" ht="15.75" thickBot="1">
      <c r="A57" s="27"/>
      <c r="B57" s="176"/>
      <c r="C57" s="176"/>
      <c r="D57" s="200">
        <v>14</v>
      </c>
      <c r="E57" s="765" t="s">
        <v>18</v>
      </c>
      <c r="F57" s="766"/>
      <c r="G57" s="767"/>
      <c r="H57" s="408">
        <f>+'ACUM-OCTUBRE'!B62</f>
        <v>0</v>
      </c>
      <c r="I57" s="202">
        <f>+H57/H59</f>
        <v>0</v>
      </c>
      <c r="J57" s="176"/>
      <c r="K57" s="176"/>
      <c r="L57" s="176"/>
      <c r="M57" s="176"/>
      <c r="N57" s="176"/>
      <c r="O57" s="27"/>
    </row>
    <row r="58" spans="1:15" ht="15.75" thickBot="1">
      <c r="A58" s="27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27"/>
    </row>
    <row r="59" spans="1:15" ht="16.5" thickBot="1">
      <c r="A59" s="27"/>
      <c r="B59" s="176"/>
      <c r="C59" s="176"/>
      <c r="D59" s="176"/>
      <c r="E59" s="176"/>
      <c r="F59" s="176"/>
      <c r="G59" s="176"/>
      <c r="H59" s="204">
        <f>SUM(H44:H58)</f>
        <v>21</v>
      </c>
      <c r="I59" s="205">
        <f>SUM(I44:I58)</f>
        <v>1</v>
      </c>
      <c r="J59" s="176"/>
      <c r="K59" s="176"/>
      <c r="L59" s="176"/>
      <c r="M59" s="176"/>
      <c r="N59" s="176"/>
      <c r="O59" s="27"/>
    </row>
    <row r="60" spans="1:15" ht="108" customHeight="1">
      <c r="A60" s="27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27"/>
    </row>
    <row r="61" spans="1:15">
      <c r="A61" s="27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27"/>
    </row>
    <row r="62" spans="1:15">
      <c r="A62" s="27"/>
      <c r="B62" s="176"/>
      <c r="M62" s="176"/>
      <c r="N62" s="176"/>
      <c r="O62" s="27"/>
    </row>
    <row r="63" spans="1:15">
      <c r="A63" s="27"/>
      <c r="B63" s="176"/>
      <c r="M63" s="176"/>
      <c r="N63" s="176"/>
      <c r="O63" s="27"/>
    </row>
    <row r="64" spans="1:15">
      <c r="A64" s="27"/>
      <c r="B64" s="176"/>
      <c r="M64" s="176"/>
      <c r="N64" s="176"/>
      <c r="O64" s="27"/>
    </row>
    <row r="65" spans="1:15">
      <c r="A65" s="27"/>
      <c r="B65" s="176"/>
      <c r="M65" s="176"/>
      <c r="N65" s="176"/>
      <c r="O65" s="27"/>
    </row>
    <row r="66" spans="1:15">
      <c r="A66" s="27"/>
      <c r="B66" s="176"/>
      <c r="M66" s="176"/>
      <c r="N66" s="176"/>
      <c r="O66" s="27"/>
    </row>
    <row r="67" spans="1:15">
      <c r="A67" s="27"/>
      <c r="B67" s="176"/>
      <c r="M67" s="176"/>
      <c r="N67" s="176"/>
      <c r="O67" s="27"/>
    </row>
    <row r="68" spans="1:15">
      <c r="A68" s="27"/>
      <c r="B68" s="176"/>
      <c r="M68" s="176"/>
      <c r="N68" s="176"/>
      <c r="O68" s="27"/>
    </row>
    <row r="69" spans="1:15">
      <c r="A69" s="27"/>
      <c r="B69" s="176"/>
      <c r="M69" s="176"/>
      <c r="N69" s="176"/>
      <c r="O69" s="27"/>
    </row>
    <row r="70" spans="1:15">
      <c r="A70" s="27"/>
      <c r="B70" s="176"/>
      <c r="M70" s="176"/>
      <c r="N70" s="176"/>
      <c r="O70" s="27"/>
    </row>
    <row r="71" spans="1:15">
      <c r="A71" s="27"/>
      <c r="B71" s="176"/>
      <c r="M71" s="176"/>
      <c r="N71" s="176"/>
      <c r="O71" s="27"/>
    </row>
    <row r="72" spans="1:15">
      <c r="A72" s="27"/>
      <c r="B72" s="176"/>
      <c r="M72" s="176"/>
      <c r="N72" s="176"/>
      <c r="O72" s="27"/>
    </row>
    <row r="73" spans="1:15">
      <c r="A73" s="27"/>
      <c r="B73" s="176"/>
      <c r="M73" s="176"/>
      <c r="N73" s="176"/>
      <c r="O73" s="27"/>
    </row>
    <row r="74" spans="1:15">
      <c r="A74" s="27"/>
      <c r="B74" s="176"/>
      <c r="M74" s="176"/>
      <c r="N74" s="176"/>
      <c r="O74" s="27"/>
    </row>
    <row r="75" spans="1:15">
      <c r="A75" s="27"/>
      <c r="B75" s="176"/>
      <c r="M75" s="176"/>
      <c r="N75" s="176"/>
      <c r="O75" s="27"/>
    </row>
    <row r="76" spans="1:15">
      <c r="A76" s="27"/>
      <c r="B76" s="176"/>
      <c r="M76" s="176"/>
      <c r="N76" s="176"/>
      <c r="O76" s="27"/>
    </row>
    <row r="77" spans="1:15">
      <c r="A77" s="27"/>
      <c r="B77" s="176"/>
      <c r="M77" s="176"/>
      <c r="N77" s="176"/>
      <c r="O77" s="27"/>
    </row>
    <row r="78" spans="1:15">
      <c r="A78" s="27"/>
      <c r="B78" s="176"/>
      <c r="M78" s="176"/>
      <c r="N78" s="176"/>
      <c r="O78" s="27"/>
    </row>
    <row r="79" spans="1:15">
      <c r="A79" s="27"/>
      <c r="B79" s="176"/>
      <c r="M79" s="176"/>
      <c r="N79" s="176"/>
      <c r="O79" s="27"/>
    </row>
    <row r="80" spans="1:15">
      <c r="A80" s="27"/>
      <c r="B80" s="176"/>
      <c r="M80" s="176"/>
      <c r="N80" s="176"/>
      <c r="O80" s="27"/>
    </row>
    <row r="81" spans="1:15">
      <c r="A81" s="27"/>
      <c r="B81" s="176"/>
      <c r="M81" s="176"/>
      <c r="N81" s="176"/>
      <c r="O81" s="27"/>
    </row>
    <row r="82" spans="1:15">
      <c r="A82" s="27"/>
      <c r="B82" s="176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176"/>
      <c r="N82" s="176"/>
      <c r="O82" s="27"/>
    </row>
    <row r="83" spans="1:15">
      <c r="A83" s="27"/>
      <c r="B83" s="176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176"/>
      <c r="N83" s="176"/>
      <c r="O83" s="27"/>
    </row>
    <row r="84" spans="1:15">
      <c r="A84" s="27"/>
      <c r="B84" s="176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27"/>
    </row>
    <row r="85" spans="1:15">
      <c r="A85" s="27"/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27"/>
    </row>
    <row r="86" spans="1:15">
      <c r="A86" s="27"/>
      <c r="B86" s="176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27"/>
    </row>
    <row r="87" spans="1:15">
      <c r="A87" s="27"/>
      <c r="B87" s="176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27"/>
    </row>
    <row r="88" spans="1:15">
      <c r="A88" s="27"/>
      <c r="B88" s="176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27"/>
    </row>
    <row r="89" spans="1:15">
      <c r="A89" s="27"/>
      <c r="B89" s="176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27"/>
    </row>
    <row r="90" spans="1:15">
      <c r="A90" s="27"/>
      <c r="B90" s="176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27"/>
    </row>
    <row r="91" spans="1:15">
      <c r="A91" s="27"/>
      <c r="B91" s="176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27"/>
    </row>
    <row r="92" spans="1:15">
      <c r="A92" s="27"/>
      <c r="B92" s="176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27"/>
    </row>
    <row r="93" spans="1:15">
      <c r="A93" s="27"/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27"/>
    </row>
    <row r="94" spans="1:15">
      <c r="A94" s="27"/>
      <c r="B94" s="176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27"/>
    </row>
    <row r="95" spans="1:15">
      <c r="A95" s="27"/>
      <c r="B95" s="176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27"/>
    </row>
    <row r="96" spans="1:15">
      <c r="A96" s="27"/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27"/>
    </row>
    <row r="97" spans="1:15">
      <c r="A97" s="27"/>
      <c r="B97" s="176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27"/>
    </row>
    <row r="98" spans="1:15" ht="15.75" thickBot="1">
      <c r="A98" s="27"/>
      <c r="B98" s="176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27"/>
    </row>
    <row r="99" spans="1:15" ht="19.5" thickBot="1">
      <c r="A99" s="27"/>
      <c r="B99" s="176"/>
      <c r="C99" s="176"/>
      <c r="D99" s="604" t="s">
        <v>183</v>
      </c>
      <c r="E99" s="605"/>
      <c r="F99" s="605"/>
      <c r="G99" s="605"/>
      <c r="H99" s="605"/>
      <c r="I99" s="606"/>
      <c r="J99" s="176"/>
      <c r="K99" s="176"/>
      <c r="L99" s="176"/>
      <c r="M99" s="176"/>
      <c r="N99" s="176"/>
      <c r="O99" s="27"/>
    </row>
    <row r="100" spans="1:15" ht="15.75" thickBot="1">
      <c r="A100" s="27"/>
      <c r="B100" s="176"/>
      <c r="C100" s="176"/>
      <c r="D100" s="208">
        <v>1</v>
      </c>
      <c r="E100" s="479" t="str">
        <f>+'ACUM-OCTUBRE'!A81</f>
        <v>VÍA INFOMEX</v>
      </c>
      <c r="F100" s="480"/>
      <c r="G100" s="481"/>
      <c r="H100" s="209">
        <f>+'ACUM-OCTUBRE'!B81</f>
        <v>0</v>
      </c>
      <c r="I100" s="210" t="e">
        <f>H100/H108</f>
        <v>#DIV/0!</v>
      </c>
      <c r="J100" s="176"/>
      <c r="K100" s="176"/>
      <c r="L100" s="176"/>
      <c r="M100" s="176"/>
      <c r="N100" s="176"/>
      <c r="O100" s="27"/>
    </row>
    <row r="101" spans="1:15" ht="15.75" thickBot="1">
      <c r="A101" s="27"/>
      <c r="B101" s="176"/>
      <c r="C101" s="176"/>
      <c r="D101" s="208">
        <v>2</v>
      </c>
      <c r="E101" s="479" t="str">
        <f>+'ACUM-OCTUBRE'!A77</f>
        <v>COPIA SIMPLE</v>
      </c>
      <c r="F101" s="480"/>
      <c r="G101" s="481"/>
      <c r="H101" s="209">
        <f>+'ACUM-OCTUBRE'!B77</f>
        <v>0</v>
      </c>
      <c r="I101" s="210" t="e">
        <f>H101/H108</f>
        <v>#DIV/0!</v>
      </c>
      <c r="J101" s="176"/>
      <c r="K101" s="176"/>
      <c r="L101" s="176"/>
      <c r="M101" s="176"/>
      <c r="N101" s="176"/>
      <c r="O101" s="27"/>
    </row>
    <row r="102" spans="1:15" ht="15.75" customHeight="1" thickBot="1">
      <c r="A102" s="27"/>
      <c r="B102" s="176"/>
      <c r="C102" s="176"/>
      <c r="D102" s="208">
        <v>3</v>
      </c>
      <c r="E102" s="479" t="str">
        <f>+'ACUM-OCTUBRE'!A76</f>
        <v>COPIA CERTIFICADA</v>
      </c>
      <c r="F102" s="480"/>
      <c r="G102" s="481"/>
      <c r="H102" s="209">
        <f>+'ACUM-OCTUBRE'!B76</f>
        <v>0</v>
      </c>
      <c r="I102" s="210" t="e">
        <f>H102/H108</f>
        <v>#DIV/0!</v>
      </c>
      <c r="J102" s="176"/>
      <c r="K102" s="176"/>
      <c r="L102" s="176"/>
      <c r="M102" s="176"/>
      <c r="N102" s="176"/>
      <c r="O102" s="27"/>
    </row>
    <row r="103" spans="1:15" ht="15.75" customHeight="1" thickBot="1">
      <c r="A103" s="27"/>
      <c r="B103" s="176"/>
      <c r="C103" s="176"/>
      <c r="D103" s="208">
        <v>4</v>
      </c>
      <c r="E103" s="479" t="str">
        <f>+'ACUM-OCTUBRE'!A80</f>
        <v>COPIA SIMPLE Y COPIA CERTIFICADA</v>
      </c>
      <c r="F103" s="480"/>
      <c r="G103" s="481"/>
      <c r="H103" s="209">
        <f>+'ACUM-OCTUBRE'!B80</f>
        <v>0</v>
      </c>
      <c r="I103" s="210" t="e">
        <f>H103/H108</f>
        <v>#DIV/0!</v>
      </c>
      <c r="J103" s="176"/>
      <c r="K103" s="176"/>
      <c r="L103" s="176"/>
      <c r="M103" s="176"/>
      <c r="N103" s="176"/>
      <c r="O103" s="27"/>
    </row>
    <row r="104" spans="1:15" ht="15.75" customHeight="1" thickBot="1">
      <c r="A104" s="27"/>
      <c r="B104" s="176"/>
      <c r="C104" s="176"/>
      <c r="D104" s="208">
        <v>5</v>
      </c>
      <c r="E104" s="479" t="str">
        <f>+'ACUM-OCTUBRE'!A78</f>
        <v>CD</v>
      </c>
      <c r="F104" s="480"/>
      <c r="G104" s="481"/>
      <c r="H104" s="209">
        <f>+'ACUM-OCTUBRE'!B78</f>
        <v>0</v>
      </c>
      <c r="I104" s="210" t="e">
        <f>H104/H108</f>
        <v>#DIV/0!</v>
      </c>
      <c r="J104" s="176"/>
      <c r="K104" s="176"/>
      <c r="L104" s="176"/>
      <c r="M104" s="176"/>
      <c r="N104" s="176"/>
      <c r="O104" s="27"/>
    </row>
    <row r="105" spans="1:15" ht="15.75" customHeight="1" thickBot="1">
      <c r="A105" s="27"/>
      <c r="B105" s="176"/>
      <c r="C105" s="176"/>
      <c r="D105" s="208">
        <v>6</v>
      </c>
      <c r="E105" s="479" t="str">
        <f>+'ACUM-OCTUBRE'!A79</f>
        <v>COPIA SIMPLE Y COPIA DIGITAL</v>
      </c>
      <c r="F105" s="480"/>
      <c r="G105" s="481"/>
      <c r="H105" s="209">
        <f>+'ACUM-OCTUBRE'!B79</f>
        <v>0</v>
      </c>
      <c r="I105" s="210" t="e">
        <f>+H105/H108</f>
        <v>#DIV/0!</v>
      </c>
      <c r="J105" s="176"/>
      <c r="K105" s="176"/>
      <c r="L105" s="176"/>
      <c r="M105" s="176"/>
      <c r="N105" s="176"/>
      <c r="O105" s="27"/>
    </row>
    <row r="106" spans="1:15">
      <c r="A106" s="27"/>
      <c r="B106" s="176"/>
      <c r="C106" s="176"/>
      <c r="D106" s="208">
        <v>7</v>
      </c>
      <c r="E106" s="479" t="str">
        <f>+'ACUM-OCTUBRE'!A75</f>
        <v>CONSULTA FISICA</v>
      </c>
      <c r="F106" s="480"/>
      <c r="G106" s="481"/>
      <c r="H106" s="209">
        <f>+'ACUM-OCTUBRE'!B75</f>
        <v>0</v>
      </c>
      <c r="I106" s="210" t="e">
        <f>H106/H108</f>
        <v>#DIV/0!</v>
      </c>
      <c r="J106" s="176"/>
      <c r="K106" s="176"/>
      <c r="L106" s="176"/>
      <c r="M106" s="176"/>
      <c r="N106" s="176"/>
      <c r="O106" s="27"/>
    </row>
    <row r="107" spans="1:15" ht="15.75" thickBot="1">
      <c r="A107" s="27"/>
      <c r="B107" s="176"/>
      <c r="C107" s="176"/>
      <c r="D107" s="176"/>
      <c r="E107" s="176"/>
      <c r="F107" s="176"/>
      <c r="G107" s="176"/>
      <c r="H107" s="176"/>
      <c r="I107" s="176"/>
      <c r="J107" s="176"/>
      <c r="K107" s="176"/>
      <c r="L107" s="176"/>
      <c r="M107" s="176"/>
      <c r="N107" s="176"/>
      <c r="O107" s="27"/>
    </row>
    <row r="108" spans="1:15" s="169" customFormat="1" ht="16.5" thickBot="1">
      <c r="A108" s="166"/>
      <c r="B108" s="176"/>
      <c r="C108" s="176"/>
      <c r="D108" s="176"/>
      <c r="E108" s="176"/>
      <c r="F108" s="176"/>
      <c r="G108" s="211" t="s">
        <v>2</v>
      </c>
      <c r="H108" s="201">
        <f>SUM(H100:H107)</f>
        <v>0</v>
      </c>
      <c r="I108" s="212" t="e">
        <f>SUM(I100:I107)</f>
        <v>#DIV/0!</v>
      </c>
      <c r="J108" s="176"/>
      <c r="K108" s="176"/>
      <c r="L108" s="176"/>
      <c r="M108" s="176"/>
      <c r="N108" s="176"/>
      <c r="O108" s="166"/>
    </row>
    <row r="109" spans="1:15">
      <c r="A109" s="27"/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27"/>
    </row>
    <row r="110" spans="1:15">
      <c r="A110" s="27"/>
      <c r="B110" s="176"/>
      <c r="C110" s="176"/>
      <c r="D110" s="176"/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27"/>
    </row>
    <row r="111" spans="1:15">
      <c r="A111" s="27"/>
      <c r="B111" s="176"/>
      <c r="C111" s="176"/>
      <c r="D111" s="176"/>
      <c r="E111" s="176"/>
      <c r="F111" s="176"/>
      <c r="G111" s="176"/>
      <c r="H111" s="176"/>
      <c r="I111" s="176"/>
      <c r="J111" s="176"/>
      <c r="K111" s="176"/>
      <c r="L111" s="176"/>
      <c r="M111" s="176"/>
      <c r="N111" s="176"/>
      <c r="O111" s="27"/>
    </row>
    <row r="112" spans="1:15">
      <c r="A112" s="27"/>
      <c r="B112" s="176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6"/>
      <c r="N112" s="176"/>
      <c r="O112" s="27"/>
    </row>
    <row r="113" spans="1:15">
      <c r="A113" s="27"/>
      <c r="B113" s="176"/>
      <c r="C113" s="176"/>
      <c r="D113" s="51"/>
      <c r="E113" s="51"/>
      <c r="F113" s="51"/>
      <c r="G113" s="51"/>
      <c r="H113" s="51"/>
      <c r="I113" s="51"/>
      <c r="J113" s="176"/>
      <c r="K113" s="176"/>
      <c r="L113" s="176"/>
      <c r="M113" s="176"/>
      <c r="N113" s="176"/>
      <c r="O113" s="27"/>
    </row>
    <row r="114" spans="1:15">
      <c r="A114" s="27"/>
      <c r="B114" s="176"/>
      <c r="C114" s="176"/>
      <c r="D114" s="51"/>
      <c r="E114" s="51"/>
      <c r="F114" s="51"/>
      <c r="G114" s="51"/>
      <c r="H114" s="51"/>
      <c r="I114" s="51"/>
      <c r="J114" s="176"/>
      <c r="K114" s="176"/>
      <c r="L114" s="176"/>
      <c r="M114" s="176"/>
      <c r="N114" s="176"/>
      <c r="O114" s="27"/>
    </row>
    <row r="115" spans="1:15">
      <c r="A115" s="27"/>
      <c r="B115" s="176"/>
      <c r="C115" s="176"/>
      <c r="D115" s="51"/>
      <c r="E115" s="51"/>
      <c r="F115" s="51"/>
      <c r="G115" s="51"/>
      <c r="H115" s="51"/>
      <c r="I115" s="51"/>
      <c r="J115" s="176"/>
      <c r="K115" s="176"/>
      <c r="L115" s="176"/>
      <c r="M115" s="176"/>
      <c r="N115" s="176"/>
      <c r="O115" s="27"/>
    </row>
    <row r="116" spans="1:15">
      <c r="A116" s="27"/>
      <c r="B116" s="176"/>
      <c r="C116" s="176"/>
      <c r="D116" s="51"/>
      <c r="E116" s="51"/>
      <c r="F116" s="51"/>
      <c r="G116" s="51"/>
      <c r="H116" s="51"/>
      <c r="I116" s="51"/>
      <c r="J116" s="176"/>
      <c r="K116" s="176"/>
      <c r="L116" s="176"/>
      <c r="M116" s="176"/>
      <c r="N116" s="176"/>
      <c r="O116" s="27"/>
    </row>
    <row r="117" spans="1:15">
      <c r="A117" s="27"/>
      <c r="B117" s="176"/>
      <c r="C117" s="176"/>
      <c r="D117" s="51"/>
      <c r="E117" s="51"/>
      <c r="F117" s="51"/>
      <c r="G117" s="51"/>
      <c r="H117" s="51"/>
      <c r="I117" s="51"/>
      <c r="J117" s="176"/>
      <c r="K117" s="176"/>
      <c r="L117" s="176"/>
      <c r="M117" s="176"/>
      <c r="N117" s="176"/>
      <c r="O117" s="27"/>
    </row>
    <row r="118" spans="1:15">
      <c r="A118" s="27"/>
      <c r="B118" s="176"/>
      <c r="C118" s="176"/>
      <c r="D118" s="51"/>
      <c r="E118" s="51"/>
      <c r="F118" s="51"/>
      <c r="G118" s="51"/>
      <c r="H118" s="51"/>
      <c r="I118" s="51"/>
      <c r="J118" s="176"/>
      <c r="K118" s="176"/>
      <c r="L118" s="176"/>
      <c r="M118" s="176"/>
      <c r="N118" s="176"/>
      <c r="O118" s="27"/>
    </row>
    <row r="119" spans="1:15">
      <c r="A119" s="27"/>
      <c r="B119" s="176"/>
      <c r="C119" s="176"/>
      <c r="D119" s="51"/>
      <c r="E119" s="51"/>
      <c r="F119" s="51"/>
      <c r="G119" s="51"/>
      <c r="H119" s="51"/>
      <c r="I119" s="51"/>
      <c r="J119" s="176"/>
      <c r="K119" s="176"/>
      <c r="L119" s="176"/>
      <c r="M119" s="176"/>
      <c r="N119" s="176"/>
      <c r="O119" s="27"/>
    </row>
    <row r="120" spans="1:15">
      <c r="A120" s="27"/>
      <c r="B120" s="176"/>
      <c r="C120" s="176"/>
      <c r="D120" s="51"/>
      <c r="E120" s="51"/>
      <c r="F120" s="51"/>
      <c r="G120" s="51"/>
      <c r="H120" s="51"/>
      <c r="I120" s="51"/>
      <c r="J120" s="176"/>
      <c r="K120" s="176"/>
      <c r="L120" s="176"/>
      <c r="M120" s="176"/>
      <c r="N120" s="176"/>
      <c r="O120" s="27"/>
    </row>
    <row r="121" spans="1:15">
      <c r="A121" s="27"/>
      <c r="B121" s="176"/>
      <c r="C121" s="176"/>
      <c r="D121" s="51"/>
      <c r="E121" s="51"/>
      <c r="F121" s="51"/>
      <c r="G121" s="51"/>
      <c r="H121" s="51"/>
      <c r="I121" s="51"/>
      <c r="J121" s="176"/>
      <c r="K121" s="176"/>
      <c r="L121" s="176"/>
      <c r="M121" s="176"/>
      <c r="N121" s="176"/>
      <c r="O121" s="27"/>
    </row>
    <row r="122" spans="1:15">
      <c r="A122" s="27"/>
      <c r="B122" s="176"/>
      <c r="C122" s="176"/>
      <c r="D122" s="51"/>
      <c r="E122" s="51"/>
      <c r="F122" s="51"/>
      <c r="G122" s="51"/>
      <c r="H122" s="51"/>
      <c r="I122" s="51"/>
      <c r="J122" s="176"/>
      <c r="K122" s="176"/>
      <c r="L122" s="176"/>
      <c r="M122" s="176"/>
      <c r="N122" s="176"/>
      <c r="O122" s="27"/>
    </row>
    <row r="123" spans="1:15">
      <c r="A123" s="27"/>
      <c r="B123" s="176"/>
      <c r="C123" s="176"/>
      <c r="D123" s="51"/>
      <c r="E123" s="51"/>
      <c r="F123" s="51"/>
      <c r="G123" s="51"/>
      <c r="H123" s="51"/>
      <c r="I123" s="51"/>
      <c r="J123" s="176"/>
      <c r="K123" s="176"/>
      <c r="L123" s="176"/>
      <c r="M123" s="176"/>
      <c r="N123" s="176"/>
      <c r="O123" s="27"/>
    </row>
    <row r="124" spans="1:15">
      <c r="A124" s="27"/>
      <c r="B124" s="176"/>
      <c r="C124" s="176"/>
      <c r="D124" s="51"/>
      <c r="E124" s="51"/>
      <c r="F124" s="51"/>
      <c r="G124" s="51"/>
      <c r="H124" s="51"/>
      <c r="I124" s="51"/>
      <c r="J124" s="176"/>
      <c r="K124" s="176"/>
      <c r="L124" s="176"/>
      <c r="M124" s="176"/>
      <c r="N124" s="176"/>
      <c r="O124" s="27"/>
    </row>
    <row r="125" spans="1:15">
      <c r="A125" s="27"/>
      <c r="B125" s="176"/>
      <c r="C125" s="176"/>
      <c r="D125" s="51"/>
      <c r="E125" s="51"/>
      <c r="F125" s="51"/>
      <c r="G125" s="51"/>
      <c r="H125" s="51"/>
      <c r="I125" s="51"/>
      <c r="J125" s="176"/>
      <c r="K125" s="176"/>
      <c r="L125" s="176"/>
      <c r="M125" s="176"/>
      <c r="N125" s="176"/>
      <c r="O125" s="27"/>
    </row>
    <row r="126" spans="1:15">
      <c r="A126" s="27"/>
      <c r="B126" s="176"/>
      <c r="C126" s="176"/>
      <c r="D126" s="51"/>
      <c r="E126" s="51"/>
      <c r="F126" s="51"/>
      <c r="G126" s="51"/>
      <c r="H126" s="51"/>
      <c r="I126" s="51"/>
      <c r="J126" s="176"/>
      <c r="K126" s="176"/>
      <c r="L126" s="176"/>
      <c r="M126" s="176"/>
      <c r="N126" s="176"/>
      <c r="O126" s="27"/>
    </row>
    <row r="127" spans="1:15">
      <c r="A127" s="27"/>
      <c r="B127" s="176"/>
      <c r="C127" s="176"/>
      <c r="D127" s="51"/>
      <c r="E127" s="51"/>
      <c r="F127" s="51"/>
      <c r="G127" s="51"/>
      <c r="H127" s="51"/>
      <c r="I127" s="51"/>
      <c r="J127" s="176"/>
      <c r="K127" s="176"/>
      <c r="L127" s="176"/>
      <c r="M127" s="176"/>
      <c r="N127" s="176"/>
      <c r="O127" s="27"/>
    </row>
    <row r="128" spans="1:15">
      <c r="A128" s="27"/>
      <c r="B128" s="176"/>
      <c r="C128" s="176"/>
      <c r="D128" s="51"/>
      <c r="E128" s="51"/>
      <c r="F128" s="51"/>
      <c r="G128" s="51"/>
      <c r="H128" s="51"/>
      <c r="I128" s="51"/>
      <c r="J128" s="176"/>
      <c r="K128" s="176"/>
      <c r="L128" s="176"/>
      <c r="M128" s="176"/>
      <c r="N128" s="176"/>
      <c r="O128" s="27"/>
    </row>
    <row r="129" spans="1:15">
      <c r="A129" s="27"/>
      <c r="B129" s="176"/>
      <c r="C129" s="176"/>
      <c r="D129" s="51"/>
      <c r="E129" s="51"/>
      <c r="F129" s="51"/>
      <c r="G129" s="51"/>
      <c r="H129" s="51"/>
      <c r="I129" s="51"/>
      <c r="J129" s="176"/>
      <c r="K129" s="176"/>
      <c r="L129" s="176"/>
      <c r="M129" s="176"/>
      <c r="N129" s="176"/>
      <c r="O129" s="27"/>
    </row>
    <row r="130" spans="1:15">
      <c r="A130" s="27"/>
      <c r="B130" s="176"/>
      <c r="C130" s="176"/>
      <c r="D130" s="51"/>
      <c r="E130" s="51"/>
      <c r="F130" s="51"/>
      <c r="G130" s="51"/>
      <c r="H130" s="51"/>
      <c r="I130" s="51"/>
      <c r="J130" s="176"/>
      <c r="K130" s="176"/>
      <c r="L130" s="176"/>
      <c r="M130" s="176"/>
      <c r="N130" s="176"/>
      <c r="O130" s="27"/>
    </row>
    <row r="131" spans="1:15">
      <c r="A131" s="27"/>
      <c r="B131" s="176"/>
      <c r="C131" s="176"/>
      <c r="D131" s="51"/>
      <c r="E131" s="51"/>
      <c r="F131" s="51"/>
      <c r="G131" s="51"/>
      <c r="H131" s="51"/>
      <c r="I131" s="51"/>
      <c r="J131" s="176"/>
      <c r="K131" s="176"/>
      <c r="L131" s="176"/>
      <c r="M131" s="176"/>
      <c r="N131" s="176"/>
      <c r="O131" s="27"/>
    </row>
    <row r="132" spans="1:15">
      <c r="A132" s="27"/>
      <c r="B132" s="176"/>
      <c r="C132" s="176"/>
      <c r="D132" s="51"/>
      <c r="E132" s="51"/>
      <c r="F132" s="51"/>
      <c r="G132" s="51"/>
      <c r="H132" s="51"/>
      <c r="I132" s="51"/>
      <c r="J132" s="176"/>
      <c r="K132" s="176"/>
      <c r="L132" s="176"/>
      <c r="M132" s="176"/>
      <c r="N132" s="176"/>
      <c r="O132" s="27"/>
    </row>
    <row r="133" spans="1:15">
      <c r="A133" s="27"/>
      <c r="B133" s="176"/>
      <c r="C133" s="176"/>
      <c r="D133" s="51"/>
      <c r="E133" s="51"/>
      <c r="F133" s="51"/>
      <c r="G133" s="51"/>
      <c r="H133" s="51"/>
      <c r="I133" s="51"/>
      <c r="J133" s="176"/>
      <c r="K133" s="176"/>
      <c r="L133" s="176"/>
      <c r="M133" s="176"/>
      <c r="N133" s="176"/>
      <c r="O133" s="27"/>
    </row>
    <row r="134" spans="1:15">
      <c r="A134" s="27"/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27"/>
    </row>
    <row r="135" spans="1:15">
      <c r="A135" s="27"/>
      <c r="B135" s="176"/>
      <c r="C135" s="176"/>
      <c r="D135" s="176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27"/>
    </row>
    <row r="136" spans="1:15">
      <c r="A136" s="27"/>
      <c r="B136" s="176"/>
      <c r="C136" s="176"/>
      <c r="D136" s="176"/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27"/>
    </row>
    <row r="137" spans="1:15">
      <c r="A137" s="27"/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27"/>
    </row>
    <row r="138" spans="1:15">
      <c r="A138" s="27"/>
      <c r="B138" s="176"/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27"/>
    </row>
    <row r="139" spans="1:15">
      <c r="A139" s="27"/>
      <c r="B139" s="176"/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27"/>
    </row>
    <row r="140" spans="1:15">
      <c r="A140" s="27"/>
      <c r="B140" s="176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27"/>
    </row>
    <row r="141" spans="1:15">
      <c r="A141" s="27"/>
      <c r="B141" s="176"/>
      <c r="C141" s="176"/>
      <c r="D141" s="176"/>
      <c r="E141" s="176"/>
      <c r="F141" s="176"/>
      <c r="G141" s="176"/>
      <c r="H141" s="176"/>
      <c r="I141" s="176"/>
      <c r="J141" s="176"/>
      <c r="K141" s="176"/>
      <c r="L141" s="176"/>
      <c r="M141" s="176"/>
      <c r="N141" s="176"/>
      <c r="O141" s="27"/>
    </row>
    <row r="142" spans="1:15" ht="15.75" thickBot="1">
      <c r="A142" s="27"/>
      <c r="B142" s="176"/>
      <c r="C142" s="176"/>
      <c r="D142" s="176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27"/>
    </row>
    <row r="143" spans="1:15" ht="19.5" thickBot="1">
      <c r="A143" s="27"/>
      <c r="B143" s="176"/>
      <c r="C143" s="176"/>
      <c r="D143" s="176"/>
      <c r="E143" s="599" t="s">
        <v>209</v>
      </c>
      <c r="F143" s="600"/>
      <c r="G143" s="600"/>
      <c r="H143" s="600"/>
      <c r="I143" s="601"/>
      <c r="J143" s="176"/>
      <c r="K143" s="176"/>
      <c r="L143" s="176"/>
      <c r="M143" s="176"/>
      <c r="N143" s="176"/>
      <c r="O143" s="27"/>
    </row>
    <row r="144" spans="1:15" ht="15.75" thickBot="1">
      <c r="A144" s="27"/>
      <c r="B144" s="176"/>
      <c r="C144" s="176"/>
      <c r="D144" s="176"/>
      <c r="E144" s="607" t="s">
        <v>9</v>
      </c>
      <c r="F144" s="608"/>
      <c r="G144" s="608"/>
      <c r="H144" s="609"/>
      <c r="I144" s="213">
        <f>+'ACUM-OCTUBRE'!B44</f>
        <v>0</v>
      </c>
      <c r="J144" s="176"/>
      <c r="K144" s="176"/>
      <c r="L144" s="176"/>
      <c r="M144" s="176"/>
      <c r="N144" s="176"/>
      <c r="O144" s="27"/>
    </row>
    <row r="145" spans="1:15" ht="16.5" thickBot="1">
      <c r="A145" s="27"/>
      <c r="B145" s="176"/>
      <c r="C145" s="176"/>
      <c r="D145" s="176"/>
      <c r="E145" s="176"/>
      <c r="F145" s="176"/>
      <c r="G145" s="176"/>
      <c r="H145" s="214" t="s">
        <v>2</v>
      </c>
      <c r="I145" s="211">
        <f>SUM(I144)</f>
        <v>0</v>
      </c>
      <c r="J145" s="176"/>
      <c r="K145" s="176"/>
      <c r="L145" s="176"/>
      <c r="M145" s="176"/>
      <c r="N145" s="176"/>
      <c r="O145" s="27"/>
    </row>
    <row r="146" spans="1:15">
      <c r="A146" s="27"/>
      <c r="B146" s="176"/>
      <c r="C146" s="176"/>
      <c r="D146" s="176"/>
      <c r="E146" s="176"/>
      <c r="F146" s="176"/>
      <c r="G146" s="176"/>
      <c r="H146" s="176"/>
      <c r="I146" s="176"/>
      <c r="J146" s="176"/>
      <c r="K146" s="176"/>
      <c r="L146" s="176"/>
      <c r="M146" s="176"/>
      <c r="N146" s="176"/>
      <c r="O146" s="27"/>
    </row>
    <row r="147" spans="1:15" ht="15.75" thickBot="1">
      <c r="A147" s="27"/>
      <c r="B147" s="176"/>
      <c r="C147" s="176"/>
      <c r="D147" s="176"/>
      <c r="E147" s="176"/>
      <c r="F147" s="176"/>
      <c r="G147" s="176"/>
      <c r="H147" s="176"/>
      <c r="I147" s="176"/>
      <c r="J147" s="176"/>
      <c r="K147" s="176"/>
      <c r="L147" s="176"/>
      <c r="M147" s="176"/>
      <c r="N147" s="176"/>
      <c r="O147" s="27"/>
    </row>
    <row r="148" spans="1:15" ht="19.5" thickBot="1">
      <c r="A148" s="27"/>
      <c r="B148" s="176"/>
      <c r="C148" s="176"/>
      <c r="D148" s="176"/>
      <c r="E148" s="599" t="s">
        <v>186</v>
      </c>
      <c r="F148" s="600"/>
      <c r="G148" s="600"/>
      <c r="H148" s="600"/>
      <c r="I148" s="601"/>
      <c r="J148" s="176"/>
      <c r="K148" s="176"/>
      <c r="L148" s="176"/>
      <c r="M148" s="176"/>
      <c r="N148" s="176"/>
      <c r="O148" s="27"/>
    </row>
    <row r="149" spans="1:15" ht="15.75" thickBot="1">
      <c r="A149" s="27"/>
      <c r="B149" s="176"/>
      <c r="C149" s="176"/>
      <c r="D149" s="176"/>
      <c r="E149" s="607" t="s">
        <v>194</v>
      </c>
      <c r="F149" s="608"/>
      <c r="G149" s="608"/>
      <c r="H149" s="609"/>
      <c r="I149" s="215">
        <f>+'ACUM-OCTUBRE'!B89</f>
        <v>0</v>
      </c>
      <c r="J149" s="176"/>
      <c r="K149" s="176"/>
      <c r="L149" s="176"/>
      <c r="M149" s="176"/>
      <c r="N149" s="176"/>
      <c r="O149" s="27"/>
    </row>
    <row r="150" spans="1:15" ht="16.5" thickBot="1">
      <c r="A150" s="27"/>
      <c r="B150" s="176"/>
      <c r="C150" s="176"/>
      <c r="D150" s="176"/>
      <c r="E150" s="176"/>
      <c r="F150" s="176"/>
      <c r="G150" s="176"/>
      <c r="H150" s="214" t="s">
        <v>2</v>
      </c>
      <c r="I150" s="211">
        <f>SUM(I149)</f>
        <v>0</v>
      </c>
      <c r="J150" s="176"/>
      <c r="K150" s="176"/>
      <c r="L150" s="176"/>
      <c r="M150" s="176"/>
      <c r="N150" s="176"/>
      <c r="O150" s="27"/>
    </row>
    <row r="151" spans="1:15">
      <c r="A151" s="27"/>
      <c r="B151" s="176"/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27"/>
    </row>
    <row r="152" spans="1:15" ht="15.75" thickBot="1">
      <c r="A152" s="27"/>
      <c r="B152" s="176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27"/>
    </row>
    <row r="153" spans="1:15" ht="19.5" thickBot="1">
      <c r="A153" s="27"/>
      <c r="B153" s="176"/>
      <c r="C153" s="176"/>
      <c r="D153" s="176"/>
      <c r="E153" s="610" t="s">
        <v>224</v>
      </c>
      <c r="F153" s="611"/>
      <c r="G153" s="611"/>
      <c r="H153" s="611"/>
      <c r="I153" s="612"/>
      <c r="J153" s="176"/>
      <c r="K153" s="176"/>
      <c r="L153" s="176"/>
      <c r="M153" s="176"/>
      <c r="N153" s="176"/>
      <c r="O153" s="27"/>
    </row>
    <row r="154" spans="1:15" ht="15.75" thickBot="1">
      <c r="A154" s="27"/>
      <c r="B154" s="176"/>
      <c r="C154" s="176"/>
      <c r="D154" s="176"/>
      <c r="E154" s="607" t="s">
        <v>369</v>
      </c>
      <c r="F154" s="608"/>
      <c r="G154" s="608"/>
      <c r="H154" s="609"/>
      <c r="I154" s="215">
        <f>+'ACUM-OCTUBRE'!B93</f>
        <v>0</v>
      </c>
      <c r="J154" s="176"/>
      <c r="K154" s="176"/>
      <c r="L154" s="176"/>
      <c r="M154" s="176"/>
      <c r="N154" s="176"/>
      <c r="O154" s="27"/>
    </row>
    <row r="155" spans="1:15" ht="16.5" thickBot="1">
      <c r="A155" s="27"/>
      <c r="B155" s="176"/>
      <c r="C155" s="176"/>
      <c r="D155" s="176"/>
      <c r="E155" s="176" t="s">
        <v>363</v>
      </c>
      <c r="F155" s="176"/>
      <c r="G155" s="176"/>
      <c r="H155" s="214" t="s">
        <v>2</v>
      </c>
      <c r="I155" s="216" t="s">
        <v>366</v>
      </c>
      <c r="J155" s="176"/>
      <c r="K155" s="176"/>
      <c r="L155" s="176"/>
      <c r="M155" s="176"/>
      <c r="N155" s="176"/>
      <c r="O155" s="27"/>
    </row>
    <row r="156" spans="1:15">
      <c r="A156" s="27"/>
      <c r="B156" s="176"/>
      <c r="C156" s="176"/>
      <c r="D156" s="176"/>
      <c r="E156" s="176"/>
      <c r="F156" s="176"/>
      <c r="G156" s="176"/>
      <c r="H156" s="176"/>
      <c r="I156" s="176"/>
      <c r="J156" s="176"/>
      <c r="K156" s="176"/>
      <c r="L156" s="176"/>
      <c r="M156" s="176"/>
      <c r="N156" s="176"/>
      <c r="O156" s="27"/>
    </row>
    <row r="157" spans="1:15">
      <c r="A157" s="27"/>
      <c r="B157" s="176"/>
      <c r="C157" s="176"/>
      <c r="D157" s="176"/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27"/>
    </row>
    <row r="158" spans="1:15" ht="15.75" thickBot="1">
      <c r="A158" s="27"/>
      <c r="B158" s="176"/>
      <c r="C158" s="176"/>
      <c r="D158" s="176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27"/>
    </row>
    <row r="159" spans="1:15" ht="19.5" thickBot="1">
      <c r="A159" s="27"/>
      <c r="B159" s="176"/>
      <c r="C159" s="176"/>
      <c r="D159" s="176"/>
      <c r="E159" s="610" t="s">
        <v>296</v>
      </c>
      <c r="F159" s="611"/>
      <c r="G159" s="611"/>
      <c r="H159" s="611"/>
      <c r="I159" s="612"/>
      <c r="J159" s="176"/>
      <c r="K159" s="176"/>
      <c r="L159" s="176"/>
      <c r="M159" s="176"/>
      <c r="N159" s="176"/>
      <c r="O159" s="27"/>
    </row>
    <row r="160" spans="1:15" ht="15.75" thickBot="1">
      <c r="A160" s="27"/>
      <c r="B160" s="176"/>
      <c r="C160" s="176"/>
      <c r="D160" s="176"/>
      <c r="E160" s="607" t="s">
        <v>296</v>
      </c>
      <c r="F160" s="608"/>
      <c r="G160" s="608"/>
      <c r="H160" s="609"/>
      <c r="I160" s="215">
        <v>2</v>
      </c>
      <c r="J160" s="176"/>
      <c r="K160" s="176"/>
      <c r="L160" s="176"/>
      <c r="M160" s="176"/>
      <c r="N160" s="176"/>
      <c r="O160" s="27"/>
    </row>
    <row r="161" spans="1:15" ht="16.5" thickBot="1">
      <c r="A161" s="27"/>
      <c r="B161" s="176"/>
      <c r="C161" s="176"/>
      <c r="D161" s="176"/>
      <c r="E161" s="176"/>
      <c r="F161" s="176"/>
      <c r="G161" s="176"/>
      <c r="H161" s="214" t="s">
        <v>2</v>
      </c>
      <c r="I161" s="216">
        <f>SUM(I160)</f>
        <v>2</v>
      </c>
      <c r="J161" s="176"/>
      <c r="K161" s="176"/>
      <c r="L161" s="176"/>
      <c r="M161" s="176"/>
      <c r="N161" s="176"/>
      <c r="O161" s="27"/>
    </row>
    <row r="162" spans="1:15">
      <c r="A162" s="27"/>
      <c r="B162" s="176"/>
      <c r="C162" s="176"/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27"/>
    </row>
    <row r="163" spans="1:15">
      <c r="A163" s="27"/>
      <c r="B163" s="176"/>
      <c r="C163" s="176"/>
      <c r="D163" s="176"/>
      <c r="E163" s="176"/>
      <c r="F163" s="176"/>
      <c r="G163" s="176"/>
      <c r="H163" s="176"/>
      <c r="I163" s="176"/>
      <c r="J163" s="176"/>
      <c r="K163" s="176"/>
      <c r="L163" s="176"/>
      <c r="M163" s="176"/>
      <c r="N163" s="176"/>
      <c r="O163" s="27"/>
    </row>
    <row r="164" spans="1:15" ht="15.75" thickBot="1">
      <c r="A164" s="27"/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27"/>
    </row>
    <row r="165" spans="1:15" ht="19.5" thickBot="1">
      <c r="A165" s="27"/>
      <c r="B165" s="176"/>
      <c r="C165" s="176"/>
      <c r="D165" s="599" t="s">
        <v>188</v>
      </c>
      <c r="E165" s="600"/>
      <c r="F165" s="600"/>
      <c r="G165" s="600"/>
      <c r="H165" s="600"/>
      <c r="I165" s="601"/>
      <c r="J165" s="176"/>
      <c r="K165" s="176"/>
      <c r="L165" s="176"/>
      <c r="M165" s="176"/>
      <c r="N165" s="176"/>
      <c r="O165" s="27"/>
    </row>
    <row r="166" spans="1:15" ht="15.75" thickBot="1">
      <c r="A166" s="27"/>
      <c r="B166" s="176"/>
      <c r="C166" s="176"/>
      <c r="D166" s="217">
        <v>1</v>
      </c>
      <c r="E166" s="218" t="s">
        <v>28</v>
      </c>
      <c r="F166" s="219"/>
      <c r="G166" s="220"/>
      <c r="H166" s="407">
        <f>+'ACUM-OCTUBRE'!B129</f>
        <v>0</v>
      </c>
      <c r="I166" s="222" t="e">
        <f>H166/H171</f>
        <v>#DIV/0!</v>
      </c>
      <c r="J166" s="176"/>
      <c r="K166" s="176"/>
      <c r="L166" s="176"/>
      <c r="M166" s="176"/>
      <c r="N166" s="176"/>
      <c r="O166" s="27"/>
    </row>
    <row r="167" spans="1:15" ht="15.75" thickBot="1">
      <c r="A167" s="27"/>
      <c r="B167" s="176"/>
      <c r="C167" s="176"/>
      <c r="D167" s="217">
        <v>2</v>
      </c>
      <c r="E167" s="218" t="s">
        <v>29</v>
      </c>
      <c r="F167" s="219"/>
      <c r="G167" s="220"/>
      <c r="H167" s="407">
        <f>+'ACUM-OCTUBRE'!B130</f>
        <v>0</v>
      </c>
      <c r="I167" s="210" t="e">
        <f>H167/H171</f>
        <v>#DIV/0!</v>
      </c>
      <c r="J167" s="176"/>
      <c r="K167" s="176"/>
      <c r="L167" s="176"/>
      <c r="M167" s="176"/>
      <c r="N167" s="176"/>
      <c r="O167" s="27"/>
    </row>
    <row r="168" spans="1:15" ht="15.75" thickBot="1">
      <c r="A168" s="27"/>
      <c r="B168" s="176"/>
      <c r="C168" s="176"/>
      <c r="D168" s="406">
        <v>4</v>
      </c>
      <c r="E168" s="224" t="s">
        <v>18</v>
      </c>
      <c r="F168" s="219"/>
      <c r="G168" s="220"/>
      <c r="H168" s="407">
        <f>+'ACUM-OCTUBRE'!B132</f>
        <v>0</v>
      </c>
      <c r="I168" s="225" t="e">
        <f>H168/H171</f>
        <v>#DIV/0!</v>
      </c>
      <c r="J168" s="176"/>
      <c r="K168" s="176"/>
      <c r="L168" s="176"/>
      <c r="M168" s="176"/>
      <c r="N168" s="176"/>
      <c r="O168" s="27"/>
    </row>
    <row r="169" spans="1:15" ht="15.75" thickBot="1">
      <c r="A169" s="27"/>
      <c r="B169" s="176"/>
      <c r="C169" s="176"/>
      <c r="D169" s="217">
        <v>3</v>
      </c>
      <c r="E169" s="218" t="s">
        <v>30</v>
      </c>
      <c r="F169" s="219"/>
      <c r="G169" s="220"/>
      <c r="H169" s="407">
        <v>0</v>
      </c>
      <c r="I169" s="210" t="e">
        <f>H169/H171</f>
        <v>#DIV/0!</v>
      </c>
      <c r="J169" s="176"/>
      <c r="K169" s="176"/>
      <c r="L169" s="176"/>
      <c r="M169" s="176"/>
      <c r="N169" s="176"/>
      <c r="O169" s="27"/>
    </row>
    <row r="170" spans="1:15" ht="15.75" thickBot="1">
      <c r="A170" s="27"/>
      <c r="B170" s="176"/>
      <c r="C170" s="176"/>
      <c r="D170" s="176"/>
      <c r="E170" s="176"/>
      <c r="F170" s="176"/>
      <c r="G170" s="176"/>
      <c r="H170" s="176"/>
      <c r="I170" s="176"/>
      <c r="J170" s="176"/>
      <c r="K170" s="176"/>
      <c r="L170" s="176"/>
      <c r="M170" s="176"/>
      <c r="N170" s="176"/>
      <c r="O170" s="27"/>
    </row>
    <row r="171" spans="1:15" s="169" customFormat="1" ht="16.5" thickBot="1">
      <c r="A171" s="166"/>
      <c r="B171" s="176"/>
      <c r="C171" s="176"/>
      <c r="D171" s="176"/>
      <c r="E171" s="176"/>
      <c r="F171" s="176"/>
      <c r="G171" s="211" t="s">
        <v>2</v>
      </c>
      <c r="H171" s="216">
        <f>SUM(H166:H169)</f>
        <v>0</v>
      </c>
      <c r="I171" s="226" t="e">
        <f>SUM(I166:I169)</f>
        <v>#DIV/0!</v>
      </c>
      <c r="J171" s="176"/>
      <c r="K171" s="176"/>
      <c r="L171" s="176"/>
      <c r="M171" s="176"/>
      <c r="N171" s="176"/>
      <c r="O171" s="166"/>
    </row>
    <row r="172" spans="1:15">
      <c r="A172" s="27"/>
      <c r="B172" s="176"/>
      <c r="C172" s="176"/>
      <c r="D172" s="176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27"/>
    </row>
    <row r="173" spans="1:15">
      <c r="A173" s="27"/>
      <c r="B173" s="176"/>
      <c r="C173" s="176"/>
      <c r="D173" s="176"/>
      <c r="E173" s="176"/>
      <c r="F173" s="176"/>
      <c r="G173" s="176"/>
      <c r="H173" s="176"/>
      <c r="I173" s="176"/>
      <c r="J173" s="176"/>
      <c r="K173" s="176"/>
      <c r="L173" s="176"/>
      <c r="M173" s="176"/>
      <c r="N173" s="176"/>
      <c r="O173" s="27"/>
    </row>
    <row r="174" spans="1:15">
      <c r="A174" s="27"/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27"/>
    </row>
    <row r="175" spans="1:15">
      <c r="A175" s="27"/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27"/>
    </row>
    <row r="176" spans="1:15">
      <c r="A176" s="27"/>
      <c r="B176" s="176"/>
      <c r="C176" s="176"/>
      <c r="D176" s="176"/>
      <c r="E176" s="176"/>
      <c r="F176" s="176"/>
      <c r="G176" s="176"/>
      <c r="H176" s="176"/>
      <c r="I176" s="176"/>
      <c r="J176" s="176"/>
      <c r="K176" s="176"/>
      <c r="L176" s="176"/>
      <c r="M176" s="176"/>
      <c r="N176" s="176"/>
      <c r="O176" s="27"/>
    </row>
    <row r="177" spans="1:15">
      <c r="A177" s="27"/>
      <c r="B177" s="176"/>
      <c r="C177" s="176"/>
      <c r="D177" s="51"/>
      <c r="E177" s="51"/>
      <c r="F177" s="51"/>
      <c r="G177" s="61"/>
      <c r="H177" s="51"/>
      <c r="I177" s="51"/>
      <c r="J177" s="176"/>
      <c r="K177" s="176"/>
      <c r="L177" s="176"/>
      <c r="M177" s="176"/>
      <c r="N177" s="176"/>
      <c r="O177" s="27"/>
    </row>
    <row r="178" spans="1:15">
      <c r="A178" s="27"/>
      <c r="B178" s="176"/>
      <c r="C178" s="176"/>
      <c r="D178" s="51"/>
      <c r="E178" s="51"/>
      <c r="F178" s="51"/>
      <c r="G178" s="61"/>
      <c r="H178" s="51"/>
      <c r="I178" s="51"/>
      <c r="J178" s="176"/>
      <c r="K178" s="176"/>
      <c r="L178" s="176"/>
      <c r="M178" s="176"/>
      <c r="N178" s="176"/>
      <c r="O178" s="27"/>
    </row>
    <row r="179" spans="1:15">
      <c r="A179" s="27"/>
      <c r="B179" s="176"/>
      <c r="C179" s="176"/>
      <c r="D179" s="51"/>
      <c r="E179" s="51"/>
      <c r="F179" s="51"/>
      <c r="G179" s="61"/>
      <c r="H179" s="51"/>
      <c r="I179" s="51"/>
      <c r="J179" s="176"/>
      <c r="K179" s="176"/>
      <c r="L179" s="176"/>
      <c r="M179" s="176"/>
      <c r="N179" s="176"/>
      <c r="O179" s="27"/>
    </row>
    <row r="180" spans="1:15">
      <c r="A180" s="27"/>
      <c r="B180" s="176"/>
      <c r="C180" s="176"/>
      <c r="D180" s="51"/>
      <c r="E180" s="51"/>
      <c r="F180" s="51"/>
      <c r="G180" s="61"/>
      <c r="H180" s="51"/>
      <c r="I180" s="51"/>
      <c r="J180" s="176"/>
      <c r="K180" s="176"/>
      <c r="L180" s="176"/>
      <c r="M180" s="176"/>
      <c r="N180" s="176"/>
      <c r="O180" s="27"/>
    </row>
    <row r="181" spans="1:15">
      <c r="A181" s="27"/>
      <c r="B181" s="176"/>
      <c r="C181" s="176"/>
      <c r="D181" s="51"/>
      <c r="E181" s="51"/>
      <c r="F181" s="51"/>
      <c r="G181" s="61"/>
      <c r="H181" s="51"/>
      <c r="I181" s="51"/>
      <c r="J181" s="176"/>
      <c r="K181" s="176"/>
      <c r="L181" s="176"/>
      <c r="M181" s="176"/>
      <c r="N181" s="176"/>
      <c r="O181" s="27"/>
    </row>
    <row r="182" spans="1:15">
      <c r="A182" s="27"/>
      <c r="B182" s="176"/>
      <c r="C182" s="176"/>
      <c r="D182" s="51"/>
      <c r="E182" s="51"/>
      <c r="F182" s="51"/>
      <c r="G182" s="61"/>
      <c r="H182" s="51"/>
      <c r="I182" s="51"/>
      <c r="J182" s="176"/>
      <c r="K182" s="176"/>
      <c r="L182" s="176"/>
      <c r="M182" s="176"/>
      <c r="N182" s="176"/>
      <c r="O182" s="27"/>
    </row>
    <row r="183" spans="1:15">
      <c r="A183" s="27"/>
      <c r="B183" s="176"/>
      <c r="C183" s="176"/>
      <c r="D183" s="51"/>
      <c r="E183" s="51"/>
      <c r="F183" s="51"/>
      <c r="G183" s="61"/>
      <c r="H183" s="51"/>
      <c r="I183" s="51"/>
      <c r="J183" s="176"/>
      <c r="K183" s="176"/>
      <c r="L183" s="176"/>
      <c r="M183" s="176"/>
      <c r="N183" s="176"/>
      <c r="O183" s="27"/>
    </row>
    <row r="184" spans="1:15">
      <c r="A184" s="27"/>
      <c r="B184" s="176"/>
      <c r="C184" s="176"/>
      <c r="D184" s="51"/>
      <c r="E184" s="51"/>
      <c r="F184" s="51"/>
      <c r="G184" s="61"/>
      <c r="H184" s="51"/>
      <c r="I184" s="51"/>
      <c r="J184" s="176"/>
      <c r="K184" s="176"/>
      <c r="L184" s="176"/>
      <c r="M184" s="176"/>
      <c r="N184" s="176"/>
      <c r="O184" s="27"/>
    </row>
    <row r="185" spans="1:15">
      <c r="A185" s="27"/>
      <c r="B185" s="176"/>
      <c r="C185" s="176"/>
      <c r="D185" s="51"/>
      <c r="E185" s="51"/>
      <c r="F185" s="51"/>
      <c r="G185" s="61"/>
      <c r="H185" s="51"/>
      <c r="I185" s="51"/>
      <c r="J185" s="176"/>
      <c r="K185" s="176"/>
      <c r="L185" s="176"/>
      <c r="M185" s="176"/>
      <c r="N185" s="176"/>
      <c r="O185" s="27"/>
    </row>
    <row r="186" spans="1:15">
      <c r="A186" s="27"/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27"/>
    </row>
    <row r="187" spans="1:15">
      <c r="A187" s="27"/>
      <c r="B187" s="176"/>
      <c r="C187" s="176"/>
      <c r="D187" s="176"/>
      <c r="E187" s="176"/>
      <c r="F187" s="176"/>
      <c r="G187" s="176"/>
      <c r="H187" s="176"/>
      <c r="I187" s="176"/>
      <c r="J187" s="176"/>
      <c r="K187" s="176"/>
      <c r="L187" s="176"/>
      <c r="M187" s="176"/>
      <c r="N187" s="176"/>
      <c r="O187" s="27"/>
    </row>
    <row r="188" spans="1:15">
      <c r="A188" s="27"/>
      <c r="B188" s="176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27"/>
    </row>
    <row r="189" spans="1:15">
      <c r="A189" s="27"/>
      <c r="B189" s="176"/>
      <c r="C189" s="176"/>
      <c r="D189" s="176"/>
      <c r="E189" s="176"/>
      <c r="F189" s="176"/>
      <c r="G189" s="176"/>
      <c r="H189" s="176"/>
      <c r="I189" s="176"/>
      <c r="J189" s="176"/>
      <c r="K189" s="176"/>
      <c r="L189" s="176"/>
      <c r="M189" s="176"/>
      <c r="N189" s="176"/>
      <c r="O189" s="27"/>
    </row>
    <row r="190" spans="1:15">
      <c r="A190" s="27"/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27"/>
    </row>
    <row r="191" spans="1:15">
      <c r="A191" s="27"/>
      <c r="B191" s="176"/>
      <c r="C191" s="176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27"/>
    </row>
    <row r="192" spans="1:15">
      <c r="A192" s="27"/>
      <c r="B192" s="176"/>
      <c r="C192" s="176"/>
      <c r="D192" s="176"/>
      <c r="E192" s="176"/>
      <c r="F192" s="176"/>
      <c r="G192" s="176"/>
      <c r="H192" s="176"/>
      <c r="I192" s="176"/>
      <c r="J192" s="176"/>
      <c r="K192" s="176"/>
      <c r="L192" s="176"/>
      <c r="M192" s="176"/>
      <c r="N192" s="176"/>
      <c r="O192" s="27"/>
    </row>
    <row r="193" spans="1:15" ht="15.75" thickBot="1">
      <c r="A193" s="27"/>
      <c r="B193" s="176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27"/>
    </row>
    <row r="194" spans="1:15" ht="19.5" thickBot="1">
      <c r="A194" s="27"/>
      <c r="B194" s="176"/>
      <c r="C194" s="176"/>
      <c r="D194" s="599" t="s">
        <v>189</v>
      </c>
      <c r="E194" s="600"/>
      <c r="F194" s="600"/>
      <c r="G194" s="600"/>
      <c r="H194" s="600"/>
      <c r="I194" s="601"/>
      <c r="J194" s="176"/>
      <c r="K194" s="176"/>
      <c r="L194" s="176"/>
      <c r="M194" s="176"/>
      <c r="N194" s="176"/>
      <c r="O194" s="27"/>
    </row>
    <row r="195" spans="1:15" ht="15.75" thickBot="1">
      <c r="A195" s="27"/>
      <c r="B195" s="176"/>
      <c r="C195" s="176"/>
      <c r="D195" s="217">
        <v>1</v>
      </c>
      <c r="E195" s="588" t="s">
        <v>210</v>
      </c>
      <c r="F195" s="589"/>
      <c r="G195" s="584"/>
      <c r="H195" s="200">
        <f>+'ACUM-OCTUBRE'!B137</f>
        <v>0</v>
      </c>
      <c r="I195" s="222" t="e">
        <f>H195/H200</f>
        <v>#DIV/0!</v>
      </c>
      <c r="J195" s="176"/>
      <c r="K195" s="176"/>
      <c r="L195" s="176"/>
      <c r="M195" s="176"/>
      <c r="N195" s="176"/>
      <c r="O195" s="27"/>
    </row>
    <row r="196" spans="1:15" ht="15.75" thickBot="1">
      <c r="A196" s="27"/>
      <c r="B196" s="176"/>
      <c r="C196" s="176"/>
      <c r="D196" s="217">
        <v>2</v>
      </c>
      <c r="E196" s="588" t="s">
        <v>35</v>
      </c>
      <c r="F196" s="589"/>
      <c r="G196" s="584"/>
      <c r="H196" s="200">
        <f>+'ACUM-OCTUBRE'!B140</f>
        <v>0</v>
      </c>
      <c r="I196" s="210" t="e">
        <f>H196/H200</f>
        <v>#DIV/0!</v>
      </c>
      <c r="J196" s="176"/>
      <c r="K196" s="176"/>
      <c r="L196" s="176"/>
      <c r="M196" s="176"/>
      <c r="N196" s="176"/>
      <c r="O196" s="27"/>
    </row>
    <row r="197" spans="1:15" ht="15.75" thickBot="1">
      <c r="A197" s="27"/>
      <c r="B197" s="176"/>
      <c r="C197" s="176"/>
      <c r="D197" s="217">
        <v>3</v>
      </c>
      <c r="E197" s="588" t="s">
        <v>211</v>
      </c>
      <c r="F197" s="589"/>
      <c r="G197" s="584"/>
      <c r="H197" s="200">
        <f>+'ACUM-OCTUBRE'!B138</f>
        <v>0</v>
      </c>
      <c r="I197" s="210" t="e">
        <f>H197/H200</f>
        <v>#DIV/0!</v>
      </c>
      <c r="J197" s="176"/>
      <c r="K197" s="176"/>
      <c r="L197" s="176"/>
      <c r="M197" s="176"/>
      <c r="N197" s="176"/>
      <c r="O197" s="27"/>
    </row>
    <row r="198" spans="1:15" ht="15.75" thickBot="1">
      <c r="A198" s="27"/>
      <c r="B198" s="176"/>
      <c r="C198" s="176"/>
      <c r="D198" s="217">
        <v>4</v>
      </c>
      <c r="E198" s="588" t="s">
        <v>34</v>
      </c>
      <c r="F198" s="589"/>
      <c r="G198" s="584"/>
      <c r="H198" s="200">
        <f>+'ACUM-OCTUBRE'!B139</f>
        <v>0</v>
      </c>
      <c r="I198" s="225" t="e">
        <f>H198/H200</f>
        <v>#DIV/0!</v>
      </c>
      <c r="J198" s="176"/>
      <c r="K198" s="176"/>
      <c r="L198" s="176"/>
      <c r="M198" s="176"/>
      <c r="N198" s="176"/>
      <c r="O198" s="27"/>
    </row>
    <row r="199" spans="1:15" ht="15.75" thickBot="1">
      <c r="A199" s="27"/>
      <c r="B199" s="176"/>
      <c r="C199" s="176"/>
      <c r="D199" s="176"/>
      <c r="E199" s="176"/>
      <c r="F199" s="176"/>
      <c r="G199" s="176"/>
      <c r="H199" s="176"/>
      <c r="I199" s="176"/>
      <c r="J199" s="176"/>
      <c r="K199" s="176"/>
      <c r="L199" s="176"/>
      <c r="M199" s="176"/>
      <c r="N199" s="176"/>
      <c r="O199" s="27"/>
    </row>
    <row r="200" spans="1:15" s="169" customFormat="1" ht="16.5" thickBot="1">
      <c r="A200" s="166"/>
      <c r="B200" s="176"/>
      <c r="C200" s="176"/>
      <c r="D200" s="176"/>
      <c r="E200" s="176"/>
      <c r="F200" s="176"/>
      <c r="G200" s="211" t="s">
        <v>2</v>
      </c>
      <c r="H200" s="201">
        <f>SUM(H195:H198)</f>
        <v>0</v>
      </c>
      <c r="I200" s="212" t="e">
        <f>SUM(I195:I198)</f>
        <v>#DIV/0!</v>
      </c>
      <c r="J200" s="176"/>
      <c r="K200" s="176"/>
      <c r="L200" s="176"/>
      <c r="M200" s="176"/>
      <c r="N200" s="176"/>
      <c r="O200" s="166"/>
    </row>
    <row r="201" spans="1:15">
      <c r="A201" s="27"/>
      <c r="B201" s="176"/>
      <c r="C201" s="176"/>
      <c r="D201" s="176"/>
      <c r="E201" s="176"/>
      <c r="F201" s="176"/>
      <c r="G201" s="176"/>
      <c r="H201" s="176"/>
      <c r="I201" s="176"/>
      <c r="J201" s="176"/>
      <c r="K201" s="176"/>
      <c r="L201" s="176"/>
      <c r="M201" s="176"/>
      <c r="N201" s="176"/>
      <c r="O201" s="27"/>
    </row>
    <row r="202" spans="1:15">
      <c r="A202" s="27"/>
      <c r="B202" s="176"/>
      <c r="C202" s="176"/>
      <c r="D202" s="176"/>
      <c r="E202" s="176"/>
      <c r="F202" s="176"/>
      <c r="G202" s="176"/>
      <c r="H202" s="176"/>
      <c r="I202" s="176"/>
      <c r="J202" s="176"/>
      <c r="K202" s="176"/>
      <c r="L202" s="176"/>
      <c r="M202" s="176"/>
      <c r="N202" s="176"/>
      <c r="O202" s="27"/>
    </row>
    <row r="203" spans="1:15">
      <c r="A203" s="27"/>
      <c r="B203" s="176"/>
      <c r="C203" s="176"/>
      <c r="D203" s="51"/>
      <c r="E203" s="51"/>
      <c r="F203" s="51"/>
      <c r="G203" s="51"/>
      <c r="H203" s="51"/>
      <c r="I203" s="51"/>
      <c r="J203" s="176"/>
      <c r="K203" s="176"/>
      <c r="L203" s="176"/>
      <c r="M203" s="176"/>
      <c r="N203" s="176"/>
      <c r="O203" s="27"/>
    </row>
    <row r="204" spans="1:15">
      <c r="A204" s="27"/>
      <c r="B204" s="176"/>
      <c r="C204" s="176"/>
      <c r="D204" s="51"/>
      <c r="E204" s="51"/>
      <c r="F204" s="51"/>
      <c r="G204" s="51"/>
      <c r="H204" s="51"/>
      <c r="I204" s="51"/>
      <c r="J204" s="176"/>
      <c r="K204" s="176"/>
      <c r="L204" s="176"/>
      <c r="M204" s="176"/>
      <c r="N204" s="176"/>
      <c r="O204" s="27"/>
    </row>
    <row r="205" spans="1:15">
      <c r="A205" s="27"/>
      <c r="B205" s="176"/>
      <c r="C205" s="176"/>
      <c r="D205" s="51"/>
      <c r="E205" s="51"/>
      <c r="F205" s="51"/>
      <c r="G205" s="51"/>
      <c r="H205" s="51"/>
      <c r="I205" s="51"/>
      <c r="J205" s="176"/>
      <c r="K205" s="176"/>
      <c r="L205" s="176"/>
      <c r="M205" s="176"/>
      <c r="N205" s="176"/>
      <c r="O205" s="27"/>
    </row>
    <row r="206" spans="1:15">
      <c r="A206" s="27"/>
      <c r="B206" s="176"/>
      <c r="C206" s="176"/>
      <c r="D206" s="51"/>
      <c r="E206" s="51"/>
      <c r="F206" s="51"/>
      <c r="G206" s="51"/>
      <c r="H206" s="51"/>
      <c r="I206" s="51"/>
      <c r="J206" s="176"/>
      <c r="K206" s="176"/>
      <c r="L206" s="176"/>
      <c r="M206" s="176"/>
      <c r="N206" s="176"/>
      <c r="O206" s="27"/>
    </row>
    <row r="207" spans="1:15">
      <c r="A207" s="27"/>
      <c r="B207" s="176"/>
      <c r="C207" s="176"/>
      <c r="D207" s="51"/>
      <c r="E207" s="51"/>
      <c r="F207" s="51"/>
      <c r="G207" s="51"/>
      <c r="H207" s="51"/>
      <c r="I207" s="51"/>
      <c r="J207" s="176"/>
      <c r="K207" s="176"/>
      <c r="L207" s="176"/>
      <c r="M207" s="176"/>
      <c r="N207" s="176"/>
      <c r="O207" s="27"/>
    </row>
    <row r="208" spans="1:15">
      <c r="A208" s="27"/>
      <c r="B208" s="176"/>
      <c r="C208" s="176"/>
      <c r="D208" s="51"/>
      <c r="E208" s="51"/>
      <c r="F208" s="51"/>
      <c r="G208" s="51"/>
      <c r="H208" s="51"/>
      <c r="I208" s="51"/>
      <c r="J208" s="176"/>
      <c r="K208" s="176"/>
      <c r="L208" s="176"/>
      <c r="M208" s="176"/>
      <c r="N208" s="176"/>
      <c r="O208" s="27"/>
    </row>
    <row r="209" spans="1:15">
      <c r="A209" s="27"/>
      <c r="B209" s="176"/>
      <c r="C209" s="176"/>
      <c r="D209" s="51"/>
      <c r="E209" s="51"/>
      <c r="F209" s="51"/>
      <c r="G209" s="51"/>
      <c r="H209" s="51"/>
      <c r="I209" s="51"/>
      <c r="J209" s="176"/>
      <c r="K209" s="176"/>
      <c r="L209" s="176"/>
      <c r="M209" s="176"/>
      <c r="N209" s="176"/>
      <c r="O209" s="27"/>
    </row>
    <row r="210" spans="1:15">
      <c r="A210" s="27"/>
      <c r="B210" s="176"/>
      <c r="C210" s="176"/>
      <c r="D210" s="51"/>
      <c r="E210" s="51"/>
      <c r="F210" s="51"/>
      <c r="G210" s="51"/>
      <c r="H210" s="51"/>
      <c r="I210" s="51"/>
      <c r="J210" s="176"/>
      <c r="K210" s="176"/>
      <c r="L210" s="176"/>
      <c r="M210" s="176"/>
      <c r="N210" s="176"/>
      <c r="O210" s="27"/>
    </row>
    <row r="211" spans="1:15">
      <c r="A211" s="27"/>
      <c r="B211" s="176"/>
      <c r="C211" s="176"/>
      <c r="D211" s="51"/>
      <c r="E211" s="51"/>
      <c r="F211" s="51"/>
      <c r="G211" s="51"/>
      <c r="H211" s="51"/>
      <c r="I211" s="51"/>
      <c r="J211" s="176"/>
      <c r="K211" s="176"/>
      <c r="L211" s="176"/>
      <c r="M211" s="176"/>
      <c r="N211" s="176"/>
      <c r="O211" s="27"/>
    </row>
    <row r="212" spans="1:15">
      <c r="A212" s="27"/>
      <c r="B212" s="176"/>
      <c r="C212" s="176"/>
      <c r="D212" s="51"/>
      <c r="E212" s="51"/>
      <c r="F212" s="51"/>
      <c r="G212" s="51"/>
      <c r="H212" s="51"/>
      <c r="I212" s="51"/>
      <c r="J212" s="176"/>
      <c r="K212" s="176"/>
      <c r="L212" s="176"/>
      <c r="M212" s="176"/>
      <c r="N212" s="176"/>
      <c r="O212" s="27"/>
    </row>
    <row r="213" spans="1:15">
      <c r="A213" s="27"/>
      <c r="B213" s="176"/>
      <c r="C213" s="176"/>
      <c r="D213" s="51"/>
      <c r="E213" s="51"/>
      <c r="F213" s="51"/>
      <c r="G213" s="51"/>
      <c r="H213" s="51"/>
      <c r="I213" s="51"/>
      <c r="J213" s="176"/>
      <c r="K213" s="176"/>
      <c r="L213" s="176"/>
      <c r="M213" s="176"/>
      <c r="N213" s="176"/>
      <c r="O213" s="27"/>
    </row>
    <row r="214" spans="1:15">
      <c r="A214" s="27"/>
      <c r="B214" s="176"/>
      <c r="C214" s="176"/>
      <c r="D214" s="51"/>
      <c r="E214" s="51"/>
      <c r="F214" s="51"/>
      <c r="G214" s="51"/>
      <c r="H214" s="51"/>
      <c r="I214" s="51"/>
      <c r="J214" s="176"/>
      <c r="K214" s="176"/>
      <c r="L214" s="176"/>
      <c r="M214" s="176"/>
      <c r="N214" s="176"/>
      <c r="O214" s="27"/>
    </row>
    <row r="215" spans="1:15">
      <c r="A215" s="27"/>
      <c r="B215" s="176"/>
      <c r="C215" s="176"/>
      <c r="D215" s="51"/>
      <c r="E215" s="51"/>
      <c r="F215" s="51"/>
      <c r="G215" s="51"/>
      <c r="H215" s="51"/>
      <c r="I215" s="51"/>
      <c r="J215" s="176"/>
      <c r="K215" s="176"/>
      <c r="L215" s="176"/>
      <c r="M215" s="176"/>
      <c r="N215" s="176"/>
      <c r="O215" s="27"/>
    </row>
    <row r="216" spans="1:15">
      <c r="A216" s="27"/>
      <c r="B216" s="176"/>
      <c r="C216" s="176"/>
      <c r="D216" s="176"/>
      <c r="E216" s="176"/>
      <c r="F216" s="176"/>
      <c r="G216" s="176"/>
      <c r="H216" s="176"/>
      <c r="I216" s="176"/>
      <c r="J216" s="176"/>
      <c r="K216" s="176"/>
      <c r="L216" s="176"/>
      <c r="M216" s="176"/>
      <c r="N216" s="176"/>
      <c r="O216" s="27"/>
    </row>
    <row r="217" spans="1:15">
      <c r="A217" s="27"/>
      <c r="B217" s="176"/>
      <c r="C217" s="176"/>
      <c r="D217" s="176"/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27"/>
    </row>
    <row r="218" spans="1:15" ht="15.75" thickBot="1">
      <c r="A218" s="27"/>
      <c r="B218" s="176"/>
      <c r="C218" s="176"/>
      <c r="D218" s="176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27"/>
    </row>
    <row r="219" spans="1:15" ht="19.5" thickBot="1">
      <c r="A219" s="27"/>
      <c r="B219" s="176"/>
      <c r="C219" s="176"/>
      <c r="D219" s="599" t="s">
        <v>191</v>
      </c>
      <c r="E219" s="600"/>
      <c r="F219" s="600"/>
      <c r="G219" s="600"/>
      <c r="H219" s="600"/>
      <c r="I219" s="601"/>
      <c r="J219" s="176"/>
      <c r="K219" s="176"/>
      <c r="L219" s="176"/>
      <c r="M219" s="176"/>
      <c r="N219" s="176"/>
      <c r="O219" s="27"/>
    </row>
    <row r="220" spans="1:15" ht="15.75" thickBot="1">
      <c r="A220" s="27"/>
      <c r="B220" s="176"/>
      <c r="C220" s="176"/>
      <c r="D220" s="217">
        <v>1</v>
      </c>
      <c r="E220" s="588" t="s">
        <v>37</v>
      </c>
      <c r="F220" s="589"/>
      <c r="G220" s="584"/>
      <c r="H220" s="200">
        <f>+'ACUM-OCTUBRE'!B148</f>
        <v>0</v>
      </c>
      <c r="I220" s="222" t="e">
        <f>H220/H226</f>
        <v>#DIV/0!</v>
      </c>
      <c r="J220" s="176"/>
      <c r="K220" s="176"/>
      <c r="L220" s="176"/>
      <c r="M220" s="176"/>
      <c r="N220" s="176"/>
      <c r="O220" s="27"/>
    </row>
    <row r="221" spans="1:15" ht="15.75" thickBot="1">
      <c r="A221" s="27"/>
      <c r="B221" s="176"/>
      <c r="C221" s="176"/>
      <c r="D221" s="217">
        <v>2</v>
      </c>
      <c r="E221" s="588" t="s">
        <v>226</v>
      </c>
      <c r="F221" s="589"/>
      <c r="G221" s="584"/>
      <c r="H221" s="200">
        <f>+'ACUM-OCTUBRE'!B147</f>
        <v>0</v>
      </c>
      <c r="I221" s="222" t="e">
        <f>+H221/H226</f>
        <v>#DIV/0!</v>
      </c>
      <c r="J221" s="176"/>
      <c r="K221" s="176"/>
      <c r="L221" s="176"/>
      <c r="M221" s="176"/>
      <c r="N221" s="176"/>
      <c r="O221" s="27"/>
    </row>
    <row r="222" spans="1:15" ht="15.75" thickBot="1">
      <c r="A222" s="27"/>
      <c r="B222" s="176"/>
      <c r="C222" s="176"/>
      <c r="D222" s="217">
        <v>3</v>
      </c>
      <c r="E222" s="585" t="s">
        <v>193</v>
      </c>
      <c r="F222" s="586"/>
      <c r="G222" s="587"/>
      <c r="H222" s="200">
        <f>+'ACUM-OCTUBRE'!B150</f>
        <v>0</v>
      </c>
      <c r="I222" s="222" t="e">
        <f>+H222/H226</f>
        <v>#DIV/0!</v>
      </c>
      <c r="J222" s="176"/>
      <c r="K222" s="176"/>
      <c r="L222" s="176"/>
      <c r="M222" s="176"/>
      <c r="N222" s="176"/>
      <c r="O222" s="27"/>
    </row>
    <row r="223" spans="1:15" ht="15.75" thickBot="1">
      <c r="A223" s="27"/>
      <c r="B223" s="176"/>
      <c r="C223" s="176"/>
      <c r="D223" s="217">
        <v>4</v>
      </c>
      <c r="E223" s="588" t="s">
        <v>192</v>
      </c>
      <c r="F223" s="589"/>
      <c r="G223" s="584"/>
      <c r="H223" s="200">
        <f>+'ACUM-OCTUBRE'!B149</f>
        <v>0</v>
      </c>
      <c r="I223" s="222" t="e">
        <f>+H223/H226</f>
        <v>#DIV/0!</v>
      </c>
      <c r="J223" s="176"/>
      <c r="K223" s="176"/>
      <c r="L223" s="176"/>
      <c r="M223" s="176"/>
      <c r="N223" s="176"/>
      <c r="O223" s="27"/>
    </row>
    <row r="224" spans="1:15" ht="15.75" thickBot="1">
      <c r="A224" s="27"/>
      <c r="B224" s="176"/>
      <c r="C224" s="176"/>
      <c r="D224" s="217">
        <v>5</v>
      </c>
      <c r="E224" s="588" t="s">
        <v>288</v>
      </c>
      <c r="F224" s="589"/>
      <c r="G224" s="584"/>
      <c r="H224" s="200">
        <v>0</v>
      </c>
      <c r="I224" s="222" t="e">
        <f>+H224/H226</f>
        <v>#DIV/0!</v>
      </c>
      <c r="J224" s="176"/>
      <c r="K224" s="176"/>
      <c r="L224" s="176"/>
      <c r="M224" s="176"/>
      <c r="N224" s="176"/>
      <c r="O224" s="27"/>
    </row>
    <row r="225" spans="1:15" ht="15.75" thickBot="1">
      <c r="A225" s="27"/>
      <c r="B225" s="176"/>
      <c r="C225" s="176"/>
      <c r="D225" s="176"/>
      <c r="E225" s="176"/>
      <c r="F225" s="176"/>
      <c r="G225" s="176"/>
      <c r="H225" s="176"/>
      <c r="I225" s="176"/>
      <c r="J225" s="176"/>
      <c r="K225" s="176"/>
      <c r="L225" s="176"/>
      <c r="M225" s="176"/>
      <c r="N225" s="176"/>
      <c r="O225" s="27"/>
    </row>
    <row r="226" spans="1:15" s="169" customFormat="1" ht="16.5" thickBot="1">
      <c r="A226" s="166"/>
      <c r="B226" s="199"/>
      <c r="C226" s="199"/>
      <c r="D226" s="199"/>
      <c r="E226" s="199"/>
      <c r="F226" s="199"/>
      <c r="G226" s="211" t="s">
        <v>2</v>
      </c>
      <c r="H226" s="201">
        <f>SUM(H220:H225)</f>
        <v>0</v>
      </c>
      <c r="I226" s="212" t="e">
        <f>SUM(I220:I225)</f>
        <v>#DIV/0!</v>
      </c>
      <c r="J226" s="176"/>
      <c r="K226" s="176"/>
      <c r="L226" s="176"/>
      <c r="M226" s="176"/>
      <c r="N226" s="176"/>
      <c r="O226" s="166"/>
    </row>
    <row r="227" spans="1:15">
      <c r="A227" s="27"/>
      <c r="B227" s="176"/>
      <c r="C227" s="176"/>
      <c r="D227" s="176"/>
      <c r="E227" s="176"/>
      <c r="F227" s="176"/>
      <c r="G227" s="176"/>
      <c r="H227" s="176"/>
      <c r="I227" s="176"/>
      <c r="J227" s="176"/>
      <c r="K227" s="176"/>
      <c r="L227" s="176"/>
      <c r="M227" s="176"/>
      <c r="N227" s="176"/>
      <c r="O227" s="27"/>
    </row>
    <row r="228" spans="1:15">
      <c r="A228" s="27"/>
      <c r="B228" s="176"/>
      <c r="C228" s="176"/>
      <c r="D228" s="176"/>
      <c r="E228" s="176"/>
      <c r="F228" s="176"/>
      <c r="G228" s="176"/>
      <c r="H228" s="176"/>
      <c r="I228" s="176"/>
      <c r="J228" s="176"/>
      <c r="K228" s="176"/>
      <c r="L228" s="176"/>
      <c r="M228" s="176"/>
      <c r="N228" s="176"/>
      <c r="O228" s="27"/>
    </row>
    <row r="229" spans="1:15">
      <c r="A229" s="27"/>
      <c r="B229" s="176"/>
      <c r="C229" s="176"/>
      <c r="D229" s="51"/>
      <c r="E229" s="51"/>
      <c r="F229" s="51"/>
      <c r="G229" s="51"/>
      <c r="H229" s="51"/>
      <c r="I229" s="51"/>
      <c r="J229" s="51"/>
      <c r="K229" s="176"/>
      <c r="L229" s="176"/>
      <c r="M229" s="176"/>
      <c r="N229" s="176"/>
      <c r="O229" s="27"/>
    </row>
    <row r="230" spans="1:15">
      <c r="A230" s="27"/>
      <c r="B230" s="176"/>
      <c r="C230" s="176"/>
      <c r="D230" s="51"/>
      <c r="E230" s="51"/>
      <c r="F230" s="51"/>
      <c r="G230" s="51"/>
      <c r="H230" s="51"/>
      <c r="I230" s="51"/>
      <c r="J230" s="51"/>
      <c r="K230" s="176"/>
      <c r="L230" s="176"/>
      <c r="M230" s="176"/>
      <c r="N230" s="176"/>
      <c r="O230" s="27"/>
    </row>
    <row r="231" spans="1:15">
      <c r="A231" s="27"/>
      <c r="B231" s="176"/>
      <c r="C231" s="176"/>
      <c r="D231" s="51"/>
      <c r="E231" s="51"/>
      <c r="F231" s="51"/>
      <c r="G231" s="51"/>
      <c r="H231" s="51"/>
      <c r="I231" s="51"/>
      <c r="J231" s="51"/>
      <c r="K231" s="176"/>
      <c r="L231" s="176"/>
      <c r="M231" s="176"/>
      <c r="N231" s="176"/>
      <c r="O231" s="27"/>
    </row>
    <row r="232" spans="1:15">
      <c r="A232" s="27"/>
      <c r="B232" s="176"/>
      <c r="C232" s="176"/>
      <c r="D232" s="51"/>
      <c r="E232" s="51"/>
      <c r="F232" s="51"/>
      <c r="G232" s="51"/>
      <c r="H232" s="51"/>
      <c r="I232" s="51"/>
      <c r="J232" s="51"/>
      <c r="K232" s="176"/>
      <c r="L232" s="176"/>
      <c r="M232" s="176"/>
      <c r="N232" s="176"/>
      <c r="O232" s="27"/>
    </row>
    <row r="233" spans="1:15">
      <c r="A233" s="27"/>
      <c r="B233" s="176"/>
      <c r="C233" s="176"/>
      <c r="D233" s="51"/>
      <c r="E233" s="51"/>
      <c r="F233" s="51"/>
      <c r="G233" s="51"/>
      <c r="H233" s="51"/>
      <c r="I233" s="51"/>
      <c r="J233" s="51"/>
      <c r="K233" s="176"/>
      <c r="L233" s="176"/>
      <c r="M233" s="176"/>
      <c r="N233" s="176"/>
      <c r="O233" s="27"/>
    </row>
    <row r="234" spans="1:15">
      <c r="A234" s="27"/>
      <c r="B234" s="176"/>
      <c r="C234" s="176"/>
      <c r="D234" s="51"/>
      <c r="E234" s="51"/>
      <c r="F234" s="51"/>
      <c r="G234" s="51"/>
      <c r="H234" s="51"/>
      <c r="I234" s="51"/>
      <c r="J234" s="51"/>
      <c r="K234" s="176"/>
      <c r="L234" s="176"/>
      <c r="M234" s="176"/>
      <c r="N234" s="176"/>
      <c r="O234" s="27"/>
    </row>
    <row r="235" spans="1:15">
      <c r="A235" s="27"/>
      <c r="B235" s="176"/>
      <c r="C235" s="176"/>
      <c r="D235" s="51"/>
      <c r="E235" s="51"/>
      <c r="F235" s="51"/>
      <c r="G235" s="51"/>
      <c r="H235" s="51"/>
      <c r="I235" s="51"/>
      <c r="J235" s="51"/>
      <c r="K235" s="176"/>
      <c r="L235" s="176"/>
      <c r="M235" s="176"/>
      <c r="N235" s="176"/>
      <c r="O235" s="27"/>
    </row>
    <row r="236" spans="1:15">
      <c r="A236" s="27"/>
      <c r="B236" s="176"/>
      <c r="C236" s="176"/>
      <c r="D236" s="51"/>
      <c r="E236" s="51"/>
      <c r="F236" s="51"/>
      <c r="G236" s="51"/>
      <c r="H236" s="51"/>
      <c r="I236" s="51"/>
      <c r="J236" s="51"/>
      <c r="K236" s="176"/>
      <c r="L236" s="176"/>
      <c r="M236" s="176"/>
      <c r="N236" s="176"/>
      <c r="O236" s="27"/>
    </row>
    <row r="237" spans="1:15">
      <c r="A237" s="27"/>
      <c r="B237" s="176"/>
      <c r="C237" s="176"/>
      <c r="D237" s="51"/>
      <c r="E237" s="51"/>
      <c r="F237" s="51"/>
      <c r="G237" s="51"/>
      <c r="H237" s="51"/>
      <c r="I237" s="51"/>
      <c r="J237" s="51"/>
      <c r="K237" s="176"/>
      <c r="L237" s="176"/>
      <c r="M237" s="176"/>
      <c r="N237" s="176"/>
      <c r="O237" s="27"/>
    </row>
    <row r="238" spans="1:15">
      <c r="A238" s="27"/>
      <c r="B238" s="176"/>
      <c r="C238" s="176"/>
      <c r="D238" s="51"/>
      <c r="E238" s="51"/>
      <c r="F238" s="51"/>
      <c r="G238" s="51"/>
      <c r="H238" s="51"/>
      <c r="I238" s="51"/>
      <c r="J238" s="51"/>
      <c r="K238" s="176"/>
      <c r="L238" s="176"/>
      <c r="M238" s="176"/>
      <c r="N238" s="176"/>
      <c r="O238" s="27"/>
    </row>
    <row r="239" spans="1:15">
      <c r="A239" s="27"/>
      <c r="B239" s="176"/>
      <c r="C239" s="176"/>
      <c r="D239" s="51"/>
      <c r="E239" s="51"/>
      <c r="F239" s="51"/>
      <c r="G239" s="51"/>
      <c r="H239" s="51"/>
      <c r="I239" s="51"/>
      <c r="J239" s="51"/>
      <c r="K239" s="176"/>
      <c r="L239" s="176"/>
      <c r="M239" s="176"/>
      <c r="N239" s="176"/>
      <c r="O239" s="27"/>
    </row>
    <row r="240" spans="1:15">
      <c r="A240" s="27"/>
      <c r="B240" s="176"/>
      <c r="C240" s="176"/>
      <c r="D240" s="51"/>
      <c r="E240" s="51"/>
      <c r="F240" s="51"/>
      <c r="G240" s="51"/>
      <c r="H240" s="51"/>
      <c r="I240" s="51"/>
      <c r="J240" s="51"/>
      <c r="K240" s="176"/>
      <c r="L240" s="176"/>
      <c r="M240" s="176"/>
      <c r="N240" s="176"/>
      <c r="O240" s="27"/>
    </row>
    <row r="241" spans="1:15">
      <c r="A241" s="27"/>
      <c r="B241" s="176"/>
      <c r="C241" s="176"/>
      <c r="D241" s="51"/>
      <c r="E241" s="51"/>
      <c r="F241" s="51"/>
      <c r="G241" s="51"/>
      <c r="H241" s="51"/>
      <c r="I241" s="51"/>
      <c r="J241" s="51"/>
      <c r="K241" s="176"/>
      <c r="L241" s="176"/>
      <c r="M241" s="176"/>
      <c r="N241" s="176"/>
      <c r="O241" s="27"/>
    </row>
    <row r="242" spans="1:15">
      <c r="A242" s="27"/>
      <c r="B242" s="176"/>
      <c r="C242" s="176"/>
      <c r="D242" s="51"/>
      <c r="E242" s="51"/>
      <c r="F242" s="51"/>
      <c r="G242" s="51"/>
      <c r="H242" s="51"/>
      <c r="I242" s="51"/>
      <c r="J242" s="51"/>
      <c r="K242" s="176"/>
      <c r="L242" s="176"/>
      <c r="M242" s="176"/>
      <c r="N242" s="176"/>
      <c r="O242" s="27"/>
    </row>
    <row r="243" spans="1:15">
      <c r="A243" s="27"/>
      <c r="B243" s="176"/>
      <c r="C243" s="176"/>
      <c r="D243" s="176"/>
      <c r="E243" s="176"/>
      <c r="F243" s="176"/>
      <c r="G243" s="176"/>
      <c r="H243" s="176"/>
      <c r="I243" s="176"/>
      <c r="J243" s="176"/>
      <c r="K243" s="176"/>
      <c r="L243" s="176"/>
      <c r="M243" s="176"/>
      <c r="N243" s="176"/>
      <c r="O243" s="27"/>
    </row>
    <row r="244" spans="1:15">
      <c r="A244" s="27"/>
      <c r="B244" s="176"/>
      <c r="C244" s="176"/>
      <c r="D244" s="176"/>
      <c r="E244" s="176"/>
      <c r="F244" s="176"/>
      <c r="G244" s="176"/>
      <c r="H244" s="176"/>
      <c r="I244" s="176"/>
      <c r="J244" s="176"/>
      <c r="K244" s="176"/>
      <c r="L244" s="176"/>
      <c r="M244" s="176"/>
      <c r="N244" s="176"/>
      <c r="O244" s="27"/>
    </row>
    <row r="245" spans="1:15" ht="15.75" thickBot="1">
      <c r="A245" s="27"/>
      <c r="B245" s="176"/>
      <c r="C245" s="176"/>
      <c r="D245" s="176"/>
      <c r="E245" s="176"/>
      <c r="F245" s="176"/>
      <c r="G245" s="176"/>
      <c r="H245" s="176"/>
      <c r="I245" s="176"/>
      <c r="J245" s="176"/>
      <c r="K245" s="176"/>
      <c r="L245" s="176"/>
      <c r="M245" s="176"/>
      <c r="N245" s="176"/>
      <c r="O245" s="27"/>
    </row>
    <row r="246" spans="1:15" ht="19.5" thickBot="1">
      <c r="A246" s="27"/>
      <c r="B246" s="176"/>
      <c r="C246" s="176"/>
      <c r="D246" s="599" t="s">
        <v>212</v>
      </c>
      <c r="E246" s="600"/>
      <c r="F246" s="600"/>
      <c r="G246" s="601"/>
      <c r="H246" s="176"/>
      <c r="I246" s="176"/>
      <c r="J246" s="176"/>
      <c r="K246" s="176"/>
      <c r="L246" s="176"/>
      <c r="M246" s="176"/>
      <c r="N246" s="176"/>
      <c r="O246" s="27"/>
    </row>
    <row r="247" spans="1:15" ht="29.25" customHeight="1" thickBot="1">
      <c r="A247" s="27"/>
      <c r="B247" s="176"/>
      <c r="C247" s="176"/>
      <c r="D247" s="200">
        <v>1</v>
      </c>
      <c r="E247" s="583" t="s">
        <v>257</v>
      </c>
      <c r="F247" s="584"/>
      <c r="G247" s="200">
        <v>0</v>
      </c>
      <c r="H247" s="484"/>
      <c r="I247" s="176"/>
      <c r="J247" s="176"/>
      <c r="K247" s="176"/>
      <c r="L247" s="176"/>
      <c r="M247" s="176"/>
      <c r="N247" s="176"/>
      <c r="O247" s="27"/>
    </row>
    <row r="248" spans="1:15" ht="16.5" customHeight="1" thickBot="1">
      <c r="A248" s="27"/>
      <c r="B248" s="176"/>
      <c r="C248" s="176"/>
      <c r="D248" s="200">
        <v>2</v>
      </c>
      <c r="E248" s="583" t="s">
        <v>380</v>
      </c>
      <c r="F248" s="584"/>
      <c r="G248" s="200">
        <v>0</v>
      </c>
      <c r="H248" s="176"/>
      <c r="I248" s="176"/>
      <c r="J248" s="176"/>
      <c r="K248" s="176"/>
      <c r="L248" s="176"/>
      <c r="M248" s="176"/>
      <c r="N248" s="176"/>
      <c r="O248" s="27"/>
    </row>
    <row r="249" spans="1:15" ht="27.75" customHeight="1" thickBot="1">
      <c r="A249" s="27"/>
      <c r="B249" s="176"/>
      <c r="C249" s="176"/>
      <c r="D249" s="200">
        <v>3</v>
      </c>
      <c r="E249" s="583" t="s">
        <v>71</v>
      </c>
      <c r="F249" s="584"/>
      <c r="G249" s="200">
        <v>0</v>
      </c>
      <c r="H249" s="176"/>
      <c r="I249" s="176"/>
      <c r="J249" s="176"/>
      <c r="K249" s="176"/>
      <c r="L249" s="176"/>
      <c r="M249" s="176"/>
      <c r="N249" s="176"/>
      <c r="O249" s="27"/>
    </row>
    <row r="250" spans="1:15" ht="15.75" customHeight="1" thickBot="1">
      <c r="A250" s="27"/>
      <c r="B250" s="176"/>
      <c r="C250" s="176"/>
      <c r="D250" s="200">
        <v>4</v>
      </c>
      <c r="E250" s="224" t="s">
        <v>74</v>
      </c>
      <c r="F250" s="407"/>
      <c r="G250" s="200">
        <v>0</v>
      </c>
      <c r="H250" s="176"/>
      <c r="I250" s="176"/>
      <c r="J250" s="176"/>
      <c r="K250" s="176"/>
      <c r="L250" s="176"/>
      <c r="M250" s="176"/>
      <c r="N250" s="176"/>
      <c r="O250" s="27"/>
    </row>
    <row r="251" spans="1:15" ht="15.75" thickBot="1">
      <c r="A251" s="27"/>
      <c r="B251" s="176"/>
      <c r="C251" s="176"/>
      <c r="D251" s="200">
        <v>5</v>
      </c>
      <c r="E251" s="224" t="s">
        <v>75</v>
      </c>
      <c r="F251" s="407"/>
      <c r="G251" s="200">
        <v>0</v>
      </c>
      <c r="H251" s="176"/>
      <c r="I251" s="176"/>
      <c r="J251" s="176"/>
      <c r="K251" s="176"/>
      <c r="L251" s="176"/>
      <c r="M251" s="176"/>
      <c r="N251" s="176"/>
      <c r="O251" s="27"/>
    </row>
    <row r="252" spans="1:15" ht="15.75" customHeight="1" thickBot="1">
      <c r="A252" s="27"/>
      <c r="B252" s="176"/>
      <c r="C252" s="176"/>
      <c r="D252" s="200">
        <v>6</v>
      </c>
      <c r="E252" s="224" t="s">
        <v>80</v>
      </c>
      <c r="F252" s="407"/>
      <c r="G252" s="200">
        <v>0</v>
      </c>
      <c r="H252" s="176"/>
      <c r="I252" s="176"/>
      <c r="J252" s="176"/>
      <c r="K252" s="176"/>
      <c r="L252" s="176"/>
      <c r="M252" s="176"/>
      <c r="N252" s="176"/>
      <c r="O252" s="27"/>
    </row>
    <row r="253" spans="1:15" ht="15.75" thickBot="1">
      <c r="A253" s="27"/>
      <c r="B253" s="176"/>
      <c r="C253" s="176"/>
      <c r="D253" s="200">
        <v>7</v>
      </c>
      <c r="E253" s="224" t="s">
        <v>82</v>
      </c>
      <c r="F253" s="407"/>
      <c r="G253" s="200">
        <v>0</v>
      </c>
      <c r="H253" s="176"/>
      <c r="I253" s="176"/>
      <c r="J253" s="176"/>
      <c r="K253" s="176"/>
      <c r="L253" s="176"/>
      <c r="M253" s="176"/>
      <c r="N253" s="176"/>
      <c r="O253" s="27"/>
    </row>
    <row r="254" spans="1:15" ht="15.75" thickBot="1">
      <c r="A254" s="27"/>
      <c r="B254" s="176"/>
      <c r="C254" s="176"/>
      <c r="D254" s="200">
        <v>8</v>
      </c>
      <c r="E254" s="224" t="s">
        <v>84</v>
      </c>
      <c r="F254" s="407"/>
      <c r="G254" s="200">
        <v>0</v>
      </c>
      <c r="H254" s="176"/>
      <c r="I254" s="176"/>
      <c r="J254" s="176"/>
      <c r="K254" s="176"/>
      <c r="L254" s="176"/>
      <c r="M254" s="176"/>
      <c r="N254" s="176"/>
      <c r="O254" s="27"/>
    </row>
    <row r="255" spans="1:15" ht="15.75" thickBot="1">
      <c r="A255" s="27"/>
      <c r="B255" s="176"/>
      <c r="C255" s="176"/>
      <c r="D255" s="200">
        <v>9</v>
      </c>
      <c r="E255" s="224" t="s">
        <v>97</v>
      </c>
      <c r="F255" s="407"/>
      <c r="G255" s="200">
        <v>1</v>
      </c>
      <c r="H255" s="176"/>
      <c r="I255" s="176"/>
      <c r="J255" s="176"/>
      <c r="K255" s="176"/>
      <c r="L255" s="176"/>
      <c r="M255" s="176"/>
      <c r="N255" s="176"/>
      <c r="O255" s="27"/>
    </row>
    <row r="256" spans="1:15" ht="15.75" thickBot="1">
      <c r="A256" s="27"/>
      <c r="B256" s="176"/>
      <c r="C256" s="176"/>
      <c r="D256" s="200">
        <v>10</v>
      </c>
      <c r="E256" s="224" t="s">
        <v>65</v>
      </c>
      <c r="F256" s="407"/>
      <c r="G256" s="200">
        <v>1</v>
      </c>
      <c r="H256" s="176"/>
      <c r="I256" s="176"/>
      <c r="J256" s="176"/>
      <c r="K256" s="176"/>
      <c r="L256" s="176"/>
      <c r="M256" s="176"/>
      <c r="N256" s="176"/>
      <c r="O256" s="27"/>
    </row>
    <row r="257" spans="1:15" ht="15.75" thickBot="1">
      <c r="A257" s="27"/>
      <c r="B257" s="176"/>
      <c r="C257" s="176"/>
      <c r="D257" s="200">
        <v>11</v>
      </c>
      <c r="E257" s="224" t="s">
        <v>68</v>
      </c>
      <c r="F257" s="407"/>
      <c r="G257" s="200">
        <v>1</v>
      </c>
      <c r="H257" s="176"/>
      <c r="I257" s="176"/>
      <c r="J257" s="176"/>
      <c r="K257" s="176"/>
      <c r="L257" s="176"/>
      <c r="M257" s="176"/>
      <c r="N257" s="176"/>
      <c r="O257" s="27"/>
    </row>
    <row r="258" spans="1:15" ht="15.75" thickBot="1">
      <c r="A258" s="27"/>
      <c r="B258" s="176"/>
      <c r="C258" s="176"/>
      <c r="D258" s="200">
        <v>12</v>
      </c>
      <c r="E258" s="224" t="s">
        <v>69</v>
      </c>
      <c r="F258" s="407"/>
      <c r="G258" s="200">
        <v>1</v>
      </c>
      <c r="H258" s="176"/>
      <c r="I258" s="176"/>
      <c r="J258" s="176"/>
      <c r="K258" s="176"/>
      <c r="L258" s="176"/>
      <c r="M258" s="176"/>
      <c r="N258" s="176"/>
      <c r="O258" s="27"/>
    </row>
    <row r="259" spans="1:15" ht="15.75" thickBot="1">
      <c r="A259" s="27"/>
      <c r="B259" s="176"/>
      <c r="C259" s="176"/>
      <c r="D259" s="200">
        <v>13</v>
      </c>
      <c r="E259" s="224" t="s">
        <v>89</v>
      </c>
      <c r="F259" s="407"/>
      <c r="G259" s="200">
        <v>1</v>
      </c>
      <c r="H259" s="176"/>
      <c r="I259" s="176"/>
      <c r="J259" s="176"/>
      <c r="K259" s="176"/>
      <c r="L259" s="176"/>
      <c r="M259" s="176"/>
      <c r="N259" s="176"/>
      <c r="O259" s="27"/>
    </row>
    <row r="260" spans="1:15" ht="15.75" thickBot="1">
      <c r="A260" s="27"/>
      <c r="B260" s="176"/>
      <c r="C260" s="176"/>
      <c r="D260" s="200">
        <v>14</v>
      </c>
      <c r="E260" s="224" t="s">
        <v>70</v>
      </c>
      <c r="F260" s="407"/>
      <c r="G260" s="200">
        <v>1</v>
      </c>
      <c r="H260" s="176"/>
      <c r="I260" s="176"/>
      <c r="J260" s="176"/>
      <c r="K260" s="176"/>
      <c r="L260" s="176"/>
      <c r="M260" s="176"/>
      <c r="N260" s="176"/>
      <c r="O260" s="27"/>
    </row>
    <row r="261" spans="1:15" ht="28.5" customHeight="1" thickBot="1">
      <c r="A261" s="27"/>
      <c r="B261" s="176"/>
      <c r="C261" s="176"/>
      <c r="D261" s="200">
        <v>15</v>
      </c>
      <c r="E261" s="583" t="s">
        <v>109</v>
      </c>
      <c r="F261" s="584"/>
      <c r="G261" s="200">
        <v>1</v>
      </c>
      <c r="H261" s="176"/>
      <c r="I261" s="176"/>
      <c r="J261" s="176"/>
      <c r="K261" s="176"/>
      <c r="L261" s="176"/>
      <c r="M261" s="176"/>
      <c r="N261" s="176"/>
      <c r="O261" s="27"/>
    </row>
    <row r="262" spans="1:15" ht="15.75" thickBot="1">
      <c r="A262" s="27"/>
      <c r="B262" s="176"/>
      <c r="C262" s="176"/>
      <c r="D262" s="200">
        <v>16</v>
      </c>
      <c r="E262" s="224" t="s">
        <v>73</v>
      </c>
      <c r="F262" s="407"/>
      <c r="G262" s="200">
        <v>1</v>
      </c>
      <c r="H262" s="176"/>
      <c r="I262" s="176"/>
      <c r="J262" s="176"/>
      <c r="K262" s="176"/>
      <c r="L262" s="176"/>
      <c r="M262" s="176"/>
      <c r="N262" s="176"/>
      <c r="O262" s="27"/>
    </row>
    <row r="263" spans="1:15" ht="15.75" thickBot="1">
      <c r="A263" s="27"/>
      <c r="B263" s="176"/>
      <c r="C263" s="176"/>
      <c r="D263" s="200">
        <v>17</v>
      </c>
      <c r="E263" s="224" t="s">
        <v>76</v>
      </c>
      <c r="F263" s="407"/>
      <c r="G263" s="200">
        <v>1</v>
      </c>
      <c r="H263" s="176"/>
      <c r="I263" s="176"/>
      <c r="J263" s="176"/>
      <c r="K263" s="176"/>
      <c r="L263" s="176"/>
      <c r="M263" s="176"/>
      <c r="N263" s="176"/>
      <c r="O263" s="27"/>
    </row>
    <row r="264" spans="1:15" ht="15.75" thickBot="1">
      <c r="A264" s="27"/>
      <c r="B264" s="176"/>
      <c r="C264" s="176"/>
      <c r="D264" s="200">
        <v>18</v>
      </c>
      <c r="E264" s="224" t="s">
        <v>112</v>
      </c>
      <c r="F264" s="407"/>
      <c r="G264" s="200">
        <v>1</v>
      </c>
      <c r="H264" s="176"/>
      <c r="I264" s="176"/>
      <c r="J264" s="176"/>
      <c r="K264" s="176"/>
      <c r="L264" s="176"/>
      <c r="M264" s="176"/>
      <c r="N264" s="176"/>
      <c r="O264" s="27"/>
    </row>
    <row r="265" spans="1:15" ht="15.75" thickBot="1">
      <c r="A265" s="27"/>
      <c r="B265" s="176"/>
      <c r="C265" s="176"/>
      <c r="D265" s="200">
        <v>19</v>
      </c>
      <c r="E265" s="224" t="s">
        <v>78</v>
      </c>
      <c r="F265" s="407"/>
      <c r="G265" s="200">
        <v>1</v>
      </c>
      <c r="H265" s="176"/>
      <c r="I265" s="176"/>
      <c r="J265" s="176"/>
      <c r="K265" s="176"/>
      <c r="L265" s="176"/>
      <c r="M265" s="176"/>
      <c r="N265" s="176"/>
      <c r="O265" s="27"/>
    </row>
    <row r="266" spans="1:15" ht="15.75" thickBot="1">
      <c r="A266" s="27"/>
      <c r="B266" s="176"/>
      <c r="C266" s="176"/>
      <c r="D266" s="200">
        <v>20</v>
      </c>
      <c r="E266" s="224" t="s">
        <v>96</v>
      </c>
      <c r="F266" s="407"/>
      <c r="G266" s="200">
        <v>1</v>
      </c>
      <c r="H266" s="176"/>
      <c r="I266" s="176"/>
      <c r="J266" s="176"/>
      <c r="K266" s="176"/>
      <c r="L266" s="176"/>
      <c r="M266" s="176"/>
      <c r="N266" s="176"/>
      <c r="O266" s="27"/>
    </row>
    <row r="267" spans="1:15" ht="15.75" thickBot="1">
      <c r="A267" s="27"/>
      <c r="B267" s="176"/>
      <c r="C267" s="176"/>
      <c r="D267" s="200">
        <v>21</v>
      </c>
      <c r="E267" s="224" t="s">
        <v>148</v>
      </c>
      <c r="F267" s="407"/>
      <c r="G267" s="200">
        <v>1</v>
      </c>
      <c r="H267" s="176"/>
      <c r="I267" s="176"/>
      <c r="J267" s="176"/>
      <c r="K267" s="176"/>
      <c r="L267" s="176"/>
      <c r="M267" s="176"/>
      <c r="N267" s="176"/>
      <c r="O267" s="27"/>
    </row>
    <row r="268" spans="1:15" ht="27.75" customHeight="1" thickBot="1">
      <c r="A268" s="27"/>
      <c r="B268" s="176"/>
      <c r="C268" s="176"/>
      <c r="D268" s="200">
        <v>22</v>
      </c>
      <c r="E268" s="583" t="s">
        <v>269</v>
      </c>
      <c r="F268" s="584"/>
      <c r="G268" s="200">
        <v>2</v>
      </c>
      <c r="H268" s="176"/>
      <c r="I268" s="176"/>
      <c r="J268" s="176"/>
      <c r="K268" s="176"/>
      <c r="L268" s="176"/>
      <c r="M268" s="176"/>
      <c r="N268" s="176"/>
      <c r="O268" s="27"/>
    </row>
    <row r="269" spans="1:15" ht="15.75" thickBot="1">
      <c r="A269" s="27"/>
      <c r="B269" s="176"/>
      <c r="C269" s="176"/>
      <c r="D269" s="200">
        <v>23</v>
      </c>
      <c r="E269" s="224" t="s">
        <v>90</v>
      </c>
      <c r="F269" s="407"/>
      <c r="G269" s="200">
        <v>2</v>
      </c>
      <c r="H269" s="176"/>
      <c r="I269" s="176"/>
      <c r="J269" s="176"/>
      <c r="K269" s="176"/>
      <c r="L269" s="176"/>
      <c r="M269" s="176"/>
      <c r="N269" s="176"/>
      <c r="O269" s="27"/>
    </row>
    <row r="270" spans="1:15" ht="15.75" thickBot="1">
      <c r="A270" s="27"/>
      <c r="B270" s="176"/>
      <c r="C270" s="176"/>
      <c r="D270" s="200">
        <v>24</v>
      </c>
      <c r="E270" s="224" t="s">
        <v>101</v>
      </c>
      <c r="F270" s="407"/>
      <c r="G270" s="200">
        <v>2</v>
      </c>
      <c r="H270" s="176"/>
      <c r="I270" s="176"/>
      <c r="J270" s="176"/>
      <c r="K270" s="176"/>
      <c r="L270" s="176"/>
      <c r="M270" s="176"/>
      <c r="N270" s="176"/>
      <c r="O270" s="27"/>
    </row>
    <row r="271" spans="1:15" ht="15.75" thickBot="1">
      <c r="A271" s="27"/>
      <c r="B271" s="176"/>
      <c r="C271" s="176"/>
      <c r="D271" s="200">
        <v>25</v>
      </c>
      <c r="E271" s="224" t="s">
        <v>81</v>
      </c>
      <c r="F271" s="407"/>
      <c r="G271" s="200">
        <v>2</v>
      </c>
      <c r="H271" s="176"/>
      <c r="I271" s="176"/>
      <c r="J271" s="176"/>
      <c r="K271" s="176"/>
      <c r="L271" s="176"/>
      <c r="M271" s="176"/>
      <c r="N271" s="176"/>
      <c r="O271" s="27"/>
    </row>
    <row r="272" spans="1:15" ht="15.75" thickBot="1">
      <c r="A272" s="27"/>
      <c r="B272" s="176"/>
      <c r="C272" s="176"/>
      <c r="D272" s="200">
        <v>26</v>
      </c>
      <c r="E272" s="224" t="s">
        <v>92</v>
      </c>
      <c r="F272" s="407"/>
      <c r="G272" s="200">
        <v>3</v>
      </c>
      <c r="H272" s="176"/>
      <c r="I272" s="176"/>
      <c r="J272" s="176"/>
      <c r="K272" s="176"/>
      <c r="L272" s="176"/>
      <c r="M272" s="176"/>
      <c r="N272" s="176"/>
      <c r="O272" s="27"/>
    </row>
    <row r="273" spans="1:15" ht="27" customHeight="1" thickBot="1">
      <c r="A273" s="27"/>
      <c r="B273" s="176"/>
      <c r="C273" s="176"/>
      <c r="D273" s="200">
        <v>27</v>
      </c>
      <c r="E273" s="583" t="s">
        <v>100</v>
      </c>
      <c r="F273" s="584"/>
      <c r="G273" s="200">
        <v>3</v>
      </c>
      <c r="H273" s="176"/>
      <c r="I273" s="176"/>
      <c r="J273" s="176"/>
      <c r="K273" s="176"/>
      <c r="L273" s="176"/>
      <c r="M273" s="176"/>
      <c r="N273" s="176"/>
      <c r="O273" s="27"/>
    </row>
    <row r="274" spans="1:15" ht="15.75" customHeight="1" thickBot="1">
      <c r="A274" s="27"/>
      <c r="B274" s="176"/>
      <c r="C274" s="176"/>
      <c r="D274" s="200">
        <v>28</v>
      </c>
      <c r="E274" s="224" t="s">
        <v>85</v>
      </c>
      <c r="F274" s="407"/>
      <c r="G274" s="200">
        <v>4</v>
      </c>
      <c r="H274" s="176"/>
      <c r="I274" s="176"/>
      <c r="J274" s="176"/>
      <c r="K274" s="176"/>
      <c r="L274" s="176"/>
      <c r="M274" s="176"/>
      <c r="N274" s="176"/>
      <c r="O274" s="27"/>
    </row>
    <row r="275" spans="1:15" ht="15.75" thickBot="1">
      <c r="A275" s="27"/>
      <c r="B275" s="176"/>
      <c r="C275" s="176"/>
      <c r="D275" s="200">
        <v>29</v>
      </c>
      <c r="E275" s="224" t="s">
        <v>88</v>
      </c>
      <c r="F275" s="407"/>
      <c r="G275" s="200">
        <v>4</v>
      </c>
      <c r="H275" s="176"/>
      <c r="I275" s="176"/>
      <c r="J275" s="176"/>
      <c r="K275" s="176"/>
      <c r="L275" s="176"/>
      <c r="M275" s="176"/>
      <c r="N275" s="176"/>
      <c r="O275" s="27"/>
    </row>
    <row r="276" spans="1:15" ht="15.75" thickBot="1">
      <c r="A276" s="27"/>
      <c r="B276" s="176"/>
      <c r="C276" s="176"/>
      <c r="D276" s="200">
        <v>30</v>
      </c>
      <c r="E276" s="224" t="s">
        <v>93</v>
      </c>
      <c r="F276" s="407"/>
      <c r="G276" s="200">
        <v>4</v>
      </c>
      <c r="H276" s="176"/>
      <c r="I276" s="176"/>
      <c r="J276" s="176"/>
      <c r="K276" s="176"/>
      <c r="L276" s="176"/>
      <c r="M276" s="176"/>
      <c r="N276" s="176"/>
      <c r="O276" s="27"/>
    </row>
    <row r="277" spans="1:15" ht="15.75" thickBot="1">
      <c r="A277" s="27"/>
      <c r="B277" s="176"/>
      <c r="C277" s="176"/>
      <c r="D277" s="200">
        <v>31</v>
      </c>
      <c r="E277" s="224" t="s">
        <v>98</v>
      </c>
      <c r="F277" s="407"/>
      <c r="G277" s="200">
        <v>4</v>
      </c>
      <c r="H277" s="176"/>
      <c r="I277" s="176"/>
      <c r="J277" s="176"/>
      <c r="K277" s="176"/>
      <c r="L277" s="176"/>
      <c r="M277" s="176"/>
      <c r="N277" s="176"/>
      <c r="O277" s="27"/>
    </row>
    <row r="278" spans="1:15" ht="15.75" customHeight="1" thickBot="1">
      <c r="A278" s="27"/>
      <c r="B278" s="176"/>
      <c r="C278" s="176"/>
      <c r="D278" s="200">
        <v>32</v>
      </c>
      <c r="E278" s="224" t="s">
        <v>95</v>
      </c>
      <c r="F278" s="407"/>
      <c r="G278" s="200">
        <v>4</v>
      </c>
      <c r="H278" s="176"/>
      <c r="I278" s="176"/>
      <c r="J278" s="176"/>
      <c r="K278" s="176"/>
      <c r="L278" s="176"/>
      <c r="M278" s="176"/>
      <c r="N278" s="176"/>
      <c r="O278" s="27"/>
    </row>
    <row r="279" spans="1:15" ht="15.75" thickBot="1">
      <c r="A279" s="27"/>
      <c r="B279" s="176"/>
      <c r="C279" s="176"/>
      <c r="D279" s="200">
        <v>33</v>
      </c>
      <c r="E279" s="224" t="s">
        <v>83</v>
      </c>
      <c r="F279" s="407"/>
      <c r="G279" s="200">
        <v>4</v>
      </c>
      <c r="H279" s="176"/>
      <c r="I279" s="176"/>
      <c r="J279" s="176"/>
      <c r="K279" s="176"/>
      <c r="L279" s="176"/>
      <c r="M279" s="176"/>
      <c r="N279" s="176"/>
      <c r="O279" s="27"/>
    </row>
    <row r="280" spans="1:15" ht="15.75" thickBot="1">
      <c r="A280" s="27"/>
      <c r="B280" s="176"/>
      <c r="C280" s="176"/>
      <c r="D280" s="200">
        <v>34</v>
      </c>
      <c r="E280" s="224" t="s">
        <v>86</v>
      </c>
      <c r="F280" s="407"/>
      <c r="G280" s="200">
        <v>5</v>
      </c>
      <c r="H280" s="176"/>
      <c r="I280" s="176"/>
      <c r="J280" s="176"/>
      <c r="K280" s="176"/>
      <c r="L280" s="176"/>
      <c r="M280" s="176"/>
      <c r="N280" s="176"/>
      <c r="O280" s="27"/>
    </row>
    <row r="281" spans="1:15" ht="15.75" thickBot="1">
      <c r="A281" s="27"/>
      <c r="B281" s="176"/>
      <c r="C281" s="176"/>
      <c r="D281" s="200">
        <v>35</v>
      </c>
      <c r="E281" s="224" t="s">
        <v>67</v>
      </c>
      <c r="F281" s="407"/>
      <c r="G281" s="200">
        <v>5</v>
      </c>
      <c r="H281" s="176"/>
      <c r="I281" s="176"/>
      <c r="J281" s="176"/>
      <c r="K281" s="176"/>
      <c r="L281" s="176"/>
      <c r="M281" s="176"/>
      <c r="N281" s="176"/>
      <c r="O281" s="27"/>
    </row>
    <row r="282" spans="1:15" ht="15.75" thickBot="1">
      <c r="A282" s="27"/>
      <c r="B282" s="176"/>
      <c r="C282" s="176"/>
      <c r="D282" s="200">
        <v>36</v>
      </c>
      <c r="E282" s="224" t="s">
        <v>94</v>
      </c>
      <c r="F282" s="407"/>
      <c r="G282" s="200">
        <v>5</v>
      </c>
      <c r="H282" s="176"/>
      <c r="I282" s="176"/>
      <c r="J282" s="176"/>
      <c r="K282" s="176"/>
      <c r="L282" s="176"/>
      <c r="M282" s="176"/>
      <c r="N282" s="176"/>
      <c r="O282" s="27"/>
    </row>
    <row r="283" spans="1:15" ht="15.75" thickBot="1">
      <c r="A283" s="27"/>
      <c r="B283" s="176"/>
      <c r="C283" s="176"/>
      <c r="D283" s="200">
        <v>37</v>
      </c>
      <c r="E283" s="224" t="s">
        <v>107</v>
      </c>
      <c r="F283" s="407"/>
      <c r="G283" s="200">
        <v>5</v>
      </c>
      <c r="H283" s="176"/>
      <c r="I283" s="176"/>
      <c r="J283" s="176"/>
      <c r="K283" s="176"/>
      <c r="L283" s="176"/>
      <c r="M283" s="176"/>
      <c r="N283" s="176"/>
      <c r="O283" s="27"/>
    </row>
    <row r="284" spans="1:15" ht="15.75" thickBot="1">
      <c r="A284" s="27"/>
      <c r="B284" s="176"/>
      <c r="C284" s="176"/>
      <c r="D284" s="200">
        <v>38</v>
      </c>
      <c r="E284" s="224" t="s">
        <v>102</v>
      </c>
      <c r="F284" s="407"/>
      <c r="G284" s="200">
        <v>6</v>
      </c>
      <c r="H284" s="176"/>
      <c r="I284" s="176"/>
      <c r="J284" s="176"/>
      <c r="K284" s="176"/>
      <c r="L284" s="176"/>
      <c r="M284" s="176"/>
      <c r="N284" s="176"/>
      <c r="O284" s="27"/>
    </row>
    <row r="285" spans="1:15" ht="15.75" thickBot="1">
      <c r="A285" s="27"/>
      <c r="B285" s="176"/>
      <c r="C285" s="176"/>
      <c r="D285" s="200">
        <v>39</v>
      </c>
      <c r="E285" s="224" t="s">
        <v>72</v>
      </c>
      <c r="F285" s="407"/>
      <c r="G285" s="200">
        <v>6</v>
      </c>
      <c r="H285" s="176"/>
      <c r="I285" s="176"/>
      <c r="J285" s="176"/>
      <c r="K285" s="176"/>
      <c r="L285" s="176"/>
      <c r="M285" s="176"/>
      <c r="N285" s="176"/>
      <c r="O285" s="27"/>
    </row>
    <row r="286" spans="1:15" ht="15.75" thickBot="1">
      <c r="A286" s="27"/>
      <c r="B286" s="176"/>
      <c r="C286" s="176"/>
      <c r="D286" s="200">
        <v>40</v>
      </c>
      <c r="E286" s="224" t="s">
        <v>99</v>
      </c>
      <c r="F286" s="407"/>
      <c r="G286" s="200">
        <v>7</v>
      </c>
      <c r="H286" s="176"/>
      <c r="I286" s="176"/>
      <c r="J286" s="176"/>
      <c r="K286" s="176"/>
      <c r="L286" s="176"/>
      <c r="M286" s="176"/>
      <c r="N286" s="176"/>
      <c r="O286" s="27"/>
    </row>
    <row r="287" spans="1:15" ht="15.75" thickBot="1">
      <c r="A287" s="27"/>
      <c r="B287" s="176"/>
      <c r="C287" s="176"/>
      <c r="D287" s="200">
        <v>41</v>
      </c>
      <c r="E287" s="224" t="s">
        <v>108</v>
      </c>
      <c r="F287" s="407"/>
      <c r="G287" s="200">
        <v>8</v>
      </c>
      <c r="H287" s="176"/>
      <c r="I287" s="176"/>
      <c r="J287" s="176"/>
      <c r="K287" s="176"/>
      <c r="L287" s="176"/>
      <c r="M287" s="176"/>
      <c r="N287" s="176"/>
      <c r="O287" s="27"/>
    </row>
    <row r="288" spans="1:15" ht="15.75" thickBot="1">
      <c r="A288" s="27"/>
      <c r="B288" s="176"/>
      <c r="C288" s="176"/>
      <c r="D288" s="200">
        <v>42</v>
      </c>
      <c r="E288" s="224" t="s">
        <v>91</v>
      </c>
      <c r="F288" s="407"/>
      <c r="G288" s="200">
        <v>8</v>
      </c>
      <c r="H288" s="176"/>
      <c r="I288" s="176"/>
      <c r="J288" s="176"/>
      <c r="K288" s="176"/>
      <c r="L288" s="176"/>
      <c r="M288" s="176"/>
      <c r="N288" s="176"/>
      <c r="O288" s="27"/>
    </row>
    <row r="289" spans="1:15" ht="15.75" thickBot="1">
      <c r="A289" s="27"/>
      <c r="B289" s="176"/>
      <c r="C289" s="176"/>
      <c r="D289" s="200">
        <v>43</v>
      </c>
      <c r="E289" s="224" t="s">
        <v>103</v>
      </c>
      <c r="F289" s="407"/>
      <c r="G289" s="200">
        <v>8</v>
      </c>
      <c r="H289" s="176"/>
      <c r="I289" s="176"/>
      <c r="J289" s="176"/>
      <c r="K289" s="176"/>
      <c r="L289" s="176"/>
      <c r="M289" s="176"/>
      <c r="N289" s="176"/>
      <c r="O289" s="27"/>
    </row>
    <row r="290" spans="1:15" ht="15.75" thickBot="1">
      <c r="A290" s="27"/>
      <c r="B290" s="176"/>
      <c r="C290" s="176"/>
      <c r="D290" s="200">
        <v>44</v>
      </c>
      <c r="E290" s="224" t="s">
        <v>87</v>
      </c>
      <c r="F290" s="407"/>
      <c r="G290" s="200">
        <v>10</v>
      </c>
      <c r="H290" s="176"/>
      <c r="I290" s="176"/>
      <c r="J290" s="176"/>
      <c r="K290" s="176"/>
      <c r="L290" s="176"/>
      <c r="M290" s="176"/>
      <c r="N290" s="176"/>
      <c r="O290" s="27"/>
    </row>
    <row r="291" spans="1:15" ht="15.75" thickBot="1">
      <c r="A291" s="27"/>
      <c r="B291" s="176"/>
      <c r="C291" s="176"/>
      <c r="D291" s="200">
        <v>45</v>
      </c>
      <c r="E291" s="224" t="s">
        <v>104</v>
      </c>
      <c r="F291" s="407"/>
      <c r="G291" s="200">
        <v>14</v>
      </c>
      <c r="H291" s="176"/>
      <c r="I291" s="176"/>
      <c r="J291" s="176"/>
      <c r="K291" s="176"/>
      <c r="L291" s="176"/>
      <c r="M291" s="176"/>
      <c r="N291" s="176"/>
      <c r="O291" s="27"/>
    </row>
    <row r="292" spans="1:15" ht="15.75" thickBot="1">
      <c r="A292" s="27"/>
      <c r="B292" s="176"/>
      <c r="C292" s="176"/>
      <c r="D292" s="200">
        <v>46</v>
      </c>
      <c r="E292" s="224" t="s">
        <v>106</v>
      </c>
      <c r="F292" s="407"/>
      <c r="G292" s="200">
        <v>16</v>
      </c>
      <c r="H292" s="176"/>
      <c r="I292" s="176"/>
      <c r="J292" s="176"/>
      <c r="K292" s="176"/>
      <c r="L292" s="176"/>
      <c r="M292" s="176"/>
      <c r="N292" s="176"/>
      <c r="O292" s="27"/>
    </row>
    <row r="293" spans="1:15" ht="15.75" thickBot="1">
      <c r="A293" s="27"/>
      <c r="B293" s="176"/>
      <c r="C293" s="176"/>
      <c r="D293" s="200">
        <v>47</v>
      </c>
      <c r="E293" s="224" t="s">
        <v>111</v>
      </c>
      <c r="F293" s="407"/>
      <c r="G293" s="200">
        <v>18</v>
      </c>
      <c r="H293" s="176"/>
      <c r="I293" s="176"/>
      <c r="J293" s="176"/>
      <c r="K293" s="176"/>
      <c r="L293" s="176"/>
      <c r="M293" s="176"/>
      <c r="N293" s="176"/>
      <c r="O293" s="27"/>
    </row>
    <row r="294" spans="1:15" ht="15.75" thickBot="1">
      <c r="A294" s="27"/>
      <c r="B294" s="176"/>
      <c r="C294" s="176"/>
      <c r="D294" s="200">
        <v>48</v>
      </c>
      <c r="E294" s="224" t="s">
        <v>110</v>
      </c>
      <c r="F294" s="407"/>
      <c r="G294" s="200">
        <v>18</v>
      </c>
      <c r="H294" s="176"/>
      <c r="I294" s="176"/>
      <c r="J294" s="176"/>
      <c r="K294" s="176"/>
      <c r="L294" s="176"/>
      <c r="M294" s="176"/>
      <c r="N294" s="176"/>
      <c r="O294" s="27"/>
    </row>
    <row r="295" spans="1:15" ht="15.75" thickBot="1">
      <c r="A295" s="27"/>
      <c r="B295" s="176"/>
      <c r="C295" s="176"/>
      <c r="D295" s="200">
        <v>49</v>
      </c>
      <c r="E295" s="224" t="s">
        <v>105</v>
      </c>
      <c r="F295" s="407"/>
      <c r="G295" s="200">
        <v>21</v>
      </c>
      <c r="H295" s="176"/>
      <c r="I295" s="176"/>
      <c r="J295" s="176"/>
      <c r="K295" s="176"/>
      <c r="L295" s="176"/>
      <c r="M295" s="176"/>
      <c r="N295" s="176"/>
      <c r="O295" s="27"/>
    </row>
    <row r="296" spans="1:15" ht="15.75" thickBot="1">
      <c r="A296" s="27"/>
      <c r="B296" s="176"/>
      <c r="C296" s="176"/>
      <c r="D296" s="200">
        <v>50</v>
      </c>
      <c r="E296" s="224" t="s">
        <v>114</v>
      </c>
      <c r="F296" s="407"/>
      <c r="G296" s="200">
        <v>26</v>
      </c>
      <c r="H296" s="176"/>
      <c r="I296" s="176"/>
      <c r="J296" s="176"/>
      <c r="K296" s="176"/>
      <c r="L296" s="176"/>
      <c r="M296" s="176"/>
      <c r="N296" s="176"/>
      <c r="O296" s="27"/>
    </row>
    <row r="297" spans="1:15" ht="15.75" thickBot="1">
      <c r="A297" s="27"/>
      <c r="B297" s="176"/>
      <c r="C297" s="176"/>
      <c r="D297" s="200">
        <v>51</v>
      </c>
      <c r="E297" s="224" t="s">
        <v>113</v>
      </c>
      <c r="F297" s="407"/>
      <c r="G297" s="200">
        <v>32</v>
      </c>
      <c r="H297" s="176"/>
      <c r="I297" s="176"/>
      <c r="J297" s="176"/>
      <c r="K297" s="176"/>
      <c r="L297" s="176"/>
      <c r="M297" s="176"/>
      <c r="N297" s="176"/>
      <c r="O297" s="27"/>
    </row>
    <row r="298" spans="1:15" ht="15.75" thickBot="1">
      <c r="A298" s="27"/>
      <c r="B298" s="176"/>
      <c r="C298" s="176"/>
      <c r="D298" s="200">
        <v>52</v>
      </c>
      <c r="E298" s="224" t="s">
        <v>116</v>
      </c>
      <c r="F298" s="407"/>
      <c r="G298" s="200">
        <v>35</v>
      </c>
      <c r="H298" s="176"/>
      <c r="I298" s="176"/>
      <c r="J298" s="176"/>
      <c r="K298" s="176"/>
      <c r="L298" s="176"/>
      <c r="M298" s="176"/>
      <c r="N298" s="176"/>
      <c r="O298" s="27"/>
    </row>
    <row r="299" spans="1:15" ht="15.75" thickBot="1">
      <c r="A299" s="27"/>
      <c r="B299" s="176"/>
      <c r="C299" s="176"/>
      <c r="D299" s="200">
        <v>53</v>
      </c>
      <c r="E299" s="224" t="s">
        <v>115</v>
      </c>
      <c r="F299" s="407"/>
      <c r="G299" s="200">
        <v>39</v>
      </c>
      <c r="H299" s="176"/>
      <c r="I299" s="176"/>
      <c r="J299" s="176"/>
      <c r="K299" s="176"/>
      <c r="L299" s="176"/>
      <c r="M299" s="176"/>
      <c r="N299" s="176"/>
      <c r="O299" s="27"/>
    </row>
    <row r="300" spans="1:15" ht="15.75" thickBot="1">
      <c r="A300" s="27"/>
      <c r="B300" s="176"/>
      <c r="C300" s="176"/>
      <c r="D300" s="200">
        <v>54</v>
      </c>
      <c r="E300" s="224" t="s">
        <v>117</v>
      </c>
      <c r="F300" s="407"/>
      <c r="G300" s="200">
        <v>69</v>
      </c>
      <c r="H300" s="176"/>
      <c r="I300" s="176"/>
      <c r="J300" s="176"/>
      <c r="K300" s="176"/>
      <c r="L300" s="176"/>
      <c r="M300" s="176"/>
      <c r="N300" s="176"/>
      <c r="O300" s="27"/>
    </row>
    <row r="301" spans="1:15" ht="15.75" thickBot="1">
      <c r="A301" s="27"/>
      <c r="B301" s="176"/>
      <c r="C301" s="176"/>
      <c r="D301" s="200">
        <v>55</v>
      </c>
      <c r="E301" s="224" t="s">
        <v>118</v>
      </c>
      <c r="F301" s="407"/>
      <c r="G301" s="200">
        <v>81</v>
      </c>
      <c r="H301" s="176"/>
      <c r="I301" s="176"/>
      <c r="J301" s="176"/>
      <c r="K301" s="176"/>
      <c r="L301" s="176"/>
      <c r="M301" s="176"/>
      <c r="N301" s="176"/>
      <c r="O301" s="27"/>
    </row>
    <row r="302" spans="1:15" ht="15.75" thickBot="1">
      <c r="A302" s="27"/>
      <c r="B302" s="176"/>
      <c r="C302" s="176"/>
      <c r="D302" s="200">
        <v>56</v>
      </c>
      <c r="E302" s="224" t="s">
        <v>119</v>
      </c>
      <c r="F302" s="407"/>
      <c r="G302" s="200">
        <v>138</v>
      </c>
      <c r="H302" s="176"/>
      <c r="I302" s="176"/>
      <c r="J302" s="176"/>
      <c r="K302" s="176"/>
      <c r="L302" s="176"/>
      <c r="M302" s="176"/>
      <c r="N302" s="176"/>
      <c r="O302" s="27"/>
    </row>
    <row r="303" spans="1:15" ht="15.75" thickBot="1">
      <c r="A303" s="27"/>
      <c r="B303" s="176"/>
      <c r="C303" s="176"/>
      <c r="D303" s="176"/>
      <c r="E303" s="176"/>
      <c r="F303" s="176"/>
      <c r="G303" s="176"/>
      <c r="H303" s="176"/>
      <c r="I303" s="176"/>
      <c r="J303" s="176"/>
      <c r="K303" s="176"/>
      <c r="L303" s="176"/>
      <c r="M303" s="176"/>
      <c r="N303" s="176"/>
      <c r="O303" s="27"/>
    </row>
    <row r="304" spans="1:15" s="169" customFormat="1" ht="16.5" thickBot="1">
      <c r="A304" s="166"/>
      <c r="B304" s="176"/>
      <c r="C304" s="176"/>
      <c r="D304" s="176"/>
      <c r="E304" s="176"/>
      <c r="F304" s="228" t="s">
        <v>2</v>
      </c>
      <c r="G304" s="229">
        <f>SUM(G247:G303)</f>
        <v>631</v>
      </c>
      <c r="H304" s="176"/>
      <c r="I304" s="176"/>
      <c r="J304" s="176"/>
      <c r="K304" s="176"/>
      <c r="L304" s="176"/>
      <c r="M304" s="176"/>
      <c r="N304" s="176"/>
      <c r="O304" s="166"/>
    </row>
    <row r="305" spans="1:15" s="169" customFormat="1" ht="16.5" thickBot="1">
      <c r="A305" s="166"/>
      <c r="B305" s="176"/>
      <c r="C305" s="176"/>
      <c r="D305" s="176"/>
      <c r="E305" s="176"/>
      <c r="F305" s="176"/>
      <c r="G305" s="176"/>
      <c r="H305" s="176"/>
      <c r="I305" s="176"/>
      <c r="J305" s="176"/>
      <c r="K305" s="176"/>
      <c r="L305" s="176"/>
      <c r="M305" s="176"/>
      <c r="N305" s="176"/>
      <c r="O305" s="166"/>
    </row>
    <row r="306" spans="1:15" ht="16.5" thickBot="1">
      <c r="A306" s="27"/>
      <c r="B306" s="619" t="s">
        <v>182</v>
      </c>
      <c r="C306" s="620"/>
      <c r="D306" s="620"/>
      <c r="E306" s="620"/>
      <c r="F306" s="620"/>
      <c r="G306" s="620"/>
      <c r="H306" s="620"/>
      <c r="I306" s="620"/>
      <c r="J306" s="620"/>
      <c r="K306" s="620"/>
      <c r="L306" s="620"/>
      <c r="M306" s="620"/>
      <c r="N306" s="621"/>
      <c r="O306" s="27"/>
    </row>
    <row r="307" spans="1:15">
      <c r="A307" s="27"/>
      <c r="B307" s="176"/>
      <c r="C307" s="176"/>
      <c r="D307" s="176"/>
      <c r="E307" s="176"/>
      <c r="F307" s="176"/>
      <c r="G307" s="176"/>
      <c r="H307" s="176"/>
      <c r="I307" s="176"/>
      <c r="J307" s="176"/>
      <c r="K307" s="176"/>
      <c r="L307" s="176"/>
      <c r="M307" s="176"/>
      <c r="N307" s="176"/>
      <c r="O307" s="27"/>
    </row>
    <row r="308" spans="1:15">
      <c r="A308" s="27"/>
      <c r="B308" s="176"/>
      <c r="C308" s="176"/>
      <c r="D308" s="176"/>
      <c r="E308" s="176"/>
      <c r="F308" s="176"/>
      <c r="G308" s="176"/>
      <c r="H308" s="176"/>
      <c r="I308" s="176"/>
      <c r="J308" s="176"/>
      <c r="K308" s="176"/>
      <c r="L308" s="176"/>
      <c r="M308" s="176"/>
      <c r="N308" s="176"/>
      <c r="O308" s="27"/>
    </row>
    <row r="309" spans="1:15">
      <c r="A309" s="27"/>
      <c r="B309" s="176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27"/>
    </row>
    <row r="310" spans="1:15">
      <c r="A310" s="27"/>
      <c r="B310" s="176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27"/>
    </row>
    <row r="311" spans="1:15">
      <c r="A311" s="27"/>
      <c r="B311" s="176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27"/>
    </row>
    <row r="312" spans="1:15">
      <c r="A312" s="27"/>
      <c r="B312" s="176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27"/>
    </row>
    <row r="313" spans="1:15">
      <c r="A313" s="27"/>
      <c r="B313" s="176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27"/>
    </row>
    <row r="314" spans="1:15">
      <c r="A314" s="27"/>
      <c r="B314" s="176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27"/>
    </row>
    <row r="315" spans="1:15">
      <c r="A315" s="27"/>
      <c r="B315" s="176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27"/>
    </row>
    <row r="316" spans="1:15">
      <c r="A316" s="27"/>
      <c r="B316" s="176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27"/>
    </row>
    <row r="317" spans="1:15">
      <c r="A317" s="27"/>
      <c r="B317" s="176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27"/>
    </row>
    <row r="318" spans="1:15">
      <c r="A318" s="27"/>
      <c r="B318" s="176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27"/>
    </row>
    <row r="319" spans="1:15">
      <c r="A319" s="27"/>
      <c r="B319" s="176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27"/>
    </row>
    <row r="320" spans="1:15">
      <c r="A320" s="27"/>
      <c r="B320" s="176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27"/>
    </row>
    <row r="321" spans="1:15">
      <c r="A321" s="27"/>
      <c r="B321" s="176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27"/>
    </row>
    <row r="322" spans="1:15">
      <c r="A322" s="27"/>
      <c r="B322" s="176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27"/>
    </row>
    <row r="323" spans="1:15">
      <c r="A323" s="27"/>
      <c r="B323" s="176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27"/>
    </row>
    <row r="324" spans="1:15">
      <c r="A324" s="27"/>
      <c r="B324" s="176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27"/>
    </row>
    <row r="325" spans="1:15">
      <c r="A325" s="27"/>
      <c r="B325" s="176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27"/>
    </row>
    <row r="326" spans="1:15">
      <c r="A326" s="27"/>
      <c r="B326" s="176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27"/>
    </row>
    <row r="327" spans="1:15">
      <c r="A327" s="27"/>
      <c r="B327" s="176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27"/>
    </row>
    <row r="328" spans="1:15">
      <c r="A328" s="27"/>
      <c r="B328" s="176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27"/>
    </row>
    <row r="329" spans="1:15">
      <c r="A329" s="27"/>
      <c r="B329" s="176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27"/>
    </row>
    <row r="330" spans="1:15">
      <c r="A330" s="27"/>
      <c r="B330" s="176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27"/>
    </row>
    <row r="331" spans="1:15">
      <c r="A331" s="27"/>
      <c r="B331" s="176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27"/>
    </row>
    <row r="332" spans="1:15">
      <c r="A332" s="27"/>
      <c r="B332" s="176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27"/>
    </row>
    <row r="333" spans="1:15">
      <c r="A333" s="27"/>
      <c r="B333" s="176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27"/>
    </row>
    <row r="334" spans="1:15">
      <c r="A334" s="27"/>
      <c r="B334" s="176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27"/>
    </row>
    <row r="335" spans="1:15">
      <c r="A335" s="27"/>
      <c r="B335" s="176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27"/>
    </row>
    <row r="336" spans="1:15">
      <c r="A336" s="27"/>
      <c r="B336" s="176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27"/>
    </row>
    <row r="337" spans="1:15">
      <c r="A337" s="27"/>
      <c r="B337" s="176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27"/>
    </row>
    <row r="338" spans="1:15">
      <c r="A338" s="27"/>
      <c r="B338" s="176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27"/>
    </row>
    <row r="339" spans="1:15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</row>
  </sheetData>
  <mergeCells count="52">
    <mergeCell ref="E46:G46"/>
    <mergeCell ref="B12:N12"/>
    <mergeCell ref="B13:N13"/>
    <mergeCell ref="B14:N14"/>
    <mergeCell ref="C20:F20"/>
    <mergeCell ref="H20:L20"/>
    <mergeCell ref="D21:E21"/>
    <mergeCell ref="D22:E22"/>
    <mergeCell ref="D23:E23"/>
    <mergeCell ref="D43:I43"/>
    <mergeCell ref="E44:G44"/>
    <mergeCell ref="E45:G45"/>
    <mergeCell ref="D99:I99"/>
    <mergeCell ref="E47:G47"/>
    <mergeCell ref="E48:G48"/>
    <mergeCell ref="E49:G49"/>
    <mergeCell ref="E50:G50"/>
    <mergeCell ref="E51:G51"/>
    <mergeCell ref="E52:G52"/>
    <mergeCell ref="E53:G53"/>
    <mergeCell ref="E54:G54"/>
    <mergeCell ref="E55:G55"/>
    <mergeCell ref="E56:G56"/>
    <mergeCell ref="E57:G57"/>
    <mergeCell ref="E154:H154"/>
    <mergeCell ref="E143:I143"/>
    <mergeCell ref="E144:H144"/>
    <mergeCell ref="E148:I148"/>
    <mergeCell ref="E149:H149"/>
    <mergeCell ref="E153:I153"/>
    <mergeCell ref="E222:G222"/>
    <mergeCell ref="E159:I159"/>
    <mergeCell ref="E160:H160"/>
    <mergeCell ref="D165:I165"/>
    <mergeCell ref="D194:I194"/>
    <mergeCell ref="E195:G195"/>
    <mergeCell ref="E196:G196"/>
    <mergeCell ref="E197:G197"/>
    <mergeCell ref="E198:G198"/>
    <mergeCell ref="D219:I219"/>
    <mergeCell ref="E220:G220"/>
    <mergeCell ref="E221:G221"/>
    <mergeCell ref="B306:N306"/>
    <mergeCell ref="E261:F261"/>
    <mergeCell ref="E268:F268"/>
    <mergeCell ref="E273:F273"/>
    <mergeCell ref="E223:G223"/>
    <mergeCell ref="E224:G224"/>
    <mergeCell ref="D246:G246"/>
    <mergeCell ref="E247:F247"/>
    <mergeCell ref="E249:F249"/>
    <mergeCell ref="E248:F248"/>
  </mergeCells>
  <pageMargins left="0.70866141732283472" right="0.70866141732283472" top="0.74803149606299213" bottom="0.74803149606299213" header="0.31496062992125984" footer="0.31496062992125984"/>
  <pageSetup paperSize="124" scale="85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P361"/>
  <sheetViews>
    <sheetView workbookViewId="0">
      <selection activeCell="E47" sqref="E47:G47"/>
    </sheetView>
  </sheetViews>
  <sheetFormatPr baseColWidth="10" defaultRowHeight="15"/>
  <cols>
    <col min="1" max="1" width="3.5703125" style="122" customWidth="1"/>
    <col min="2" max="2" width="6.7109375" style="51" customWidth="1"/>
    <col min="3" max="3" width="25.28515625" style="122" customWidth="1"/>
    <col min="4" max="4" width="11.5703125" style="122" customWidth="1"/>
    <col min="5" max="5" width="14.140625" style="122" customWidth="1"/>
    <col min="6" max="6" width="26.85546875" style="122" customWidth="1"/>
    <col min="7" max="7" width="11.7109375" style="122" customWidth="1"/>
    <col min="8" max="8" width="12.85546875" style="122" customWidth="1"/>
    <col min="9" max="9" width="14" style="122" customWidth="1"/>
    <col min="10" max="10" width="17.85546875" style="122" customWidth="1"/>
    <col min="11" max="11" width="12.140625" style="122" customWidth="1"/>
    <col min="12" max="12" width="14.28515625" style="122" customWidth="1"/>
    <col min="13" max="13" width="13.28515625" style="122" customWidth="1"/>
    <col min="14" max="14" width="2.5703125" style="122" customWidth="1"/>
    <col min="15" max="15" width="3.5703125" style="122" customWidth="1"/>
    <col min="16" max="16384" width="11.42578125" style="122"/>
  </cols>
  <sheetData>
    <row r="1" spans="1:1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>
      <c r="A2" s="2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27"/>
    </row>
    <row r="3" spans="1:15">
      <c r="A3" s="2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27"/>
    </row>
    <row r="4" spans="1:15">
      <c r="A4" s="27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7"/>
    </row>
    <row r="5" spans="1:15">
      <c r="A5" s="27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27"/>
    </row>
    <row r="6" spans="1:15">
      <c r="A6" s="27"/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27"/>
    </row>
    <row r="7" spans="1:15">
      <c r="A7" s="27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27"/>
    </row>
    <row r="8" spans="1:15">
      <c r="A8" s="27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27"/>
    </row>
    <row r="9" spans="1:15">
      <c r="A9" s="27"/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27"/>
    </row>
    <row r="10" spans="1:15">
      <c r="A10" s="27"/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27"/>
    </row>
    <row r="11" spans="1:15" ht="15.75" thickBot="1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</row>
    <row r="12" spans="1:15" ht="38.25" customHeight="1">
      <c r="A12" s="27"/>
      <c r="B12" s="590" t="s">
        <v>120</v>
      </c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2"/>
      <c r="O12" s="27"/>
    </row>
    <row r="13" spans="1:15" ht="38.25" customHeight="1">
      <c r="A13" s="27"/>
      <c r="B13" s="593" t="s">
        <v>121</v>
      </c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5"/>
      <c r="O13" s="27"/>
    </row>
    <row r="14" spans="1:15" ht="39" customHeight="1" thickBot="1">
      <c r="A14" s="27"/>
      <c r="B14" s="596" t="s">
        <v>538</v>
      </c>
      <c r="C14" s="597"/>
      <c r="D14" s="597"/>
      <c r="E14" s="597"/>
      <c r="F14" s="597"/>
      <c r="G14" s="597"/>
      <c r="H14" s="597"/>
      <c r="I14" s="597"/>
      <c r="J14" s="597"/>
      <c r="K14" s="597"/>
      <c r="L14" s="597"/>
      <c r="M14" s="597"/>
      <c r="N14" s="598"/>
      <c r="O14" s="27"/>
    </row>
    <row r="15" spans="1:15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</row>
    <row r="16" spans="1:15">
      <c r="A16" s="27"/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7"/>
    </row>
    <row r="17" spans="1:16">
      <c r="A17" s="27"/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27"/>
    </row>
    <row r="18" spans="1:16">
      <c r="A18" s="27"/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27"/>
    </row>
    <row r="19" spans="1:16" ht="15.75" thickBot="1">
      <c r="A19" s="27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7"/>
    </row>
    <row r="20" spans="1:16" ht="20.25" customHeight="1" thickBot="1">
      <c r="A20" s="27"/>
      <c r="B20" s="176"/>
      <c r="C20" s="599" t="s">
        <v>123</v>
      </c>
      <c r="D20" s="600"/>
      <c r="E20" s="600"/>
      <c r="F20" s="601"/>
      <c r="G20" s="176"/>
      <c r="H20" s="599" t="s">
        <v>208</v>
      </c>
      <c r="I20" s="600"/>
      <c r="J20" s="600"/>
      <c r="K20" s="600"/>
      <c r="L20" s="601"/>
      <c r="M20" s="176"/>
      <c r="N20" s="176"/>
      <c r="O20" s="27"/>
      <c r="P20" s="29"/>
    </row>
    <row r="21" spans="1:16" ht="15.75" thickBot="1">
      <c r="A21" s="27"/>
      <c r="B21" s="176"/>
      <c r="C21" s="94" t="s">
        <v>37</v>
      </c>
      <c r="D21" s="602" t="s">
        <v>1</v>
      </c>
      <c r="E21" s="603"/>
      <c r="F21" s="94" t="s">
        <v>2</v>
      </c>
      <c r="G21" s="176"/>
      <c r="H21" s="94" t="s">
        <v>5</v>
      </c>
      <c r="I21" s="94" t="s">
        <v>4</v>
      </c>
      <c r="J21" s="94" t="s">
        <v>6</v>
      </c>
      <c r="K21" s="94" t="s">
        <v>122</v>
      </c>
      <c r="L21" s="94" t="s">
        <v>2</v>
      </c>
      <c r="M21" s="176"/>
      <c r="N21" s="176"/>
      <c r="O21" s="27"/>
      <c r="P21" s="29"/>
    </row>
    <row r="22" spans="1:16" ht="16.5" thickBot="1">
      <c r="A22" s="27"/>
      <c r="B22" s="176"/>
      <c r="C22" s="200">
        <f>+'ACUM-NOVIEMBRE'!B9</f>
        <v>0</v>
      </c>
      <c r="D22" s="607">
        <f>+'ACUM-NOVIEMBRE'!B10</f>
        <v>0</v>
      </c>
      <c r="E22" s="616"/>
      <c r="F22" s="201">
        <f>SUM(C22:E22)</f>
        <v>0</v>
      </c>
      <c r="G22" s="176"/>
      <c r="H22" s="200">
        <f>+'ACUM-NOVIEMBRE'!B16</f>
        <v>0</v>
      </c>
      <c r="I22" s="200">
        <f>+'ACUM-NOVIEMBRE'!B15</f>
        <v>0</v>
      </c>
      <c r="J22" s="200">
        <f>+'ACUM-NOVIEMBRE'!B17</f>
        <v>0</v>
      </c>
      <c r="K22" s="200">
        <v>1</v>
      </c>
      <c r="L22" s="201">
        <f>SUM(H22:K22)</f>
        <v>1</v>
      </c>
      <c r="M22" s="176"/>
      <c r="N22" s="176"/>
      <c r="O22" s="27"/>
      <c r="P22" s="29"/>
    </row>
    <row r="23" spans="1:16" ht="16.5" thickBot="1">
      <c r="A23" s="27"/>
      <c r="B23" s="176"/>
      <c r="C23" s="202" t="e">
        <f>+C22/F22</f>
        <v>#DIV/0!</v>
      </c>
      <c r="D23" s="617" t="e">
        <f>+D22/F22</f>
        <v>#DIV/0!</v>
      </c>
      <c r="E23" s="618"/>
      <c r="F23" s="203" t="e">
        <f>SUM(C23:E23)</f>
        <v>#DIV/0!</v>
      </c>
      <c r="G23" s="176"/>
      <c r="H23" s="202">
        <f>+H22/L22</f>
        <v>0</v>
      </c>
      <c r="I23" s="202">
        <f>+I22/L22</f>
        <v>0</v>
      </c>
      <c r="J23" s="202">
        <f>+J22/L22</f>
        <v>0</v>
      </c>
      <c r="K23" s="202">
        <f>+K22/L22</f>
        <v>1</v>
      </c>
      <c r="L23" s="203">
        <f>SUM(H23:K23)</f>
        <v>1</v>
      </c>
      <c r="M23" s="176"/>
      <c r="N23" s="176"/>
      <c r="O23" s="27"/>
      <c r="P23" s="29"/>
    </row>
    <row r="24" spans="1:16" ht="52.5" customHeight="1">
      <c r="A24" s="27"/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7"/>
      <c r="P24" s="29"/>
    </row>
    <row r="25" spans="1:16" ht="18.75" customHeight="1">
      <c r="A25" s="27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27"/>
      <c r="P25" s="29"/>
    </row>
    <row r="26" spans="1:16">
      <c r="A26" s="27"/>
      <c r="B26" s="176"/>
      <c r="C26" s="51"/>
      <c r="D26" s="51"/>
      <c r="E26" s="51"/>
      <c r="F26" s="51"/>
      <c r="G26" s="176"/>
      <c r="H26" s="51"/>
      <c r="I26" s="51"/>
      <c r="J26" s="63"/>
      <c r="K26" s="63"/>
      <c r="L26" s="63"/>
      <c r="M26" s="176"/>
      <c r="N26" s="176"/>
      <c r="O26" s="27"/>
    </row>
    <row r="27" spans="1:16">
      <c r="A27" s="27"/>
      <c r="B27" s="176"/>
      <c r="C27" s="51"/>
      <c r="D27" s="51"/>
      <c r="E27" s="51"/>
      <c r="F27" s="51"/>
      <c r="G27" s="176"/>
      <c r="H27" s="51"/>
      <c r="I27" s="51"/>
      <c r="J27" s="51"/>
      <c r="K27" s="51"/>
      <c r="L27" s="51"/>
      <c r="M27" s="176"/>
      <c r="N27" s="176"/>
      <c r="O27" s="27"/>
    </row>
    <row r="28" spans="1:16">
      <c r="A28" s="27"/>
      <c r="B28" s="176"/>
      <c r="C28" s="51"/>
      <c r="D28" s="51"/>
      <c r="E28" s="51"/>
      <c r="F28" s="51"/>
      <c r="G28" s="176"/>
      <c r="H28" s="51"/>
      <c r="I28" s="51"/>
      <c r="J28" s="51"/>
      <c r="K28" s="51"/>
      <c r="L28" s="51"/>
      <c r="M28" s="176"/>
      <c r="N28" s="176"/>
      <c r="O28" s="27"/>
    </row>
    <row r="29" spans="1:16">
      <c r="A29" s="27"/>
      <c r="B29" s="176"/>
      <c r="C29" s="51"/>
      <c r="D29" s="51"/>
      <c r="E29" s="51"/>
      <c r="F29" s="51"/>
      <c r="G29" s="176"/>
      <c r="H29" s="51"/>
      <c r="I29" s="51"/>
      <c r="J29" s="51"/>
      <c r="K29" s="51"/>
      <c r="L29" s="51"/>
      <c r="M29" s="176"/>
      <c r="N29" s="176"/>
      <c r="O29" s="27"/>
    </row>
    <row r="30" spans="1:16">
      <c r="A30" s="27"/>
      <c r="B30" s="176"/>
      <c r="C30" s="51"/>
      <c r="D30" s="51"/>
      <c r="E30" s="51"/>
      <c r="F30" s="51"/>
      <c r="G30" s="176"/>
      <c r="H30" s="51"/>
      <c r="I30" s="51"/>
      <c r="J30" s="51"/>
      <c r="K30" s="51"/>
      <c r="L30" s="51"/>
      <c r="M30" s="176"/>
      <c r="N30" s="176"/>
      <c r="O30" s="27"/>
    </row>
    <row r="31" spans="1:16">
      <c r="A31" s="27"/>
      <c r="B31" s="176"/>
      <c r="C31" s="51"/>
      <c r="D31" s="51"/>
      <c r="E31" s="51"/>
      <c r="F31" s="51"/>
      <c r="G31" s="176"/>
      <c r="H31" s="51"/>
      <c r="I31" s="51"/>
      <c r="J31" s="51"/>
      <c r="K31" s="51"/>
      <c r="L31" s="51"/>
      <c r="M31" s="176"/>
      <c r="N31" s="176"/>
      <c r="O31" s="27"/>
    </row>
    <row r="32" spans="1:16">
      <c r="A32" s="27"/>
      <c r="B32" s="176"/>
      <c r="C32" s="51"/>
      <c r="D32" s="51"/>
      <c r="E32" s="51"/>
      <c r="F32" s="51"/>
      <c r="G32" s="176"/>
      <c r="H32" s="51"/>
      <c r="I32" s="51"/>
      <c r="J32" s="51"/>
      <c r="K32" s="51"/>
      <c r="L32" s="51"/>
      <c r="M32" s="176"/>
      <c r="N32" s="176"/>
      <c r="O32" s="27"/>
    </row>
    <row r="33" spans="1:15">
      <c r="A33" s="27"/>
      <c r="B33" s="176"/>
      <c r="C33" s="51"/>
      <c r="D33" s="51"/>
      <c r="E33" s="51"/>
      <c r="F33" s="51"/>
      <c r="G33" s="176"/>
      <c r="H33" s="51"/>
      <c r="I33" s="51"/>
      <c r="J33" s="51"/>
      <c r="K33" s="51"/>
      <c r="L33" s="51"/>
      <c r="M33" s="176"/>
      <c r="N33" s="176"/>
      <c r="O33" s="27"/>
    </row>
    <row r="34" spans="1:15">
      <c r="A34" s="27"/>
      <c r="B34" s="176"/>
      <c r="C34" s="51"/>
      <c r="D34" s="51"/>
      <c r="E34" s="51"/>
      <c r="F34" s="51"/>
      <c r="G34" s="176"/>
      <c r="H34" s="51"/>
      <c r="I34" s="51"/>
      <c r="J34" s="51"/>
      <c r="K34" s="51"/>
      <c r="L34" s="51"/>
      <c r="M34" s="176"/>
      <c r="N34" s="176"/>
      <c r="O34" s="27"/>
    </row>
    <row r="35" spans="1:15">
      <c r="A35" s="27"/>
      <c r="B35" s="176"/>
      <c r="C35" s="51"/>
      <c r="D35" s="51"/>
      <c r="E35" s="51"/>
      <c r="F35" s="51"/>
      <c r="G35" s="176"/>
      <c r="H35" s="51"/>
      <c r="I35" s="51"/>
      <c r="J35" s="51"/>
      <c r="K35" s="51"/>
      <c r="L35" s="51"/>
      <c r="M35" s="176"/>
      <c r="N35" s="176"/>
      <c r="O35" s="27"/>
    </row>
    <row r="36" spans="1:15">
      <c r="A36" s="27"/>
      <c r="B36" s="176"/>
      <c r="C36" s="51"/>
      <c r="D36" s="51"/>
      <c r="E36" s="51"/>
      <c r="F36" s="51"/>
      <c r="G36" s="176"/>
      <c r="H36" s="51"/>
      <c r="I36" s="51"/>
      <c r="J36" s="51"/>
      <c r="K36" s="51"/>
      <c r="L36" s="51"/>
      <c r="M36" s="176"/>
      <c r="N36" s="176"/>
      <c r="O36" s="27"/>
    </row>
    <row r="37" spans="1:15">
      <c r="A37" s="27"/>
      <c r="B37" s="176"/>
      <c r="C37" s="51"/>
      <c r="D37" s="51"/>
      <c r="E37" s="51"/>
      <c r="F37" s="51"/>
      <c r="G37" s="176"/>
      <c r="H37" s="51"/>
      <c r="I37" s="51"/>
      <c r="J37" s="51"/>
      <c r="K37" s="51"/>
      <c r="L37" s="51"/>
      <c r="M37" s="176"/>
      <c r="N37" s="176"/>
      <c r="O37" s="27"/>
    </row>
    <row r="38" spans="1:15">
      <c r="A38" s="27"/>
      <c r="B38" s="176"/>
      <c r="C38" s="51"/>
      <c r="D38" s="51"/>
      <c r="E38" s="51"/>
      <c r="F38" s="51"/>
      <c r="G38" s="176"/>
      <c r="H38" s="51"/>
      <c r="I38" s="51"/>
      <c r="J38" s="51"/>
      <c r="K38" s="51"/>
      <c r="L38" s="51"/>
      <c r="M38" s="176"/>
      <c r="N38" s="176"/>
      <c r="O38" s="27"/>
    </row>
    <row r="39" spans="1:15">
      <c r="A39" s="27"/>
      <c r="B39" s="176"/>
      <c r="C39" s="51"/>
      <c r="D39" s="51"/>
      <c r="E39" s="51"/>
      <c r="F39" s="51"/>
      <c r="G39" s="176"/>
      <c r="H39" s="51"/>
      <c r="I39" s="51"/>
      <c r="J39" s="51"/>
      <c r="K39" s="51"/>
      <c r="L39" s="51"/>
      <c r="M39" s="176"/>
      <c r="N39" s="176"/>
      <c r="O39" s="27"/>
    </row>
    <row r="40" spans="1:15">
      <c r="A40" s="27"/>
      <c r="B40" s="176"/>
      <c r="C40" s="176"/>
      <c r="D40" s="176"/>
      <c r="E40" s="176"/>
      <c r="F40" s="176"/>
      <c r="G40" s="176"/>
      <c r="H40" s="51"/>
      <c r="I40" s="51"/>
      <c r="J40" s="51"/>
      <c r="K40" s="51"/>
      <c r="L40" s="51"/>
      <c r="M40" s="176"/>
      <c r="N40" s="176"/>
      <c r="O40" s="27"/>
    </row>
    <row r="41" spans="1:15">
      <c r="A41" s="27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7"/>
    </row>
    <row r="42" spans="1:15">
      <c r="A42" s="27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7"/>
    </row>
    <row r="43" spans="1:15" ht="19.5" customHeight="1">
      <c r="A43" s="2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7"/>
    </row>
    <row r="44" spans="1:15" ht="15.75" customHeight="1">
      <c r="A44" s="27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7"/>
    </row>
    <row r="45" spans="1:15" ht="29.25" customHeight="1">
      <c r="A45" s="27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7"/>
    </row>
    <row r="46" spans="1:15" ht="15.75" customHeight="1">
      <c r="A46" s="27"/>
      <c r="B46" s="176"/>
      <c r="C46" s="176"/>
      <c r="D46" s="777" t="s">
        <v>124</v>
      </c>
      <c r="E46" s="777"/>
      <c r="F46" s="777"/>
      <c r="G46" s="777"/>
      <c r="H46" s="777"/>
      <c r="I46" s="777"/>
      <c r="J46" s="777"/>
      <c r="K46" s="176"/>
      <c r="L46" s="176"/>
      <c r="M46" s="176"/>
      <c r="N46" s="176"/>
      <c r="O46" s="27"/>
    </row>
    <row r="47" spans="1:15" ht="15.75" customHeight="1" thickBot="1">
      <c r="A47" s="27"/>
      <c r="B47" s="176"/>
      <c r="C47" s="176"/>
      <c r="D47" s="622"/>
      <c r="E47" s="622"/>
      <c r="F47" s="622"/>
      <c r="G47" s="622"/>
      <c r="H47" s="622"/>
      <c r="I47" s="622"/>
      <c r="J47" s="622"/>
      <c r="K47" s="176"/>
      <c r="L47" s="176"/>
      <c r="M47" s="176"/>
      <c r="N47" s="176"/>
      <c r="O47" s="27"/>
    </row>
    <row r="48" spans="1:15" ht="15.75" customHeight="1" thickBot="1">
      <c r="A48" s="27"/>
      <c r="B48" s="176"/>
      <c r="C48" s="176"/>
      <c r="D48" s="200">
        <v>1</v>
      </c>
      <c r="E48" s="770" t="s">
        <v>11</v>
      </c>
      <c r="F48" s="771"/>
      <c r="G48" s="771"/>
      <c r="H48" s="772"/>
      <c r="I48" s="200">
        <v>17</v>
      </c>
      <c r="J48" s="202">
        <f t="shared" ref="J48:J59" si="0">+I48/398</f>
        <v>4.2713567839195977E-2</v>
      </c>
      <c r="K48" s="176"/>
      <c r="L48" s="176"/>
      <c r="M48" s="176"/>
      <c r="N48" s="176"/>
      <c r="O48" s="27"/>
    </row>
    <row r="49" spans="1:15" ht="15.75" customHeight="1" thickBot="1">
      <c r="A49" s="27"/>
      <c r="B49" s="176"/>
      <c r="C49" s="176"/>
      <c r="D49" s="200">
        <v>2</v>
      </c>
      <c r="E49" s="770" t="s">
        <v>12</v>
      </c>
      <c r="F49" s="771"/>
      <c r="G49" s="771"/>
      <c r="H49" s="772"/>
      <c r="I49" s="200">
        <v>6</v>
      </c>
      <c r="J49" s="202">
        <f t="shared" si="0"/>
        <v>1.507537688442211E-2</v>
      </c>
      <c r="K49" s="176"/>
      <c r="L49" s="176"/>
      <c r="M49" s="176"/>
      <c r="N49" s="176"/>
      <c r="O49" s="27"/>
    </row>
    <row r="50" spans="1:15" ht="15.75" customHeight="1" thickBot="1">
      <c r="A50" s="27"/>
      <c r="B50" s="176"/>
      <c r="C50" s="176"/>
      <c r="D50" s="200">
        <v>3</v>
      </c>
      <c r="E50" s="770" t="s">
        <v>273</v>
      </c>
      <c r="F50" s="771"/>
      <c r="G50" s="771"/>
      <c r="H50" s="772"/>
      <c r="I50" s="200">
        <v>59</v>
      </c>
      <c r="J50" s="202">
        <f t="shared" si="0"/>
        <v>0.14824120603015076</v>
      </c>
      <c r="K50" s="176"/>
      <c r="L50" s="176"/>
      <c r="M50" s="176"/>
      <c r="N50" s="176"/>
      <c r="O50" s="27"/>
    </row>
    <row r="51" spans="1:15" ht="15.75" thickBot="1">
      <c r="A51" s="27"/>
      <c r="B51" s="176"/>
      <c r="C51" s="176"/>
      <c r="D51" s="200">
        <v>4</v>
      </c>
      <c r="E51" s="770" t="s">
        <v>14</v>
      </c>
      <c r="F51" s="771"/>
      <c r="G51" s="771"/>
      <c r="H51" s="772"/>
      <c r="I51" s="200">
        <v>147</v>
      </c>
      <c r="J51" s="202">
        <f t="shared" si="0"/>
        <v>0.3693467336683417</v>
      </c>
      <c r="K51" s="176"/>
      <c r="L51" s="176"/>
      <c r="M51" s="176"/>
      <c r="N51" s="176"/>
      <c r="O51" s="27"/>
    </row>
    <row r="52" spans="1:15" ht="15.75" customHeight="1" thickBot="1">
      <c r="A52" s="27"/>
      <c r="B52" s="176"/>
      <c r="C52" s="176"/>
      <c r="D52" s="200">
        <v>5</v>
      </c>
      <c r="E52" s="770" t="s">
        <v>235</v>
      </c>
      <c r="F52" s="771"/>
      <c r="G52" s="771"/>
      <c r="H52" s="772"/>
      <c r="I52" s="200">
        <v>111</v>
      </c>
      <c r="J52" s="202">
        <f t="shared" si="0"/>
        <v>0.27889447236180903</v>
      </c>
      <c r="K52" s="176"/>
      <c r="L52" s="176"/>
      <c r="M52" s="176"/>
      <c r="N52" s="176"/>
      <c r="O52" s="27"/>
    </row>
    <row r="53" spans="1:15" ht="15.75" customHeight="1" thickBot="1">
      <c r="A53" s="27"/>
      <c r="B53" s="176"/>
      <c r="C53" s="176"/>
      <c r="D53" s="200">
        <v>6</v>
      </c>
      <c r="E53" s="770" t="s">
        <v>15</v>
      </c>
      <c r="F53" s="771"/>
      <c r="G53" s="771"/>
      <c r="H53" s="772"/>
      <c r="I53" s="200">
        <v>23</v>
      </c>
      <c r="J53" s="202">
        <f t="shared" si="0"/>
        <v>5.7788944723618091E-2</v>
      </c>
      <c r="K53" s="176"/>
      <c r="L53" s="176"/>
      <c r="M53" s="176"/>
      <c r="N53" s="176"/>
      <c r="O53" s="27"/>
    </row>
    <row r="54" spans="1:15" ht="15" customHeight="1" thickBot="1">
      <c r="A54" s="27"/>
      <c r="B54" s="176"/>
      <c r="C54" s="176"/>
      <c r="D54" s="200">
        <v>7</v>
      </c>
      <c r="E54" s="770" t="s">
        <v>16</v>
      </c>
      <c r="F54" s="771"/>
      <c r="G54" s="771"/>
      <c r="H54" s="772"/>
      <c r="I54" s="200">
        <v>12</v>
      </c>
      <c r="J54" s="202">
        <f t="shared" si="0"/>
        <v>3.015075376884422E-2</v>
      </c>
      <c r="K54" s="176"/>
      <c r="L54" s="176"/>
      <c r="M54" s="176"/>
      <c r="N54" s="176"/>
      <c r="O54" s="27"/>
    </row>
    <row r="55" spans="1:15" ht="15.75" thickBot="1">
      <c r="A55" s="27"/>
      <c r="B55" s="176"/>
      <c r="C55" s="176"/>
      <c r="D55" s="200">
        <v>8</v>
      </c>
      <c r="E55" s="770" t="s">
        <v>289</v>
      </c>
      <c r="F55" s="771"/>
      <c r="G55" s="771"/>
      <c r="H55" s="772"/>
      <c r="I55" s="200">
        <v>3</v>
      </c>
      <c r="J55" s="202">
        <f t="shared" si="0"/>
        <v>7.537688442211055E-3</v>
      </c>
      <c r="K55" s="176"/>
      <c r="L55" s="176"/>
      <c r="M55" s="176"/>
      <c r="N55" s="176"/>
      <c r="O55" s="27"/>
    </row>
    <row r="56" spans="1:15" ht="15.75" customHeight="1" thickBot="1">
      <c r="A56" s="27"/>
      <c r="B56" s="176"/>
      <c r="C56" s="176"/>
      <c r="D56" s="200">
        <v>9</v>
      </c>
      <c r="E56" s="770" t="s">
        <v>17</v>
      </c>
      <c r="F56" s="771"/>
      <c r="G56" s="771"/>
      <c r="H56" s="772"/>
      <c r="I56" s="200">
        <v>2</v>
      </c>
      <c r="J56" s="202">
        <f t="shared" si="0"/>
        <v>5.0251256281407036E-3</v>
      </c>
      <c r="K56" s="176"/>
      <c r="L56" s="176"/>
      <c r="M56" s="176"/>
      <c r="N56" s="176"/>
      <c r="O56" s="27"/>
    </row>
    <row r="57" spans="1:15" ht="29.25" customHeight="1" thickBot="1">
      <c r="A57" s="27"/>
      <c r="B57" s="176"/>
      <c r="C57" s="176"/>
      <c r="D57" s="200">
        <v>10</v>
      </c>
      <c r="E57" s="770" t="s">
        <v>254</v>
      </c>
      <c r="F57" s="771"/>
      <c r="G57" s="771"/>
      <c r="H57" s="772"/>
      <c r="I57" s="200">
        <v>2</v>
      </c>
      <c r="J57" s="202">
        <f t="shared" si="0"/>
        <v>5.0251256281407036E-3</v>
      </c>
      <c r="K57" s="176"/>
      <c r="L57" s="176"/>
      <c r="M57" s="176"/>
      <c r="N57" s="176"/>
      <c r="O57" s="27"/>
    </row>
    <row r="58" spans="1:15" ht="15.75" customHeight="1" thickBot="1">
      <c r="A58" s="27"/>
      <c r="B58" s="176"/>
      <c r="C58" s="176"/>
      <c r="D58" s="200">
        <v>11</v>
      </c>
      <c r="E58" s="770" t="s">
        <v>274</v>
      </c>
      <c r="F58" s="771"/>
      <c r="G58" s="771"/>
      <c r="H58" s="772"/>
      <c r="I58" s="200">
        <v>2</v>
      </c>
      <c r="J58" s="202">
        <f t="shared" si="0"/>
        <v>5.0251256281407036E-3</v>
      </c>
      <c r="K58" s="176"/>
      <c r="L58" s="176"/>
      <c r="M58" s="176"/>
      <c r="N58" s="176"/>
      <c r="O58" s="27"/>
    </row>
    <row r="59" spans="1:15" ht="15.75" thickBot="1">
      <c r="A59" s="27"/>
      <c r="B59" s="176"/>
      <c r="C59" s="176"/>
      <c r="D59" s="200">
        <v>12</v>
      </c>
      <c r="E59" s="768" t="s">
        <v>18</v>
      </c>
      <c r="F59" s="776"/>
      <c r="G59" s="776"/>
      <c r="H59" s="769"/>
      <c r="I59" s="444">
        <v>14</v>
      </c>
      <c r="J59" s="202">
        <f t="shared" si="0"/>
        <v>3.5175879396984924E-2</v>
      </c>
      <c r="K59" s="176"/>
      <c r="L59" s="176"/>
      <c r="M59" s="176"/>
      <c r="N59" s="176"/>
      <c r="O59" s="27"/>
    </row>
    <row r="60" spans="1:15" ht="15.75" thickBot="1">
      <c r="A60" s="27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27"/>
    </row>
    <row r="61" spans="1:15" s="169" customFormat="1" ht="16.5" thickBot="1">
      <c r="A61" s="166"/>
      <c r="B61" s="176"/>
      <c r="C61" s="176"/>
      <c r="D61" s="176"/>
      <c r="E61" s="176"/>
      <c r="F61" s="176"/>
      <c r="G61" s="176"/>
      <c r="H61" s="176"/>
      <c r="I61" s="204">
        <f>SUM(I48:I60)</f>
        <v>398</v>
      </c>
      <c r="J61" s="205">
        <f>SUM(J48:J60)</f>
        <v>1</v>
      </c>
      <c r="K61" s="176"/>
      <c r="L61" s="176"/>
      <c r="M61" s="176"/>
      <c r="N61" s="176"/>
      <c r="O61" s="166"/>
    </row>
    <row r="62" spans="1:15">
      <c r="A62" s="27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27"/>
    </row>
    <row r="63" spans="1:15">
      <c r="A63" s="27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27"/>
    </row>
    <row r="64" spans="1:15">
      <c r="A64" s="27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27"/>
    </row>
    <row r="65" spans="1:15">
      <c r="A65" s="27"/>
      <c r="B65" s="176"/>
      <c r="M65" s="176"/>
      <c r="N65" s="176"/>
      <c r="O65" s="27"/>
    </row>
    <row r="66" spans="1:15">
      <c r="A66" s="27"/>
      <c r="B66" s="176"/>
      <c r="M66" s="176"/>
      <c r="N66" s="176"/>
      <c r="O66" s="27"/>
    </row>
    <row r="67" spans="1:15">
      <c r="A67" s="27"/>
      <c r="B67" s="176"/>
      <c r="M67" s="176"/>
      <c r="N67" s="176"/>
      <c r="O67" s="27"/>
    </row>
    <row r="68" spans="1:15">
      <c r="A68" s="27"/>
      <c r="B68" s="176"/>
      <c r="M68" s="176"/>
      <c r="N68" s="176"/>
      <c r="O68" s="27"/>
    </row>
    <row r="69" spans="1:15">
      <c r="A69" s="27"/>
      <c r="B69" s="176"/>
      <c r="M69" s="176"/>
      <c r="N69" s="176"/>
      <c r="O69" s="27"/>
    </row>
    <row r="70" spans="1:15">
      <c r="A70" s="27"/>
      <c r="B70" s="176"/>
      <c r="M70" s="176"/>
      <c r="N70" s="176"/>
      <c r="O70" s="27"/>
    </row>
    <row r="71" spans="1:15">
      <c r="A71" s="27"/>
      <c r="B71" s="176"/>
      <c r="M71" s="176"/>
      <c r="N71" s="176"/>
      <c r="O71" s="27"/>
    </row>
    <row r="72" spans="1:15">
      <c r="A72" s="27"/>
      <c r="B72" s="176"/>
      <c r="M72" s="176"/>
      <c r="N72" s="176"/>
      <c r="O72" s="27"/>
    </row>
    <row r="73" spans="1:15">
      <c r="A73" s="27"/>
      <c r="B73" s="176"/>
      <c r="M73" s="176"/>
      <c r="N73" s="176"/>
      <c r="O73" s="27"/>
    </row>
    <row r="74" spans="1:15">
      <c r="A74" s="27"/>
      <c r="B74" s="176"/>
      <c r="M74" s="176"/>
      <c r="N74" s="176"/>
      <c r="O74" s="27"/>
    </row>
    <row r="75" spans="1:15">
      <c r="A75" s="27"/>
      <c r="B75" s="176"/>
      <c r="M75" s="176"/>
      <c r="N75" s="176"/>
      <c r="O75" s="27"/>
    </row>
    <row r="76" spans="1:15">
      <c r="A76" s="27"/>
      <c r="B76" s="176"/>
      <c r="M76" s="176"/>
      <c r="N76" s="176"/>
      <c r="O76" s="27"/>
    </row>
    <row r="77" spans="1:15">
      <c r="A77" s="27"/>
      <c r="B77" s="176"/>
      <c r="M77" s="176"/>
      <c r="N77" s="176"/>
      <c r="O77" s="27"/>
    </row>
    <row r="78" spans="1:15">
      <c r="A78" s="27"/>
      <c r="B78" s="176"/>
      <c r="M78" s="176"/>
      <c r="N78" s="176"/>
      <c r="O78" s="27"/>
    </row>
    <row r="79" spans="1:15">
      <c r="A79" s="27"/>
      <c r="B79" s="176"/>
      <c r="M79" s="176"/>
      <c r="N79" s="176"/>
      <c r="O79" s="27"/>
    </row>
    <row r="80" spans="1:15">
      <c r="A80" s="27"/>
      <c r="B80" s="176"/>
      <c r="M80" s="176"/>
      <c r="N80" s="176"/>
      <c r="O80" s="27"/>
    </row>
    <row r="81" spans="1:15">
      <c r="A81" s="27"/>
      <c r="B81" s="176"/>
      <c r="M81" s="176"/>
      <c r="N81" s="176"/>
      <c r="O81" s="27"/>
    </row>
    <row r="82" spans="1:15">
      <c r="A82" s="27"/>
      <c r="B82" s="176"/>
      <c r="M82" s="176"/>
      <c r="N82" s="176"/>
      <c r="O82" s="27"/>
    </row>
    <row r="83" spans="1:15">
      <c r="A83" s="27"/>
      <c r="B83" s="176"/>
      <c r="M83" s="176"/>
      <c r="N83" s="176"/>
      <c r="O83" s="27"/>
    </row>
    <row r="84" spans="1:15">
      <c r="A84" s="27"/>
      <c r="B84" s="176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27"/>
    </row>
    <row r="85" spans="1:15">
      <c r="A85" s="27"/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27"/>
    </row>
    <row r="86" spans="1:15">
      <c r="A86" s="27"/>
      <c r="B86" s="176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27"/>
    </row>
    <row r="87" spans="1:15">
      <c r="A87" s="27"/>
      <c r="B87" s="176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27"/>
    </row>
    <row r="88" spans="1:15">
      <c r="A88" s="27"/>
      <c r="B88" s="176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27"/>
    </row>
    <row r="89" spans="1:15">
      <c r="A89" s="27"/>
      <c r="B89" s="176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27"/>
    </row>
    <row r="90" spans="1:15">
      <c r="A90" s="27"/>
      <c r="B90" s="176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27"/>
    </row>
    <row r="91" spans="1:15">
      <c r="A91" s="27"/>
      <c r="B91" s="176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27"/>
    </row>
    <row r="92" spans="1:15" ht="15.75" thickBot="1">
      <c r="A92" s="27"/>
      <c r="B92" s="176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27"/>
    </row>
    <row r="93" spans="1:15" ht="19.5" thickBot="1">
      <c r="A93" s="27"/>
      <c r="B93" s="176"/>
      <c r="C93" s="176"/>
      <c r="D93" s="604" t="s">
        <v>183</v>
      </c>
      <c r="E93" s="605"/>
      <c r="F93" s="605"/>
      <c r="G93" s="605"/>
      <c r="H93" s="605"/>
      <c r="I93" s="606"/>
      <c r="J93" s="176"/>
      <c r="K93" s="176"/>
      <c r="L93" s="176"/>
      <c r="M93" s="176"/>
      <c r="N93" s="176"/>
      <c r="O93" s="27"/>
    </row>
    <row r="94" spans="1:15" ht="15.75" thickBot="1">
      <c r="A94" s="27"/>
      <c r="B94" s="176"/>
      <c r="C94" s="176"/>
      <c r="D94" s="208">
        <v>1</v>
      </c>
      <c r="E94" s="479" t="str">
        <f>+'ACUM-NOVIEMBRE'!A85</f>
        <v>VÍA INFOMEX</v>
      </c>
      <c r="F94" s="480"/>
      <c r="G94" s="481"/>
      <c r="H94" s="209">
        <f>+'ACUM-NOVIEMBRE'!B85</f>
        <v>0</v>
      </c>
      <c r="I94" s="210" t="e">
        <f>H94/H102</f>
        <v>#DIV/0!</v>
      </c>
      <c r="J94" s="176"/>
      <c r="K94" s="176"/>
      <c r="L94" s="176"/>
      <c r="M94" s="176"/>
      <c r="N94" s="176"/>
      <c r="O94" s="27"/>
    </row>
    <row r="95" spans="1:15" ht="15.75" customHeight="1" thickBot="1">
      <c r="A95" s="27"/>
      <c r="B95" s="176"/>
      <c r="C95" s="176"/>
      <c r="D95" s="208">
        <v>2</v>
      </c>
      <c r="E95" s="479" t="str">
        <f>+'ACUM-NOVIEMBRE'!A80</f>
        <v>COPIA CERTIFICADA</v>
      </c>
      <c r="F95" s="480"/>
      <c r="G95" s="481"/>
      <c r="H95" s="209">
        <f>+'ACUM-NOVIEMBRE'!B80</f>
        <v>0</v>
      </c>
      <c r="I95" s="210" t="e">
        <f>H95/H102</f>
        <v>#DIV/0!</v>
      </c>
      <c r="J95" s="176"/>
      <c r="K95" s="176"/>
      <c r="L95" s="176"/>
      <c r="M95" s="176"/>
      <c r="N95" s="176"/>
      <c r="O95" s="27"/>
    </row>
    <row r="96" spans="1:15" ht="15.75" thickBot="1">
      <c r="A96" s="27"/>
      <c r="B96" s="176"/>
      <c r="C96" s="176"/>
      <c r="D96" s="208">
        <v>3</v>
      </c>
      <c r="E96" s="479" t="str">
        <f>+'ACUM-NOVIEMBRE'!A81</f>
        <v>COPIA SIMPLE</v>
      </c>
      <c r="F96" s="480"/>
      <c r="G96" s="481"/>
      <c r="H96" s="209">
        <f>+'ACUM-NOVIEMBRE'!B81</f>
        <v>0</v>
      </c>
      <c r="I96" s="210" t="e">
        <f>H96/H102</f>
        <v>#DIV/0!</v>
      </c>
      <c r="J96" s="176"/>
      <c r="K96" s="176"/>
      <c r="L96" s="176"/>
      <c r="M96" s="176"/>
      <c r="N96" s="176"/>
      <c r="O96" s="27"/>
    </row>
    <row r="97" spans="1:15" ht="15.75" customHeight="1" thickBot="1">
      <c r="A97" s="27"/>
      <c r="B97" s="176"/>
      <c r="C97" s="176"/>
      <c r="D97" s="208">
        <v>4</v>
      </c>
      <c r="E97" s="479" t="str">
        <f>+'ACUM-NOVIEMBRE'!A82</f>
        <v>CD</v>
      </c>
      <c r="F97" s="480"/>
      <c r="G97" s="481"/>
      <c r="H97" s="209">
        <f>+'ACUM-NOVIEMBRE'!B82</f>
        <v>0</v>
      </c>
      <c r="I97" s="210" t="e">
        <f>H97/H102</f>
        <v>#DIV/0!</v>
      </c>
      <c r="J97" s="176"/>
      <c r="K97" s="176"/>
      <c r="L97" s="176"/>
      <c r="M97" s="176"/>
      <c r="N97" s="176"/>
      <c r="O97" s="27"/>
    </row>
    <row r="98" spans="1:15" ht="15.75" thickBot="1">
      <c r="A98" s="27"/>
      <c r="B98" s="176"/>
      <c r="C98" s="176"/>
      <c r="D98" s="208">
        <v>5</v>
      </c>
      <c r="E98" s="479" t="str">
        <f>+'ACUM-NOVIEMBRE'!A84</f>
        <v>COPIA SIMPLE Y COPIA CERTIFICADA</v>
      </c>
      <c r="F98" s="480"/>
      <c r="G98" s="481"/>
      <c r="H98" s="209">
        <f>+'ACUM-NOVIEMBRE'!B84</f>
        <v>0</v>
      </c>
      <c r="I98" s="210" t="e">
        <f>H98/H102</f>
        <v>#DIV/0!</v>
      </c>
      <c r="J98" s="176"/>
      <c r="K98" s="176"/>
      <c r="L98" s="176"/>
      <c r="M98" s="176"/>
      <c r="N98" s="176"/>
      <c r="O98" s="27"/>
    </row>
    <row r="99" spans="1:15" ht="15.75" customHeight="1" thickBot="1">
      <c r="A99" s="27"/>
      <c r="B99" s="176"/>
      <c r="C99" s="176"/>
      <c r="D99" s="208">
        <v>6</v>
      </c>
      <c r="E99" s="479" t="str">
        <f>+'ACUM-NOVIEMBRE'!A83</f>
        <v>COPIA SIMPLE Y COPIA DIGITAL</v>
      </c>
      <c r="F99" s="480"/>
      <c r="G99" s="481"/>
      <c r="H99" s="209">
        <f>+'ACUM-NOVIEMBRE'!B83</f>
        <v>0</v>
      </c>
      <c r="I99" s="210" t="e">
        <f>+H99/H102</f>
        <v>#DIV/0!</v>
      </c>
      <c r="J99" s="176"/>
      <c r="K99" s="176"/>
      <c r="L99" s="176"/>
      <c r="M99" s="176"/>
      <c r="N99" s="176"/>
      <c r="O99" s="27"/>
    </row>
    <row r="100" spans="1:15">
      <c r="A100" s="27"/>
      <c r="B100" s="176"/>
      <c r="C100" s="176"/>
      <c r="D100" s="208">
        <v>7</v>
      </c>
      <c r="E100" s="479" t="str">
        <f>+'ACUM-NOVIEMBRE'!A79</f>
        <v>CONSULTA FISICA</v>
      </c>
      <c r="F100" s="480"/>
      <c r="G100" s="481"/>
      <c r="H100" s="209">
        <f>+'ACUM-NOVIEMBRE'!B79</f>
        <v>0</v>
      </c>
      <c r="I100" s="210" t="e">
        <f>H100/H102</f>
        <v>#DIV/0!</v>
      </c>
      <c r="J100" s="176"/>
      <c r="K100" s="176"/>
      <c r="L100" s="176"/>
      <c r="M100" s="176"/>
      <c r="N100" s="176"/>
      <c r="O100" s="27"/>
    </row>
    <row r="101" spans="1:15" ht="19.5" customHeight="1" thickBot="1">
      <c r="A101" s="27"/>
      <c r="B101" s="176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27"/>
    </row>
    <row r="102" spans="1:15" s="169" customFormat="1" ht="16.5" thickBot="1">
      <c r="A102" s="166"/>
      <c r="B102" s="176"/>
      <c r="C102" s="176"/>
      <c r="D102" s="176"/>
      <c r="E102" s="176"/>
      <c r="F102" s="176"/>
      <c r="G102" s="211" t="s">
        <v>2</v>
      </c>
      <c r="H102" s="201">
        <f>SUM(H94:H101)</f>
        <v>0</v>
      </c>
      <c r="I102" s="212" t="e">
        <f>SUM(I94:I101)</f>
        <v>#DIV/0!</v>
      </c>
      <c r="J102" s="176"/>
      <c r="K102" s="176"/>
      <c r="L102" s="176"/>
      <c r="M102" s="176"/>
      <c r="N102" s="176"/>
      <c r="O102" s="166"/>
    </row>
    <row r="103" spans="1:15">
      <c r="A103" s="27"/>
      <c r="B103" s="176"/>
      <c r="C103" s="176"/>
      <c r="D103" s="176"/>
      <c r="E103" s="176"/>
      <c r="F103" s="176"/>
      <c r="G103" s="176"/>
      <c r="H103" s="176"/>
      <c r="I103" s="176"/>
      <c r="J103" s="176"/>
      <c r="K103" s="176"/>
      <c r="L103" s="176"/>
      <c r="M103" s="176"/>
      <c r="N103" s="176"/>
      <c r="O103" s="27"/>
    </row>
    <row r="104" spans="1:15" ht="15.75" customHeight="1" thickBot="1">
      <c r="A104" s="27"/>
      <c r="B104" s="176"/>
      <c r="C104" s="176"/>
      <c r="D104" s="176"/>
      <c r="E104" s="176"/>
      <c r="F104" s="176"/>
      <c r="G104" s="176"/>
      <c r="H104" s="176"/>
      <c r="I104" s="176"/>
      <c r="J104" s="176"/>
      <c r="K104" s="176"/>
      <c r="L104" s="176"/>
      <c r="M104" s="176"/>
      <c r="N104" s="176"/>
      <c r="O104" s="27"/>
    </row>
    <row r="105" spans="1:15" ht="15.75" customHeight="1" thickBot="1">
      <c r="A105" s="27"/>
      <c r="B105" s="176"/>
      <c r="C105" s="176"/>
      <c r="D105" s="773" t="s">
        <v>183</v>
      </c>
      <c r="E105" s="774"/>
      <c r="F105" s="774"/>
      <c r="G105" s="774"/>
      <c r="H105" s="774"/>
      <c r="I105" s="775"/>
      <c r="J105" s="176"/>
      <c r="K105" s="176"/>
      <c r="L105" s="176"/>
      <c r="M105" s="176"/>
      <c r="N105" s="176"/>
      <c r="O105" s="27"/>
    </row>
    <row r="106" spans="1:15" ht="15.75" customHeight="1">
      <c r="A106" s="27"/>
      <c r="B106" s="176"/>
      <c r="C106" s="176"/>
      <c r="D106" s="176"/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27"/>
    </row>
    <row r="107" spans="1:15">
      <c r="A107" s="27"/>
      <c r="B107" s="176"/>
      <c r="C107" s="176"/>
      <c r="D107" s="51"/>
      <c r="E107" s="51"/>
      <c r="F107" s="51"/>
      <c r="G107" s="51"/>
      <c r="H107" s="51"/>
      <c r="I107" s="51"/>
      <c r="J107" s="176"/>
      <c r="K107" s="176"/>
      <c r="L107" s="176"/>
      <c r="M107" s="176"/>
      <c r="N107" s="176"/>
      <c r="O107" s="27"/>
    </row>
    <row r="108" spans="1:15">
      <c r="A108" s="27"/>
      <c r="B108" s="176"/>
      <c r="C108" s="176"/>
      <c r="D108" s="51"/>
      <c r="E108" s="51"/>
      <c r="F108" s="51"/>
      <c r="G108" s="51"/>
      <c r="H108" s="51"/>
      <c r="I108" s="51"/>
      <c r="J108" s="176"/>
      <c r="K108" s="176"/>
      <c r="L108" s="176"/>
      <c r="M108" s="176"/>
      <c r="N108" s="176"/>
      <c r="O108" s="27"/>
    </row>
    <row r="109" spans="1:15">
      <c r="A109" s="27"/>
      <c r="B109" s="176"/>
      <c r="C109" s="176"/>
      <c r="D109" s="51"/>
      <c r="E109" s="51"/>
      <c r="F109" s="51"/>
      <c r="G109" s="51"/>
      <c r="H109" s="51"/>
      <c r="I109" s="51"/>
      <c r="J109" s="176"/>
      <c r="K109" s="176"/>
      <c r="L109" s="176"/>
      <c r="M109" s="176"/>
      <c r="N109" s="176"/>
      <c r="O109" s="27"/>
    </row>
    <row r="110" spans="1:15">
      <c r="A110" s="27"/>
      <c r="B110" s="176"/>
      <c r="C110" s="176"/>
      <c r="D110" s="51"/>
      <c r="E110" s="51"/>
      <c r="F110" s="51"/>
      <c r="G110" s="51"/>
      <c r="H110" s="51"/>
      <c r="I110" s="51"/>
      <c r="J110" s="176"/>
      <c r="K110" s="176"/>
      <c r="L110" s="176"/>
      <c r="M110" s="176"/>
      <c r="N110" s="176"/>
      <c r="O110" s="27"/>
    </row>
    <row r="111" spans="1:15">
      <c r="A111" s="27"/>
      <c r="B111" s="176"/>
      <c r="C111" s="176"/>
      <c r="D111" s="51"/>
      <c r="E111" s="51"/>
      <c r="F111" s="51"/>
      <c r="G111" s="51"/>
      <c r="H111" s="51"/>
      <c r="I111" s="51"/>
      <c r="J111" s="176"/>
      <c r="K111" s="176"/>
      <c r="L111" s="176"/>
      <c r="M111" s="176"/>
      <c r="N111" s="176"/>
      <c r="O111" s="27"/>
    </row>
    <row r="112" spans="1:15">
      <c r="A112" s="27"/>
      <c r="B112" s="176"/>
      <c r="C112" s="176"/>
      <c r="D112" s="51"/>
      <c r="E112" s="51"/>
      <c r="F112" s="51"/>
      <c r="G112" s="51"/>
      <c r="H112" s="51"/>
      <c r="I112" s="51"/>
      <c r="J112" s="176"/>
      <c r="K112" s="176"/>
      <c r="L112" s="176"/>
      <c r="M112" s="176"/>
      <c r="N112" s="176"/>
      <c r="O112" s="27"/>
    </row>
    <row r="113" spans="1:15">
      <c r="A113" s="27"/>
      <c r="B113" s="176"/>
      <c r="C113" s="176"/>
      <c r="D113" s="51"/>
      <c r="E113" s="51"/>
      <c r="F113" s="51"/>
      <c r="G113" s="51"/>
      <c r="H113" s="51"/>
      <c r="I113" s="51"/>
      <c r="J113" s="176"/>
      <c r="K113" s="176"/>
      <c r="L113" s="176"/>
      <c r="M113" s="176"/>
      <c r="N113" s="176"/>
      <c r="O113" s="27"/>
    </row>
    <row r="114" spans="1:15">
      <c r="A114" s="27"/>
      <c r="B114" s="176"/>
      <c r="C114" s="176"/>
      <c r="D114" s="51"/>
      <c r="E114" s="51"/>
      <c r="F114" s="51"/>
      <c r="G114" s="51"/>
      <c r="H114" s="51"/>
      <c r="I114" s="51"/>
      <c r="J114" s="176"/>
      <c r="K114" s="176"/>
      <c r="L114" s="176"/>
      <c r="M114" s="176"/>
      <c r="N114" s="176"/>
      <c r="O114" s="27"/>
    </row>
    <row r="115" spans="1:15">
      <c r="A115" s="27"/>
      <c r="B115" s="176"/>
      <c r="C115" s="176"/>
      <c r="D115" s="51"/>
      <c r="E115" s="51"/>
      <c r="F115" s="51"/>
      <c r="G115" s="51"/>
      <c r="H115" s="51"/>
      <c r="I115" s="51"/>
      <c r="J115" s="176"/>
      <c r="K115" s="176"/>
      <c r="L115" s="176"/>
      <c r="M115" s="176"/>
      <c r="N115" s="176"/>
      <c r="O115" s="27"/>
    </row>
    <row r="116" spans="1:15">
      <c r="A116" s="27"/>
      <c r="B116" s="176"/>
      <c r="C116" s="176"/>
      <c r="D116" s="51"/>
      <c r="E116" s="51"/>
      <c r="F116" s="51"/>
      <c r="G116" s="51"/>
      <c r="H116" s="51"/>
      <c r="I116" s="51"/>
      <c r="J116" s="176"/>
      <c r="K116" s="176"/>
      <c r="L116" s="176"/>
      <c r="M116" s="176"/>
      <c r="N116" s="176"/>
      <c r="O116" s="27"/>
    </row>
    <row r="117" spans="1:15">
      <c r="A117" s="27"/>
      <c r="B117" s="176"/>
      <c r="C117" s="176"/>
      <c r="D117" s="51"/>
      <c r="E117" s="51"/>
      <c r="F117" s="51"/>
      <c r="G117" s="51"/>
      <c r="H117" s="51"/>
      <c r="I117" s="51"/>
      <c r="J117" s="176"/>
      <c r="K117" s="176"/>
      <c r="L117" s="176"/>
      <c r="M117" s="176"/>
      <c r="N117" s="176"/>
      <c r="O117" s="27"/>
    </row>
    <row r="118" spans="1:15">
      <c r="A118" s="27"/>
      <c r="B118" s="176"/>
      <c r="C118" s="176"/>
      <c r="D118" s="51"/>
      <c r="E118" s="51"/>
      <c r="F118" s="51"/>
      <c r="G118" s="51"/>
      <c r="H118" s="51"/>
      <c r="I118" s="51"/>
      <c r="J118" s="176"/>
      <c r="K118" s="176"/>
      <c r="L118" s="176"/>
      <c r="M118" s="176"/>
      <c r="N118" s="176"/>
      <c r="O118" s="27"/>
    </row>
    <row r="119" spans="1:15">
      <c r="A119" s="27"/>
      <c r="B119" s="176"/>
      <c r="C119" s="176"/>
      <c r="D119" s="51"/>
      <c r="E119" s="51"/>
      <c r="F119" s="51"/>
      <c r="G119" s="51"/>
      <c r="H119" s="51"/>
      <c r="I119" s="51"/>
      <c r="J119" s="176"/>
      <c r="K119" s="176"/>
      <c r="L119" s="176"/>
      <c r="M119" s="176"/>
      <c r="N119" s="176"/>
      <c r="O119" s="27"/>
    </row>
    <row r="120" spans="1:15">
      <c r="A120" s="27"/>
      <c r="B120" s="176"/>
      <c r="C120" s="176"/>
      <c r="D120" s="51"/>
      <c r="E120" s="51"/>
      <c r="F120" s="51"/>
      <c r="G120" s="51"/>
      <c r="H120" s="51"/>
      <c r="I120" s="51"/>
      <c r="J120" s="176"/>
      <c r="K120" s="176"/>
      <c r="L120" s="176"/>
      <c r="M120" s="176"/>
      <c r="N120" s="176"/>
      <c r="O120" s="27"/>
    </row>
    <row r="121" spans="1:15">
      <c r="A121" s="27"/>
      <c r="B121" s="176"/>
      <c r="C121" s="176"/>
      <c r="D121" s="51"/>
      <c r="E121" s="51"/>
      <c r="F121" s="51"/>
      <c r="G121" s="51"/>
      <c r="H121" s="51"/>
      <c r="I121" s="51"/>
      <c r="J121" s="176"/>
      <c r="K121" s="176"/>
      <c r="L121" s="176"/>
      <c r="M121" s="176"/>
      <c r="N121" s="176"/>
      <c r="O121" s="27"/>
    </row>
    <row r="122" spans="1:15">
      <c r="A122" s="27"/>
      <c r="B122" s="176"/>
      <c r="C122" s="176"/>
      <c r="D122" s="51"/>
      <c r="E122" s="51"/>
      <c r="F122" s="51"/>
      <c r="G122" s="51"/>
      <c r="H122" s="51"/>
      <c r="I122" s="51"/>
      <c r="J122" s="176"/>
      <c r="K122" s="176"/>
      <c r="L122" s="176"/>
      <c r="M122" s="176"/>
      <c r="N122" s="176"/>
      <c r="O122" s="27"/>
    </row>
    <row r="123" spans="1:15">
      <c r="A123" s="27"/>
      <c r="B123" s="176"/>
      <c r="C123" s="176"/>
      <c r="D123" s="51"/>
      <c r="E123" s="51"/>
      <c r="F123" s="51"/>
      <c r="G123" s="51"/>
      <c r="H123" s="51"/>
      <c r="I123" s="51"/>
      <c r="J123" s="176"/>
      <c r="K123" s="176"/>
      <c r="L123" s="176"/>
      <c r="M123" s="176"/>
      <c r="N123" s="176"/>
      <c r="O123" s="27"/>
    </row>
    <row r="124" spans="1:15">
      <c r="A124" s="27"/>
      <c r="B124" s="176"/>
      <c r="C124" s="176"/>
      <c r="D124" s="51"/>
      <c r="E124" s="51"/>
      <c r="F124" s="51"/>
      <c r="G124" s="51"/>
      <c r="H124" s="51"/>
      <c r="I124" s="51"/>
      <c r="J124" s="176"/>
      <c r="K124" s="176"/>
      <c r="L124" s="176"/>
      <c r="M124" s="176"/>
      <c r="N124" s="176"/>
      <c r="O124" s="27"/>
    </row>
    <row r="125" spans="1:15">
      <c r="A125" s="27"/>
      <c r="B125" s="176"/>
      <c r="C125" s="176"/>
      <c r="D125" s="51"/>
      <c r="E125" s="51"/>
      <c r="F125" s="51"/>
      <c r="G125" s="51"/>
      <c r="H125" s="51"/>
      <c r="I125" s="51"/>
      <c r="J125" s="176"/>
      <c r="K125" s="176"/>
      <c r="L125" s="176"/>
      <c r="M125" s="176"/>
      <c r="N125" s="176"/>
      <c r="O125" s="27"/>
    </row>
    <row r="126" spans="1:15">
      <c r="A126" s="27"/>
      <c r="B126" s="176"/>
      <c r="C126" s="176"/>
      <c r="D126" s="51"/>
      <c r="E126" s="51"/>
      <c r="F126" s="51"/>
      <c r="G126" s="51"/>
      <c r="H126" s="51"/>
      <c r="I126" s="51"/>
      <c r="J126" s="176"/>
      <c r="K126" s="176"/>
      <c r="L126" s="176"/>
      <c r="M126" s="176"/>
      <c r="N126" s="176"/>
      <c r="O126" s="27"/>
    </row>
    <row r="127" spans="1:15">
      <c r="A127" s="27"/>
      <c r="B127" s="176"/>
      <c r="C127" s="176"/>
      <c r="D127" s="51"/>
      <c r="E127" s="51"/>
      <c r="F127" s="51"/>
      <c r="G127" s="51"/>
      <c r="H127" s="51"/>
      <c r="I127" s="51"/>
      <c r="J127" s="176"/>
      <c r="K127" s="176"/>
      <c r="L127" s="176"/>
      <c r="M127" s="176"/>
      <c r="N127" s="176"/>
      <c r="O127" s="27"/>
    </row>
    <row r="128" spans="1:15">
      <c r="A128" s="27"/>
      <c r="B128" s="176"/>
      <c r="C128" s="176"/>
      <c r="D128" s="176"/>
      <c r="E128" s="176"/>
      <c r="F128" s="176"/>
      <c r="G128" s="176"/>
      <c r="H128" s="176"/>
      <c r="I128" s="176"/>
      <c r="J128" s="176"/>
      <c r="K128" s="176"/>
      <c r="L128" s="176"/>
      <c r="M128" s="176"/>
      <c r="N128" s="176"/>
      <c r="O128" s="27"/>
    </row>
    <row r="129" spans="1:15">
      <c r="A129" s="27"/>
      <c r="B129" s="176"/>
      <c r="C129" s="176"/>
      <c r="D129" s="176"/>
      <c r="E129" s="176"/>
      <c r="F129" s="176"/>
      <c r="G129" s="176"/>
      <c r="H129" s="176"/>
      <c r="I129" s="176"/>
      <c r="J129" s="176"/>
      <c r="K129" s="176"/>
      <c r="L129" s="176"/>
      <c r="M129" s="176"/>
      <c r="N129" s="176"/>
      <c r="O129" s="27"/>
    </row>
    <row r="130" spans="1:15">
      <c r="A130" s="27"/>
      <c r="B130" s="176"/>
      <c r="C130" s="176"/>
      <c r="D130" s="176"/>
      <c r="E130" s="176"/>
      <c r="F130" s="176"/>
      <c r="G130" s="176"/>
      <c r="H130" s="176"/>
      <c r="I130" s="176"/>
      <c r="J130" s="176"/>
      <c r="K130" s="176"/>
      <c r="L130" s="176"/>
      <c r="M130" s="176"/>
      <c r="N130" s="176"/>
      <c r="O130" s="27"/>
    </row>
    <row r="131" spans="1:15">
      <c r="A131" s="27"/>
      <c r="B131" s="176"/>
      <c r="C131" s="176"/>
      <c r="D131" s="176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27"/>
    </row>
    <row r="132" spans="1:15">
      <c r="A132" s="27"/>
      <c r="B132" s="176"/>
      <c r="C132" s="176"/>
      <c r="D132" s="176"/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27"/>
    </row>
    <row r="133" spans="1:15" ht="19.5" customHeight="1">
      <c r="A133" s="27"/>
      <c r="B133" s="176"/>
      <c r="C133" s="176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27"/>
    </row>
    <row r="134" spans="1:15" ht="15.75" thickBot="1">
      <c r="A134" s="27"/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27"/>
    </row>
    <row r="135" spans="1:15" ht="19.5" thickBot="1">
      <c r="A135" s="27"/>
      <c r="B135" s="176"/>
      <c r="C135" s="176"/>
      <c r="D135" s="176"/>
      <c r="E135" s="599" t="s">
        <v>209</v>
      </c>
      <c r="F135" s="600"/>
      <c r="G135" s="600"/>
      <c r="H135" s="600"/>
      <c r="I135" s="601"/>
      <c r="J135" s="176"/>
      <c r="K135" s="176"/>
      <c r="L135" s="176"/>
      <c r="M135" s="176"/>
      <c r="N135" s="176"/>
      <c r="O135" s="27"/>
    </row>
    <row r="136" spans="1:15" ht="15.75" thickBot="1">
      <c r="A136" s="27"/>
      <c r="B136" s="176"/>
      <c r="C136" s="176"/>
      <c r="D136" s="176"/>
      <c r="E136" s="607" t="s">
        <v>9</v>
      </c>
      <c r="F136" s="608"/>
      <c r="G136" s="608"/>
      <c r="H136" s="609"/>
      <c r="I136" s="213">
        <f>+'ACUM-NOVIEMBRE'!B49</f>
        <v>701</v>
      </c>
      <c r="J136" s="176"/>
      <c r="K136" s="176"/>
      <c r="L136" s="176"/>
      <c r="M136" s="176"/>
      <c r="N136" s="176"/>
      <c r="O136" s="27"/>
    </row>
    <row r="137" spans="1:15" ht="16.5" thickBot="1">
      <c r="A137" s="27"/>
      <c r="B137" s="176"/>
      <c r="C137" s="176"/>
      <c r="D137" s="176"/>
      <c r="E137" s="176"/>
      <c r="F137" s="176"/>
      <c r="G137" s="176"/>
      <c r="H137" s="214" t="s">
        <v>2</v>
      </c>
      <c r="I137" s="211">
        <f>SUM(I136)</f>
        <v>701</v>
      </c>
      <c r="J137" s="176"/>
      <c r="K137" s="176"/>
      <c r="L137" s="176"/>
      <c r="M137" s="176"/>
      <c r="N137" s="176"/>
      <c r="O137" s="27"/>
    </row>
    <row r="138" spans="1:15">
      <c r="A138" s="27"/>
      <c r="B138" s="176"/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27"/>
    </row>
    <row r="139" spans="1:15" ht="15.75" customHeight="1" thickBot="1">
      <c r="A139" s="27"/>
      <c r="B139" s="176"/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27"/>
    </row>
    <row r="140" spans="1:15" ht="19.5" thickBot="1">
      <c r="A140" s="27"/>
      <c r="B140" s="176"/>
      <c r="C140" s="176"/>
      <c r="D140" s="176"/>
      <c r="E140" s="599" t="s">
        <v>186</v>
      </c>
      <c r="F140" s="600"/>
      <c r="G140" s="600"/>
      <c r="H140" s="600"/>
      <c r="I140" s="601"/>
      <c r="J140" s="176"/>
      <c r="K140" s="176"/>
      <c r="L140" s="176"/>
      <c r="M140" s="176"/>
      <c r="N140" s="176"/>
      <c r="O140" s="27"/>
    </row>
    <row r="141" spans="1:15" ht="15.75" thickBot="1">
      <c r="A141" s="27"/>
      <c r="B141" s="176"/>
      <c r="C141" s="176"/>
      <c r="D141" s="176"/>
      <c r="E141" s="607" t="s">
        <v>194</v>
      </c>
      <c r="F141" s="608"/>
      <c r="G141" s="608"/>
      <c r="H141" s="609"/>
      <c r="I141" s="215">
        <f>+'ACUM-NOVIEMBRE'!B93</f>
        <v>0</v>
      </c>
      <c r="J141" s="176"/>
      <c r="K141" s="176"/>
      <c r="L141" s="176"/>
      <c r="M141" s="176"/>
      <c r="N141" s="176"/>
      <c r="O141" s="27"/>
    </row>
    <row r="142" spans="1:15" ht="16.5" thickBot="1">
      <c r="A142" s="27"/>
      <c r="B142" s="176"/>
      <c r="C142" s="176"/>
      <c r="D142" s="176"/>
      <c r="E142" s="176"/>
      <c r="F142" s="176"/>
      <c r="G142" s="176"/>
      <c r="H142" s="214" t="s">
        <v>2</v>
      </c>
      <c r="I142" s="211">
        <f>SUM(I141)</f>
        <v>0</v>
      </c>
      <c r="J142" s="176"/>
      <c r="K142" s="176"/>
      <c r="L142" s="176"/>
      <c r="M142" s="176"/>
      <c r="N142" s="176"/>
      <c r="O142" s="27"/>
    </row>
    <row r="143" spans="1:15">
      <c r="A143" s="27"/>
      <c r="B143" s="176"/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27"/>
    </row>
    <row r="144" spans="1:15" ht="15.75" thickBot="1">
      <c r="A144" s="27"/>
      <c r="B144" s="176"/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27"/>
    </row>
    <row r="145" spans="1:15" ht="15.75" customHeight="1" thickBot="1">
      <c r="A145" s="27"/>
      <c r="B145" s="176"/>
      <c r="C145" s="176"/>
      <c r="D145" s="176"/>
      <c r="E145" s="610" t="s">
        <v>224</v>
      </c>
      <c r="F145" s="611"/>
      <c r="G145" s="611"/>
      <c r="H145" s="611"/>
      <c r="I145" s="612"/>
      <c r="J145" s="176"/>
      <c r="K145" s="176"/>
      <c r="L145" s="176"/>
      <c r="M145" s="176"/>
      <c r="N145" s="176"/>
      <c r="O145" s="27"/>
    </row>
    <row r="146" spans="1:15" ht="15.75" thickBot="1">
      <c r="A146" s="27"/>
      <c r="B146" s="176"/>
      <c r="C146" s="176"/>
      <c r="D146" s="176"/>
      <c r="E146" s="607" t="s">
        <v>370</v>
      </c>
      <c r="F146" s="608"/>
      <c r="G146" s="608"/>
      <c r="H146" s="609"/>
      <c r="I146" s="215">
        <f>+'ACUM-NOVIEMBRE'!B97</f>
        <v>0</v>
      </c>
      <c r="J146" s="176"/>
      <c r="K146" s="176"/>
      <c r="L146" s="176"/>
      <c r="M146" s="176"/>
      <c r="N146" s="176"/>
      <c r="O146" s="27"/>
    </row>
    <row r="147" spans="1:15" ht="16.5" thickBot="1">
      <c r="A147" s="27"/>
      <c r="B147" s="176"/>
      <c r="C147" s="176"/>
      <c r="D147" s="176"/>
      <c r="E147" s="176" t="s">
        <v>363</v>
      </c>
      <c r="F147" s="176"/>
      <c r="G147" s="176"/>
      <c r="H147" s="214" t="s">
        <v>2</v>
      </c>
      <c r="I147" s="216" t="s">
        <v>365</v>
      </c>
      <c r="J147" s="176"/>
      <c r="K147" s="176"/>
      <c r="L147" s="176"/>
      <c r="M147" s="176"/>
      <c r="N147" s="176"/>
      <c r="O147" s="27"/>
    </row>
    <row r="148" spans="1:15">
      <c r="A148" s="27"/>
      <c r="B148" s="176"/>
      <c r="C148" s="176"/>
      <c r="D148" s="176"/>
      <c r="E148" s="176"/>
      <c r="F148" s="176"/>
      <c r="G148" s="176"/>
      <c r="H148" s="176"/>
      <c r="I148" s="176"/>
      <c r="J148" s="176"/>
      <c r="K148" s="176"/>
      <c r="L148" s="176"/>
      <c r="M148" s="176"/>
      <c r="N148" s="176"/>
      <c r="O148" s="27"/>
    </row>
    <row r="149" spans="1:15" ht="15.75" thickBot="1">
      <c r="A149" s="27"/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27"/>
    </row>
    <row r="150" spans="1:15" ht="19.5" customHeight="1" thickBot="1">
      <c r="A150" s="27"/>
      <c r="B150" s="176"/>
      <c r="C150" s="176"/>
      <c r="D150" s="176"/>
      <c r="E150" s="610" t="s">
        <v>296</v>
      </c>
      <c r="F150" s="611"/>
      <c r="G150" s="611"/>
      <c r="H150" s="611"/>
      <c r="I150" s="612"/>
      <c r="J150" s="176"/>
      <c r="K150" s="176"/>
      <c r="L150" s="176"/>
      <c r="M150" s="176"/>
      <c r="N150" s="176"/>
      <c r="O150" s="27"/>
    </row>
    <row r="151" spans="1:15" ht="15.75" thickBot="1">
      <c r="A151" s="27"/>
      <c r="B151" s="176"/>
      <c r="C151" s="176"/>
      <c r="D151" s="176"/>
      <c r="E151" s="607" t="s">
        <v>296</v>
      </c>
      <c r="F151" s="608"/>
      <c r="G151" s="608"/>
      <c r="H151" s="609"/>
      <c r="I151" s="215">
        <f>+'ACUM-NOVIEMBRE'!B133</f>
        <v>0</v>
      </c>
      <c r="J151" s="176"/>
      <c r="K151" s="176"/>
      <c r="L151" s="176"/>
      <c r="M151" s="176"/>
      <c r="N151" s="176"/>
      <c r="O151" s="27"/>
    </row>
    <row r="152" spans="1:15" ht="16.5" thickBot="1">
      <c r="A152" s="27"/>
      <c r="B152" s="176"/>
      <c r="C152" s="176"/>
      <c r="D152" s="176"/>
      <c r="E152" s="176"/>
      <c r="F152" s="176"/>
      <c r="G152" s="176"/>
      <c r="H152" s="214" t="s">
        <v>2</v>
      </c>
      <c r="I152" s="216">
        <f>SUM(I151)</f>
        <v>0</v>
      </c>
      <c r="J152" s="176"/>
      <c r="K152" s="176"/>
      <c r="L152" s="176"/>
      <c r="M152" s="176"/>
      <c r="N152" s="176"/>
      <c r="O152" s="27"/>
    </row>
    <row r="153" spans="1:15">
      <c r="A153" s="27"/>
      <c r="B153" s="176"/>
      <c r="C153" s="176"/>
      <c r="D153" s="176"/>
      <c r="E153" s="176"/>
      <c r="F153" s="176"/>
      <c r="G153" s="176"/>
      <c r="H153" s="176"/>
      <c r="I153" s="176"/>
      <c r="J153" s="176"/>
      <c r="K153" s="176"/>
      <c r="L153" s="176"/>
      <c r="M153" s="176"/>
      <c r="N153" s="176"/>
      <c r="O153" s="27"/>
    </row>
    <row r="154" spans="1:15" ht="15.75" thickBot="1">
      <c r="A154" s="27"/>
      <c r="B154" s="176"/>
      <c r="C154" s="176"/>
      <c r="D154" s="176"/>
      <c r="E154" s="176"/>
      <c r="F154" s="176"/>
      <c r="G154" s="176"/>
      <c r="H154" s="176"/>
      <c r="I154" s="176"/>
      <c r="J154" s="176"/>
      <c r="K154" s="176"/>
      <c r="L154" s="176"/>
      <c r="M154" s="176"/>
      <c r="N154" s="176"/>
      <c r="O154" s="27"/>
    </row>
    <row r="155" spans="1:15" ht="19.5" thickBot="1">
      <c r="A155" s="27"/>
      <c r="B155" s="176"/>
      <c r="C155" s="176"/>
      <c r="D155" s="599" t="s">
        <v>188</v>
      </c>
      <c r="E155" s="600"/>
      <c r="F155" s="600"/>
      <c r="G155" s="600"/>
      <c r="H155" s="600"/>
      <c r="I155" s="601"/>
      <c r="J155" s="176"/>
      <c r="K155" s="176"/>
      <c r="L155" s="176"/>
      <c r="M155" s="176"/>
      <c r="N155" s="176"/>
      <c r="O155" s="27"/>
    </row>
    <row r="156" spans="1:15" ht="15.75" thickBot="1">
      <c r="A156" s="27"/>
      <c r="B156" s="176"/>
      <c r="C156" s="176"/>
      <c r="D156" s="217">
        <v>1</v>
      </c>
      <c r="E156" s="218" t="s">
        <v>28</v>
      </c>
      <c r="F156" s="219"/>
      <c r="G156" s="220"/>
      <c r="H156" s="443">
        <f>+'ACUM-NOVIEMBRE'!B102</f>
        <v>0</v>
      </c>
      <c r="I156" s="222" t="e">
        <f>H156/H161</f>
        <v>#DIV/0!</v>
      </c>
      <c r="J156" s="176"/>
      <c r="K156" s="176"/>
      <c r="L156" s="176"/>
      <c r="M156" s="176"/>
      <c r="N156" s="176"/>
      <c r="O156" s="27"/>
    </row>
    <row r="157" spans="1:15" ht="15.75" thickBot="1">
      <c r="A157" s="27"/>
      <c r="B157" s="176"/>
      <c r="C157" s="176"/>
      <c r="D157" s="217">
        <v>2</v>
      </c>
      <c r="E157" s="218" t="s">
        <v>29</v>
      </c>
      <c r="F157" s="219"/>
      <c r="G157" s="220"/>
      <c r="H157" s="443">
        <f>+'ACUM-NOVIEMBRE'!B103</f>
        <v>0</v>
      </c>
      <c r="I157" s="210" t="e">
        <f>H157/H161</f>
        <v>#DIV/0!</v>
      </c>
      <c r="J157" s="176"/>
      <c r="K157" s="176"/>
      <c r="L157" s="176"/>
      <c r="M157" s="176"/>
      <c r="N157" s="176"/>
      <c r="O157" s="27"/>
    </row>
    <row r="158" spans="1:15" ht="15.75" thickBot="1">
      <c r="A158" s="27"/>
      <c r="B158" s="176"/>
      <c r="C158" s="176"/>
      <c r="D158" s="442">
        <v>4</v>
      </c>
      <c r="E158" s="224" t="s">
        <v>18</v>
      </c>
      <c r="F158" s="219"/>
      <c r="G158" s="220"/>
      <c r="H158" s="443">
        <f>+'ACUM-NOVIEMBRE'!B105</f>
        <v>0</v>
      </c>
      <c r="I158" s="225" t="e">
        <f>H158/H161</f>
        <v>#DIV/0!</v>
      </c>
      <c r="J158" s="176"/>
      <c r="K158" s="176"/>
      <c r="L158" s="176"/>
      <c r="M158" s="176"/>
      <c r="N158" s="176"/>
      <c r="O158" s="27"/>
    </row>
    <row r="159" spans="1:15" ht="15.75" thickBot="1">
      <c r="A159" s="27"/>
      <c r="B159" s="176"/>
      <c r="C159" s="176"/>
      <c r="D159" s="217">
        <v>3</v>
      </c>
      <c r="E159" s="218" t="s">
        <v>30</v>
      </c>
      <c r="F159" s="219"/>
      <c r="G159" s="220"/>
      <c r="H159" s="443">
        <v>0</v>
      </c>
      <c r="I159" s="210" t="e">
        <f>H159/H161</f>
        <v>#DIV/0!</v>
      </c>
      <c r="J159" s="176"/>
      <c r="K159" s="176"/>
      <c r="L159" s="176"/>
      <c r="M159" s="176"/>
      <c r="N159" s="176"/>
      <c r="O159" s="27"/>
    </row>
    <row r="160" spans="1:15" ht="15.75" thickBot="1">
      <c r="A160" s="27"/>
      <c r="B160" s="176"/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27"/>
    </row>
    <row r="161" spans="1:15" s="169" customFormat="1" ht="16.5" thickBot="1">
      <c r="A161" s="166"/>
      <c r="B161" s="176"/>
      <c r="C161" s="176"/>
      <c r="D161" s="176"/>
      <c r="E161" s="176"/>
      <c r="F161" s="176"/>
      <c r="G161" s="211" t="s">
        <v>2</v>
      </c>
      <c r="H161" s="216">
        <f>SUM(H156:H159)</f>
        <v>0</v>
      </c>
      <c r="I161" s="226" t="e">
        <f>SUM(I156:I159)</f>
        <v>#DIV/0!</v>
      </c>
      <c r="J161" s="176"/>
      <c r="K161" s="176"/>
      <c r="L161" s="176"/>
      <c r="M161" s="176"/>
      <c r="N161" s="176"/>
      <c r="O161" s="166"/>
    </row>
    <row r="162" spans="1:15" s="169" customFormat="1" ht="15.75">
      <c r="A162" s="166"/>
      <c r="B162" s="176"/>
      <c r="C162" s="176"/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166"/>
    </row>
    <row r="163" spans="1:15" s="169" customFormat="1" ht="15.75">
      <c r="A163" s="166"/>
      <c r="B163" s="176"/>
      <c r="C163" s="176"/>
      <c r="D163" s="176"/>
      <c r="E163" s="176"/>
      <c r="F163" s="176"/>
      <c r="G163" s="176"/>
      <c r="H163" s="176"/>
      <c r="I163" s="176"/>
      <c r="J163" s="176"/>
      <c r="K163" s="176"/>
      <c r="L163" s="176"/>
      <c r="M163" s="176"/>
      <c r="N163" s="176"/>
      <c r="O163" s="166"/>
    </row>
    <row r="164" spans="1:15" s="169" customFormat="1" ht="15.75">
      <c r="A164" s="166"/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66"/>
    </row>
    <row r="165" spans="1:15">
      <c r="A165" s="27"/>
      <c r="B165" s="176"/>
      <c r="C165" s="176"/>
      <c r="D165" s="176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27"/>
    </row>
    <row r="166" spans="1:15">
      <c r="A166" s="27"/>
      <c r="B166" s="176"/>
      <c r="C166" s="176"/>
      <c r="D166" s="176"/>
      <c r="E166" s="176"/>
      <c r="F166" s="176"/>
      <c r="G166" s="176"/>
      <c r="H166" s="176"/>
      <c r="I166" s="176"/>
      <c r="J166" s="176"/>
      <c r="K166" s="176"/>
      <c r="L166" s="176"/>
      <c r="M166" s="176"/>
      <c r="N166" s="176"/>
      <c r="O166" s="27"/>
    </row>
    <row r="167" spans="1:15">
      <c r="A167" s="27"/>
      <c r="B167" s="176"/>
      <c r="C167" s="176"/>
      <c r="D167" s="176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27"/>
    </row>
    <row r="168" spans="1:15">
      <c r="A168" s="27"/>
      <c r="B168" s="176"/>
      <c r="C168" s="176"/>
      <c r="D168" s="176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27"/>
    </row>
    <row r="169" spans="1:15">
      <c r="A169" s="27"/>
      <c r="B169" s="176"/>
      <c r="C169" s="176"/>
      <c r="D169" s="176"/>
      <c r="E169" s="176"/>
      <c r="F169" s="176"/>
      <c r="G169" s="176"/>
      <c r="H169" s="176"/>
      <c r="I169" s="176"/>
      <c r="J169" s="176"/>
      <c r="K169" s="176"/>
      <c r="L169" s="176"/>
      <c r="M169" s="176"/>
      <c r="N169" s="176"/>
      <c r="O169" s="27"/>
    </row>
    <row r="170" spans="1:15">
      <c r="A170" s="27"/>
      <c r="B170" s="176"/>
      <c r="C170" s="176"/>
      <c r="D170" s="176"/>
      <c r="E170" s="176"/>
      <c r="F170" s="176"/>
      <c r="G170" s="176"/>
      <c r="H170" s="176"/>
      <c r="I170" s="176"/>
      <c r="J170" s="176"/>
      <c r="K170" s="176"/>
      <c r="L170" s="176"/>
      <c r="M170" s="176"/>
      <c r="N170" s="176"/>
      <c r="O170" s="27"/>
    </row>
    <row r="171" spans="1:15">
      <c r="A171" s="27"/>
      <c r="B171" s="176"/>
      <c r="C171" s="176"/>
      <c r="D171" s="176"/>
      <c r="E171" s="176"/>
      <c r="F171" s="176"/>
      <c r="G171" s="176"/>
      <c r="H171" s="176"/>
      <c r="I171" s="176"/>
      <c r="J171" s="176"/>
      <c r="K171" s="176"/>
      <c r="L171" s="176"/>
      <c r="M171" s="176"/>
      <c r="N171" s="176"/>
      <c r="O171" s="27"/>
    </row>
    <row r="172" spans="1:15">
      <c r="A172" s="27"/>
      <c r="B172" s="176"/>
      <c r="C172" s="176"/>
      <c r="D172" s="176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27"/>
    </row>
    <row r="173" spans="1:15">
      <c r="A173" s="27"/>
      <c r="B173" s="176"/>
      <c r="C173" s="176"/>
      <c r="D173" s="176"/>
      <c r="E173" s="176"/>
      <c r="F173" s="176"/>
      <c r="G173" s="176"/>
      <c r="H173" s="176"/>
      <c r="I173" s="176"/>
      <c r="J173" s="176"/>
      <c r="K173" s="176"/>
      <c r="L173" s="176"/>
      <c r="M173" s="176"/>
      <c r="N173" s="176"/>
      <c r="O173" s="27"/>
    </row>
    <row r="174" spans="1:15">
      <c r="A174" s="27"/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27"/>
    </row>
    <row r="175" spans="1:15">
      <c r="A175" s="27"/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27"/>
    </row>
    <row r="176" spans="1:15">
      <c r="A176" s="27"/>
      <c r="B176" s="176"/>
      <c r="C176" s="176"/>
      <c r="D176" s="176"/>
      <c r="E176" s="176"/>
      <c r="F176" s="176"/>
      <c r="G176" s="176"/>
      <c r="H176" s="176"/>
      <c r="I176" s="176"/>
      <c r="J176" s="176"/>
      <c r="K176" s="176"/>
      <c r="L176" s="176"/>
      <c r="M176" s="176"/>
      <c r="N176" s="176"/>
      <c r="O176" s="27"/>
    </row>
    <row r="177" spans="1:15">
      <c r="A177" s="27"/>
      <c r="B177" s="176"/>
      <c r="C177" s="176"/>
      <c r="D177" s="176"/>
      <c r="E177" s="176"/>
      <c r="F177" s="176"/>
      <c r="G177" s="176"/>
      <c r="H177" s="176"/>
      <c r="I177" s="176"/>
      <c r="J177" s="176"/>
      <c r="K177" s="176"/>
      <c r="L177" s="176"/>
      <c r="M177" s="176"/>
      <c r="N177" s="176"/>
      <c r="O177" s="27"/>
    </row>
    <row r="178" spans="1:15">
      <c r="A178" s="27"/>
      <c r="B178" s="176"/>
      <c r="C178" s="176"/>
      <c r="D178" s="51"/>
      <c r="E178" s="51"/>
      <c r="F178" s="51"/>
      <c r="G178" s="61"/>
      <c r="H178" s="51"/>
      <c r="I178" s="51"/>
      <c r="J178" s="176"/>
      <c r="K178" s="176"/>
      <c r="L178" s="176"/>
      <c r="M178" s="176"/>
      <c r="N178" s="176"/>
      <c r="O178" s="27"/>
    </row>
    <row r="179" spans="1:15">
      <c r="A179" s="27"/>
      <c r="B179" s="176"/>
      <c r="C179" s="176"/>
      <c r="D179" s="51"/>
      <c r="E179" s="51"/>
      <c r="F179" s="51"/>
      <c r="G179" s="61"/>
      <c r="H179" s="51"/>
      <c r="I179" s="51"/>
      <c r="J179" s="176"/>
      <c r="K179" s="176"/>
      <c r="L179" s="176"/>
      <c r="M179" s="176"/>
      <c r="N179" s="176"/>
      <c r="O179" s="27"/>
    </row>
    <row r="180" spans="1:15">
      <c r="A180" s="27"/>
      <c r="B180" s="176"/>
      <c r="C180" s="176"/>
      <c r="D180" s="51"/>
      <c r="E180" s="51"/>
      <c r="F180" s="51"/>
      <c r="G180" s="61"/>
      <c r="H180" s="51"/>
      <c r="I180" s="51"/>
      <c r="J180" s="176"/>
      <c r="K180" s="176"/>
      <c r="L180" s="176"/>
      <c r="M180" s="176"/>
      <c r="N180" s="176"/>
      <c r="O180" s="27"/>
    </row>
    <row r="181" spans="1:15">
      <c r="A181" s="27"/>
      <c r="B181" s="176"/>
      <c r="C181" s="176"/>
      <c r="D181" s="51"/>
      <c r="E181" s="51"/>
      <c r="F181" s="51"/>
      <c r="G181" s="61"/>
      <c r="H181" s="51"/>
      <c r="I181" s="51"/>
      <c r="J181" s="176"/>
      <c r="K181" s="176"/>
      <c r="L181" s="176"/>
      <c r="M181" s="176"/>
      <c r="N181" s="176"/>
      <c r="O181" s="27"/>
    </row>
    <row r="182" spans="1:15" ht="19.5" customHeight="1">
      <c r="A182" s="27"/>
      <c r="B182" s="176"/>
      <c r="C182" s="176"/>
      <c r="D182" s="51"/>
      <c r="E182" s="51"/>
      <c r="F182" s="51"/>
      <c r="G182" s="61"/>
      <c r="H182" s="51"/>
      <c r="I182" s="51"/>
      <c r="J182" s="176"/>
      <c r="K182" s="176"/>
      <c r="L182" s="176"/>
      <c r="M182" s="176"/>
      <c r="N182" s="176"/>
      <c r="O182" s="27"/>
    </row>
    <row r="183" spans="1:15" ht="15.75" customHeight="1">
      <c r="A183" s="27"/>
      <c r="B183" s="176"/>
      <c r="C183" s="176"/>
      <c r="D183" s="51"/>
      <c r="E183" s="51"/>
      <c r="F183" s="51"/>
      <c r="G183" s="61"/>
      <c r="H183" s="51"/>
      <c r="I183" s="51"/>
      <c r="J183" s="176"/>
      <c r="K183" s="176"/>
      <c r="L183" s="176"/>
      <c r="M183" s="176"/>
      <c r="N183" s="176"/>
      <c r="O183" s="27"/>
    </row>
    <row r="184" spans="1:15">
      <c r="A184" s="27"/>
      <c r="B184" s="176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27"/>
    </row>
    <row r="185" spans="1:15" ht="15.75" customHeight="1">
      <c r="A185" s="27"/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6"/>
      <c r="N185" s="176"/>
      <c r="O185" s="27"/>
    </row>
    <row r="186" spans="1:15">
      <c r="A186" s="27"/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27"/>
    </row>
    <row r="187" spans="1:15">
      <c r="A187" s="27"/>
      <c r="B187" s="176"/>
      <c r="C187" s="176"/>
      <c r="D187" s="176"/>
      <c r="E187" s="176"/>
      <c r="F187" s="176"/>
      <c r="G187" s="176"/>
      <c r="H187" s="176"/>
      <c r="I187" s="176"/>
      <c r="J187" s="176"/>
      <c r="K187" s="176"/>
      <c r="L187" s="176"/>
      <c r="M187" s="176"/>
      <c r="N187" s="176"/>
      <c r="O187" s="27"/>
    </row>
    <row r="188" spans="1:15">
      <c r="A188" s="27"/>
      <c r="B188" s="176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27"/>
    </row>
    <row r="189" spans="1:15">
      <c r="A189" s="27"/>
      <c r="B189" s="176"/>
      <c r="C189" s="176"/>
      <c r="D189" s="176"/>
      <c r="E189" s="176"/>
      <c r="F189" s="176"/>
      <c r="G189" s="176"/>
      <c r="H189" s="176"/>
      <c r="I189" s="176"/>
      <c r="J189" s="176"/>
      <c r="K189" s="176"/>
      <c r="L189" s="176"/>
      <c r="M189" s="176"/>
      <c r="N189" s="176"/>
      <c r="O189" s="27"/>
    </row>
    <row r="190" spans="1:15" ht="15.75" thickBot="1">
      <c r="A190" s="27"/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27"/>
    </row>
    <row r="191" spans="1:15" ht="19.5" thickBot="1">
      <c r="A191" s="27"/>
      <c r="B191" s="176"/>
      <c r="C191" s="176"/>
      <c r="D191" s="599" t="s">
        <v>189</v>
      </c>
      <c r="E191" s="600"/>
      <c r="F191" s="600"/>
      <c r="G191" s="600"/>
      <c r="H191" s="600"/>
      <c r="I191" s="601"/>
      <c r="J191" s="176"/>
      <c r="K191" s="176"/>
      <c r="L191" s="176"/>
      <c r="M191" s="176"/>
      <c r="N191" s="176"/>
      <c r="O191" s="27"/>
    </row>
    <row r="192" spans="1:15" ht="15.75" thickBot="1">
      <c r="A192" s="27"/>
      <c r="B192" s="176"/>
      <c r="C192" s="176"/>
      <c r="D192" s="217">
        <v>1</v>
      </c>
      <c r="E192" s="588" t="s">
        <v>210</v>
      </c>
      <c r="F192" s="589"/>
      <c r="G192" s="584"/>
      <c r="H192" s="200">
        <f>+'ACUM-NOVIEMBRE'!B110</f>
        <v>0</v>
      </c>
      <c r="I192" s="222" t="e">
        <f>H192/H197</f>
        <v>#DIV/0!</v>
      </c>
      <c r="J192" s="176"/>
      <c r="K192" s="176"/>
      <c r="L192" s="176"/>
      <c r="M192" s="176"/>
      <c r="N192" s="176"/>
      <c r="O192" s="27"/>
    </row>
    <row r="193" spans="1:15" ht="15.75" thickBot="1">
      <c r="A193" s="27"/>
      <c r="B193" s="176"/>
      <c r="C193" s="176"/>
      <c r="D193" s="217">
        <v>2</v>
      </c>
      <c r="E193" s="588" t="s">
        <v>35</v>
      </c>
      <c r="F193" s="589"/>
      <c r="G193" s="584"/>
      <c r="H193" s="200">
        <f>+'ACUM-NOVIEMBRE'!B113</f>
        <v>0</v>
      </c>
      <c r="I193" s="210" t="e">
        <f>H193/H197</f>
        <v>#DIV/0!</v>
      </c>
      <c r="J193" s="176"/>
      <c r="K193" s="176"/>
      <c r="L193" s="176"/>
      <c r="M193" s="176"/>
      <c r="N193" s="176"/>
      <c r="O193" s="27"/>
    </row>
    <row r="194" spans="1:15" ht="15.75" thickBot="1">
      <c r="A194" s="27"/>
      <c r="B194" s="176"/>
      <c r="C194" s="176"/>
      <c r="D194" s="217">
        <v>3</v>
      </c>
      <c r="E194" s="588" t="s">
        <v>211</v>
      </c>
      <c r="F194" s="589"/>
      <c r="G194" s="584"/>
      <c r="H194" s="200">
        <f>+'ACUM-NOVIEMBRE'!B111</f>
        <v>0</v>
      </c>
      <c r="I194" s="210" t="e">
        <f>H194/H197</f>
        <v>#DIV/0!</v>
      </c>
      <c r="J194" s="176"/>
      <c r="K194" s="176"/>
      <c r="L194" s="176"/>
      <c r="M194" s="176"/>
      <c r="N194" s="176"/>
      <c r="O194" s="27"/>
    </row>
    <row r="195" spans="1:15" ht="15.75" thickBot="1">
      <c r="A195" s="27"/>
      <c r="B195" s="176"/>
      <c r="C195" s="176"/>
      <c r="D195" s="217">
        <v>4</v>
      </c>
      <c r="E195" s="588" t="s">
        <v>34</v>
      </c>
      <c r="F195" s="589"/>
      <c r="G195" s="584"/>
      <c r="H195" s="200">
        <f>+'ACUM-NOVIEMBRE'!B112</f>
        <v>0</v>
      </c>
      <c r="I195" s="225" t="e">
        <f>H195/H197</f>
        <v>#DIV/0!</v>
      </c>
      <c r="J195" s="176"/>
      <c r="K195" s="176"/>
      <c r="L195" s="176"/>
      <c r="M195" s="176"/>
      <c r="N195" s="176"/>
      <c r="O195" s="27"/>
    </row>
    <row r="196" spans="1:15" ht="15.75" thickBot="1">
      <c r="A196" s="27"/>
      <c r="B196" s="176"/>
      <c r="C196" s="176"/>
      <c r="D196" s="176"/>
      <c r="E196" s="176"/>
      <c r="F196" s="176"/>
      <c r="G196" s="176"/>
      <c r="H196" s="176"/>
      <c r="I196" s="176"/>
      <c r="J196" s="176"/>
      <c r="K196" s="176"/>
      <c r="L196" s="176"/>
      <c r="M196" s="176"/>
      <c r="N196" s="176"/>
      <c r="O196" s="27"/>
    </row>
    <row r="197" spans="1:15" s="169" customFormat="1" ht="16.5" thickBot="1">
      <c r="A197" s="166"/>
      <c r="B197" s="176"/>
      <c r="C197" s="176"/>
      <c r="D197" s="176"/>
      <c r="E197" s="176"/>
      <c r="F197" s="176"/>
      <c r="G197" s="211" t="s">
        <v>2</v>
      </c>
      <c r="H197" s="201">
        <f>SUM(H192:H195)</f>
        <v>0</v>
      </c>
      <c r="I197" s="212" t="e">
        <f>SUM(I192:I195)</f>
        <v>#DIV/0!</v>
      </c>
      <c r="J197" s="176"/>
      <c r="K197" s="176"/>
      <c r="L197" s="176"/>
      <c r="M197" s="176"/>
      <c r="N197" s="176"/>
      <c r="O197" s="166"/>
    </row>
    <row r="198" spans="1:15">
      <c r="A198" s="27"/>
      <c r="B198" s="176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27"/>
    </row>
    <row r="199" spans="1:15">
      <c r="A199" s="27"/>
      <c r="B199" s="176"/>
      <c r="C199" s="176"/>
      <c r="D199" s="176"/>
      <c r="E199" s="176"/>
      <c r="F199" s="176"/>
      <c r="G199" s="176"/>
      <c r="H199" s="176"/>
      <c r="I199" s="176"/>
      <c r="J199" s="176"/>
      <c r="K199" s="176"/>
      <c r="L199" s="176"/>
      <c r="M199" s="176"/>
      <c r="N199" s="176"/>
      <c r="O199" s="27"/>
    </row>
    <row r="200" spans="1:15">
      <c r="A200" s="27"/>
      <c r="B200" s="176"/>
      <c r="C200" s="176"/>
      <c r="D200" s="51"/>
      <c r="E200" s="51"/>
      <c r="F200" s="51"/>
      <c r="G200" s="51"/>
      <c r="H200" s="51"/>
      <c r="I200" s="51"/>
      <c r="J200" s="176"/>
      <c r="K200" s="176"/>
      <c r="L200" s="176"/>
      <c r="M200" s="176"/>
      <c r="N200" s="176"/>
      <c r="O200" s="27"/>
    </row>
    <row r="201" spans="1:15">
      <c r="A201" s="27"/>
      <c r="B201" s="176"/>
      <c r="C201" s="176"/>
      <c r="D201" s="51"/>
      <c r="E201" s="51"/>
      <c r="F201" s="51"/>
      <c r="G201" s="51"/>
      <c r="H201" s="51"/>
      <c r="I201" s="51"/>
      <c r="J201" s="176"/>
      <c r="K201" s="176"/>
      <c r="L201" s="176"/>
      <c r="M201" s="176"/>
      <c r="N201" s="176"/>
      <c r="O201" s="27"/>
    </row>
    <row r="202" spans="1:15">
      <c r="A202" s="27"/>
      <c r="B202" s="176"/>
      <c r="C202" s="176"/>
      <c r="D202" s="51"/>
      <c r="E202" s="51"/>
      <c r="F202" s="51"/>
      <c r="G202" s="51"/>
      <c r="H202" s="51"/>
      <c r="I202" s="51"/>
      <c r="J202" s="176"/>
      <c r="K202" s="176"/>
      <c r="L202" s="176"/>
      <c r="M202" s="176"/>
      <c r="N202" s="176"/>
      <c r="O202" s="27"/>
    </row>
    <row r="203" spans="1:15" ht="19.5" customHeight="1">
      <c r="A203" s="27"/>
      <c r="B203" s="176"/>
      <c r="C203" s="176"/>
      <c r="D203" s="51"/>
      <c r="E203" s="51"/>
      <c r="F203" s="51"/>
      <c r="G203" s="51"/>
      <c r="H203" s="51"/>
      <c r="I203" s="51"/>
      <c r="J203" s="176"/>
      <c r="K203" s="176"/>
      <c r="L203" s="176"/>
      <c r="M203" s="176"/>
      <c r="N203" s="176"/>
      <c r="O203" s="27"/>
    </row>
    <row r="204" spans="1:15">
      <c r="A204" s="27"/>
      <c r="B204" s="176"/>
      <c r="C204" s="176"/>
      <c r="D204" s="51"/>
      <c r="E204" s="51"/>
      <c r="F204" s="51"/>
      <c r="G204" s="51"/>
      <c r="H204" s="51"/>
      <c r="I204" s="51"/>
      <c r="J204" s="176"/>
      <c r="K204" s="176"/>
      <c r="L204" s="176"/>
      <c r="M204" s="176"/>
      <c r="N204" s="176"/>
      <c r="O204" s="27"/>
    </row>
    <row r="205" spans="1:15" ht="15.75" customHeight="1">
      <c r="A205" s="27"/>
      <c r="B205" s="176"/>
      <c r="C205" s="176"/>
      <c r="D205" s="51"/>
      <c r="E205" s="51"/>
      <c r="F205" s="51"/>
      <c r="G205" s="51"/>
      <c r="H205" s="51"/>
      <c r="I205" s="51"/>
      <c r="J205" s="176"/>
      <c r="K205" s="176"/>
      <c r="L205" s="176"/>
      <c r="M205" s="176"/>
      <c r="N205" s="176"/>
      <c r="O205" s="27"/>
    </row>
    <row r="206" spans="1:15" ht="15.75" customHeight="1">
      <c r="A206" s="27"/>
      <c r="B206" s="176"/>
      <c r="C206" s="176"/>
      <c r="D206" s="51"/>
      <c r="E206" s="51"/>
      <c r="F206" s="51"/>
      <c r="G206" s="51"/>
      <c r="H206" s="51"/>
      <c r="I206" s="51"/>
      <c r="J206" s="176"/>
      <c r="K206" s="176"/>
      <c r="L206" s="176"/>
      <c r="M206" s="176"/>
      <c r="N206" s="176"/>
      <c r="O206" s="27"/>
    </row>
    <row r="207" spans="1:15" ht="15.75" customHeight="1">
      <c r="A207" s="27"/>
      <c r="B207" s="176"/>
      <c r="C207" s="176"/>
      <c r="D207" s="51"/>
      <c r="E207" s="51"/>
      <c r="F207" s="51"/>
      <c r="G207" s="51"/>
      <c r="H207" s="51"/>
      <c r="I207" s="51"/>
      <c r="J207" s="176"/>
      <c r="K207" s="176"/>
      <c r="L207" s="176"/>
      <c r="M207" s="176"/>
      <c r="N207" s="176"/>
      <c r="O207" s="27"/>
    </row>
    <row r="208" spans="1:15" ht="15.75" customHeight="1">
      <c r="A208" s="27"/>
      <c r="B208" s="176"/>
      <c r="C208" s="176"/>
      <c r="D208" s="51"/>
      <c r="E208" s="51"/>
      <c r="F208" s="51"/>
      <c r="G208" s="51"/>
      <c r="H208" s="51"/>
      <c r="I208" s="51"/>
      <c r="J208" s="176"/>
      <c r="K208" s="176"/>
      <c r="L208" s="176"/>
      <c r="M208" s="176"/>
      <c r="N208" s="176"/>
      <c r="O208" s="27"/>
    </row>
    <row r="209" spans="1:15">
      <c r="A209" s="27"/>
      <c r="B209" s="176"/>
      <c r="C209" s="176"/>
      <c r="D209" s="51"/>
      <c r="E209" s="51"/>
      <c r="F209" s="51"/>
      <c r="G209" s="51"/>
      <c r="H209" s="51"/>
      <c r="I209" s="51"/>
      <c r="J209" s="176"/>
      <c r="K209" s="176"/>
      <c r="L209" s="176"/>
      <c r="M209" s="176"/>
      <c r="N209" s="176"/>
      <c r="O209" s="27"/>
    </row>
    <row r="210" spans="1:15">
      <c r="A210" s="27"/>
      <c r="B210" s="176"/>
      <c r="C210" s="176"/>
      <c r="D210" s="51"/>
      <c r="E210" s="51"/>
      <c r="F210" s="51"/>
      <c r="G210" s="51"/>
      <c r="H210" s="51"/>
      <c r="I210" s="51"/>
      <c r="J210" s="176"/>
      <c r="K210" s="176"/>
      <c r="L210" s="176"/>
      <c r="M210" s="176"/>
      <c r="N210" s="176"/>
      <c r="O210" s="27"/>
    </row>
    <row r="211" spans="1:15">
      <c r="A211" s="27"/>
      <c r="B211" s="176"/>
      <c r="C211" s="176"/>
      <c r="D211" s="51"/>
      <c r="E211" s="51"/>
      <c r="F211" s="51"/>
      <c r="G211" s="51"/>
      <c r="H211" s="51"/>
      <c r="I211" s="51"/>
      <c r="J211" s="176"/>
      <c r="K211" s="176"/>
      <c r="L211" s="176"/>
      <c r="M211" s="176"/>
      <c r="N211" s="176"/>
      <c r="O211" s="27"/>
    </row>
    <row r="212" spans="1:15">
      <c r="A212" s="27"/>
      <c r="B212" s="176"/>
      <c r="C212" s="176"/>
      <c r="D212" s="51"/>
      <c r="E212" s="51"/>
      <c r="F212" s="51"/>
      <c r="G212" s="51"/>
      <c r="H212" s="51"/>
      <c r="I212" s="51"/>
      <c r="J212" s="176"/>
      <c r="K212" s="176"/>
      <c r="L212" s="176"/>
      <c r="M212" s="176"/>
      <c r="N212" s="176"/>
      <c r="O212" s="27"/>
    </row>
    <row r="213" spans="1:15">
      <c r="A213" s="27"/>
      <c r="B213" s="176"/>
      <c r="C213" s="176"/>
      <c r="D213" s="176"/>
      <c r="E213" s="176"/>
      <c r="F213" s="176"/>
      <c r="G213" s="176"/>
      <c r="H213" s="176"/>
      <c r="I213" s="176"/>
      <c r="J213" s="176"/>
      <c r="K213" s="176"/>
      <c r="L213" s="176"/>
      <c r="M213" s="176"/>
      <c r="N213" s="176"/>
      <c r="O213" s="27"/>
    </row>
    <row r="214" spans="1:15">
      <c r="A214" s="27"/>
      <c r="B214" s="176"/>
      <c r="C214" s="176"/>
      <c r="D214" s="176"/>
      <c r="E214" s="176"/>
      <c r="F214" s="176"/>
      <c r="G214" s="176"/>
      <c r="H214" s="176"/>
      <c r="I214" s="176"/>
      <c r="J214" s="176"/>
      <c r="K214" s="176"/>
      <c r="L214" s="176"/>
      <c r="M214" s="176"/>
      <c r="N214" s="176"/>
      <c r="O214" s="27"/>
    </row>
    <row r="215" spans="1:15">
      <c r="A215" s="27"/>
      <c r="B215" s="176"/>
      <c r="C215" s="176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27"/>
    </row>
    <row r="216" spans="1:15">
      <c r="A216" s="27"/>
      <c r="B216" s="176"/>
      <c r="C216" s="176"/>
      <c r="D216" s="176"/>
      <c r="E216" s="176"/>
      <c r="F216" s="176"/>
      <c r="G216" s="176"/>
      <c r="H216" s="176"/>
      <c r="I216" s="176"/>
      <c r="J216" s="176"/>
      <c r="K216" s="176"/>
      <c r="L216" s="176"/>
      <c r="M216" s="176"/>
      <c r="N216" s="176"/>
      <c r="O216" s="27"/>
    </row>
    <row r="217" spans="1:15">
      <c r="A217" s="27"/>
      <c r="B217" s="176"/>
      <c r="C217" s="176"/>
      <c r="D217" s="176"/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27"/>
    </row>
    <row r="218" spans="1:15">
      <c r="A218" s="27"/>
      <c r="B218" s="176"/>
      <c r="C218" s="176"/>
      <c r="D218" s="176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27"/>
    </row>
    <row r="219" spans="1:15" ht="19.5" customHeight="1">
      <c r="A219" s="27"/>
      <c r="B219" s="176"/>
      <c r="C219" s="176"/>
      <c r="D219" s="176"/>
      <c r="E219" s="176"/>
      <c r="F219" s="176"/>
      <c r="G219" s="176"/>
      <c r="H219" s="176"/>
      <c r="I219" s="176"/>
      <c r="J219" s="176"/>
      <c r="K219" s="176"/>
      <c r="L219" s="176"/>
      <c r="M219" s="176"/>
      <c r="N219" s="176"/>
      <c r="O219" s="27"/>
    </row>
    <row r="220" spans="1:15" ht="15.75" customHeight="1" thickBot="1">
      <c r="A220" s="27"/>
      <c r="B220" s="176"/>
      <c r="C220" s="176"/>
      <c r="D220" s="176"/>
      <c r="E220" s="176"/>
      <c r="F220" s="176"/>
      <c r="G220" s="176"/>
      <c r="H220" s="176"/>
      <c r="I220" s="176"/>
      <c r="J220" s="176"/>
      <c r="K220" s="176"/>
      <c r="L220" s="176"/>
      <c r="M220" s="176"/>
      <c r="N220" s="176"/>
      <c r="O220" s="27"/>
    </row>
    <row r="221" spans="1:15" ht="15.75" customHeight="1" thickBot="1">
      <c r="A221" s="27"/>
      <c r="B221" s="176"/>
      <c r="C221" s="176"/>
      <c r="D221" s="599" t="s">
        <v>191</v>
      </c>
      <c r="E221" s="600"/>
      <c r="F221" s="600"/>
      <c r="G221" s="600"/>
      <c r="H221" s="600"/>
      <c r="I221" s="601"/>
      <c r="J221" s="176"/>
      <c r="K221" s="176"/>
      <c r="L221" s="176"/>
      <c r="M221" s="176"/>
      <c r="N221" s="176"/>
      <c r="O221" s="27"/>
    </row>
    <row r="222" spans="1:15" ht="15.75" customHeight="1" thickBot="1">
      <c r="A222" s="27"/>
      <c r="B222" s="176"/>
      <c r="C222" s="176"/>
      <c r="D222" s="217">
        <v>1</v>
      </c>
      <c r="E222" s="588" t="s">
        <v>37</v>
      </c>
      <c r="F222" s="589"/>
      <c r="G222" s="584"/>
      <c r="H222" s="200">
        <f>+'ACUM-NOVIEMBRE'!B159</f>
        <v>0</v>
      </c>
      <c r="I222" s="222" t="e">
        <f>H222/H227</f>
        <v>#DIV/0!</v>
      </c>
      <c r="J222" s="176"/>
      <c r="K222" s="176"/>
      <c r="L222" s="176"/>
      <c r="M222" s="176"/>
      <c r="N222" s="176"/>
      <c r="O222" s="27"/>
    </row>
    <row r="223" spans="1:15" ht="15.75" thickBot="1">
      <c r="A223" s="27"/>
      <c r="B223" s="176"/>
      <c r="C223" s="176"/>
      <c r="D223" s="217">
        <v>2</v>
      </c>
      <c r="E223" s="588" t="s">
        <v>226</v>
      </c>
      <c r="F223" s="589"/>
      <c r="G223" s="584"/>
      <c r="H223" s="200">
        <f>+'ACUM-NOVIEMBRE'!B158</f>
        <v>0</v>
      </c>
      <c r="I223" s="222" t="e">
        <f>H223/H227</f>
        <v>#DIV/0!</v>
      </c>
      <c r="J223" s="176"/>
      <c r="K223" s="176"/>
      <c r="L223" s="176"/>
      <c r="M223" s="176"/>
      <c r="N223" s="176"/>
      <c r="O223" s="27"/>
    </row>
    <row r="224" spans="1:15" ht="15.75" thickBot="1">
      <c r="A224" s="27"/>
      <c r="B224" s="176"/>
      <c r="C224" s="176"/>
      <c r="D224" s="217">
        <v>3</v>
      </c>
      <c r="E224" s="585" t="s">
        <v>193</v>
      </c>
      <c r="F224" s="586"/>
      <c r="G224" s="587"/>
      <c r="H224" s="200">
        <f>+'ACUM-NOVIEMBRE'!B161</f>
        <v>0</v>
      </c>
      <c r="I224" s="222" t="e">
        <f>H224/H227</f>
        <v>#DIV/0!</v>
      </c>
      <c r="J224" s="176"/>
      <c r="K224" s="176"/>
      <c r="L224" s="176"/>
      <c r="M224" s="176"/>
      <c r="N224" s="176"/>
      <c r="O224" s="27"/>
    </row>
    <row r="225" spans="1:15" ht="15.75" thickBot="1">
      <c r="A225" s="27"/>
      <c r="B225" s="176"/>
      <c r="C225" s="176"/>
      <c r="D225" s="217">
        <v>4</v>
      </c>
      <c r="E225" s="588" t="s">
        <v>192</v>
      </c>
      <c r="F225" s="589"/>
      <c r="G225" s="584"/>
      <c r="H225" s="200">
        <f>+'ACUM-NOVIEMBRE'!B160</f>
        <v>0</v>
      </c>
      <c r="I225" s="222" t="e">
        <f>H225/H227</f>
        <v>#DIV/0!</v>
      </c>
      <c r="J225" s="176"/>
      <c r="K225" s="176"/>
      <c r="L225" s="176"/>
      <c r="M225" s="176"/>
      <c r="N225" s="176"/>
      <c r="O225" s="27"/>
    </row>
    <row r="226" spans="1:15" ht="15.75" thickBot="1">
      <c r="A226" s="27"/>
      <c r="B226" s="176"/>
      <c r="C226" s="176"/>
      <c r="D226" s="176"/>
      <c r="E226" s="176"/>
      <c r="F226" s="176"/>
      <c r="G226" s="176"/>
      <c r="H226" s="176"/>
      <c r="I226" s="176"/>
      <c r="J226" s="176"/>
      <c r="K226" s="176"/>
      <c r="L226" s="176"/>
      <c r="M226" s="176"/>
      <c r="N226" s="176"/>
      <c r="O226" s="27"/>
    </row>
    <row r="227" spans="1:15" s="169" customFormat="1" ht="16.5" thickBot="1">
      <c r="A227" s="166"/>
      <c r="B227" s="199"/>
      <c r="C227" s="199"/>
      <c r="D227" s="199"/>
      <c r="E227" s="199"/>
      <c r="F227" s="199"/>
      <c r="G227" s="211" t="s">
        <v>2</v>
      </c>
      <c r="H227" s="201">
        <f>SUM(H222:H226)</f>
        <v>0</v>
      </c>
      <c r="I227" s="212" t="e">
        <f>SUM(I222:I226)</f>
        <v>#DIV/0!</v>
      </c>
      <c r="J227" s="176"/>
      <c r="K227" s="176"/>
      <c r="L227" s="176"/>
      <c r="M227" s="176"/>
      <c r="N227" s="176"/>
      <c r="O227" s="166"/>
    </row>
    <row r="228" spans="1:15">
      <c r="A228" s="27"/>
      <c r="B228" s="176"/>
      <c r="C228" s="176"/>
      <c r="D228" s="176"/>
      <c r="E228" s="176"/>
      <c r="F228" s="176"/>
      <c r="G228" s="176"/>
      <c r="H228" s="176"/>
      <c r="I228" s="176"/>
      <c r="J228" s="176"/>
      <c r="K228" s="176"/>
      <c r="L228" s="176"/>
      <c r="M228" s="176"/>
      <c r="N228" s="176"/>
      <c r="O228" s="27"/>
    </row>
    <row r="229" spans="1:15">
      <c r="A229" s="27"/>
      <c r="B229" s="176"/>
      <c r="C229" s="176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27"/>
    </row>
    <row r="230" spans="1:15">
      <c r="A230" s="27"/>
      <c r="B230" s="176"/>
      <c r="C230" s="176"/>
      <c r="D230" s="176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27"/>
    </row>
    <row r="231" spans="1:15">
      <c r="A231" s="27"/>
      <c r="B231" s="176"/>
      <c r="C231" s="176"/>
      <c r="D231" s="51"/>
      <c r="E231" s="51"/>
      <c r="F231" s="51"/>
      <c r="G231" s="51"/>
      <c r="H231" s="51"/>
      <c r="I231" s="51"/>
      <c r="J231" s="51"/>
      <c r="K231" s="176"/>
      <c r="L231" s="176"/>
      <c r="M231" s="176"/>
      <c r="N231" s="176"/>
      <c r="O231" s="27"/>
    </row>
    <row r="232" spans="1:15">
      <c r="A232" s="27"/>
      <c r="B232" s="176"/>
      <c r="C232" s="176"/>
      <c r="D232" s="51"/>
      <c r="E232" s="51"/>
      <c r="F232" s="51"/>
      <c r="G232" s="51"/>
      <c r="H232" s="51"/>
      <c r="I232" s="51"/>
      <c r="J232" s="51"/>
      <c r="K232" s="176"/>
      <c r="L232" s="176"/>
      <c r="M232" s="176"/>
      <c r="N232" s="176"/>
      <c r="O232" s="27"/>
    </row>
    <row r="233" spans="1:15">
      <c r="A233" s="27"/>
      <c r="B233" s="176"/>
      <c r="C233" s="176"/>
      <c r="D233" s="51"/>
      <c r="E233" s="51"/>
      <c r="F233" s="51"/>
      <c r="G233" s="51"/>
      <c r="H233" s="51"/>
      <c r="I233" s="51"/>
      <c r="J233" s="51"/>
      <c r="K233" s="176"/>
      <c r="L233" s="176"/>
      <c r="M233" s="176"/>
      <c r="N233" s="176"/>
      <c r="O233" s="27"/>
    </row>
    <row r="234" spans="1:15">
      <c r="A234" s="27"/>
      <c r="B234" s="176"/>
      <c r="C234" s="176"/>
      <c r="D234" s="51"/>
      <c r="E234" s="51"/>
      <c r="F234" s="51"/>
      <c r="G234" s="51"/>
      <c r="H234" s="51"/>
      <c r="I234" s="51"/>
      <c r="J234" s="51"/>
      <c r="K234" s="176"/>
      <c r="L234" s="176"/>
      <c r="M234" s="176"/>
      <c r="N234" s="176"/>
      <c r="O234" s="27"/>
    </row>
    <row r="235" spans="1:15">
      <c r="A235" s="27"/>
      <c r="B235" s="176"/>
      <c r="C235" s="176"/>
      <c r="D235" s="51"/>
      <c r="E235" s="51"/>
      <c r="F235" s="51"/>
      <c r="G235" s="51"/>
      <c r="H235" s="51"/>
      <c r="I235" s="51"/>
      <c r="J235" s="51"/>
      <c r="K235" s="176"/>
      <c r="L235" s="176"/>
      <c r="M235" s="176"/>
      <c r="N235" s="176"/>
      <c r="O235" s="27"/>
    </row>
    <row r="236" spans="1:15" ht="15.75" customHeight="1">
      <c r="A236" s="27"/>
      <c r="B236" s="176"/>
      <c r="C236" s="176"/>
      <c r="D236" s="51"/>
      <c r="E236" s="51"/>
      <c r="F236" s="51"/>
      <c r="G236" s="51"/>
      <c r="H236" s="51"/>
      <c r="I236" s="51"/>
      <c r="J236" s="51"/>
      <c r="K236" s="176"/>
      <c r="L236" s="176"/>
      <c r="M236" s="176"/>
      <c r="N236" s="176"/>
      <c r="O236" s="27"/>
    </row>
    <row r="237" spans="1:15">
      <c r="A237" s="27"/>
      <c r="B237" s="176"/>
      <c r="C237" s="176"/>
      <c r="D237" s="51"/>
      <c r="E237" s="51"/>
      <c r="F237" s="51"/>
      <c r="G237" s="51"/>
      <c r="H237" s="51"/>
      <c r="I237" s="51"/>
      <c r="J237" s="51"/>
      <c r="K237" s="176"/>
      <c r="L237" s="176"/>
      <c r="M237" s="176"/>
      <c r="N237" s="176"/>
      <c r="O237" s="27"/>
    </row>
    <row r="238" spans="1:15">
      <c r="A238" s="27"/>
      <c r="B238" s="176"/>
      <c r="C238" s="176"/>
      <c r="D238" s="51"/>
      <c r="E238" s="51"/>
      <c r="F238" s="51"/>
      <c r="G238" s="51"/>
      <c r="H238" s="51"/>
      <c r="I238" s="51"/>
      <c r="J238" s="51"/>
      <c r="K238" s="176"/>
      <c r="L238" s="176"/>
      <c r="M238" s="176"/>
      <c r="N238" s="176"/>
      <c r="O238" s="27"/>
    </row>
    <row r="239" spans="1:15">
      <c r="A239" s="27"/>
      <c r="B239" s="176"/>
      <c r="C239" s="176"/>
      <c r="D239" s="51"/>
      <c r="E239" s="51"/>
      <c r="F239" s="51"/>
      <c r="G239" s="51"/>
      <c r="H239" s="51"/>
      <c r="I239" s="51"/>
      <c r="J239" s="51"/>
      <c r="K239" s="176"/>
      <c r="L239" s="176"/>
      <c r="M239" s="176"/>
      <c r="N239" s="176"/>
      <c r="O239" s="27"/>
    </row>
    <row r="240" spans="1:15">
      <c r="A240" s="27"/>
      <c r="B240" s="176"/>
      <c r="C240" s="176"/>
      <c r="D240" s="51"/>
      <c r="E240" s="51"/>
      <c r="F240" s="51"/>
      <c r="G240" s="51"/>
      <c r="H240" s="51"/>
      <c r="I240" s="51"/>
      <c r="J240" s="51"/>
      <c r="K240" s="176"/>
      <c r="L240" s="176"/>
      <c r="M240" s="176"/>
      <c r="N240" s="176"/>
      <c r="O240" s="27"/>
    </row>
    <row r="241" spans="1:15">
      <c r="A241" s="27"/>
      <c r="B241" s="176"/>
      <c r="C241" s="176"/>
      <c r="D241" s="51"/>
      <c r="E241" s="51"/>
      <c r="F241" s="51"/>
      <c r="G241" s="51"/>
      <c r="H241" s="51"/>
      <c r="I241" s="51"/>
      <c r="J241" s="51"/>
      <c r="K241" s="176"/>
      <c r="L241" s="176"/>
      <c r="M241" s="176"/>
      <c r="N241" s="176"/>
      <c r="O241" s="27"/>
    </row>
    <row r="242" spans="1:15">
      <c r="A242" s="27"/>
      <c r="B242" s="176"/>
      <c r="C242" s="176"/>
      <c r="D242" s="51"/>
      <c r="E242" s="51"/>
      <c r="F242" s="51"/>
      <c r="G242" s="51"/>
      <c r="H242" s="51"/>
      <c r="I242" s="51"/>
      <c r="J242" s="51"/>
      <c r="K242" s="176"/>
      <c r="L242" s="176"/>
      <c r="M242" s="176"/>
      <c r="N242" s="176"/>
      <c r="O242" s="27"/>
    </row>
    <row r="243" spans="1:15" ht="15.75" customHeight="1">
      <c r="A243" s="27"/>
      <c r="B243" s="176"/>
      <c r="C243" s="176"/>
      <c r="D243" s="51"/>
      <c r="E243" s="51"/>
      <c r="F243" s="51"/>
      <c r="G243" s="51"/>
      <c r="H243" s="51"/>
      <c r="I243" s="51"/>
      <c r="J243" s="51"/>
      <c r="K243" s="176"/>
      <c r="L243" s="176"/>
      <c r="M243" s="176"/>
      <c r="N243" s="176"/>
      <c r="O243" s="27"/>
    </row>
    <row r="244" spans="1:15">
      <c r="A244" s="27"/>
      <c r="B244" s="176"/>
      <c r="C244" s="176"/>
      <c r="D244" s="51"/>
      <c r="E244" s="51"/>
      <c r="F244" s="51"/>
      <c r="G244" s="51"/>
      <c r="H244" s="51"/>
      <c r="I244" s="51"/>
      <c r="J244" s="51"/>
      <c r="K244" s="176"/>
      <c r="L244" s="176"/>
      <c r="M244" s="176"/>
      <c r="N244" s="176"/>
      <c r="O244" s="27"/>
    </row>
    <row r="245" spans="1:15">
      <c r="A245" s="27"/>
      <c r="B245" s="176"/>
      <c r="C245" s="176"/>
      <c r="D245" s="176"/>
      <c r="E245" s="176"/>
      <c r="F245" s="176"/>
      <c r="G245" s="176"/>
      <c r="H245" s="176"/>
      <c r="I245" s="176"/>
      <c r="J245" s="176"/>
      <c r="K245" s="176"/>
      <c r="L245" s="176"/>
      <c r="M245" s="176"/>
      <c r="N245" s="176"/>
      <c r="O245" s="27"/>
    </row>
    <row r="246" spans="1:15">
      <c r="A246" s="27"/>
      <c r="B246" s="176"/>
      <c r="C246" s="176"/>
      <c r="D246" s="176"/>
      <c r="E246" s="176"/>
      <c r="F246" s="176"/>
      <c r="G246" s="176"/>
      <c r="H246" s="176"/>
      <c r="I246" s="176"/>
      <c r="J246" s="176"/>
      <c r="K246" s="176"/>
      <c r="L246" s="176"/>
      <c r="M246" s="176"/>
      <c r="N246" s="176"/>
      <c r="O246" s="27"/>
    </row>
    <row r="247" spans="1:15">
      <c r="A247" s="27"/>
      <c r="B247" s="176"/>
      <c r="C247" s="176"/>
      <c r="D247" s="176"/>
      <c r="E247" s="176"/>
      <c r="F247" s="176"/>
      <c r="G247" s="176"/>
      <c r="H247" s="176"/>
      <c r="I247" s="176"/>
      <c r="J247" s="176"/>
      <c r="K247" s="176"/>
      <c r="L247" s="176"/>
      <c r="M247" s="176"/>
      <c r="N247" s="176"/>
      <c r="O247" s="27"/>
    </row>
    <row r="248" spans="1:15" ht="15.75" customHeight="1">
      <c r="A248" s="27"/>
      <c r="B248" s="176"/>
      <c r="C248" s="176"/>
      <c r="D248" s="176"/>
      <c r="E248" s="176"/>
      <c r="F248" s="176"/>
      <c r="G248" s="176"/>
      <c r="H248" s="176"/>
      <c r="I248" s="176"/>
      <c r="J248" s="176"/>
      <c r="K248" s="176"/>
      <c r="L248" s="176"/>
      <c r="M248" s="176"/>
      <c r="N248" s="176"/>
      <c r="O248" s="27"/>
    </row>
    <row r="249" spans="1:15">
      <c r="A249" s="27"/>
      <c r="B249" s="176"/>
      <c r="C249" s="176"/>
      <c r="D249" s="176"/>
      <c r="E249" s="176"/>
      <c r="F249" s="176"/>
      <c r="G249" s="176"/>
      <c r="H249" s="176"/>
      <c r="I249" s="176"/>
      <c r="J249" s="176"/>
      <c r="K249" s="176"/>
      <c r="L249" s="176"/>
      <c r="M249" s="176"/>
      <c r="N249" s="176"/>
      <c r="O249" s="27"/>
    </row>
    <row r="250" spans="1:15">
      <c r="A250" s="27"/>
      <c r="B250" s="176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6"/>
      <c r="N250" s="176"/>
      <c r="O250" s="27"/>
    </row>
    <row r="251" spans="1:15">
      <c r="A251" s="27"/>
      <c r="B251" s="176"/>
      <c r="C251" s="176"/>
      <c r="D251" s="176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27"/>
    </row>
    <row r="252" spans="1:15">
      <c r="A252" s="27"/>
      <c r="B252" s="176"/>
      <c r="C252" s="176"/>
      <c r="D252" s="176"/>
      <c r="E252" s="176"/>
      <c r="F252" s="176"/>
      <c r="G252" s="176"/>
      <c r="H252" s="176"/>
      <c r="I252" s="176"/>
      <c r="J252" s="176"/>
      <c r="K252" s="176"/>
      <c r="L252" s="176"/>
      <c r="M252" s="176"/>
      <c r="N252" s="176"/>
      <c r="O252" s="27"/>
    </row>
    <row r="253" spans="1:15">
      <c r="A253" s="27"/>
      <c r="B253" s="176"/>
      <c r="C253" s="176"/>
      <c r="D253" s="176"/>
      <c r="E253" s="176"/>
      <c r="F253" s="176"/>
      <c r="G253" s="176"/>
      <c r="H253" s="176"/>
      <c r="I253" s="176"/>
      <c r="J253" s="176"/>
      <c r="K253" s="176"/>
      <c r="L253" s="176"/>
      <c r="M253" s="176"/>
      <c r="N253" s="176"/>
      <c r="O253" s="27"/>
    </row>
    <row r="254" spans="1:15">
      <c r="A254" s="27"/>
      <c r="B254" s="176"/>
      <c r="C254" s="176"/>
      <c r="D254" s="176"/>
      <c r="E254" s="176"/>
      <c r="F254" s="176"/>
      <c r="G254" s="176"/>
      <c r="H254" s="176"/>
      <c r="I254" s="176"/>
      <c r="J254" s="176"/>
      <c r="K254" s="176"/>
      <c r="L254" s="176"/>
      <c r="M254" s="176"/>
      <c r="N254" s="176"/>
      <c r="O254" s="27"/>
    </row>
    <row r="255" spans="1:15">
      <c r="A255" s="27"/>
      <c r="B255" s="176"/>
      <c r="C255" s="176"/>
      <c r="D255" s="176"/>
      <c r="E255" s="176"/>
      <c r="F255" s="176"/>
      <c r="G255" s="176"/>
      <c r="H255" s="176"/>
      <c r="I255" s="176"/>
      <c r="J255" s="176"/>
      <c r="K255" s="176"/>
      <c r="L255" s="176"/>
      <c r="M255" s="176"/>
      <c r="N255" s="176"/>
      <c r="O255" s="27"/>
    </row>
    <row r="256" spans="1:15">
      <c r="A256" s="27"/>
      <c r="B256" s="176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6"/>
      <c r="N256" s="176"/>
      <c r="O256" s="27"/>
    </row>
    <row r="257" spans="1:15">
      <c r="A257" s="27"/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6"/>
      <c r="N257" s="176"/>
      <c r="O257" s="27"/>
    </row>
    <row r="258" spans="1:15" ht="15.75" thickBot="1">
      <c r="A258" s="27"/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6"/>
      <c r="N258" s="176"/>
      <c r="O258" s="27"/>
    </row>
    <row r="259" spans="1:15" ht="19.5" customHeight="1" thickBot="1">
      <c r="A259" s="27"/>
      <c r="B259" s="176"/>
      <c r="C259" s="176"/>
      <c r="D259" s="176"/>
      <c r="E259" s="599" t="s">
        <v>212</v>
      </c>
      <c r="F259" s="600"/>
      <c r="G259" s="600"/>
      <c r="H259" s="601"/>
      <c r="I259" s="176"/>
      <c r="J259" s="176"/>
      <c r="K259" s="176"/>
      <c r="L259" s="176"/>
      <c r="M259" s="176"/>
      <c r="N259" s="176"/>
      <c r="O259" s="27"/>
    </row>
    <row r="260" spans="1:15" ht="15.75" thickBot="1">
      <c r="A260" s="27"/>
      <c r="B260" s="176"/>
      <c r="C260" s="176"/>
      <c r="D260" s="176"/>
      <c r="E260" s="200">
        <v>1</v>
      </c>
      <c r="F260" s="331" t="s">
        <v>257</v>
      </c>
      <c r="G260" s="207"/>
      <c r="H260" s="227">
        <v>0</v>
      </c>
      <c r="I260" s="176"/>
      <c r="J260" s="176"/>
      <c r="K260" s="176"/>
      <c r="L260" s="176"/>
      <c r="M260" s="176"/>
      <c r="N260" s="176"/>
      <c r="O260" s="27"/>
    </row>
    <row r="261" spans="1:15" ht="15.75" thickBot="1">
      <c r="A261" s="27"/>
      <c r="B261" s="176"/>
      <c r="C261" s="176"/>
      <c r="D261" s="176"/>
      <c r="E261" s="200">
        <v>2</v>
      </c>
      <c r="F261" s="331" t="s">
        <v>69</v>
      </c>
      <c r="G261" s="207"/>
      <c r="H261" s="227">
        <v>0</v>
      </c>
      <c r="I261" s="176"/>
      <c r="J261" s="176"/>
      <c r="K261" s="176"/>
      <c r="L261" s="176"/>
      <c r="M261" s="176"/>
      <c r="N261" s="176"/>
      <c r="O261" s="27"/>
    </row>
    <row r="262" spans="1:15" ht="15.75" thickBot="1">
      <c r="A262" s="27"/>
      <c r="B262" s="176"/>
      <c r="C262" s="176"/>
      <c r="D262" s="176"/>
      <c r="E262" s="200">
        <v>3</v>
      </c>
      <c r="F262" s="331" t="s">
        <v>71</v>
      </c>
      <c r="G262" s="207"/>
      <c r="H262" s="227">
        <v>0</v>
      </c>
      <c r="I262" s="176"/>
      <c r="J262" s="176"/>
      <c r="K262" s="176"/>
      <c r="L262" s="176"/>
      <c r="M262" s="176"/>
      <c r="N262" s="176"/>
      <c r="O262" s="27"/>
    </row>
    <row r="263" spans="1:15" ht="15.75" thickBot="1">
      <c r="A263" s="27"/>
      <c r="B263" s="176"/>
      <c r="C263" s="176"/>
      <c r="D263" s="176"/>
      <c r="E263" s="200">
        <v>4</v>
      </c>
      <c r="F263" s="331" t="s">
        <v>74</v>
      </c>
      <c r="G263" s="207"/>
      <c r="H263" s="227">
        <v>0</v>
      </c>
      <c r="I263" s="176"/>
      <c r="J263" s="176"/>
      <c r="K263" s="176"/>
      <c r="L263" s="176"/>
      <c r="M263" s="176"/>
      <c r="N263" s="176"/>
      <c r="O263" s="27"/>
    </row>
    <row r="264" spans="1:15" ht="15.75" thickBot="1">
      <c r="A264" s="27"/>
      <c r="B264" s="176"/>
      <c r="C264" s="176"/>
      <c r="D264" s="176"/>
      <c r="E264" s="200">
        <v>5</v>
      </c>
      <c r="F264" s="331" t="s">
        <v>75</v>
      </c>
      <c r="G264" s="207"/>
      <c r="H264" s="227">
        <v>0</v>
      </c>
      <c r="I264" s="176"/>
      <c r="J264" s="176"/>
      <c r="K264" s="176"/>
      <c r="L264" s="176"/>
      <c r="M264" s="176"/>
      <c r="N264" s="176"/>
      <c r="O264" s="27"/>
    </row>
    <row r="265" spans="1:15" ht="15.75" thickBot="1">
      <c r="A265" s="27"/>
      <c r="B265" s="176"/>
      <c r="C265" s="176"/>
      <c r="D265" s="176"/>
      <c r="E265" s="200">
        <v>6</v>
      </c>
      <c r="F265" s="331" t="s">
        <v>80</v>
      </c>
      <c r="G265" s="207"/>
      <c r="H265" s="227">
        <v>0</v>
      </c>
      <c r="I265" s="176"/>
      <c r="J265" s="176"/>
      <c r="K265" s="176"/>
      <c r="L265" s="176"/>
      <c r="M265" s="176"/>
      <c r="N265" s="176"/>
      <c r="O265" s="27"/>
    </row>
    <row r="266" spans="1:15" ht="15.75" thickBot="1">
      <c r="A266" s="27"/>
      <c r="B266" s="176"/>
      <c r="C266" s="176"/>
      <c r="D266" s="176"/>
      <c r="E266" s="200">
        <v>7</v>
      </c>
      <c r="F266" s="331" t="s">
        <v>84</v>
      </c>
      <c r="G266" s="207"/>
      <c r="H266" s="227">
        <v>0</v>
      </c>
      <c r="I266" s="176"/>
      <c r="J266" s="176"/>
      <c r="K266" s="176"/>
      <c r="L266" s="176"/>
      <c r="M266" s="176"/>
      <c r="N266" s="176"/>
      <c r="O266" s="27"/>
    </row>
    <row r="267" spans="1:15" ht="15.75" thickBot="1">
      <c r="A267" s="27"/>
      <c r="B267" s="176"/>
      <c r="C267" s="176"/>
      <c r="D267" s="176"/>
      <c r="E267" s="200">
        <v>8</v>
      </c>
      <c r="F267" s="331" t="s">
        <v>65</v>
      </c>
      <c r="G267" s="207"/>
      <c r="H267" s="227">
        <v>1</v>
      </c>
      <c r="I267" s="176"/>
      <c r="J267" s="176"/>
      <c r="K267" s="176"/>
      <c r="L267" s="176"/>
      <c r="M267" s="176"/>
      <c r="N267" s="176"/>
      <c r="O267" s="27"/>
    </row>
    <row r="268" spans="1:15" ht="15.75" thickBot="1">
      <c r="A268" s="27"/>
      <c r="B268" s="176"/>
      <c r="C268" s="176"/>
      <c r="D268" s="176"/>
      <c r="E268" s="200">
        <v>9</v>
      </c>
      <c r="F268" s="331" t="s">
        <v>70</v>
      </c>
      <c r="G268" s="207"/>
      <c r="H268" s="227">
        <v>1</v>
      </c>
      <c r="I268" s="176"/>
      <c r="J268" s="176"/>
      <c r="K268" s="176"/>
      <c r="L268" s="176"/>
      <c r="M268" s="176"/>
      <c r="N268" s="176"/>
      <c r="O268" s="27"/>
    </row>
    <row r="269" spans="1:15" ht="15.75" thickBot="1">
      <c r="A269" s="27"/>
      <c r="B269" s="176"/>
      <c r="C269" s="176"/>
      <c r="D269" s="176"/>
      <c r="E269" s="200">
        <v>10</v>
      </c>
      <c r="F269" s="331" t="s">
        <v>112</v>
      </c>
      <c r="G269" s="207"/>
      <c r="H269" s="227">
        <v>1</v>
      </c>
      <c r="I269" s="176"/>
      <c r="J269" s="176"/>
      <c r="K269" s="176"/>
      <c r="L269" s="176"/>
      <c r="M269" s="176"/>
      <c r="N269" s="176"/>
      <c r="O269" s="27"/>
    </row>
    <row r="270" spans="1:15" ht="15.75" thickBot="1">
      <c r="A270" s="27"/>
      <c r="B270" s="176"/>
      <c r="C270" s="176"/>
      <c r="D270" s="176"/>
      <c r="E270" s="200">
        <v>11</v>
      </c>
      <c r="F270" s="331" t="s">
        <v>101</v>
      </c>
      <c r="G270" s="207"/>
      <c r="H270" s="227">
        <v>1</v>
      </c>
      <c r="I270" s="176"/>
      <c r="J270" s="176"/>
      <c r="K270" s="176"/>
      <c r="L270" s="176"/>
      <c r="M270" s="176"/>
      <c r="N270" s="176"/>
      <c r="O270" s="27"/>
    </row>
    <row r="271" spans="1:15" ht="15.75" thickBot="1">
      <c r="A271" s="27"/>
      <c r="B271" s="176"/>
      <c r="C271" s="176"/>
      <c r="D271" s="176"/>
      <c r="E271" s="200">
        <v>12</v>
      </c>
      <c r="F271" s="331" t="s">
        <v>78</v>
      </c>
      <c r="G271" s="207"/>
      <c r="H271" s="227">
        <v>1</v>
      </c>
      <c r="I271" s="176"/>
      <c r="J271" s="176"/>
      <c r="K271" s="176"/>
      <c r="L271" s="176"/>
      <c r="M271" s="176"/>
      <c r="N271" s="176"/>
      <c r="O271" s="27"/>
    </row>
    <row r="272" spans="1:15" ht="15.75" thickBot="1">
      <c r="A272" s="27"/>
      <c r="B272" s="176"/>
      <c r="C272" s="176"/>
      <c r="D272" s="176"/>
      <c r="E272" s="200">
        <v>13</v>
      </c>
      <c r="F272" s="331" t="s">
        <v>81</v>
      </c>
      <c r="G272" s="207"/>
      <c r="H272" s="227">
        <v>1</v>
      </c>
      <c r="I272" s="176"/>
      <c r="J272" s="176"/>
      <c r="K272" s="176"/>
      <c r="L272" s="176"/>
      <c r="M272" s="176"/>
      <c r="N272" s="176"/>
      <c r="O272" s="27"/>
    </row>
    <row r="273" spans="1:15" ht="15.75" thickBot="1">
      <c r="A273" s="27"/>
      <c r="B273" s="176"/>
      <c r="C273" s="176"/>
      <c r="D273" s="176"/>
      <c r="E273" s="200">
        <v>14</v>
      </c>
      <c r="F273" s="331" t="s">
        <v>148</v>
      </c>
      <c r="G273" s="207"/>
      <c r="H273" s="227">
        <v>1</v>
      </c>
      <c r="I273" s="176"/>
      <c r="J273" s="176"/>
      <c r="K273" s="176"/>
      <c r="L273" s="176"/>
      <c r="M273" s="176"/>
      <c r="N273" s="176"/>
      <c r="O273" s="27"/>
    </row>
    <row r="274" spans="1:15" ht="15.75" thickBot="1">
      <c r="A274" s="27"/>
      <c r="B274" s="176"/>
      <c r="C274" s="176"/>
      <c r="D274" s="176"/>
      <c r="E274" s="200">
        <v>15</v>
      </c>
      <c r="F274" s="331" t="s">
        <v>327</v>
      </c>
      <c r="G274" s="207"/>
      <c r="H274" s="227">
        <v>2</v>
      </c>
      <c r="I274" s="176"/>
      <c r="J274" s="176"/>
      <c r="K274" s="176"/>
      <c r="L274" s="176"/>
      <c r="M274" s="176"/>
      <c r="N274" s="176"/>
      <c r="O274" s="27"/>
    </row>
    <row r="275" spans="1:15" ht="32.25" customHeight="1" thickBot="1">
      <c r="A275" s="27"/>
      <c r="B275" s="176"/>
      <c r="C275" s="176"/>
      <c r="D275" s="176"/>
      <c r="E275" s="200">
        <v>16</v>
      </c>
      <c r="F275" s="768" t="s">
        <v>269</v>
      </c>
      <c r="G275" s="769"/>
      <c r="H275" s="227">
        <v>2</v>
      </c>
      <c r="I275" s="176"/>
      <c r="J275" s="176"/>
      <c r="K275" s="176"/>
      <c r="L275" s="176"/>
      <c r="M275" s="176"/>
      <c r="N275" s="176"/>
      <c r="O275" s="27"/>
    </row>
    <row r="276" spans="1:15" ht="15.75" thickBot="1">
      <c r="A276" s="27"/>
      <c r="B276" s="176"/>
      <c r="C276" s="176"/>
      <c r="D276" s="176"/>
      <c r="E276" s="200">
        <v>17</v>
      </c>
      <c r="F276" s="331" t="s">
        <v>100</v>
      </c>
      <c r="G276" s="207"/>
      <c r="H276" s="227">
        <v>2</v>
      </c>
      <c r="I276" s="176"/>
      <c r="J276" s="176"/>
      <c r="K276" s="176"/>
      <c r="L276" s="176"/>
      <c r="M276" s="176"/>
      <c r="N276" s="176"/>
      <c r="O276" s="27"/>
    </row>
    <row r="277" spans="1:15" ht="15.75" thickBot="1">
      <c r="A277" s="27"/>
      <c r="B277" s="176"/>
      <c r="C277" s="176"/>
      <c r="D277" s="176"/>
      <c r="E277" s="200">
        <v>18</v>
      </c>
      <c r="F277" s="331" t="s">
        <v>76</v>
      </c>
      <c r="G277" s="207"/>
      <c r="H277" s="227">
        <v>2</v>
      </c>
      <c r="I277" s="176"/>
      <c r="J277" s="176"/>
      <c r="K277" s="176"/>
      <c r="L277" s="176"/>
      <c r="M277" s="176"/>
      <c r="N277" s="176"/>
      <c r="O277" s="27"/>
    </row>
    <row r="278" spans="1:15" ht="16.5" customHeight="1" thickBot="1">
      <c r="A278" s="27"/>
      <c r="B278" s="176"/>
      <c r="C278" s="176"/>
      <c r="D278" s="176"/>
      <c r="E278" s="200">
        <v>19</v>
      </c>
      <c r="F278" s="331" t="s">
        <v>82</v>
      </c>
      <c r="G278" s="207"/>
      <c r="H278" s="227">
        <v>2</v>
      </c>
      <c r="I278" s="176"/>
      <c r="J278" s="176"/>
      <c r="K278" s="176"/>
      <c r="L278" s="176"/>
      <c r="M278" s="176"/>
      <c r="N278" s="176"/>
      <c r="O278" s="27"/>
    </row>
    <row r="279" spans="1:15" ht="15.75" thickBot="1">
      <c r="A279" s="27"/>
      <c r="B279" s="176"/>
      <c r="C279" s="176"/>
      <c r="D279" s="176"/>
      <c r="E279" s="200">
        <v>20</v>
      </c>
      <c r="F279" s="331" t="s">
        <v>97</v>
      </c>
      <c r="G279" s="207"/>
      <c r="H279" s="227">
        <v>3</v>
      </c>
      <c r="I279" s="176"/>
      <c r="J279" s="176"/>
      <c r="K279" s="176"/>
      <c r="L279" s="176"/>
      <c r="M279" s="176"/>
      <c r="N279" s="176"/>
      <c r="O279" s="27"/>
    </row>
    <row r="280" spans="1:15" ht="15.75" thickBot="1">
      <c r="A280" s="27"/>
      <c r="B280" s="176"/>
      <c r="C280" s="176"/>
      <c r="D280" s="176"/>
      <c r="E280" s="200">
        <v>21</v>
      </c>
      <c r="F280" s="331" t="s">
        <v>108</v>
      </c>
      <c r="G280" s="207"/>
      <c r="H280" s="227">
        <v>3</v>
      </c>
      <c r="I280" s="176"/>
      <c r="J280" s="176"/>
      <c r="K280" s="176"/>
      <c r="L280" s="176"/>
      <c r="M280" s="176"/>
      <c r="N280" s="176"/>
      <c r="O280" s="27"/>
    </row>
    <row r="281" spans="1:15" ht="15.75" thickBot="1">
      <c r="A281" s="27"/>
      <c r="B281" s="176"/>
      <c r="C281" s="176"/>
      <c r="D281" s="176"/>
      <c r="E281" s="200">
        <v>22</v>
      </c>
      <c r="F281" s="331" t="s">
        <v>95</v>
      </c>
      <c r="G281" s="207"/>
      <c r="H281" s="227">
        <v>3</v>
      </c>
      <c r="I281" s="176"/>
      <c r="J281" s="176"/>
      <c r="K281" s="176"/>
      <c r="L281" s="176"/>
      <c r="M281" s="176"/>
      <c r="N281" s="176"/>
      <c r="O281" s="27"/>
    </row>
    <row r="282" spans="1:15" ht="15.75" thickBot="1">
      <c r="A282" s="27"/>
      <c r="B282" s="176"/>
      <c r="C282" s="176"/>
      <c r="D282" s="176"/>
      <c r="E282" s="200">
        <v>23</v>
      </c>
      <c r="F282" s="331" t="s">
        <v>85</v>
      </c>
      <c r="G282" s="207"/>
      <c r="H282" s="227">
        <v>4</v>
      </c>
      <c r="I282" s="176"/>
      <c r="J282" s="176"/>
      <c r="K282" s="176"/>
      <c r="L282" s="176"/>
      <c r="M282" s="176"/>
      <c r="N282" s="176"/>
      <c r="O282" s="27"/>
    </row>
    <row r="283" spans="1:15" ht="15.75" thickBot="1">
      <c r="A283" s="27"/>
      <c r="B283" s="176"/>
      <c r="C283" s="176"/>
      <c r="D283" s="176"/>
      <c r="E283" s="200">
        <v>24</v>
      </c>
      <c r="F283" s="331" t="s">
        <v>89</v>
      </c>
      <c r="G283" s="207"/>
      <c r="H283" s="227">
        <v>4</v>
      </c>
      <c r="I283" s="176"/>
      <c r="J283" s="176"/>
      <c r="K283" s="176"/>
      <c r="L283" s="176"/>
      <c r="M283" s="176"/>
      <c r="N283" s="176"/>
      <c r="O283" s="27"/>
    </row>
    <row r="284" spans="1:15" ht="15.75" thickBot="1">
      <c r="A284" s="27"/>
      <c r="B284" s="176"/>
      <c r="C284" s="176"/>
      <c r="D284" s="176"/>
      <c r="E284" s="200">
        <v>25</v>
      </c>
      <c r="F284" s="331" t="s">
        <v>96</v>
      </c>
      <c r="G284" s="207"/>
      <c r="H284" s="227">
        <v>4</v>
      </c>
      <c r="I284" s="176"/>
      <c r="J284" s="176"/>
      <c r="K284" s="176"/>
      <c r="L284" s="176"/>
      <c r="M284" s="176"/>
      <c r="N284" s="176"/>
      <c r="O284" s="27"/>
    </row>
    <row r="285" spans="1:15" ht="15.75" thickBot="1">
      <c r="A285" s="27"/>
      <c r="B285" s="176"/>
      <c r="C285" s="176"/>
      <c r="D285" s="176"/>
      <c r="E285" s="200">
        <v>26</v>
      </c>
      <c r="F285" s="331" t="s">
        <v>86</v>
      </c>
      <c r="G285" s="207"/>
      <c r="H285" s="227">
        <v>5</v>
      </c>
      <c r="I285" s="176"/>
      <c r="J285" s="176"/>
      <c r="K285" s="176"/>
      <c r="L285" s="176"/>
      <c r="M285" s="176"/>
      <c r="N285" s="176"/>
      <c r="O285" s="27"/>
    </row>
    <row r="286" spans="1:15" ht="15.75" thickBot="1">
      <c r="A286" s="27"/>
      <c r="B286" s="176"/>
      <c r="C286" s="176"/>
      <c r="D286" s="176"/>
      <c r="E286" s="200">
        <v>27</v>
      </c>
      <c r="F286" s="331" t="s">
        <v>87</v>
      </c>
      <c r="G286" s="207"/>
      <c r="H286" s="227">
        <v>5</v>
      </c>
      <c r="I286" s="176"/>
      <c r="J286" s="176"/>
      <c r="K286" s="176"/>
      <c r="L286" s="176"/>
      <c r="M286" s="176"/>
      <c r="N286" s="176"/>
      <c r="O286" s="27"/>
    </row>
    <row r="287" spans="1:15" ht="15.75" thickBot="1">
      <c r="A287" s="27"/>
      <c r="B287" s="176"/>
      <c r="C287" s="176"/>
      <c r="D287" s="176"/>
      <c r="E287" s="200">
        <v>28</v>
      </c>
      <c r="F287" s="331" t="s">
        <v>99</v>
      </c>
      <c r="G287" s="207"/>
      <c r="H287" s="227">
        <v>5</v>
      </c>
      <c r="I287" s="176"/>
      <c r="J287" s="176"/>
      <c r="K287" s="176"/>
      <c r="L287" s="176"/>
      <c r="M287" s="176"/>
      <c r="N287" s="176"/>
      <c r="O287" s="27"/>
    </row>
    <row r="288" spans="1:15" ht="15.75" thickBot="1">
      <c r="A288" s="27"/>
      <c r="B288" s="176"/>
      <c r="C288" s="176"/>
      <c r="D288" s="176"/>
      <c r="E288" s="200">
        <v>29</v>
      </c>
      <c r="F288" s="331" t="s">
        <v>90</v>
      </c>
      <c r="G288" s="207"/>
      <c r="H288" s="227">
        <v>5</v>
      </c>
      <c r="I288" s="176"/>
      <c r="J288" s="176"/>
      <c r="K288" s="176"/>
      <c r="L288" s="176"/>
      <c r="M288" s="176"/>
      <c r="N288" s="176"/>
      <c r="O288" s="27"/>
    </row>
    <row r="289" spans="1:15" ht="15.75" thickBot="1">
      <c r="A289" s="27"/>
      <c r="B289" s="176"/>
      <c r="C289" s="176"/>
      <c r="D289" s="176"/>
      <c r="E289" s="200">
        <v>30</v>
      </c>
      <c r="F289" s="331" t="s">
        <v>102</v>
      </c>
      <c r="G289" s="207"/>
      <c r="H289" s="227">
        <v>6</v>
      </c>
      <c r="I289" s="176"/>
      <c r="J289" s="176"/>
      <c r="K289" s="176"/>
      <c r="L289" s="176"/>
      <c r="M289" s="176"/>
      <c r="N289" s="176"/>
      <c r="O289" s="27"/>
    </row>
    <row r="290" spans="1:15" ht="15.75" thickBot="1">
      <c r="A290" s="27"/>
      <c r="B290" s="176"/>
      <c r="C290" s="176"/>
      <c r="D290" s="176"/>
      <c r="E290" s="200">
        <v>31</v>
      </c>
      <c r="F290" s="331" t="s">
        <v>94</v>
      </c>
      <c r="G290" s="207"/>
      <c r="H290" s="227">
        <v>6</v>
      </c>
      <c r="I290" s="176"/>
      <c r="J290" s="176"/>
      <c r="K290" s="176"/>
      <c r="L290" s="176"/>
      <c r="M290" s="176"/>
      <c r="N290" s="176"/>
      <c r="O290" s="27"/>
    </row>
    <row r="291" spans="1:15" ht="15.75" thickBot="1">
      <c r="A291" s="27"/>
      <c r="B291" s="176"/>
      <c r="C291" s="176"/>
      <c r="D291" s="176"/>
      <c r="E291" s="200">
        <v>32</v>
      </c>
      <c r="F291" s="331" t="s">
        <v>103</v>
      </c>
      <c r="G291" s="207"/>
      <c r="H291" s="227">
        <v>6</v>
      </c>
      <c r="I291" s="176"/>
      <c r="J291" s="176"/>
      <c r="K291" s="176"/>
      <c r="L291" s="176"/>
      <c r="M291" s="176"/>
      <c r="N291" s="176"/>
      <c r="O291" s="27"/>
    </row>
    <row r="292" spans="1:15" ht="15.75" thickBot="1">
      <c r="A292" s="27"/>
      <c r="B292" s="176"/>
      <c r="C292" s="176"/>
      <c r="D292" s="176"/>
      <c r="E292" s="200">
        <v>33</v>
      </c>
      <c r="F292" s="331" t="s">
        <v>92</v>
      </c>
      <c r="G292" s="207"/>
      <c r="H292" s="227">
        <v>7</v>
      </c>
      <c r="I292" s="176"/>
      <c r="J292" s="176"/>
      <c r="K292" s="176"/>
      <c r="L292" s="176"/>
      <c r="M292" s="176"/>
      <c r="N292" s="176"/>
      <c r="O292" s="27"/>
    </row>
    <row r="293" spans="1:15" ht="15.75" thickBot="1">
      <c r="A293" s="27"/>
      <c r="B293" s="176"/>
      <c r="C293" s="176"/>
      <c r="D293" s="176"/>
      <c r="E293" s="200">
        <v>34</v>
      </c>
      <c r="F293" s="331" t="s">
        <v>93</v>
      </c>
      <c r="G293" s="207"/>
      <c r="H293" s="227">
        <v>7</v>
      </c>
      <c r="I293" s="176"/>
      <c r="J293" s="176"/>
      <c r="K293" s="176"/>
      <c r="L293" s="176"/>
      <c r="M293" s="176"/>
      <c r="N293" s="176"/>
      <c r="O293" s="27"/>
    </row>
    <row r="294" spans="1:15" ht="15.75" thickBot="1">
      <c r="A294" s="27"/>
      <c r="B294" s="176"/>
      <c r="C294" s="176"/>
      <c r="D294" s="176"/>
      <c r="E294" s="200">
        <v>35</v>
      </c>
      <c r="F294" s="331" t="s">
        <v>72</v>
      </c>
      <c r="G294" s="207"/>
      <c r="H294" s="227">
        <v>7</v>
      </c>
      <c r="I294" s="176"/>
      <c r="J294" s="176"/>
      <c r="K294" s="176"/>
      <c r="L294" s="176"/>
      <c r="M294" s="176"/>
      <c r="N294" s="176"/>
      <c r="O294" s="27"/>
    </row>
    <row r="295" spans="1:15" ht="15.75" thickBot="1">
      <c r="A295" s="27"/>
      <c r="B295" s="176"/>
      <c r="C295" s="176"/>
      <c r="D295" s="176"/>
      <c r="E295" s="200">
        <v>36</v>
      </c>
      <c r="F295" s="331" t="s">
        <v>88</v>
      </c>
      <c r="G295" s="207"/>
      <c r="H295" s="227">
        <v>8</v>
      </c>
      <c r="I295" s="176"/>
      <c r="J295" s="176"/>
      <c r="K295" s="176"/>
      <c r="L295" s="176"/>
      <c r="M295" s="176"/>
      <c r="N295" s="176"/>
      <c r="O295" s="27"/>
    </row>
    <row r="296" spans="1:15" ht="15.75" thickBot="1">
      <c r="A296" s="27"/>
      <c r="B296" s="176"/>
      <c r="C296" s="176"/>
      <c r="D296" s="176"/>
      <c r="E296" s="200">
        <v>37</v>
      </c>
      <c r="F296" s="331" t="s">
        <v>68</v>
      </c>
      <c r="G296" s="207"/>
      <c r="H296" s="227">
        <v>9</v>
      </c>
      <c r="I296" s="176"/>
      <c r="J296" s="176"/>
      <c r="K296" s="176"/>
      <c r="L296" s="176"/>
      <c r="M296" s="176"/>
      <c r="N296" s="176"/>
      <c r="O296" s="27"/>
    </row>
    <row r="297" spans="1:15" ht="15.75" thickBot="1">
      <c r="A297" s="27"/>
      <c r="B297" s="176"/>
      <c r="C297" s="176"/>
      <c r="D297" s="176"/>
      <c r="E297" s="200">
        <v>38</v>
      </c>
      <c r="F297" s="331" t="s">
        <v>83</v>
      </c>
      <c r="G297" s="207"/>
      <c r="H297" s="227">
        <v>9</v>
      </c>
      <c r="I297" s="176"/>
      <c r="J297" s="176"/>
      <c r="K297" s="176"/>
      <c r="L297" s="176"/>
      <c r="M297" s="176"/>
      <c r="N297" s="176"/>
      <c r="O297" s="27"/>
    </row>
    <row r="298" spans="1:15" ht="15.75" thickBot="1">
      <c r="A298" s="27"/>
      <c r="B298" s="176"/>
      <c r="C298" s="176"/>
      <c r="D298" s="176"/>
      <c r="E298" s="200">
        <v>39</v>
      </c>
      <c r="F298" s="331" t="s">
        <v>91</v>
      </c>
      <c r="G298" s="207"/>
      <c r="H298" s="227">
        <v>10</v>
      </c>
      <c r="I298" s="176"/>
      <c r="J298" s="176"/>
      <c r="K298" s="176"/>
      <c r="L298" s="176"/>
      <c r="M298" s="176"/>
      <c r="N298" s="176"/>
      <c r="O298" s="27"/>
    </row>
    <row r="299" spans="1:15" ht="15.75" thickBot="1">
      <c r="A299" s="27"/>
      <c r="B299" s="176"/>
      <c r="C299" s="176"/>
      <c r="D299" s="176"/>
      <c r="E299" s="200">
        <v>40</v>
      </c>
      <c r="F299" s="331" t="s">
        <v>107</v>
      </c>
      <c r="G299" s="207"/>
      <c r="H299" s="227">
        <v>10</v>
      </c>
      <c r="I299" s="176"/>
      <c r="J299" s="176"/>
      <c r="K299" s="176"/>
      <c r="L299" s="176"/>
      <c r="M299" s="176"/>
      <c r="N299" s="176"/>
      <c r="O299" s="27"/>
    </row>
    <row r="300" spans="1:15" ht="15.75" thickBot="1">
      <c r="A300" s="27"/>
      <c r="B300" s="176"/>
      <c r="C300" s="176"/>
      <c r="D300" s="176"/>
      <c r="E300" s="200">
        <v>41</v>
      </c>
      <c r="F300" s="331" t="s">
        <v>104</v>
      </c>
      <c r="G300" s="207"/>
      <c r="H300" s="227">
        <v>11</v>
      </c>
      <c r="I300" s="176"/>
      <c r="J300" s="176"/>
      <c r="K300" s="176"/>
      <c r="L300" s="176"/>
      <c r="M300" s="176"/>
      <c r="N300" s="176"/>
      <c r="O300" s="27"/>
    </row>
    <row r="301" spans="1:15" ht="15.75" thickBot="1">
      <c r="A301" s="27"/>
      <c r="B301" s="176"/>
      <c r="C301" s="176"/>
      <c r="D301" s="176"/>
      <c r="E301" s="200">
        <v>42</v>
      </c>
      <c r="F301" s="331" t="s">
        <v>98</v>
      </c>
      <c r="G301" s="207"/>
      <c r="H301" s="227">
        <v>11</v>
      </c>
      <c r="I301" s="176"/>
      <c r="J301" s="176"/>
      <c r="K301" s="176"/>
      <c r="L301" s="176"/>
      <c r="M301" s="176"/>
      <c r="N301" s="176"/>
      <c r="O301" s="27"/>
    </row>
    <row r="302" spans="1:15" ht="15.75" thickBot="1">
      <c r="A302" s="27"/>
      <c r="B302" s="176"/>
      <c r="C302" s="176"/>
      <c r="D302" s="176"/>
      <c r="E302" s="200">
        <v>43</v>
      </c>
      <c r="F302" s="331" t="s">
        <v>73</v>
      </c>
      <c r="G302" s="207"/>
      <c r="H302" s="227">
        <v>12</v>
      </c>
      <c r="I302" s="176"/>
      <c r="J302" s="176"/>
      <c r="K302" s="176"/>
      <c r="L302" s="176"/>
      <c r="M302" s="176"/>
      <c r="N302" s="176"/>
      <c r="O302" s="27"/>
    </row>
    <row r="303" spans="1:15" ht="15.75" thickBot="1">
      <c r="A303" s="27"/>
      <c r="B303" s="176"/>
      <c r="C303" s="176"/>
      <c r="D303" s="176"/>
      <c r="E303" s="200">
        <v>44</v>
      </c>
      <c r="F303" s="331" t="s">
        <v>110</v>
      </c>
      <c r="G303" s="207"/>
      <c r="H303" s="227">
        <v>13</v>
      </c>
      <c r="I303" s="176"/>
      <c r="J303" s="176"/>
      <c r="K303" s="176"/>
      <c r="L303" s="176"/>
      <c r="M303" s="176"/>
      <c r="N303" s="176"/>
      <c r="O303" s="27"/>
    </row>
    <row r="304" spans="1:15" ht="27" customHeight="1" thickBot="1">
      <c r="A304" s="27"/>
      <c r="B304" s="176"/>
      <c r="C304" s="176"/>
      <c r="D304" s="176"/>
      <c r="E304" s="200">
        <v>45</v>
      </c>
      <c r="F304" s="768" t="s">
        <v>109</v>
      </c>
      <c r="G304" s="769"/>
      <c r="H304" s="227">
        <v>14</v>
      </c>
      <c r="I304" s="176"/>
      <c r="J304" s="176"/>
      <c r="K304" s="176"/>
      <c r="L304" s="176"/>
      <c r="M304" s="176"/>
      <c r="N304" s="176"/>
      <c r="O304" s="27"/>
    </row>
    <row r="305" spans="1:15" ht="15.75" thickBot="1">
      <c r="A305" s="27"/>
      <c r="B305" s="176"/>
      <c r="C305" s="176"/>
      <c r="D305" s="176"/>
      <c r="E305" s="200">
        <v>46</v>
      </c>
      <c r="F305" s="331" t="s">
        <v>111</v>
      </c>
      <c r="G305" s="207"/>
      <c r="H305" s="227">
        <v>16</v>
      </c>
      <c r="I305" s="176"/>
      <c r="J305" s="176"/>
      <c r="K305" s="176"/>
      <c r="L305" s="176"/>
      <c r="M305" s="176"/>
      <c r="N305" s="176"/>
      <c r="O305" s="27"/>
    </row>
    <row r="306" spans="1:15" ht="15.75" thickBot="1">
      <c r="A306" s="27"/>
      <c r="B306" s="176"/>
      <c r="C306" s="176"/>
      <c r="D306" s="176"/>
      <c r="E306" s="200">
        <v>47</v>
      </c>
      <c r="F306" s="331" t="s">
        <v>67</v>
      </c>
      <c r="G306" s="207"/>
      <c r="H306" s="227">
        <v>19</v>
      </c>
      <c r="I306" s="176"/>
      <c r="J306" s="176"/>
      <c r="K306" s="176"/>
      <c r="L306" s="176"/>
      <c r="M306" s="176"/>
      <c r="N306" s="176"/>
      <c r="O306" s="27"/>
    </row>
    <row r="307" spans="1:15" ht="15.75" thickBot="1">
      <c r="A307" s="27"/>
      <c r="B307" s="176"/>
      <c r="C307" s="176"/>
      <c r="D307" s="176"/>
      <c r="E307" s="200">
        <v>48</v>
      </c>
      <c r="F307" s="331" t="s">
        <v>113</v>
      </c>
      <c r="G307" s="207"/>
      <c r="H307" s="227">
        <v>26</v>
      </c>
      <c r="I307" s="176"/>
      <c r="J307" s="176"/>
      <c r="K307" s="176"/>
      <c r="L307" s="176"/>
      <c r="M307" s="176"/>
      <c r="N307" s="176"/>
      <c r="O307" s="27"/>
    </row>
    <row r="308" spans="1:15" ht="15.75" thickBot="1">
      <c r="A308" s="27"/>
      <c r="B308" s="176"/>
      <c r="C308" s="176"/>
      <c r="D308" s="176"/>
      <c r="E308" s="200">
        <v>49</v>
      </c>
      <c r="F308" s="331" t="s">
        <v>106</v>
      </c>
      <c r="G308" s="207"/>
      <c r="H308" s="227">
        <v>27</v>
      </c>
      <c r="I308" s="176"/>
      <c r="J308" s="176"/>
      <c r="K308" s="176"/>
      <c r="L308" s="176"/>
      <c r="M308" s="176"/>
      <c r="N308" s="176"/>
      <c r="O308" s="27"/>
    </row>
    <row r="309" spans="1:15" ht="15.75" thickBot="1">
      <c r="A309" s="27"/>
      <c r="B309" s="176"/>
      <c r="C309" s="176"/>
      <c r="D309" s="176"/>
      <c r="E309" s="200">
        <v>50</v>
      </c>
      <c r="F309" s="331" t="s">
        <v>105</v>
      </c>
      <c r="G309" s="207"/>
      <c r="H309" s="227">
        <v>32</v>
      </c>
      <c r="I309" s="176"/>
      <c r="J309" s="176"/>
      <c r="K309" s="176"/>
      <c r="L309" s="176"/>
      <c r="M309" s="176"/>
      <c r="N309" s="176"/>
      <c r="O309" s="27"/>
    </row>
    <row r="310" spans="1:15" ht="15.75" thickBot="1">
      <c r="A310" s="27"/>
      <c r="B310" s="176"/>
      <c r="C310" s="176"/>
      <c r="D310" s="176"/>
      <c r="E310" s="200">
        <v>51</v>
      </c>
      <c r="F310" s="331" t="s">
        <v>116</v>
      </c>
      <c r="G310" s="207"/>
      <c r="H310" s="227">
        <v>32</v>
      </c>
      <c r="I310" s="176"/>
      <c r="J310" s="176"/>
      <c r="K310" s="176"/>
      <c r="L310" s="176"/>
      <c r="M310" s="176"/>
      <c r="N310" s="176"/>
      <c r="O310" s="27"/>
    </row>
    <row r="311" spans="1:15" ht="15.75" thickBot="1">
      <c r="A311" s="27"/>
      <c r="B311" s="176"/>
      <c r="C311" s="176"/>
      <c r="D311" s="176"/>
      <c r="E311" s="200">
        <v>52</v>
      </c>
      <c r="F311" s="331" t="s">
        <v>114</v>
      </c>
      <c r="G311" s="207"/>
      <c r="H311" s="227">
        <v>34</v>
      </c>
      <c r="I311" s="176"/>
      <c r="J311" s="176"/>
      <c r="K311" s="176"/>
      <c r="L311" s="176"/>
      <c r="M311" s="176"/>
      <c r="N311" s="176"/>
      <c r="O311" s="27"/>
    </row>
    <row r="312" spans="1:15" ht="15.75" thickBot="1">
      <c r="A312" s="27"/>
      <c r="B312" s="176"/>
      <c r="C312" s="176"/>
      <c r="D312" s="176"/>
      <c r="E312" s="200">
        <v>53</v>
      </c>
      <c r="F312" s="331" t="s">
        <v>115</v>
      </c>
      <c r="G312" s="207"/>
      <c r="H312" s="227">
        <v>36</v>
      </c>
      <c r="I312" s="176"/>
      <c r="J312" s="176"/>
      <c r="K312" s="176"/>
      <c r="L312" s="176"/>
      <c r="M312" s="176"/>
      <c r="N312" s="176"/>
      <c r="O312" s="27"/>
    </row>
    <row r="313" spans="1:15" ht="15.75" thickBot="1">
      <c r="A313" s="27"/>
      <c r="B313" s="176"/>
      <c r="C313" s="176"/>
      <c r="D313" s="176"/>
      <c r="E313" s="200">
        <v>54</v>
      </c>
      <c r="F313" s="332" t="s">
        <v>117</v>
      </c>
      <c r="G313" s="207"/>
      <c r="H313" s="227">
        <v>56</v>
      </c>
      <c r="I313" s="176"/>
      <c r="J313" s="176"/>
      <c r="K313" s="176"/>
      <c r="L313" s="176"/>
      <c r="M313" s="176"/>
      <c r="N313" s="176"/>
      <c r="O313" s="27"/>
    </row>
    <row r="314" spans="1:15" ht="15.75" thickBot="1">
      <c r="A314" s="27"/>
      <c r="B314" s="176"/>
      <c r="C314" s="176"/>
      <c r="D314" s="176"/>
      <c r="E314" s="200">
        <v>55</v>
      </c>
      <c r="F314" s="332" t="s">
        <v>119</v>
      </c>
      <c r="G314" s="207"/>
      <c r="H314" s="227">
        <v>85</v>
      </c>
      <c r="I314" s="176"/>
      <c r="J314" s="176"/>
      <c r="K314" s="176"/>
      <c r="L314" s="176"/>
      <c r="M314" s="176"/>
      <c r="N314" s="176"/>
      <c r="O314" s="27"/>
    </row>
    <row r="315" spans="1:15" ht="15.75" thickBot="1">
      <c r="A315" s="27"/>
      <c r="B315" s="176"/>
      <c r="C315" s="176"/>
      <c r="D315" s="176"/>
      <c r="E315" s="200">
        <v>56</v>
      </c>
      <c r="F315" s="332" t="s">
        <v>118</v>
      </c>
      <c r="G315" s="333"/>
      <c r="H315" s="227">
        <v>131</v>
      </c>
      <c r="I315" s="176"/>
      <c r="J315" s="176"/>
      <c r="K315" s="176"/>
      <c r="L315" s="176"/>
      <c r="M315" s="176"/>
      <c r="N315" s="176"/>
      <c r="O315" s="27"/>
    </row>
    <row r="316" spans="1:15" ht="15.75" thickBot="1">
      <c r="A316" s="27"/>
      <c r="B316" s="176"/>
      <c r="C316" s="176"/>
      <c r="D316" s="176"/>
      <c r="E316" s="176"/>
      <c r="F316" s="176"/>
      <c r="G316" s="176"/>
      <c r="H316" s="176"/>
      <c r="I316" s="176"/>
      <c r="J316" s="176"/>
      <c r="K316" s="176"/>
      <c r="L316" s="176"/>
      <c r="M316" s="176"/>
      <c r="N316" s="176"/>
      <c r="O316" s="27"/>
    </row>
    <row r="317" spans="1:15" s="169" customFormat="1" ht="16.5" thickBot="1">
      <c r="A317" s="166"/>
      <c r="B317" s="176"/>
      <c r="C317" s="176"/>
      <c r="D317" s="176"/>
      <c r="E317" s="176"/>
      <c r="F317" s="176"/>
      <c r="G317" s="228" t="s">
        <v>2</v>
      </c>
      <c r="H317" s="229">
        <f>SUM(H260:H316)</f>
        <v>698</v>
      </c>
      <c r="I317" s="176"/>
      <c r="J317" s="176"/>
      <c r="K317" s="176"/>
      <c r="L317" s="176"/>
      <c r="M317" s="176"/>
      <c r="N317" s="176"/>
      <c r="O317" s="166"/>
    </row>
    <row r="318" spans="1:15">
      <c r="A318" s="27"/>
      <c r="B318" s="176"/>
      <c r="C318" s="176"/>
      <c r="D318" s="176"/>
      <c r="E318" s="176"/>
      <c r="F318" s="176"/>
      <c r="G318" s="176"/>
      <c r="H318" s="176"/>
      <c r="I318" s="176"/>
      <c r="J318" s="176"/>
      <c r="K318" s="176"/>
      <c r="L318" s="176"/>
      <c r="M318" s="176"/>
      <c r="N318" s="176"/>
      <c r="O318" s="27"/>
    </row>
    <row r="319" spans="1:15" ht="15.75" thickBot="1">
      <c r="A319" s="27"/>
      <c r="B319" s="176"/>
      <c r="C319" s="176"/>
      <c r="D319" s="176"/>
      <c r="E319" s="176"/>
      <c r="F319" s="176"/>
      <c r="G319" s="176"/>
      <c r="H319" s="176"/>
      <c r="I319" s="176"/>
      <c r="J319" s="176"/>
      <c r="K319" s="176"/>
      <c r="L319" s="176"/>
      <c r="M319" s="176"/>
      <c r="N319" s="176"/>
      <c r="O319" s="27"/>
    </row>
    <row r="320" spans="1:15" ht="16.5" thickBot="1">
      <c r="A320" s="27"/>
      <c r="B320" s="619" t="s">
        <v>182</v>
      </c>
      <c r="C320" s="620"/>
      <c r="D320" s="620"/>
      <c r="E320" s="620"/>
      <c r="F320" s="620"/>
      <c r="G320" s="620"/>
      <c r="H320" s="620"/>
      <c r="I320" s="620"/>
      <c r="J320" s="620"/>
      <c r="K320" s="620"/>
      <c r="L320" s="620"/>
      <c r="M320" s="620"/>
      <c r="N320" s="621"/>
      <c r="O320" s="27"/>
    </row>
    <row r="321" spans="1:15">
      <c r="A321" s="27"/>
      <c r="B321" s="176"/>
      <c r="C321" s="176"/>
      <c r="D321" s="176"/>
      <c r="E321" s="176"/>
      <c r="F321" s="176"/>
      <c r="G321" s="176"/>
      <c r="H321" s="176"/>
      <c r="I321" s="176"/>
      <c r="J321" s="176"/>
      <c r="K321" s="176"/>
      <c r="L321" s="176"/>
      <c r="M321" s="176"/>
      <c r="N321" s="176"/>
      <c r="O321" s="27"/>
    </row>
    <row r="322" spans="1:15">
      <c r="A322" s="27"/>
      <c r="B322" s="176"/>
      <c r="C322" s="176"/>
      <c r="D322" s="176"/>
      <c r="E322" s="176"/>
      <c r="F322" s="176"/>
      <c r="G322" s="176"/>
      <c r="H322" s="176"/>
      <c r="I322" s="176"/>
      <c r="J322" s="176"/>
      <c r="K322" s="176"/>
      <c r="L322" s="176"/>
      <c r="M322" s="176"/>
      <c r="N322" s="176"/>
      <c r="O322" s="27"/>
    </row>
    <row r="323" spans="1:15">
      <c r="A323" s="27"/>
      <c r="B323" s="176"/>
      <c r="C323" s="176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27"/>
    </row>
    <row r="324" spans="1:15">
      <c r="A324" s="27"/>
      <c r="B324" s="176"/>
      <c r="C324" s="176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27"/>
    </row>
    <row r="325" spans="1:15">
      <c r="A325" s="27"/>
      <c r="B325" s="176"/>
      <c r="C325" s="176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27"/>
    </row>
    <row r="326" spans="1:15">
      <c r="A326" s="27"/>
      <c r="B326" s="176"/>
      <c r="C326" s="176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27"/>
    </row>
    <row r="327" spans="1:15">
      <c r="A327" s="27"/>
      <c r="B327" s="176"/>
      <c r="C327" s="176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27"/>
    </row>
    <row r="328" spans="1:15">
      <c r="A328" s="27"/>
      <c r="B328" s="176"/>
      <c r="C328" s="176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27"/>
    </row>
    <row r="329" spans="1:15">
      <c r="A329" s="27"/>
      <c r="B329" s="176"/>
      <c r="C329" s="176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27"/>
    </row>
    <row r="330" spans="1:15">
      <c r="A330" s="27"/>
      <c r="B330" s="176"/>
      <c r="C330" s="176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27"/>
    </row>
    <row r="331" spans="1:15">
      <c r="A331" s="27"/>
      <c r="B331" s="176"/>
      <c r="C331" s="176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27"/>
    </row>
    <row r="332" spans="1:15">
      <c r="A332" s="27"/>
      <c r="B332" s="176"/>
      <c r="C332" s="176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27"/>
    </row>
    <row r="333" spans="1:15">
      <c r="A333" s="27"/>
      <c r="B333" s="176"/>
      <c r="C333" s="176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27"/>
    </row>
    <row r="334" spans="1:15">
      <c r="A334" s="27"/>
      <c r="B334" s="176"/>
      <c r="C334" s="176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27"/>
    </row>
    <row r="335" spans="1:15">
      <c r="A335" s="27"/>
      <c r="B335" s="176"/>
      <c r="C335" s="176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27"/>
    </row>
    <row r="336" spans="1:15">
      <c r="A336" s="27"/>
      <c r="B336" s="176"/>
      <c r="C336" s="176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27"/>
    </row>
    <row r="337" spans="1:15">
      <c r="A337" s="27"/>
      <c r="B337" s="176"/>
      <c r="C337" s="176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27"/>
    </row>
    <row r="338" spans="1:15">
      <c r="A338" s="27"/>
      <c r="B338" s="176"/>
      <c r="C338" s="176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27"/>
    </row>
    <row r="339" spans="1:15">
      <c r="A339" s="27"/>
      <c r="B339" s="176"/>
      <c r="C339" s="176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27"/>
    </row>
    <row r="340" spans="1:15">
      <c r="A340" s="27"/>
      <c r="B340" s="176"/>
      <c r="C340" s="176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27"/>
    </row>
    <row r="341" spans="1:15">
      <c r="A341" s="27"/>
      <c r="B341" s="176"/>
      <c r="C341" s="176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27"/>
    </row>
    <row r="342" spans="1:15">
      <c r="A342" s="27"/>
      <c r="B342" s="176"/>
      <c r="C342" s="176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27"/>
    </row>
    <row r="343" spans="1:15">
      <c r="A343" s="27"/>
      <c r="B343" s="176"/>
      <c r="C343" s="176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27"/>
    </row>
    <row r="344" spans="1:15">
      <c r="A344" s="27"/>
      <c r="B344" s="176"/>
      <c r="C344" s="176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27"/>
    </row>
    <row r="345" spans="1:15">
      <c r="A345" s="27"/>
      <c r="B345" s="176"/>
      <c r="C345" s="176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27"/>
    </row>
    <row r="346" spans="1:15">
      <c r="A346" s="27"/>
      <c r="B346" s="176"/>
      <c r="C346" s="176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27"/>
    </row>
    <row r="347" spans="1:15">
      <c r="A347" s="27"/>
      <c r="B347" s="176"/>
      <c r="C347" s="176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27"/>
    </row>
    <row r="348" spans="1:15">
      <c r="A348" s="27"/>
      <c r="B348" s="176"/>
      <c r="C348" s="176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27"/>
    </row>
    <row r="349" spans="1:15">
      <c r="A349" s="27"/>
      <c r="B349" s="176"/>
      <c r="C349" s="176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27"/>
    </row>
    <row r="350" spans="1:15">
      <c r="A350" s="27"/>
      <c r="B350" s="176"/>
      <c r="C350" s="176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27"/>
    </row>
    <row r="351" spans="1:15">
      <c r="A351" s="27"/>
      <c r="B351" s="176"/>
      <c r="C351" s="176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27"/>
    </row>
    <row r="352" spans="1:15">
      <c r="A352" s="27"/>
      <c r="B352" s="176"/>
      <c r="C352" s="176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27"/>
    </row>
    <row r="353" spans="1:15">
      <c r="A353" s="27"/>
      <c r="B353" s="176"/>
      <c r="C353" s="176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27"/>
    </row>
    <row r="354" spans="1:15">
      <c r="A354" s="27"/>
      <c r="B354" s="176"/>
      <c r="C354" s="176"/>
      <c r="D354" s="176"/>
      <c r="E354" s="176"/>
      <c r="F354" s="176"/>
      <c r="G354" s="176"/>
      <c r="H354" s="176"/>
      <c r="I354" s="176"/>
      <c r="J354" s="176"/>
      <c r="K354" s="176"/>
      <c r="L354" s="176"/>
      <c r="M354" s="176"/>
      <c r="N354" s="176"/>
      <c r="O354" s="27"/>
    </row>
    <row r="355" spans="1:15">
      <c r="A355" s="27"/>
      <c r="B355" s="176"/>
      <c r="C355" s="176"/>
      <c r="D355" s="176"/>
      <c r="E355" s="176"/>
      <c r="F355" s="176"/>
      <c r="G355" s="176"/>
      <c r="H355" s="176"/>
      <c r="I355" s="176"/>
      <c r="J355" s="176"/>
      <c r="K355" s="176"/>
      <c r="L355" s="176"/>
      <c r="M355" s="176"/>
      <c r="N355" s="176"/>
      <c r="O355" s="27"/>
    </row>
    <row r="356" spans="1:15">
      <c r="A356" s="27"/>
      <c r="B356" s="176"/>
      <c r="C356" s="176"/>
      <c r="D356" s="176"/>
      <c r="E356" s="176"/>
      <c r="F356" s="176"/>
      <c r="G356" s="176"/>
      <c r="H356" s="176"/>
      <c r="I356" s="176"/>
      <c r="J356" s="176"/>
      <c r="K356" s="176"/>
      <c r="L356" s="176"/>
      <c r="M356" s="176"/>
      <c r="N356" s="176"/>
      <c r="O356" s="27"/>
    </row>
    <row r="357" spans="1:15">
      <c r="A357" s="27"/>
      <c r="B357" s="176"/>
      <c r="C357" s="176"/>
      <c r="D357" s="176"/>
      <c r="E357" s="176"/>
      <c r="F357" s="176"/>
      <c r="G357" s="176"/>
      <c r="H357" s="176"/>
      <c r="I357" s="176"/>
      <c r="J357" s="176"/>
      <c r="K357" s="176"/>
      <c r="L357" s="176"/>
      <c r="M357" s="176"/>
      <c r="N357" s="176"/>
      <c r="O357" s="27"/>
    </row>
    <row r="358" spans="1:15">
      <c r="A358" s="27"/>
      <c r="B358" s="176"/>
      <c r="C358" s="176"/>
      <c r="D358" s="176"/>
      <c r="E358" s="176"/>
      <c r="F358" s="176"/>
      <c r="G358" s="176"/>
      <c r="H358" s="176"/>
      <c r="I358" s="176"/>
      <c r="J358" s="176"/>
      <c r="K358" s="176"/>
      <c r="L358" s="176"/>
      <c r="M358" s="176"/>
      <c r="N358" s="176"/>
      <c r="O358" s="27"/>
    </row>
    <row r="359" spans="1:15">
      <c r="A359" s="27"/>
      <c r="B359" s="176"/>
      <c r="C359" s="176"/>
      <c r="D359" s="176"/>
      <c r="E359" s="176"/>
      <c r="F359" s="176"/>
      <c r="G359" s="176"/>
      <c r="H359" s="176"/>
      <c r="I359" s="176"/>
      <c r="J359" s="176"/>
      <c r="K359" s="176"/>
      <c r="L359" s="176"/>
      <c r="M359" s="176"/>
      <c r="N359" s="176"/>
      <c r="O359" s="27"/>
    </row>
    <row r="360" spans="1:15">
      <c r="A360" s="27"/>
      <c r="B360" s="176"/>
      <c r="C360" s="176"/>
      <c r="D360" s="176"/>
      <c r="E360" s="176"/>
      <c r="F360" s="176"/>
      <c r="G360" s="176"/>
      <c r="H360" s="176"/>
      <c r="I360" s="176"/>
      <c r="J360" s="176"/>
      <c r="K360" s="176"/>
      <c r="L360" s="176"/>
      <c r="M360" s="176"/>
      <c r="N360" s="176"/>
      <c r="O360" s="27"/>
    </row>
    <row r="361" spans="1:15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</row>
  </sheetData>
  <sortState ref="C260:G318">
    <sortCondition ref="C260"/>
  </sortState>
  <mergeCells count="46">
    <mergeCell ref="D46:J47"/>
    <mergeCell ref="D22:E22"/>
    <mergeCell ref="D23:E23"/>
    <mergeCell ref="B12:N12"/>
    <mergeCell ref="B13:N13"/>
    <mergeCell ref="B14:N14"/>
    <mergeCell ref="C20:F20"/>
    <mergeCell ref="H20:L20"/>
    <mergeCell ref="D21:E21"/>
    <mergeCell ref="E48:H48"/>
    <mergeCell ref="E49:H49"/>
    <mergeCell ref="E50:H50"/>
    <mergeCell ref="D191:I191"/>
    <mergeCell ref="D155:I155"/>
    <mergeCell ref="E53:H53"/>
    <mergeCell ref="E54:H54"/>
    <mergeCell ref="E55:H55"/>
    <mergeCell ref="E56:H56"/>
    <mergeCell ref="E51:H51"/>
    <mergeCell ref="E52:H52"/>
    <mergeCell ref="E136:H136"/>
    <mergeCell ref="D105:I105"/>
    <mergeCell ref="E57:H57"/>
    <mergeCell ref="E58:H58"/>
    <mergeCell ref="E59:H59"/>
    <mergeCell ref="D93:I93"/>
    <mergeCell ref="E135:I135"/>
    <mergeCell ref="E225:G225"/>
    <mergeCell ref="E140:I140"/>
    <mergeCell ref="E141:H141"/>
    <mergeCell ref="E145:I145"/>
    <mergeCell ref="E146:H146"/>
    <mergeCell ref="E150:I150"/>
    <mergeCell ref="E151:H151"/>
    <mergeCell ref="E192:G192"/>
    <mergeCell ref="E193:G193"/>
    <mergeCell ref="E194:G194"/>
    <mergeCell ref="E195:G195"/>
    <mergeCell ref="D221:I221"/>
    <mergeCell ref="E222:G222"/>
    <mergeCell ref="E223:G223"/>
    <mergeCell ref="E224:G224"/>
    <mergeCell ref="B320:N320"/>
    <mergeCell ref="E259:H259"/>
    <mergeCell ref="F275:G275"/>
    <mergeCell ref="F304:G30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Q181"/>
  <sheetViews>
    <sheetView topLeftCell="A31" workbookViewId="0">
      <selection activeCell="E47" sqref="E47:G47"/>
    </sheetView>
  </sheetViews>
  <sheetFormatPr baseColWidth="10" defaultRowHeight="15"/>
  <cols>
    <col min="1" max="2" width="11.42578125" style="122"/>
    <col min="3" max="3" width="4.7109375" style="122" customWidth="1"/>
    <col min="4" max="4" width="4.28515625" style="122" customWidth="1"/>
    <col min="5" max="5" width="11.42578125" style="122"/>
    <col min="9" max="9" width="26.5703125" customWidth="1"/>
    <col min="14" max="14" width="4" customWidth="1"/>
  </cols>
  <sheetData>
    <row r="1" spans="4:14" s="122" customFormat="1"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4:14" s="122" customFormat="1">
      <c r="D2" s="27"/>
      <c r="E2" s="198"/>
      <c r="F2" s="198"/>
      <c r="G2" s="198"/>
      <c r="H2" s="198"/>
      <c r="I2" s="198"/>
      <c r="J2" s="198"/>
      <c r="K2" s="198"/>
      <c r="L2" s="198"/>
      <c r="M2" s="198"/>
      <c r="N2" s="27"/>
    </row>
    <row r="3" spans="4:14" s="122" customFormat="1">
      <c r="D3" s="27"/>
      <c r="E3" s="198"/>
      <c r="F3" s="198"/>
      <c r="G3" s="198"/>
      <c r="H3" s="198"/>
      <c r="I3" s="198"/>
      <c r="J3" s="198"/>
      <c r="K3" s="198"/>
      <c r="L3" s="198"/>
      <c r="M3" s="198"/>
      <c r="N3" s="27"/>
    </row>
    <row r="4" spans="4:14" s="122" customFormat="1">
      <c r="D4" s="27"/>
      <c r="E4" s="198"/>
      <c r="F4" s="198"/>
      <c r="G4" s="198"/>
      <c r="H4" s="198"/>
      <c r="I4" s="198"/>
      <c r="J4" s="198"/>
      <c r="K4" s="198"/>
      <c r="L4" s="198"/>
      <c r="M4" s="198"/>
      <c r="N4" s="27"/>
    </row>
    <row r="5" spans="4:14" s="122" customFormat="1">
      <c r="D5" s="27"/>
      <c r="E5" s="198"/>
      <c r="F5" s="198"/>
      <c r="G5" s="198"/>
      <c r="H5" s="198"/>
      <c r="I5" s="198"/>
      <c r="J5" s="198"/>
      <c r="K5" s="198"/>
      <c r="L5" s="198"/>
      <c r="M5" s="198"/>
      <c r="N5" s="27"/>
    </row>
    <row r="6" spans="4:14" s="122" customFormat="1">
      <c r="D6" s="27"/>
      <c r="E6" s="198"/>
      <c r="F6" s="198"/>
      <c r="G6" s="198"/>
      <c r="H6" s="198"/>
      <c r="I6" s="198"/>
      <c r="J6" s="198"/>
      <c r="K6" s="198"/>
      <c r="L6" s="198"/>
      <c r="M6" s="198"/>
      <c r="N6" s="27"/>
    </row>
    <row r="7" spans="4:14" s="122" customFormat="1">
      <c r="D7" s="27"/>
      <c r="E7" s="198"/>
      <c r="F7" s="198"/>
      <c r="G7" s="198"/>
      <c r="H7" s="198"/>
      <c r="I7" s="198"/>
      <c r="J7" s="198"/>
      <c r="K7" s="198"/>
      <c r="L7" s="198"/>
      <c r="M7" s="198"/>
      <c r="N7" s="27"/>
    </row>
    <row r="8" spans="4:14" s="122" customFormat="1">
      <c r="D8" s="27"/>
      <c r="E8" s="198"/>
      <c r="F8" s="198"/>
      <c r="G8" s="198"/>
      <c r="H8" s="198"/>
      <c r="I8" s="198"/>
      <c r="J8" s="198"/>
      <c r="K8" s="198"/>
      <c r="L8" s="198"/>
      <c r="M8" s="198"/>
      <c r="N8" s="27"/>
    </row>
    <row r="9" spans="4:14" s="122" customFormat="1">
      <c r="D9" s="27"/>
      <c r="E9" s="198"/>
      <c r="F9" s="198"/>
      <c r="G9" s="198"/>
      <c r="H9" s="198"/>
      <c r="I9" s="198"/>
      <c r="J9" s="198"/>
      <c r="K9" s="198"/>
      <c r="L9" s="198"/>
      <c r="M9" s="198"/>
      <c r="N9" s="27"/>
    </row>
    <row r="10" spans="4:14" s="122" customFormat="1">
      <c r="D10" s="27"/>
      <c r="E10" s="198"/>
      <c r="F10" s="198"/>
      <c r="G10" s="198"/>
      <c r="H10" s="198"/>
      <c r="I10" s="198"/>
      <c r="J10" s="198"/>
      <c r="K10" s="198"/>
      <c r="L10" s="198"/>
      <c r="M10" s="198"/>
      <c r="N10" s="27"/>
    </row>
    <row r="11" spans="4:14" s="122" customFormat="1">
      <c r="D11" s="27"/>
      <c r="E11" s="198"/>
      <c r="F11" s="198"/>
      <c r="G11" s="198"/>
      <c r="H11" s="198"/>
      <c r="I11" s="198"/>
      <c r="J11" s="198"/>
      <c r="K11" s="198"/>
      <c r="L11" s="198"/>
      <c r="M11" s="198"/>
      <c r="N11" s="27"/>
    </row>
    <row r="12" spans="4:14">
      <c r="D12" s="27"/>
      <c r="E12" s="198"/>
      <c r="F12" s="198"/>
      <c r="G12" s="198"/>
      <c r="H12" s="198"/>
      <c r="I12" s="198"/>
      <c r="J12" s="198"/>
      <c r="K12" s="198"/>
      <c r="L12" s="198"/>
      <c r="M12" s="198"/>
      <c r="N12" s="27"/>
    </row>
    <row r="13" spans="4:14" ht="42" customHeight="1">
      <c r="D13" s="27"/>
      <c r="E13" s="198"/>
      <c r="F13" s="682" t="s">
        <v>202</v>
      </c>
      <c r="G13" s="682"/>
      <c r="H13" s="682"/>
      <c r="I13" s="682"/>
      <c r="J13" s="682"/>
      <c r="K13" s="682"/>
      <c r="L13" s="682"/>
      <c r="M13" s="198"/>
      <c r="N13" s="27"/>
    </row>
    <row r="14" spans="4:14">
      <c r="D14" s="27"/>
      <c r="E14" s="198"/>
      <c r="F14" s="198"/>
      <c r="G14" s="198"/>
      <c r="H14" s="198"/>
      <c r="I14" s="198"/>
      <c r="J14" s="198"/>
      <c r="K14" s="198"/>
      <c r="L14" s="198"/>
      <c r="M14" s="198"/>
      <c r="N14" s="27"/>
    </row>
    <row r="15" spans="4:14" ht="15.75" thickBot="1">
      <c r="D15" s="27"/>
      <c r="E15" s="198"/>
      <c r="F15" s="198"/>
      <c r="G15" s="198"/>
      <c r="H15" s="198"/>
      <c r="I15" s="334"/>
      <c r="J15" s="198"/>
      <c r="K15" s="198"/>
      <c r="L15" s="198"/>
      <c r="M15" s="198"/>
      <c r="N15" s="27"/>
    </row>
    <row r="16" spans="4:14" ht="27" thickBot="1">
      <c r="D16" s="27"/>
      <c r="E16" s="198"/>
      <c r="F16" s="667"/>
      <c r="G16" s="668"/>
      <c r="H16" s="667" t="s">
        <v>203</v>
      </c>
      <c r="I16" s="668"/>
      <c r="J16" s="90">
        <v>2013</v>
      </c>
      <c r="K16" s="91">
        <v>2014</v>
      </c>
      <c r="L16" s="92">
        <v>2015</v>
      </c>
      <c r="M16" s="198"/>
      <c r="N16" s="27"/>
    </row>
    <row r="17" spans="4:14" ht="15.75" customHeight="1">
      <c r="D17" s="27"/>
      <c r="E17" s="198"/>
      <c r="F17" s="669" t="s">
        <v>138</v>
      </c>
      <c r="G17" s="670"/>
      <c r="H17" s="670"/>
      <c r="I17" s="671"/>
      <c r="J17" s="679">
        <v>3888</v>
      </c>
      <c r="K17" s="679">
        <v>3559</v>
      </c>
      <c r="L17" s="679"/>
      <c r="M17" s="198"/>
      <c r="N17" s="27"/>
    </row>
    <row r="18" spans="4:14" ht="15.75" customHeight="1">
      <c r="D18" s="27"/>
      <c r="E18" s="198"/>
      <c r="F18" s="672"/>
      <c r="G18" s="673"/>
      <c r="H18" s="673"/>
      <c r="I18" s="674"/>
      <c r="J18" s="680"/>
      <c r="K18" s="680"/>
      <c r="L18" s="680"/>
      <c r="M18" s="198"/>
      <c r="N18" s="27"/>
    </row>
    <row r="19" spans="4:14" ht="15.75" customHeight="1" thickBot="1">
      <c r="D19" s="27"/>
      <c r="E19" s="198"/>
      <c r="F19" s="675"/>
      <c r="G19" s="676"/>
      <c r="H19" s="676"/>
      <c r="I19" s="677"/>
      <c r="J19" s="681"/>
      <c r="K19" s="681"/>
      <c r="L19" s="681"/>
      <c r="M19" s="198"/>
      <c r="N19" s="27"/>
    </row>
    <row r="20" spans="4:14" ht="15.75" customHeight="1" thickBot="1">
      <c r="D20" s="27"/>
      <c r="E20" s="198"/>
      <c r="F20" s="656" t="s">
        <v>123</v>
      </c>
      <c r="G20" s="657"/>
      <c r="H20" s="685" t="s">
        <v>37</v>
      </c>
      <c r="I20" s="666"/>
      <c r="J20" s="37">
        <v>2301</v>
      </c>
      <c r="K20" s="37">
        <v>2325</v>
      </c>
      <c r="L20" s="37" t="e">
        <f>+#REF!</f>
        <v>#REF!</v>
      </c>
      <c r="M20" s="198"/>
      <c r="N20" s="27"/>
    </row>
    <row r="21" spans="4:14" ht="15.75" customHeight="1" thickBot="1">
      <c r="D21" s="27"/>
      <c r="E21" s="198"/>
      <c r="F21" s="660"/>
      <c r="G21" s="661"/>
      <c r="H21" s="664" t="s">
        <v>1</v>
      </c>
      <c r="I21" s="665"/>
      <c r="J21" s="37">
        <v>1587</v>
      </c>
      <c r="K21" s="37">
        <v>1234</v>
      </c>
      <c r="L21" s="37" t="e">
        <f>+#REF!</f>
        <v>#REF!</v>
      </c>
      <c r="M21" s="198"/>
      <c r="N21" s="27"/>
    </row>
    <row r="22" spans="4:14" ht="15.75" customHeight="1" thickBot="1">
      <c r="D22" s="27"/>
      <c r="E22" s="198"/>
      <c r="F22" s="335"/>
      <c r="G22" s="335"/>
      <c r="H22" s="336"/>
      <c r="I22" s="336"/>
      <c r="J22" s="32">
        <v>3888</v>
      </c>
      <c r="K22" s="32">
        <v>3559</v>
      </c>
      <c r="L22" s="32" t="e">
        <f>SUM(L20:L21)</f>
        <v>#REF!</v>
      </c>
      <c r="M22" s="198"/>
      <c r="N22" s="27"/>
    </row>
    <row r="23" spans="4:14">
      <c r="D23" s="27"/>
      <c r="E23" s="198"/>
      <c r="F23" s="335"/>
      <c r="G23" s="335"/>
      <c r="H23" s="336"/>
      <c r="I23" s="336"/>
      <c r="J23" s="338"/>
      <c r="K23" s="338"/>
      <c r="L23" s="338"/>
      <c r="M23" s="198"/>
      <c r="N23" s="27"/>
    </row>
    <row r="24" spans="4:14">
      <c r="D24" s="27"/>
      <c r="E24" s="198"/>
      <c r="F24" s="335"/>
      <c r="G24" s="335"/>
      <c r="H24" s="336"/>
      <c r="I24" s="336"/>
      <c r="J24" s="338"/>
      <c r="K24" s="338"/>
      <c r="L24" s="338"/>
      <c r="M24" s="198"/>
      <c r="N24" s="27"/>
    </row>
    <row r="25" spans="4:14">
      <c r="D25" s="27"/>
      <c r="E25" s="198"/>
      <c r="F25" s="335"/>
      <c r="G25" s="335"/>
      <c r="H25" s="336"/>
      <c r="I25" s="336"/>
      <c r="J25" s="338"/>
      <c r="K25" s="338"/>
      <c r="L25" s="338"/>
      <c r="M25" s="198"/>
      <c r="N25" s="27"/>
    </row>
    <row r="26" spans="4:14">
      <c r="D26" s="27"/>
      <c r="E26" s="198"/>
      <c r="F26" s="335"/>
      <c r="G26" s="335"/>
      <c r="H26" s="336"/>
      <c r="I26" s="336"/>
      <c r="J26" s="338"/>
      <c r="K26" s="338"/>
      <c r="L26" s="338"/>
      <c r="M26" s="198"/>
      <c r="N26" s="27" t="s">
        <v>221</v>
      </c>
    </row>
    <row r="27" spans="4:14" ht="15.75" thickBot="1">
      <c r="D27" s="27"/>
      <c r="E27" s="198"/>
      <c r="F27" s="335"/>
      <c r="G27" s="335"/>
      <c r="H27" s="336"/>
      <c r="I27" s="336"/>
      <c r="J27" s="339"/>
      <c r="K27" s="253"/>
      <c r="L27" s="253"/>
      <c r="M27" s="198"/>
      <c r="N27" s="27"/>
    </row>
    <row r="28" spans="4:14" ht="27" thickBot="1">
      <c r="D28" s="27"/>
      <c r="E28" s="198"/>
      <c r="F28" s="253"/>
      <c r="G28" s="253"/>
      <c r="H28" s="253"/>
      <c r="I28" s="337"/>
      <c r="J28" s="90">
        <v>2013</v>
      </c>
      <c r="K28" s="91">
        <v>2014</v>
      </c>
      <c r="L28" s="92">
        <v>2015</v>
      </c>
      <c r="M28" s="198"/>
      <c r="N28" s="27"/>
    </row>
    <row r="29" spans="4:14" ht="15.75" customHeight="1" thickBot="1">
      <c r="D29" s="27"/>
      <c r="E29" s="198"/>
      <c r="F29" s="656" t="s">
        <v>204</v>
      </c>
      <c r="G29" s="657"/>
      <c r="H29" s="685" t="s">
        <v>4</v>
      </c>
      <c r="I29" s="666"/>
      <c r="J29" s="37">
        <v>1125</v>
      </c>
      <c r="K29" s="37">
        <v>1100</v>
      </c>
      <c r="L29" s="37"/>
      <c r="M29" s="198"/>
      <c r="N29" s="27"/>
    </row>
    <row r="30" spans="4:14" ht="15.75" customHeight="1" thickBot="1">
      <c r="D30" s="27"/>
      <c r="E30" s="198"/>
      <c r="F30" s="658"/>
      <c r="G30" s="659"/>
      <c r="H30" s="683" t="s">
        <v>5</v>
      </c>
      <c r="I30" s="684"/>
      <c r="J30" s="37">
        <v>2454</v>
      </c>
      <c r="K30" s="37">
        <v>2367</v>
      </c>
      <c r="L30" s="37"/>
      <c r="M30" s="198"/>
      <c r="N30" s="27"/>
    </row>
    <row r="31" spans="4:14" ht="15.75" customHeight="1" thickBot="1">
      <c r="D31" s="27"/>
      <c r="E31" s="198"/>
      <c r="F31" s="658"/>
      <c r="G31" s="659"/>
      <c r="H31" s="683" t="s">
        <v>6</v>
      </c>
      <c r="I31" s="684"/>
      <c r="J31" s="37">
        <v>295</v>
      </c>
      <c r="K31" s="37">
        <v>88</v>
      </c>
      <c r="L31" s="37"/>
      <c r="M31" s="198"/>
      <c r="N31" s="27"/>
    </row>
    <row r="32" spans="4:14" ht="15.75" thickBot="1">
      <c r="D32" s="27"/>
      <c r="E32" s="198"/>
      <c r="F32" s="660"/>
      <c r="G32" s="661"/>
      <c r="H32" s="664" t="s">
        <v>122</v>
      </c>
      <c r="I32" s="665"/>
      <c r="J32" s="37">
        <v>14</v>
      </c>
      <c r="K32" s="37">
        <v>4</v>
      </c>
      <c r="L32" s="37"/>
      <c r="M32" s="198"/>
      <c r="N32" s="27"/>
    </row>
    <row r="33" spans="4:17" ht="15.75" thickBot="1">
      <c r="D33" s="27"/>
      <c r="E33" s="198"/>
      <c r="F33" s="335"/>
      <c r="G33" s="335"/>
      <c r="H33" s="336"/>
      <c r="I33" s="336"/>
      <c r="J33" s="32">
        <v>3888</v>
      </c>
      <c r="K33" s="32">
        <v>3559</v>
      </c>
      <c r="L33" s="32"/>
      <c r="M33" s="198"/>
      <c r="N33" s="27"/>
    </row>
    <row r="34" spans="4:17">
      <c r="D34" s="27"/>
      <c r="E34" s="198"/>
      <c r="F34" s="335"/>
      <c r="G34" s="335"/>
      <c r="H34" s="336"/>
      <c r="I34" s="336"/>
      <c r="J34" s="338"/>
      <c r="K34" s="198"/>
      <c r="L34" s="198"/>
      <c r="M34" s="198"/>
      <c r="N34" s="27"/>
    </row>
    <row r="35" spans="4:17">
      <c r="D35" s="27"/>
      <c r="E35" s="198"/>
      <c r="F35" s="335"/>
      <c r="G35" s="335"/>
      <c r="H35" s="336"/>
      <c r="I35" s="336"/>
      <c r="J35" s="338"/>
      <c r="K35" s="198"/>
      <c r="L35" s="198"/>
      <c r="M35" s="198"/>
      <c r="N35" s="27"/>
    </row>
    <row r="36" spans="4:17">
      <c r="D36" s="27"/>
      <c r="E36" s="198"/>
      <c r="F36" s="335"/>
      <c r="G36" s="335"/>
      <c r="H36" s="336"/>
      <c r="I36" s="336"/>
      <c r="J36" s="338"/>
      <c r="K36" s="198"/>
      <c r="L36" s="198"/>
      <c r="M36" s="198"/>
      <c r="N36" s="27"/>
    </row>
    <row r="37" spans="4:17" ht="15.75" thickBot="1">
      <c r="D37" s="27"/>
      <c r="E37" s="198"/>
      <c r="F37" s="335"/>
      <c r="G37" s="335"/>
      <c r="H37" s="336"/>
      <c r="I37" s="336"/>
      <c r="J37" s="339"/>
      <c r="K37" s="253"/>
      <c r="L37" s="198"/>
      <c r="M37" s="198"/>
      <c r="N37" s="27"/>
    </row>
    <row r="38" spans="4:17" ht="27" thickBot="1">
      <c r="D38" s="27"/>
      <c r="E38" s="198"/>
      <c r="F38" s="198"/>
      <c r="G38" s="198"/>
      <c r="H38" s="198"/>
      <c r="I38" s="337"/>
      <c r="J38" s="90">
        <v>2013</v>
      </c>
      <c r="K38" s="91">
        <v>2014</v>
      </c>
      <c r="L38" s="92">
        <v>2015</v>
      </c>
      <c r="M38" s="198"/>
      <c r="N38" s="27"/>
      <c r="P38" s="497"/>
    </row>
    <row r="39" spans="4:17" ht="15.75" thickBot="1">
      <c r="D39" s="27"/>
      <c r="E39" s="198"/>
      <c r="F39" s="656" t="s">
        <v>205</v>
      </c>
      <c r="G39" s="657"/>
      <c r="H39" s="664" t="s">
        <v>142</v>
      </c>
      <c r="I39" s="665"/>
      <c r="J39" s="37">
        <v>1594</v>
      </c>
      <c r="K39" s="37">
        <v>1006</v>
      </c>
      <c r="L39" s="37"/>
      <c r="M39" s="198"/>
      <c r="N39" s="27"/>
      <c r="P39" s="497"/>
    </row>
    <row r="40" spans="4:17" ht="30" customHeight="1" thickBot="1">
      <c r="D40" s="27"/>
      <c r="E40" s="198"/>
      <c r="F40" s="658"/>
      <c r="G40" s="659"/>
      <c r="H40" s="664" t="s">
        <v>143</v>
      </c>
      <c r="I40" s="665"/>
      <c r="J40" s="37">
        <v>727</v>
      </c>
      <c r="K40" s="37">
        <v>1008</v>
      </c>
      <c r="L40" s="37"/>
      <c r="M40" s="198"/>
      <c r="N40" s="27"/>
      <c r="P40" s="497"/>
    </row>
    <row r="41" spans="4:17" ht="15.75" thickBot="1">
      <c r="D41" s="27"/>
      <c r="E41" s="198"/>
      <c r="F41" s="658"/>
      <c r="G41" s="659"/>
      <c r="H41" s="664" t="s">
        <v>16</v>
      </c>
      <c r="I41" s="665"/>
      <c r="J41" s="37">
        <v>271</v>
      </c>
      <c r="K41" s="37">
        <v>268</v>
      </c>
      <c r="L41" s="37"/>
      <c r="M41" s="198"/>
      <c r="N41" s="27"/>
      <c r="P41" s="497"/>
    </row>
    <row r="42" spans="4:17" ht="15.75" thickBot="1">
      <c r="D42" s="27"/>
      <c r="E42" s="198"/>
      <c r="F42" s="658"/>
      <c r="G42" s="659"/>
      <c r="H42" s="664" t="s">
        <v>18</v>
      </c>
      <c r="I42" s="665"/>
      <c r="J42" s="37">
        <v>115</v>
      </c>
      <c r="K42" s="37">
        <v>87</v>
      </c>
      <c r="L42" s="37"/>
      <c r="M42" s="198"/>
      <c r="N42" s="27"/>
      <c r="P42" s="497"/>
    </row>
    <row r="43" spans="4:17" ht="15.75" thickBot="1">
      <c r="D43" s="27"/>
      <c r="E43" s="198"/>
      <c r="F43" s="658"/>
      <c r="G43" s="659"/>
      <c r="H43" s="664" t="s">
        <v>13</v>
      </c>
      <c r="I43" s="665"/>
      <c r="J43" s="37">
        <v>525</v>
      </c>
      <c r="K43" s="37">
        <v>629</v>
      </c>
      <c r="L43" s="37"/>
      <c r="M43" s="198"/>
      <c r="N43" s="27"/>
      <c r="P43" s="497"/>
      <c r="Q43" s="497"/>
    </row>
    <row r="44" spans="4:17" ht="15.75" thickBot="1">
      <c r="D44" s="27"/>
      <c r="E44" s="198"/>
      <c r="F44" s="658"/>
      <c r="G44" s="659"/>
      <c r="H44" s="664" t="s">
        <v>12</v>
      </c>
      <c r="I44" s="665"/>
      <c r="J44" s="37">
        <v>125</v>
      </c>
      <c r="K44" s="37">
        <v>63</v>
      </c>
      <c r="L44" s="37"/>
      <c r="M44" s="198"/>
      <c r="N44" s="27"/>
      <c r="P44" s="497"/>
      <c r="Q44" s="497"/>
    </row>
    <row r="45" spans="4:17" ht="15.75" thickBot="1">
      <c r="D45" s="27"/>
      <c r="E45" s="198"/>
      <c r="F45" s="658"/>
      <c r="G45" s="659"/>
      <c r="H45" s="664" t="s">
        <v>144</v>
      </c>
      <c r="I45" s="665"/>
      <c r="J45" s="37">
        <v>164</v>
      </c>
      <c r="K45" s="37">
        <v>187</v>
      </c>
      <c r="L45" s="37"/>
      <c r="M45" s="198"/>
      <c r="N45" s="27"/>
      <c r="P45" s="497"/>
      <c r="Q45" s="497"/>
    </row>
    <row r="46" spans="4:17" ht="15.75" thickBot="1">
      <c r="D46" s="27"/>
      <c r="E46" s="198"/>
      <c r="F46" s="660"/>
      <c r="G46" s="661"/>
      <c r="H46" s="664" t="s">
        <v>145</v>
      </c>
      <c r="I46" s="665"/>
      <c r="J46" s="37">
        <v>367</v>
      </c>
      <c r="K46" s="37">
        <v>311</v>
      </c>
      <c r="L46" s="37"/>
      <c r="M46" s="198"/>
      <c r="N46" s="27"/>
      <c r="P46" s="497"/>
      <c r="Q46" s="497"/>
    </row>
    <row r="47" spans="4:17" ht="15.75" thickBot="1">
      <c r="D47" s="27"/>
      <c r="E47" s="198"/>
      <c r="F47" s="198"/>
      <c r="G47" s="198"/>
      <c r="H47" s="253"/>
      <c r="I47" s="253"/>
      <c r="J47" s="32">
        <v>3888</v>
      </c>
      <c r="K47" s="32">
        <v>3559</v>
      </c>
      <c r="L47" s="32"/>
      <c r="M47" s="198"/>
      <c r="N47" s="27"/>
      <c r="P47" s="497"/>
      <c r="Q47" s="497"/>
    </row>
    <row r="48" spans="4:17">
      <c r="D48" s="27"/>
      <c r="E48" s="198"/>
      <c r="F48" s="253"/>
      <c r="G48" s="253"/>
      <c r="H48" s="253"/>
      <c r="I48" s="253"/>
      <c r="J48" s="338"/>
      <c r="K48" s="253"/>
      <c r="L48" s="198"/>
      <c r="M48" s="198"/>
      <c r="N48" s="27"/>
      <c r="P48" s="497"/>
      <c r="Q48" s="497"/>
    </row>
    <row r="49" spans="4:17">
      <c r="D49" s="27"/>
      <c r="E49" s="198"/>
      <c r="F49" s="253"/>
      <c r="G49" s="253"/>
      <c r="H49" s="253"/>
      <c r="I49" s="253"/>
      <c r="J49" s="338"/>
      <c r="K49" s="253"/>
      <c r="L49" s="198"/>
      <c r="M49" s="198"/>
      <c r="N49" s="27"/>
      <c r="P49" s="497"/>
      <c r="Q49" s="497"/>
    </row>
    <row r="50" spans="4:17">
      <c r="D50" s="27"/>
      <c r="E50" s="198"/>
      <c r="F50" s="253"/>
      <c r="G50" s="253"/>
      <c r="H50" s="253"/>
      <c r="I50" s="253"/>
      <c r="J50" s="338"/>
      <c r="K50" s="253"/>
      <c r="L50" s="198"/>
      <c r="M50" s="198"/>
      <c r="N50" s="27"/>
    </row>
    <row r="51" spans="4:17">
      <c r="D51" s="27"/>
      <c r="E51" s="198"/>
      <c r="F51" s="253"/>
      <c r="G51" s="253"/>
      <c r="H51" s="253"/>
      <c r="I51" s="253"/>
      <c r="J51" s="338"/>
      <c r="K51" s="253"/>
      <c r="L51" s="198"/>
      <c r="M51" s="198"/>
      <c r="N51" s="27"/>
    </row>
    <row r="52" spans="4:17" ht="15.75" thickBot="1">
      <c r="D52" s="27"/>
      <c r="E52" s="198"/>
      <c r="F52" s="253"/>
      <c r="G52" s="253"/>
      <c r="H52" s="253"/>
      <c r="I52" s="253"/>
      <c r="J52" s="338"/>
      <c r="K52" s="253"/>
      <c r="L52" s="198"/>
      <c r="M52" s="198"/>
      <c r="N52" s="27"/>
    </row>
    <row r="53" spans="4:17" ht="27" thickBot="1">
      <c r="D53" s="27"/>
      <c r="E53" s="198"/>
      <c r="F53" s="253"/>
      <c r="G53" s="253"/>
      <c r="H53" s="253"/>
      <c r="I53" s="253"/>
      <c r="J53" s="90">
        <v>2013</v>
      </c>
      <c r="K53" s="91">
        <v>2014</v>
      </c>
      <c r="L53" s="92">
        <v>2015</v>
      </c>
      <c r="M53" s="198"/>
      <c r="N53" s="27"/>
    </row>
    <row r="54" spans="4:17" ht="15.75" thickBot="1">
      <c r="D54" s="27"/>
      <c r="E54" s="198"/>
      <c r="F54" s="656" t="s">
        <v>206</v>
      </c>
      <c r="G54" s="657"/>
      <c r="H54" s="664" t="s">
        <v>195</v>
      </c>
      <c r="I54" s="678"/>
      <c r="J54" s="40">
        <v>3</v>
      </c>
      <c r="K54" s="40">
        <v>405</v>
      </c>
      <c r="L54" s="40"/>
      <c r="M54" s="198"/>
      <c r="N54" s="27"/>
    </row>
    <row r="55" spans="4:17" ht="15.75" thickBot="1">
      <c r="D55" s="27"/>
      <c r="E55" s="198"/>
      <c r="F55" s="658"/>
      <c r="G55" s="659"/>
      <c r="H55" s="664" t="s">
        <v>21</v>
      </c>
      <c r="I55" s="666"/>
      <c r="J55" s="40">
        <v>884</v>
      </c>
      <c r="K55" s="40">
        <v>925</v>
      </c>
      <c r="L55" s="40"/>
      <c r="M55" s="198"/>
      <c r="N55" s="27"/>
    </row>
    <row r="56" spans="4:17" ht="15.75" thickBot="1">
      <c r="D56" s="27"/>
      <c r="E56" s="198"/>
      <c r="F56" s="658"/>
      <c r="G56" s="659"/>
      <c r="H56" s="664" t="s">
        <v>22</v>
      </c>
      <c r="I56" s="666"/>
      <c r="J56" s="37">
        <v>904</v>
      </c>
      <c r="K56" s="40">
        <v>547</v>
      </c>
      <c r="L56" s="37"/>
      <c r="M56" s="198"/>
      <c r="N56" s="27"/>
    </row>
    <row r="57" spans="4:17" ht="15.75" thickBot="1">
      <c r="D57" s="27"/>
      <c r="E57" s="198"/>
      <c r="F57" s="658"/>
      <c r="G57" s="659"/>
      <c r="H57" s="664" t="s">
        <v>20</v>
      </c>
      <c r="I57" s="666"/>
      <c r="J57" s="37">
        <v>40</v>
      </c>
      <c r="K57" s="40">
        <v>31</v>
      </c>
      <c r="L57" s="37"/>
      <c r="M57" s="198"/>
      <c r="N57" s="27"/>
    </row>
    <row r="58" spans="4:17" ht="15.75" thickBot="1">
      <c r="D58" s="27"/>
      <c r="E58" s="198"/>
      <c r="F58" s="658"/>
      <c r="G58" s="659"/>
      <c r="H58" s="664" t="s">
        <v>196</v>
      </c>
      <c r="I58" s="666"/>
      <c r="J58" s="37">
        <v>1</v>
      </c>
      <c r="K58" s="40">
        <v>12</v>
      </c>
      <c r="L58" s="37"/>
      <c r="M58" s="198"/>
      <c r="N58" s="27"/>
    </row>
    <row r="59" spans="4:17" ht="15.75" thickBot="1">
      <c r="D59" s="27"/>
      <c r="E59" s="198"/>
      <c r="F59" s="658"/>
      <c r="G59" s="659"/>
      <c r="H59" s="664" t="s">
        <v>184</v>
      </c>
      <c r="I59" s="666"/>
      <c r="J59" s="37">
        <v>104</v>
      </c>
      <c r="K59" s="40">
        <v>67</v>
      </c>
      <c r="L59" s="37"/>
      <c r="M59" s="198"/>
      <c r="N59" s="27"/>
    </row>
    <row r="60" spans="4:17" ht="15.75" thickBot="1">
      <c r="D60" s="27"/>
      <c r="E60" s="198"/>
      <c r="F60" s="658"/>
      <c r="G60" s="659"/>
      <c r="H60" s="664" t="s">
        <v>201</v>
      </c>
      <c r="I60" s="666"/>
      <c r="J60" s="37">
        <v>21</v>
      </c>
      <c r="K60" s="40">
        <v>0</v>
      </c>
      <c r="L60" s="37"/>
      <c r="M60" s="198"/>
      <c r="N60" s="27"/>
    </row>
    <row r="61" spans="4:17" ht="15.75" thickBot="1">
      <c r="D61" s="27"/>
      <c r="E61" s="198"/>
      <c r="F61" s="660"/>
      <c r="G61" s="661"/>
      <c r="H61" s="664" t="s">
        <v>37</v>
      </c>
      <c r="I61" s="666"/>
      <c r="J61" s="37">
        <v>1931</v>
      </c>
      <c r="K61" s="40">
        <v>1572</v>
      </c>
      <c r="L61" s="37"/>
      <c r="M61" s="198"/>
      <c r="N61" s="27"/>
    </row>
    <row r="62" spans="4:17" ht="15.75" thickBot="1">
      <c r="D62" s="27"/>
      <c r="E62" s="198"/>
      <c r="F62" s="198"/>
      <c r="G62" s="198"/>
      <c r="H62" s="198"/>
      <c r="I62" s="198"/>
      <c r="J62" s="32">
        <v>3888</v>
      </c>
      <c r="K62" s="32">
        <v>3559</v>
      </c>
      <c r="L62" s="32"/>
      <c r="M62" s="198"/>
      <c r="N62" s="27"/>
    </row>
    <row r="63" spans="4:17">
      <c r="D63" s="27"/>
      <c r="E63" s="198"/>
      <c r="F63" s="198"/>
      <c r="G63" s="198"/>
      <c r="H63" s="198"/>
      <c r="I63" s="253"/>
      <c r="J63" s="338"/>
      <c r="K63" s="253"/>
      <c r="L63" s="198"/>
      <c r="M63" s="198"/>
      <c r="N63" s="27"/>
    </row>
    <row r="64" spans="4:17">
      <c r="D64" s="27"/>
      <c r="E64" s="198"/>
      <c r="F64" s="198"/>
      <c r="G64" s="198"/>
      <c r="H64" s="198"/>
      <c r="I64" s="253"/>
      <c r="J64" s="338"/>
      <c r="K64" s="253"/>
      <c r="L64" s="198"/>
      <c r="M64" s="198"/>
      <c r="N64" s="27"/>
    </row>
    <row r="65" spans="4:14">
      <c r="D65" s="27"/>
      <c r="E65" s="198"/>
      <c r="F65" s="198"/>
      <c r="G65" s="198"/>
      <c r="H65" s="198"/>
      <c r="I65" s="253"/>
      <c r="J65" s="338"/>
      <c r="K65" s="253"/>
      <c r="L65" s="198"/>
      <c r="M65" s="198"/>
      <c r="N65" s="27"/>
    </row>
    <row r="66" spans="4:14">
      <c r="D66" s="27"/>
      <c r="E66" s="198"/>
      <c r="F66" s="198"/>
      <c r="G66" s="198"/>
      <c r="H66" s="198"/>
      <c r="I66" s="253"/>
      <c r="J66" s="338"/>
      <c r="K66" s="253"/>
      <c r="L66" s="198"/>
      <c r="M66" s="198"/>
      <c r="N66" s="27"/>
    </row>
    <row r="67" spans="4:14" ht="15.75" thickBot="1">
      <c r="D67" s="27"/>
      <c r="E67" s="198"/>
      <c r="F67" s="198"/>
      <c r="G67" s="198"/>
      <c r="H67" s="198"/>
      <c r="I67" s="253"/>
      <c r="J67" s="338"/>
      <c r="K67" s="253"/>
      <c r="L67" s="198"/>
      <c r="M67" s="198"/>
      <c r="N67" s="27"/>
    </row>
    <row r="68" spans="4:14" s="33" customFormat="1" ht="27" thickBot="1">
      <c r="D68" s="27"/>
      <c r="E68" s="253"/>
      <c r="F68" s="253"/>
      <c r="G68" s="253"/>
      <c r="H68" s="253"/>
      <c r="I68" s="253"/>
      <c r="J68" s="90">
        <v>2013</v>
      </c>
      <c r="K68" s="91">
        <v>2014</v>
      </c>
      <c r="L68" s="92">
        <v>2015</v>
      </c>
      <c r="M68" s="253"/>
      <c r="N68" s="27"/>
    </row>
    <row r="69" spans="4:14" ht="15.75" thickBot="1">
      <c r="D69" s="27"/>
      <c r="E69" s="198"/>
      <c r="F69" s="198"/>
      <c r="G69" s="198"/>
      <c r="H69" s="664" t="s">
        <v>146</v>
      </c>
      <c r="I69" s="665"/>
      <c r="J69" s="57">
        <v>7134</v>
      </c>
      <c r="K69" s="57">
        <v>7346</v>
      </c>
      <c r="L69" s="57"/>
      <c r="M69" s="198"/>
      <c r="N69" s="27"/>
    </row>
    <row r="70" spans="4:14" s="41" customFormat="1" ht="15.75" thickBot="1">
      <c r="D70" s="27"/>
      <c r="E70" s="253"/>
      <c r="F70" s="253"/>
      <c r="G70" s="253"/>
      <c r="H70" s="253"/>
      <c r="I70" s="337"/>
      <c r="J70" s="338"/>
      <c r="K70" s="338"/>
      <c r="L70" s="338"/>
      <c r="M70" s="253"/>
      <c r="N70" s="27"/>
    </row>
    <row r="71" spans="4:14" ht="15.75" thickBot="1">
      <c r="D71" s="27"/>
      <c r="E71" s="198"/>
      <c r="F71" s="198"/>
      <c r="G71" s="198"/>
      <c r="H71" s="664" t="s">
        <v>25</v>
      </c>
      <c r="I71" s="666"/>
      <c r="J71" s="32">
        <v>2330</v>
      </c>
      <c r="K71" s="32">
        <v>3767</v>
      </c>
      <c r="L71" s="32"/>
      <c r="M71" s="198"/>
      <c r="N71" s="27"/>
    </row>
    <row r="72" spans="4:14" s="41" customFormat="1" ht="15.75" thickBot="1">
      <c r="D72" s="27"/>
      <c r="E72" s="253"/>
      <c r="F72" s="253"/>
      <c r="G72" s="253"/>
      <c r="H72" s="253"/>
      <c r="I72" s="337"/>
      <c r="J72" s="338"/>
      <c r="K72" s="338"/>
      <c r="L72" s="338"/>
      <c r="M72" s="253"/>
      <c r="N72" s="27"/>
    </row>
    <row r="73" spans="4:14" ht="15.75" thickBot="1">
      <c r="D73" s="27"/>
      <c r="E73" s="198"/>
      <c r="F73" s="198"/>
      <c r="G73" s="198"/>
      <c r="H73" s="664" t="s">
        <v>147</v>
      </c>
      <c r="I73" s="665"/>
      <c r="J73" s="32">
        <v>18</v>
      </c>
      <c r="K73" s="32">
        <v>27</v>
      </c>
      <c r="L73" s="32"/>
      <c r="M73" s="198"/>
      <c r="N73" s="27"/>
    </row>
    <row r="74" spans="4:14" s="41" customFormat="1">
      <c r="D74" s="27"/>
      <c r="E74" s="253"/>
      <c r="F74" s="253"/>
      <c r="G74" s="253"/>
      <c r="H74" s="253"/>
      <c r="I74" s="337"/>
      <c r="J74" s="338"/>
      <c r="K74" s="253"/>
      <c r="L74" s="253"/>
      <c r="M74" s="253"/>
      <c r="N74" s="27"/>
    </row>
    <row r="75" spans="4:14" s="41" customFormat="1">
      <c r="D75" s="27"/>
      <c r="E75" s="253"/>
      <c r="F75" s="253"/>
      <c r="G75" s="253"/>
      <c r="H75" s="253"/>
      <c r="I75" s="337"/>
      <c r="J75" s="338"/>
      <c r="K75" s="253"/>
      <c r="L75" s="253"/>
      <c r="M75" s="253"/>
      <c r="N75" s="27"/>
    </row>
    <row r="76" spans="4:14" s="41" customFormat="1">
      <c r="D76" s="27"/>
      <c r="E76" s="253"/>
      <c r="F76" s="253"/>
      <c r="G76" s="253"/>
      <c r="H76" s="253"/>
      <c r="I76" s="337"/>
      <c r="J76" s="338"/>
      <c r="K76" s="253"/>
      <c r="L76" s="253"/>
      <c r="M76" s="253"/>
      <c r="N76" s="27"/>
    </row>
    <row r="77" spans="4:14" s="41" customFormat="1">
      <c r="D77" s="27"/>
      <c r="E77" s="253"/>
      <c r="F77" s="253"/>
      <c r="G77" s="253"/>
      <c r="H77" s="253"/>
      <c r="I77" s="337"/>
      <c r="J77" s="338"/>
      <c r="K77" s="253"/>
      <c r="L77" s="253"/>
      <c r="M77" s="253"/>
      <c r="N77" s="27"/>
    </row>
    <row r="78" spans="4:14" s="41" customFormat="1">
      <c r="D78" s="27"/>
      <c r="E78" s="253"/>
      <c r="F78" s="253"/>
      <c r="G78" s="253"/>
      <c r="H78" s="253"/>
      <c r="I78" s="337"/>
      <c r="J78" s="338"/>
      <c r="K78" s="253"/>
      <c r="L78" s="253"/>
      <c r="M78" s="253"/>
      <c r="N78" s="27"/>
    </row>
    <row r="79" spans="4:14" s="41" customFormat="1">
      <c r="D79" s="27"/>
      <c r="E79" s="253"/>
      <c r="F79" s="253"/>
      <c r="G79" s="253"/>
      <c r="H79" s="253"/>
      <c r="I79" s="337"/>
      <c r="J79" s="338"/>
      <c r="K79" s="253"/>
      <c r="L79" s="253"/>
      <c r="M79" s="253"/>
      <c r="N79" s="27"/>
    </row>
    <row r="80" spans="4:14" s="41" customFormat="1" ht="15.75" thickBot="1">
      <c r="D80" s="27"/>
      <c r="E80" s="253"/>
      <c r="F80" s="253"/>
      <c r="G80" s="253"/>
      <c r="H80" s="253"/>
      <c r="I80" s="337"/>
      <c r="J80" s="338"/>
      <c r="K80" s="253"/>
      <c r="L80" s="253"/>
      <c r="M80" s="253"/>
      <c r="N80" s="27"/>
    </row>
    <row r="81" spans="4:14" s="41" customFormat="1" ht="27" thickBot="1">
      <c r="D81" s="27"/>
      <c r="E81" s="253"/>
      <c r="F81" s="253"/>
      <c r="G81" s="253"/>
      <c r="H81" s="253"/>
      <c r="I81" s="337"/>
      <c r="J81" s="90">
        <v>2013</v>
      </c>
      <c r="K81" s="91">
        <v>2014</v>
      </c>
      <c r="L81" s="92">
        <v>2015</v>
      </c>
      <c r="M81" s="253"/>
      <c r="N81" s="27"/>
    </row>
    <row r="82" spans="4:14" ht="15.75" customHeight="1" thickBot="1">
      <c r="D82" s="27"/>
      <c r="E82" s="198"/>
      <c r="F82" s="656" t="s">
        <v>372</v>
      </c>
      <c r="G82" s="657"/>
      <c r="H82" s="664" t="s">
        <v>28</v>
      </c>
      <c r="I82" s="666"/>
      <c r="J82" s="37">
        <v>2543</v>
      </c>
      <c r="K82" s="37">
        <v>2966</v>
      </c>
      <c r="L82" s="37"/>
      <c r="M82" s="198"/>
      <c r="N82" s="27"/>
    </row>
    <row r="83" spans="4:14" ht="15.75" thickBot="1">
      <c r="D83" s="27"/>
      <c r="E83" s="198"/>
      <c r="F83" s="658"/>
      <c r="G83" s="659"/>
      <c r="H83" s="664" t="s">
        <v>29</v>
      </c>
      <c r="I83" s="666"/>
      <c r="J83" s="37">
        <v>830</v>
      </c>
      <c r="K83" s="37">
        <v>506</v>
      </c>
      <c r="L83" s="37"/>
      <c r="M83" s="198"/>
      <c r="N83" s="27"/>
    </row>
    <row r="84" spans="4:14" ht="15.75" thickBot="1">
      <c r="D84" s="27"/>
      <c r="E84" s="198"/>
      <c r="F84" s="658"/>
      <c r="G84" s="659"/>
      <c r="H84" s="664" t="s">
        <v>30</v>
      </c>
      <c r="I84" s="666"/>
      <c r="J84" s="37">
        <v>3</v>
      </c>
      <c r="K84" s="37">
        <v>0</v>
      </c>
      <c r="L84" s="37"/>
      <c r="M84" s="198"/>
      <c r="N84" s="27"/>
    </row>
    <row r="85" spans="4:14" ht="15.75" thickBot="1">
      <c r="D85" s="27"/>
      <c r="E85" s="198"/>
      <c r="F85" s="660"/>
      <c r="G85" s="661"/>
      <c r="H85" s="664" t="s">
        <v>18</v>
      </c>
      <c r="I85" s="666"/>
      <c r="J85" s="37">
        <v>54</v>
      </c>
      <c r="K85" s="37">
        <v>87</v>
      </c>
      <c r="L85" s="37"/>
      <c r="M85" s="198"/>
      <c r="N85" s="27"/>
    </row>
    <row r="86" spans="4:14" ht="15.75" thickBot="1">
      <c r="D86" s="27"/>
      <c r="E86" s="198"/>
      <c r="F86" s="198"/>
      <c r="G86" s="198"/>
      <c r="H86" s="198"/>
      <c r="I86" s="337"/>
      <c r="J86" s="32">
        <v>3430</v>
      </c>
      <c r="K86" s="32">
        <v>3559</v>
      </c>
      <c r="L86" s="32"/>
      <c r="M86" s="198"/>
      <c r="N86" s="27"/>
    </row>
    <row r="87" spans="4:14">
      <c r="D87" s="27"/>
      <c r="E87" s="198"/>
      <c r="F87" s="198"/>
      <c r="G87" s="198"/>
      <c r="H87" s="198"/>
      <c r="I87" s="337"/>
      <c r="J87" s="338"/>
      <c r="K87" s="198"/>
      <c r="L87" s="198"/>
      <c r="M87" s="198"/>
      <c r="N87" s="27"/>
    </row>
    <row r="88" spans="4:14">
      <c r="D88" s="27"/>
      <c r="E88" s="198"/>
      <c r="F88" s="198"/>
      <c r="G88" s="198"/>
      <c r="H88" s="198"/>
      <c r="I88" s="337"/>
      <c r="J88" s="338"/>
      <c r="K88" s="198"/>
      <c r="L88" s="198"/>
      <c r="M88" s="198"/>
      <c r="N88" s="27"/>
    </row>
    <row r="89" spans="4:14">
      <c r="D89" s="27"/>
      <c r="E89" s="198"/>
      <c r="F89" s="198"/>
      <c r="G89" s="198"/>
      <c r="H89" s="198"/>
      <c r="I89" s="337"/>
      <c r="J89" s="338"/>
      <c r="K89" s="198"/>
      <c r="L89" s="198"/>
      <c r="M89" s="198"/>
      <c r="N89" s="27"/>
    </row>
    <row r="90" spans="4:14">
      <c r="D90" s="27"/>
      <c r="E90" s="198"/>
      <c r="F90" s="198"/>
      <c r="G90" s="198"/>
      <c r="H90" s="198"/>
      <c r="I90" s="337"/>
      <c r="J90" s="338"/>
      <c r="K90" s="198"/>
      <c r="L90" s="198"/>
      <c r="M90" s="198"/>
      <c r="N90" s="27"/>
    </row>
    <row r="91" spans="4:14" ht="15.75" thickBot="1">
      <c r="D91" s="27"/>
      <c r="E91" s="198"/>
      <c r="F91" s="198"/>
      <c r="G91" s="198"/>
      <c r="H91" s="198"/>
      <c r="I91" s="337"/>
      <c r="J91" s="338"/>
      <c r="K91" s="198"/>
      <c r="L91" s="198"/>
      <c r="M91" s="198"/>
      <c r="N91" s="27"/>
    </row>
    <row r="92" spans="4:14" ht="27" thickBot="1">
      <c r="D92" s="27"/>
      <c r="E92" s="198"/>
      <c r="F92" s="198"/>
      <c r="G92" s="198"/>
      <c r="H92" s="198"/>
      <c r="I92" s="198"/>
      <c r="J92" s="90">
        <v>2013</v>
      </c>
      <c r="K92" s="91">
        <v>2014</v>
      </c>
      <c r="L92" s="92">
        <v>2015</v>
      </c>
      <c r="M92" s="198"/>
      <c r="N92" s="27"/>
    </row>
    <row r="93" spans="4:14" ht="15.75" thickBot="1">
      <c r="D93" s="27"/>
      <c r="E93" s="198"/>
      <c r="F93" s="656" t="s">
        <v>189</v>
      </c>
      <c r="G93" s="657"/>
      <c r="H93" s="664" t="s">
        <v>210</v>
      </c>
      <c r="I93" s="665"/>
      <c r="J93" s="37">
        <v>1721</v>
      </c>
      <c r="K93" s="37">
        <v>2181</v>
      </c>
      <c r="L93" s="37"/>
      <c r="M93" s="198"/>
      <c r="N93" s="27"/>
    </row>
    <row r="94" spans="4:14" ht="15.75" thickBot="1">
      <c r="D94" s="27"/>
      <c r="E94" s="198"/>
      <c r="F94" s="658"/>
      <c r="G94" s="659"/>
      <c r="H94" s="664" t="s">
        <v>211</v>
      </c>
      <c r="I94" s="665"/>
      <c r="J94" s="37">
        <v>104</v>
      </c>
      <c r="K94" s="37">
        <v>87</v>
      </c>
      <c r="L94" s="37"/>
      <c r="M94" s="198"/>
      <c r="N94" s="27"/>
    </row>
    <row r="95" spans="4:14" ht="15.75" thickBot="1">
      <c r="D95" s="27"/>
      <c r="E95" s="198"/>
      <c r="F95" s="658"/>
      <c r="G95" s="659"/>
      <c r="H95" s="664" t="s">
        <v>34</v>
      </c>
      <c r="I95" s="665"/>
      <c r="J95" s="37">
        <v>34</v>
      </c>
      <c r="K95" s="37">
        <v>27</v>
      </c>
      <c r="L95" s="37"/>
      <c r="M95" s="198"/>
      <c r="N95" s="27"/>
    </row>
    <row r="96" spans="4:14" ht="15.75" thickBot="1">
      <c r="D96" s="27"/>
      <c r="E96" s="198"/>
      <c r="F96" s="660"/>
      <c r="G96" s="661"/>
      <c r="H96" s="664" t="s">
        <v>35</v>
      </c>
      <c r="I96" s="665"/>
      <c r="J96" s="37">
        <v>1570</v>
      </c>
      <c r="K96" s="37">
        <v>1264</v>
      </c>
      <c r="L96" s="37"/>
      <c r="M96" s="198"/>
      <c r="N96" s="27"/>
    </row>
    <row r="97" spans="4:14" ht="15.75" thickBot="1">
      <c r="D97" s="27"/>
      <c r="E97" s="198"/>
      <c r="F97" s="198"/>
      <c r="G97" s="198"/>
      <c r="H97" s="198"/>
      <c r="I97" s="198"/>
      <c r="J97" s="32">
        <v>3430</v>
      </c>
      <c r="K97" s="32">
        <f>SUM(K93:K96)</f>
        <v>3559</v>
      </c>
      <c r="L97" s="32"/>
      <c r="M97" s="198"/>
      <c r="N97" s="27"/>
    </row>
    <row r="98" spans="4:14">
      <c r="D98" s="27"/>
      <c r="E98" s="198"/>
      <c r="F98" s="198"/>
      <c r="G98" s="198"/>
      <c r="H98" s="198"/>
      <c r="I98" s="198"/>
      <c r="J98" s="338"/>
      <c r="K98" s="338"/>
      <c r="L98" s="338"/>
      <c r="M98" s="198"/>
      <c r="N98" s="27"/>
    </row>
    <row r="99" spans="4:14">
      <c r="D99" s="27"/>
      <c r="E99" s="198"/>
      <c r="F99" s="198"/>
      <c r="G99" s="198"/>
      <c r="H99" s="198"/>
      <c r="I99" s="198"/>
      <c r="J99" s="338"/>
      <c r="K99" s="338"/>
      <c r="L99" s="338"/>
      <c r="M99" s="198"/>
      <c r="N99" s="27"/>
    </row>
    <row r="100" spans="4:14">
      <c r="D100" s="27"/>
      <c r="E100" s="198"/>
      <c r="F100" s="198"/>
      <c r="G100" s="198"/>
      <c r="H100" s="198"/>
      <c r="I100" s="198"/>
      <c r="J100" s="338"/>
      <c r="K100" s="338"/>
      <c r="L100" s="338"/>
      <c r="M100" s="198"/>
      <c r="N100" s="27"/>
    </row>
    <row r="101" spans="4:14">
      <c r="D101" s="27"/>
      <c r="E101" s="198"/>
      <c r="F101" s="198"/>
      <c r="G101" s="198"/>
      <c r="H101" s="198"/>
      <c r="I101" s="198"/>
      <c r="J101" s="338"/>
      <c r="K101" s="338"/>
      <c r="L101" s="338"/>
      <c r="M101" s="198"/>
      <c r="N101" s="27"/>
    </row>
    <row r="102" spans="4:14" ht="12.75" customHeight="1">
      <c r="D102" s="27"/>
      <c r="E102" s="198"/>
      <c r="F102" s="198"/>
      <c r="G102" s="198"/>
      <c r="H102" s="198"/>
      <c r="I102" s="198"/>
      <c r="J102" s="338"/>
      <c r="K102" s="338"/>
      <c r="L102" s="338"/>
      <c r="M102" s="198"/>
      <c r="N102" s="27"/>
    </row>
    <row r="103" spans="4:14" ht="15.75" thickBot="1">
      <c r="D103" s="27"/>
      <c r="E103" s="198"/>
      <c r="F103" s="198"/>
      <c r="G103" s="198"/>
      <c r="H103" s="198"/>
      <c r="I103" s="198"/>
      <c r="J103" s="338"/>
      <c r="K103" s="338"/>
      <c r="L103" s="338"/>
      <c r="M103" s="198"/>
      <c r="N103" s="27"/>
    </row>
    <row r="104" spans="4:14" ht="27" thickBot="1">
      <c r="D104" s="27"/>
      <c r="E104" s="198"/>
      <c r="F104" s="198"/>
      <c r="G104" s="198"/>
      <c r="H104" s="198"/>
      <c r="I104" s="198"/>
      <c r="J104" s="90">
        <v>2013</v>
      </c>
      <c r="K104" s="91">
        <v>2014</v>
      </c>
      <c r="L104" s="92">
        <v>2015</v>
      </c>
      <c r="M104" s="198"/>
      <c r="N104" s="27"/>
    </row>
    <row r="105" spans="4:14" ht="15.75" thickBot="1">
      <c r="D105" s="27"/>
      <c r="E105" s="198"/>
      <c r="F105" s="656" t="s">
        <v>207</v>
      </c>
      <c r="G105" s="657"/>
      <c r="H105" s="664" t="s">
        <v>374</v>
      </c>
      <c r="I105" s="666"/>
      <c r="J105" s="37">
        <v>955</v>
      </c>
      <c r="K105" s="37">
        <v>714</v>
      </c>
      <c r="L105" s="37"/>
      <c r="M105" s="198"/>
      <c r="N105" s="27"/>
    </row>
    <row r="106" spans="4:14" ht="15.75" thickBot="1">
      <c r="D106" s="27"/>
      <c r="E106" s="198"/>
      <c r="F106" s="658"/>
      <c r="G106" s="659"/>
      <c r="H106" s="664" t="s">
        <v>37</v>
      </c>
      <c r="I106" s="666"/>
      <c r="J106" s="37">
        <v>2075</v>
      </c>
      <c r="K106" s="37">
        <v>2325</v>
      </c>
      <c r="L106" s="37"/>
      <c r="M106" s="198"/>
      <c r="N106" s="27"/>
    </row>
    <row r="107" spans="4:14" ht="15.75" thickBot="1">
      <c r="D107" s="27"/>
      <c r="E107" s="198"/>
      <c r="F107" s="658"/>
      <c r="G107" s="659"/>
      <c r="H107" s="664" t="s">
        <v>192</v>
      </c>
      <c r="I107" s="666"/>
      <c r="J107" s="37">
        <v>97</v>
      </c>
      <c r="K107" s="37">
        <v>133</v>
      </c>
      <c r="L107" s="37"/>
      <c r="M107" s="198"/>
      <c r="N107" s="27"/>
    </row>
    <row r="108" spans="4:14" ht="15.75" thickBot="1">
      <c r="D108" s="27"/>
      <c r="E108" s="198"/>
      <c r="F108" s="660"/>
      <c r="G108" s="661"/>
      <c r="H108" s="664" t="s">
        <v>193</v>
      </c>
      <c r="I108" s="666"/>
      <c r="J108" s="37">
        <v>297</v>
      </c>
      <c r="K108" s="37">
        <v>387</v>
      </c>
      <c r="L108" s="37"/>
      <c r="M108" s="198"/>
      <c r="N108" s="27"/>
    </row>
    <row r="109" spans="4:14" ht="15.75" thickBot="1">
      <c r="D109" s="27"/>
      <c r="E109" s="198"/>
      <c r="F109" s="198"/>
      <c r="G109" s="198"/>
      <c r="H109" s="198"/>
      <c r="I109" s="198"/>
      <c r="J109" s="32">
        <v>3430</v>
      </c>
      <c r="K109" s="32">
        <f>SUM(K105:K108)</f>
        <v>3559</v>
      </c>
      <c r="L109" s="32"/>
      <c r="M109" s="198"/>
      <c r="N109" s="27"/>
    </row>
    <row r="110" spans="4:14">
      <c r="D110" s="27"/>
      <c r="E110" s="198"/>
      <c r="F110" s="198"/>
      <c r="G110" s="198"/>
      <c r="H110" s="198"/>
      <c r="I110" s="198"/>
      <c r="J110" s="338"/>
      <c r="K110" s="338"/>
      <c r="L110" s="338"/>
      <c r="M110" s="198"/>
      <c r="N110" s="27"/>
    </row>
    <row r="111" spans="4:14">
      <c r="D111" s="27"/>
      <c r="E111" s="198"/>
      <c r="F111" s="198"/>
      <c r="G111" s="198"/>
      <c r="H111" s="198"/>
      <c r="I111" s="198"/>
      <c r="J111" s="338"/>
      <c r="K111" s="338"/>
      <c r="L111" s="338"/>
      <c r="M111" s="198"/>
      <c r="N111" s="27"/>
    </row>
    <row r="112" spans="4:14">
      <c r="D112" s="27"/>
      <c r="E112" s="198"/>
      <c r="F112" s="198"/>
      <c r="G112" s="198"/>
      <c r="H112" s="198"/>
      <c r="I112" s="198"/>
      <c r="J112" s="338"/>
      <c r="K112" s="338"/>
      <c r="L112" s="338"/>
      <c r="M112" s="198"/>
      <c r="N112" s="27"/>
    </row>
    <row r="113" spans="4:15">
      <c r="D113" s="27"/>
      <c r="E113" s="198"/>
      <c r="F113" s="198"/>
      <c r="G113" s="198"/>
      <c r="H113" s="198"/>
      <c r="I113" s="198"/>
      <c r="J113" s="338"/>
      <c r="K113" s="338"/>
      <c r="L113" s="338"/>
      <c r="M113" s="198"/>
      <c r="N113" s="27"/>
    </row>
    <row r="114" spans="4:15">
      <c r="D114" s="27"/>
      <c r="E114" s="198"/>
      <c r="F114" s="198"/>
      <c r="G114" s="198"/>
      <c r="H114" s="198"/>
      <c r="I114" s="198"/>
      <c r="J114" s="338"/>
      <c r="K114" s="338"/>
      <c r="L114" s="338"/>
      <c r="M114" s="198"/>
      <c r="N114" s="27"/>
    </row>
    <row r="115" spans="4:15">
      <c r="D115" s="27"/>
      <c r="E115" s="198"/>
      <c r="F115" s="198"/>
      <c r="G115" s="198"/>
      <c r="H115" s="198"/>
      <c r="I115" s="198"/>
      <c r="J115" s="338"/>
      <c r="K115" s="338"/>
      <c r="L115" s="338"/>
      <c r="M115" s="198"/>
      <c r="N115" s="27"/>
    </row>
    <row r="116" spans="4:15" ht="15.75" thickBot="1">
      <c r="D116" s="27"/>
      <c r="E116" s="198"/>
      <c r="F116" s="198"/>
      <c r="G116" s="198"/>
      <c r="H116" s="198"/>
      <c r="I116" s="198"/>
      <c r="J116" s="338"/>
      <c r="K116" s="338"/>
      <c r="L116" s="338"/>
      <c r="M116" s="198"/>
      <c r="N116" s="27"/>
    </row>
    <row r="117" spans="4:15" ht="27" thickBot="1">
      <c r="D117" s="27"/>
      <c r="E117" s="198"/>
      <c r="F117" s="653" t="s">
        <v>373</v>
      </c>
      <c r="G117" s="654"/>
      <c r="H117" s="654"/>
      <c r="I117" s="655"/>
      <c r="J117" s="90">
        <v>2013</v>
      </c>
      <c r="K117" s="91">
        <v>2014</v>
      </c>
      <c r="L117" s="92">
        <v>2015</v>
      </c>
      <c r="M117" s="198"/>
      <c r="N117" s="27"/>
    </row>
    <row r="118" spans="4:15" ht="15.75" thickBot="1">
      <c r="D118" s="27"/>
      <c r="E118" s="198"/>
      <c r="F118" s="656" t="s">
        <v>373</v>
      </c>
      <c r="G118" s="657"/>
      <c r="H118" s="651" t="s">
        <v>154</v>
      </c>
      <c r="I118" s="663"/>
      <c r="J118" s="37">
        <v>6</v>
      </c>
      <c r="K118" s="463">
        <v>3</v>
      </c>
      <c r="L118" s="37"/>
      <c r="M118" s="198"/>
      <c r="N118" s="27"/>
      <c r="O118" s="122"/>
    </row>
    <row r="119" spans="4:15" ht="15.75" thickBot="1">
      <c r="D119" s="27"/>
      <c r="E119" s="198"/>
      <c r="F119" s="658"/>
      <c r="G119" s="659"/>
      <c r="H119" s="651" t="s">
        <v>152</v>
      </c>
      <c r="I119" s="652"/>
      <c r="J119" s="37">
        <v>5</v>
      </c>
      <c r="K119" s="463">
        <v>54</v>
      </c>
      <c r="L119" s="37"/>
      <c r="M119" s="198"/>
      <c r="N119" s="27"/>
      <c r="O119" s="122"/>
    </row>
    <row r="120" spans="4:15" ht="15.75" thickBot="1">
      <c r="D120" s="27"/>
      <c r="E120" s="198"/>
      <c r="F120" s="658"/>
      <c r="G120" s="659"/>
      <c r="H120" s="651" t="s">
        <v>69</v>
      </c>
      <c r="I120" s="652"/>
      <c r="J120" s="37">
        <v>27</v>
      </c>
      <c r="K120" s="463">
        <v>12</v>
      </c>
      <c r="L120" s="37"/>
      <c r="M120" s="198"/>
      <c r="N120" s="27"/>
      <c r="O120" s="122"/>
    </row>
    <row r="121" spans="4:15" s="122" customFormat="1" ht="15.75" thickBot="1">
      <c r="D121" s="27"/>
      <c r="E121" s="198"/>
      <c r="F121" s="658"/>
      <c r="G121" s="659"/>
      <c r="H121" s="651" t="s">
        <v>364</v>
      </c>
      <c r="I121" s="652"/>
      <c r="J121" s="37">
        <v>0</v>
      </c>
      <c r="K121" s="463">
        <v>2</v>
      </c>
      <c r="L121" s="37"/>
      <c r="M121" s="198"/>
      <c r="N121" s="27"/>
    </row>
    <row r="122" spans="4:15" s="122" customFormat="1" ht="28.5" customHeight="1" thickBot="1">
      <c r="D122" s="27"/>
      <c r="E122" s="198"/>
      <c r="F122" s="658"/>
      <c r="G122" s="659"/>
      <c r="H122" s="662" t="s">
        <v>269</v>
      </c>
      <c r="I122" s="663"/>
      <c r="J122" s="37">
        <v>0</v>
      </c>
      <c r="K122" s="463">
        <v>7</v>
      </c>
      <c r="L122" s="37"/>
      <c r="M122" s="198"/>
      <c r="N122" s="27"/>
    </row>
    <row r="123" spans="4:15" ht="15.75" thickBot="1">
      <c r="D123" s="27"/>
      <c r="E123" s="198"/>
      <c r="F123" s="658"/>
      <c r="G123" s="659"/>
      <c r="H123" s="651" t="s">
        <v>108</v>
      </c>
      <c r="I123" s="652"/>
      <c r="J123" s="37">
        <v>64</v>
      </c>
      <c r="K123" s="463">
        <v>62</v>
      </c>
      <c r="L123" s="37"/>
      <c r="M123" s="198"/>
      <c r="N123" s="27"/>
      <c r="O123" s="122"/>
    </row>
    <row r="124" spans="4:15" ht="15.75" thickBot="1">
      <c r="D124" s="27"/>
      <c r="E124" s="198"/>
      <c r="F124" s="658"/>
      <c r="G124" s="659"/>
      <c r="H124" s="651" t="s">
        <v>153</v>
      </c>
      <c r="I124" s="652"/>
      <c r="J124" s="37">
        <v>5</v>
      </c>
      <c r="K124" s="463">
        <v>18</v>
      </c>
      <c r="L124" s="37"/>
      <c r="M124" s="198"/>
      <c r="N124" s="27"/>
      <c r="O124" s="122"/>
    </row>
    <row r="125" spans="4:15" ht="15.75" thickBot="1">
      <c r="D125" s="27"/>
      <c r="E125" s="198"/>
      <c r="F125" s="658"/>
      <c r="G125" s="659"/>
      <c r="H125" s="651" t="s">
        <v>174</v>
      </c>
      <c r="I125" s="652"/>
      <c r="J125" s="37">
        <v>114</v>
      </c>
      <c r="K125" s="463">
        <v>141</v>
      </c>
      <c r="L125" s="37"/>
      <c r="M125" s="198"/>
      <c r="N125" s="27"/>
      <c r="O125" s="122"/>
    </row>
    <row r="126" spans="4:15" ht="15.75" thickBot="1">
      <c r="D126" s="27"/>
      <c r="E126" s="198"/>
      <c r="F126" s="658"/>
      <c r="G126" s="659"/>
      <c r="H126" s="651" t="s">
        <v>65</v>
      </c>
      <c r="I126" s="652"/>
      <c r="J126" s="37">
        <v>1</v>
      </c>
      <c r="K126" s="463">
        <v>9</v>
      </c>
      <c r="L126" s="37"/>
      <c r="M126" s="198"/>
      <c r="N126" s="27"/>
      <c r="O126" s="122"/>
    </row>
    <row r="127" spans="4:15" ht="15.75" thickBot="1">
      <c r="D127" s="27"/>
      <c r="E127" s="198"/>
      <c r="F127" s="658"/>
      <c r="G127" s="659"/>
      <c r="H127" s="651" t="s">
        <v>164</v>
      </c>
      <c r="I127" s="652"/>
      <c r="J127" s="37">
        <v>23</v>
      </c>
      <c r="K127" s="463">
        <v>27</v>
      </c>
      <c r="L127" s="37"/>
      <c r="M127" s="198"/>
      <c r="N127" s="27"/>
      <c r="O127" s="122"/>
    </row>
    <row r="128" spans="4:15" ht="15.75" thickBot="1">
      <c r="D128" s="27"/>
      <c r="E128" s="198"/>
      <c r="F128" s="658"/>
      <c r="G128" s="659"/>
      <c r="H128" s="651" t="s">
        <v>160</v>
      </c>
      <c r="I128" s="652"/>
      <c r="J128" s="37">
        <v>18</v>
      </c>
      <c r="K128" s="463">
        <v>35</v>
      </c>
      <c r="L128" s="37"/>
      <c r="M128" s="198"/>
      <c r="N128" s="27"/>
      <c r="O128" s="122"/>
    </row>
    <row r="129" spans="4:15" ht="15.75" thickBot="1">
      <c r="D129" s="27"/>
      <c r="E129" s="198"/>
      <c r="F129" s="658"/>
      <c r="G129" s="659"/>
      <c r="H129" s="651" t="s">
        <v>167</v>
      </c>
      <c r="I129" s="652"/>
      <c r="J129" s="37">
        <v>35</v>
      </c>
      <c r="K129" s="463">
        <v>79</v>
      </c>
      <c r="L129" s="37"/>
      <c r="M129" s="198"/>
      <c r="N129" s="27"/>
      <c r="O129" s="122"/>
    </row>
    <row r="130" spans="4:15" ht="15.75" thickBot="1">
      <c r="D130" s="27"/>
      <c r="E130" s="198"/>
      <c r="F130" s="658"/>
      <c r="G130" s="659"/>
      <c r="H130" s="651" t="s">
        <v>89</v>
      </c>
      <c r="I130" s="652"/>
      <c r="J130" s="37">
        <v>16</v>
      </c>
      <c r="K130" s="463">
        <v>19</v>
      </c>
      <c r="L130" s="37"/>
      <c r="M130" s="198"/>
      <c r="N130" s="27"/>
      <c r="O130" s="122"/>
    </row>
    <row r="131" spans="4:15" ht="15.75" thickBot="1">
      <c r="D131" s="27"/>
      <c r="E131" s="198"/>
      <c r="F131" s="658"/>
      <c r="G131" s="659"/>
      <c r="H131" s="651" t="s">
        <v>162</v>
      </c>
      <c r="I131" s="652"/>
      <c r="J131" s="37">
        <v>20</v>
      </c>
      <c r="K131" s="463">
        <v>24</v>
      </c>
      <c r="L131" s="37"/>
      <c r="M131" s="198"/>
      <c r="N131" s="27"/>
      <c r="O131" s="122"/>
    </row>
    <row r="132" spans="4:15" ht="15.75" thickBot="1">
      <c r="D132" s="27"/>
      <c r="E132" s="198"/>
      <c r="F132" s="658"/>
      <c r="G132" s="659"/>
      <c r="H132" s="651" t="s">
        <v>161</v>
      </c>
      <c r="I132" s="652"/>
      <c r="J132" s="37">
        <v>18</v>
      </c>
      <c r="K132" s="463">
        <v>39</v>
      </c>
      <c r="L132" s="37"/>
      <c r="M132" s="198"/>
      <c r="N132" s="27"/>
      <c r="O132" s="122"/>
    </row>
    <row r="133" spans="4:15" ht="15.75" thickBot="1">
      <c r="D133" s="27"/>
      <c r="E133" s="198"/>
      <c r="F133" s="658"/>
      <c r="G133" s="659"/>
      <c r="H133" s="651" t="s">
        <v>70</v>
      </c>
      <c r="I133" s="652"/>
      <c r="J133" s="37">
        <v>5</v>
      </c>
      <c r="K133" s="463">
        <v>9</v>
      </c>
      <c r="L133" s="37"/>
      <c r="M133" s="198"/>
      <c r="N133" s="27"/>
      <c r="O133" s="122"/>
    </row>
    <row r="134" spans="4:15" ht="34.5" customHeight="1" thickBot="1">
      <c r="D134" s="27"/>
      <c r="E134" s="198"/>
      <c r="F134" s="658"/>
      <c r="G134" s="659"/>
      <c r="H134" s="662" t="s">
        <v>155</v>
      </c>
      <c r="I134" s="652"/>
      <c r="J134" s="37">
        <v>7</v>
      </c>
      <c r="K134" s="463">
        <v>18</v>
      </c>
      <c r="L134" s="37"/>
      <c r="M134" s="198"/>
      <c r="N134" s="27"/>
      <c r="O134" s="122"/>
    </row>
    <row r="135" spans="4:15" ht="15.75" thickBot="1">
      <c r="D135" s="27"/>
      <c r="E135" s="198"/>
      <c r="F135" s="658"/>
      <c r="G135" s="659"/>
      <c r="H135" s="651" t="s">
        <v>175</v>
      </c>
      <c r="I135" s="652"/>
      <c r="J135" s="37">
        <v>130</v>
      </c>
      <c r="K135" s="463">
        <v>161</v>
      </c>
      <c r="L135" s="37"/>
      <c r="M135" s="198"/>
      <c r="N135" s="27"/>
      <c r="O135" s="122"/>
    </row>
    <row r="136" spans="4:15" ht="15.75" thickBot="1">
      <c r="D136" s="27"/>
      <c r="E136" s="198"/>
      <c r="F136" s="658"/>
      <c r="G136" s="659"/>
      <c r="H136" s="651" t="s">
        <v>158</v>
      </c>
      <c r="I136" s="652"/>
      <c r="J136" s="37">
        <v>15</v>
      </c>
      <c r="K136" s="463">
        <v>35</v>
      </c>
      <c r="L136" s="37"/>
      <c r="M136" s="198"/>
      <c r="N136" s="27"/>
      <c r="O136" s="122"/>
    </row>
    <row r="137" spans="4:15" ht="28.5" customHeight="1" thickBot="1">
      <c r="D137" s="27"/>
      <c r="E137" s="198"/>
      <c r="F137" s="658"/>
      <c r="G137" s="659"/>
      <c r="H137" s="662" t="s">
        <v>157</v>
      </c>
      <c r="I137" s="652"/>
      <c r="J137" s="37">
        <v>14</v>
      </c>
      <c r="K137" s="463">
        <v>29</v>
      </c>
      <c r="L137" s="37"/>
      <c r="M137" s="198"/>
      <c r="N137" s="27"/>
      <c r="O137" s="122"/>
    </row>
    <row r="138" spans="4:15" ht="15.75" thickBot="1">
      <c r="D138" s="27"/>
      <c r="E138" s="198"/>
      <c r="F138" s="658"/>
      <c r="G138" s="659"/>
      <c r="H138" s="651" t="s">
        <v>94</v>
      </c>
      <c r="I138" s="652"/>
      <c r="J138" s="37">
        <v>24</v>
      </c>
      <c r="K138" s="463">
        <v>26</v>
      </c>
      <c r="L138" s="37"/>
      <c r="M138" s="198"/>
      <c r="N138" s="27"/>
      <c r="O138" s="122"/>
    </row>
    <row r="139" spans="4:15" ht="15.75" thickBot="1">
      <c r="D139" s="27"/>
      <c r="E139" s="198"/>
      <c r="F139" s="658"/>
      <c r="G139" s="659"/>
      <c r="H139" s="651" t="s">
        <v>170</v>
      </c>
      <c r="I139" s="652"/>
      <c r="J139" s="37">
        <v>49</v>
      </c>
      <c r="K139" s="463">
        <v>82</v>
      </c>
      <c r="L139" s="37"/>
      <c r="M139" s="198"/>
      <c r="N139" s="27"/>
      <c r="O139" s="122"/>
    </row>
    <row r="140" spans="4:15" ht="15.75" thickBot="1">
      <c r="D140" s="27"/>
      <c r="E140" s="198"/>
      <c r="F140" s="658"/>
      <c r="G140" s="659"/>
      <c r="H140" s="651" t="s">
        <v>171</v>
      </c>
      <c r="I140" s="652"/>
      <c r="J140" s="37">
        <v>83</v>
      </c>
      <c r="K140" s="463">
        <v>137</v>
      </c>
      <c r="L140" s="37"/>
      <c r="M140" s="198"/>
      <c r="N140" s="27"/>
      <c r="O140" s="122"/>
    </row>
    <row r="141" spans="4:15" ht="15.75" thickBot="1">
      <c r="D141" s="27"/>
      <c r="E141" s="198"/>
      <c r="F141" s="658"/>
      <c r="G141" s="659"/>
      <c r="H141" s="651" t="s">
        <v>169</v>
      </c>
      <c r="I141" s="652"/>
      <c r="J141" s="37">
        <v>40</v>
      </c>
      <c r="K141" s="463">
        <v>28</v>
      </c>
      <c r="L141" s="37"/>
      <c r="M141" s="198"/>
      <c r="N141" s="27"/>
      <c r="O141" s="122"/>
    </row>
    <row r="142" spans="4:15" ht="15.75" customHeight="1" thickBot="1">
      <c r="D142" s="27"/>
      <c r="E142" s="198"/>
      <c r="F142" s="658"/>
      <c r="G142" s="659"/>
      <c r="H142" s="662" t="s">
        <v>150</v>
      </c>
      <c r="I142" s="663"/>
      <c r="J142" s="37">
        <v>3</v>
      </c>
      <c r="K142" s="463">
        <v>0</v>
      </c>
      <c r="L142" s="37"/>
      <c r="M142" s="198"/>
      <c r="N142" s="27"/>
      <c r="O142" s="122"/>
    </row>
    <row r="143" spans="4:15" ht="15.75" thickBot="1">
      <c r="D143" s="27"/>
      <c r="E143" s="198"/>
      <c r="F143" s="658"/>
      <c r="G143" s="659"/>
      <c r="H143" s="651" t="s">
        <v>151</v>
      </c>
      <c r="I143" s="652"/>
      <c r="J143" s="37">
        <v>4</v>
      </c>
      <c r="K143" s="463">
        <v>0</v>
      </c>
      <c r="L143" s="37"/>
      <c r="M143" s="198"/>
      <c r="N143" s="27"/>
      <c r="O143" s="122"/>
    </row>
    <row r="144" spans="4:15" ht="30" customHeight="1" thickBot="1">
      <c r="D144" s="27"/>
      <c r="E144" s="198"/>
      <c r="F144" s="658"/>
      <c r="G144" s="659"/>
      <c r="H144" s="651" t="s">
        <v>109</v>
      </c>
      <c r="I144" s="652"/>
      <c r="J144" s="37">
        <v>116</v>
      </c>
      <c r="K144" s="463">
        <v>74</v>
      </c>
      <c r="L144" s="37"/>
      <c r="M144" s="198"/>
      <c r="N144" s="27"/>
      <c r="O144" s="122"/>
    </row>
    <row r="145" spans="4:15" ht="31.5" customHeight="1" thickBot="1">
      <c r="D145" s="27"/>
      <c r="E145" s="198"/>
      <c r="F145" s="658"/>
      <c r="G145" s="659"/>
      <c r="H145" s="651" t="s">
        <v>159</v>
      </c>
      <c r="I145" s="652"/>
      <c r="J145" s="37">
        <v>22</v>
      </c>
      <c r="K145" s="463">
        <v>37</v>
      </c>
      <c r="L145" s="37"/>
      <c r="M145" s="198"/>
      <c r="N145" s="27"/>
      <c r="O145" s="122"/>
    </row>
    <row r="146" spans="4:15" s="122" customFormat="1" ht="20.25" customHeight="1" thickBot="1">
      <c r="D146" s="27"/>
      <c r="E146" s="198"/>
      <c r="F146" s="658"/>
      <c r="G146" s="659"/>
      <c r="H146" s="662" t="s">
        <v>106</v>
      </c>
      <c r="I146" s="663"/>
      <c r="J146" s="37">
        <v>91</v>
      </c>
      <c r="K146" s="463">
        <v>160</v>
      </c>
      <c r="L146" s="37"/>
      <c r="M146" s="198"/>
      <c r="N146" s="27"/>
    </row>
    <row r="147" spans="4:15" ht="30" customHeight="1" thickBot="1">
      <c r="D147" s="27"/>
      <c r="E147" s="198"/>
      <c r="F147" s="658"/>
      <c r="G147" s="659"/>
      <c r="H147" s="651" t="s">
        <v>168</v>
      </c>
      <c r="I147" s="652"/>
      <c r="J147" s="37">
        <v>37</v>
      </c>
      <c r="K147" s="463">
        <v>44</v>
      </c>
      <c r="L147" s="37"/>
      <c r="M147" s="198"/>
      <c r="N147" s="27"/>
      <c r="O147" s="122"/>
    </row>
    <row r="148" spans="4:15" ht="23.25" customHeight="1" thickBot="1">
      <c r="D148" s="27"/>
      <c r="E148" s="198"/>
      <c r="F148" s="658"/>
      <c r="G148" s="659"/>
      <c r="H148" s="651" t="s">
        <v>166</v>
      </c>
      <c r="I148" s="652"/>
      <c r="J148" s="37">
        <v>34</v>
      </c>
      <c r="K148" s="463">
        <v>35</v>
      </c>
      <c r="L148" s="37"/>
      <c r="M148" s="198"/>
      <c r="N148" s="27"/>
      <c r="O148" s="122"/>
    </row>
    <row r="149" spans="4:15" ht="36" customHeight="1" thickBot="1">
      <c r="D149" s="27"/>
      <c r="E149" s="198"/>
      <c r="F149" s="658"/>
      <c r="G149" s="659"/>
      <c r="H149" s="651" t="s">
        <v>177</v>
      </c>
      <c r="I149" s="652"/>
      <c r="J149" s="37">
        <v>303</v>
      </c>
      <c r="K149" s="463">
        <v>303</v>
      </c>
      <c r="L149" s="37"/>
      <c r="M149" s="198"/>
      <c r="N149" s="27"/>
      <c r="O149" s="122"/>
    </row>
    <row r="150" spans="4:15" ht="15.75" thickBot="1">
      <c r="D150" s="27"/>
      <c r="E150" s="198"/>
      <c r="F150" s="658"/>
      <c r="G150" s="659"/>
      <c r="H150" s="651" t="s">
        <v>180</v>
      </c>
      <c r="I150" s="652"/>
      <c r="J150" s="37">
        <v>1023</v>
      </c>
      <c r="K150" s="463">
        <v>1002</v>
      </c>
      <c r="L150" s="37"/>
      <c r="M150" s="198"/>
      <c r="N150" s="27"/>
      <c r="O150" s="122"/>
    </row>
    <row r="151" spans="4:15" s="122" customFormat="1" ht="29.25" customHeight="1" thickBot="1">
      <c r="D151" s="27"/>
      <c r="E151" s="198"/>
      <c r="F151" s="658"/>
      <c r="G151" s="659"/>
      <c r="H151" s="651" t="s">
        <v>379</v>
      </c>
      <c r="I151" s="652"/>
      <c r="J151" s="37">
        <v>0</v>
      </c>
      <c r="K151" s="463">
        <v>1</v>
      </c>
      <c r="L151" s="37"/>
      <c r="M151" s="198"/>
      <c r="N151" s="27"/>
    </row>
    <row r="152" spans="4:15" ht="15.75" thickBot="1">
      <c r="D152" s="27"/>
      <c r="E152" s="198"/>
      <c r="F152" s="658"/>
      <c r="G152" s="659"/>
      <c r="H152" s="651" t="s">
        <v>176</v>
      </c>
      <c r="I152" s="652"/>
      <c r="J152" s="37">
        <v>245</v>
      </c>
      <c r="K152" s="463">
        <v>238</v>
      </c>
      <c r="L152" s="37"/>
      <c r="M152" s="198"/>
      <c r="N152" s="27"/>
      <c r="O152" s="122"/>
    </row>
    <row r="153" spans="4:15" ht="15.75" thickBot="1">
      <c r="D153" s="27"/>
      <c r="E153" s="198"/>
      <c r="F153" s="658"/>
      <c r="G153" s="659"/>
      <c r="H153" s="651" t="s">
        <v>173</v>
      </c>
      <c r="I153" s="652"/>
      <c r="J153" s="37">
        <v>105</v>
      </c>
      <c r="K153" s="463">
        <v>129</v>
      </c>
      <c r="L153" s="37"/>
      <c r="M153" s="198"/>
      <c r="N153" s="27"/>
      <c r="O153" s="122"/>
    </row>
    <row r="154" spans="4:15" ht="30" customHeight="1" thickBot="1">
      <c r="D154" s="27"/>
      <c r="E154" s="198"/>
      <c r="F154" s="658"/>
      <c r="G154" s="659"/>
      <c r="H154" s="651" t="s">
        <v>165</v>
      </c>
      <c r="I154" s="652"/>
      <c r="J154" s="37">
        <v>32</v>
      </c>
      <c r="K154" s="463">
        <v>58</v>
      </c>
      <c r="L154" s="37"/>
      <c r="M154" s="198"/>
      <c r="N154" s="27"/>
      <c r="O154" s="122"/>
    </row>
    <row r="155" spans="4:15" ht="15.75" thickBot="1">
      <c r="D155" s="27"/>
      <c r="E155" s="198"/>
      <c r="F155" s="658"/>
      <c r="G155" s="659"/>
      <c r="H155" s="651" t="s">
        <v>149</v>
      </c>
      <c r="I155" s="652"/>
      <c r="J155" s="37">
        <v>8</v>
      </c>
      <c r="K155" s="463">
        <v>17</v>
      </c>
      <c r="L155" s="37"/>
      <c r="M155" s="198"/>
      <c r="N155" s="27"/>
      <c r="O155" s="122"/>
    </row>
    <row r="156" spans="4:15" ht="15.75" thickBot="1">
      <c r="D156" s="27"/>
      <c r="E156" s="198"/>
      <c r="F156" s="658"/>
      <c r="G156" s="659"/>
      <c r="H156" s="651" t="s">
        <v>99</v>
      </c>
      <c r="I156" s="652"/>
      <c r="J156" s="37">
        <v>6</v>
      </c>
      <c r="K156" s="463">
        <v>32</v>
      </c>
      <c r="L156" s="37"/>
      <c r="M156" s="198"/>
      <c r="N156" s="27"/>
      <c r="O156" s="122"/>
    </row>
    <row r="157" spans="4:15" ht="15.75" thickBot="1">
      <c r="D157" s="27"/>
      <c r="E157" s="198"/>
      <c r="F157" s="658"/>
      <c r="G157" s="659"/>
      <c r="H157" s="651" t="s">
        <v>156</v>
      </c>
      <c r="I157" s="652"/>
      <c r="J157" s="37">
        <v>13</v>
      </c>
      <c r="K157" s="463">
        <v>31</v>
      </c>
      <c r="L157" s="37"/>
      <c r="M157" s="198"/>
      <c r="N157" s="27"/>
      <c r="O157" s="122"/>
    </row>
    <row r="158" spans="4:15" ht="15.75" thickBot="1">
      <c r="D158" s="27"/>
      <c r="E158" s="198"/>
      <c r="F158" s="658"/>
      <c r="G158" s="659"/>
      <c r="H158" s="651" t="s">
        <v>163</v>
      </c>
      <c r="I158" s="652"/>
      <c r="J158" s="37">
        <v>22</v>
      </c>
      <c r="K158" s="463">
        <v>34</v>
      </c>
      <c r="L158" s="37"/>
      <c r="M158" s="198"/>
      <c r="N158" s="27"/>
      <c r="O158" s="122"/>
    </row>
    <row r="159" spans="4:15" ht="15.75" thickBot="1">
      <c r="D159" s="27"/>
      <c r="E159" s="198"/>
      <c r="F159" s="658"/>
      <c r="G159" s="659"/>
      <c r="H159" s="651" t="s">
        <v>74</v>
      </c>
      <c r="I159" s="652"/>
      <c r="J159" s="37">
        <v>6</v>
      </c>
      <c r="K159" s="463">
        <v>0</v>
      </c>
      <c r="L159" s="37"/>
      <c r="M159" s="198"/>
      <c r="N159" s="27"/>
      <c r="O159" s="122"/>
    </row>
    <row r="160" spans="4:15" ht="15.75" thickBot="1">
      <c r="D160" s="27"/>
      <c r="E160" s="198"/>
      <c r="F160" s="658"/>
      <c r="G160" s="659"/>
      <c r="H160" s="651" t="s">
        <v>75</v>
      </c>
      <c r="I160" s="652"/>
      <c r="J160" s="37">
        <v>5</v>
      </c>
      <c r="K160" s="463">
        <v>2</v>
      </c>
      <c r="L160" s="37"/>
      <c r="M160" s="198"/>
      <c r="N160" s="27"/>
      <c r="O160" s="122"/>
    </row>
    <row r="161" spans="4:15" s="122" customFormat="1" ht="15.75" thickBot="1">
      <c r="D161" s="27"/>
      <c r="E161" s="198"/>
      <c r="F161" s="658"/>
      <c r="G161" s="659"/>
      <c r="H161" s="651" t="s">
        <v>76</v>
      </c>
      <c r="I161" s="652" t="s">
        <v>76</v>
      </c>
      <c r="J161" s="37">
        <v>0</v>
      </c>
      <c r="K161" s="463">
        <v>5</v>
      </c>
      <c r="L161" s="37"/>
      <c r="M161" s="198"/>
      <c r="N161" s="27"/>
    </row>
    <row r="162" spans="4:15" ht="15.75" thickBot="1">
      <c r="D162" s="27"/>
      <c r="E162" s="198"/>
      <c r="F162" s="658"/>
      <c r="G162" s="659"/>
      <c r="H162" s="651" t="s">
        <v>101</v>
      </c>
      <c r="I162" s="652"/>
      <c r="J162" s="37">
        <v>7</v>
      </c>
      <c r="K162" s="463">
        <v>14</v>
      </c>
      <c r="L162" s="37"/>
      <c r="M162" s="198"/>
      <c r="N162" s="27"/>
      <c r="O162" s="122"/>
    </row>
    <row r="163" spans="4:15" ht="15.75" thickBot="1">
      <c r="D163" s="27"/>
      <c r="E163" s="198"/>
      <c r="F163" s="658"/>
      <c r="G163" s="659"/>
      <c r="H163" s="651" t="s">
        <v>118</v>
      </c>
      <c r="I163" s="652"/>
      <c r="J163" s="37">
        <v>685</v>
      </c>
      <c r="K163" s="463">
        <v>764</v>
      </c>
      <c r="L163" s="37"/>
      <c r="M163" s="198"/>
      <c r="N163" s="27"/>
      <c r="O163" s="122"/>
    </row>
    <row r="164" spans="4:15" ht="15.75" thickBot="1">
      <c r="D164" s="27"/>
      <c r="E164" s="198"/>
      <c r="F164" s="658"/>
      <c r="G164" s="659"/>
      <c r="H164" s="651" t="s">
        <v>179</v>
      </c>
      <c r="I164" s="652"/>
      <c r="J164" s="37">
        <v>490</v>
      </c>
      <c r="K164" s="463">
        <v>353</v>
      </c>
      <c r="L164" s="37"/>
      <c r="M164" s="198"/>
      <c r="N164" s="27"/>
      <c r="O164" s="122"/>
    </row>
    <row r="165" spans="4:15" ht="15.75" thickBot="1">
      <c r="D165" s="27"/>
      <c r="E165" s="198"/>
      <c r="F165" s="658"/>
      <c r="G165" s="659"/>
      <c r="H165" s="651" t="s">
        <v>77</v>
      </c>
      <c r="I165" s="652"/>
      <c r="J165" s="37">
        <v>17</v>
      </c>
      <c r="K165" s="463">
        <v>0</v>
      </c>
      <c r="L165" s="37"/>
      <c r="M165" s="198"/>
      <c r="N165" s="27"/>
      <c r="O165" s="122"/>
    </row>
    <row r="166" spans="4:15" ht="15.75" thickBot="1">
      <c r="D166" s="27"/>
      <c r="E166" s="198"/>
      <c r="F166" s="658"/>
      <c r="G166" s="659"/>
      <c r="H166" s="651" t="s">
        <v>103</v>
      </c>
      <c r="I166" s="652"/>
      <c r="J166" s="37">
        <v>67</v>
      </c>
      <c r="K166" s="463">
        <v>88</v>
      </c>
      <c r="L166" s="37"/>
      <c r="M166" s="198"/>
      <c r="N166" s="27"/>
      <c r="O166" s="122"/>
    </row>
    <row r="167" spans="4:15" ht="15.75" thickBot="1">
      <c r="D167" s="27"/>
      <c r="E167" s="198"/>
      <c r="F167" s="658"/>
      <c r="G167" s="659"/>
      <c r="H167" s="651" t="s">
        <v>78</v>
      </c>
      <c r="I167" s="652"/>
      <c r="J167" s="37">
        <v>2</v>
      </c>
      <c r="K167" s="463">
        <v>6</v>
      </c>
      <c r="L167" s="37"/>
      <c r="M167" s="198"/>
      <c r="N167" s="27"/>
      <c r="O167" s="122"/>
    </row>
    <row r="168" spans="4:15" ht="15.75" thickBot="1">
      <c r="D168" s="27"/>
      <c r="E168" s="198"/>
      <c r="F168" s="658"/>
      <c r="G168" s="659"/>
      <c r="H168" s="651" t="s">
        <v>80</v>
      </c>
      <c r="I168" s="652"/>
      <c r="J168" s="37">
        <v>21</v>
      </c>
      <c r="K168" s="463">
        <v>43</v>
      </c>
      <c r="L168" s="37"/>
      <c r="M168" s="198"/>
      <c r="N168" s="27"/>
      <c r="O168" s="122"/>
    </row>
    <row r="169" spans="4:15" ht="15.75" thickBot="1">
      <c r="D169" s="27"/>
      <c r="E169" s="198"/>
      <c r="F169" s="658"/>
      <c r="G169" s="659"/>
      <c r="H169" s="651" t="s">
        <v>81</v>
      </c>
      <c r="I169" s="652"/>
      <c r="J169" s="37">
        <v>1</v>
      </c>
      <c r="K169" s="463">
        <v>12</v>
      </c>
      <c r="L169" s="37"/>
      <c r="M169" s="198"/>
      <c r="N169" s="27"/>
      <c r="O169" s="122"/>
    </row>
    <row r="170" spans="4:15" ht="15.75" thickBot="1">
      <c r="D170" s="27"/>
      <c r="E170" s="198"/>
      <c r="F170" s="658"/>
      <c r="G170" s="659"/>
      <c r="H170" s="651" t="s">
        <v>82</v>
      </c>
      <c r="I170" s="652"/>
      <c r="J170" s="37">
        <v>1</v>
      </c>
      <c r="K170" s="463">
        <v>4</v>
      </c>
      <c r="L170" s="37"/>
      <c r="M170" s="198"/>
      <c r="N170" s="27"/>
      <c r="O170" s="122"/>
    </row>
    <row r="171" spans="4:15" ht="15.75" thickBot="1">
      <c r="D171" s="27"/>
      <c r="E171" s="198"/>
      <c r="F171" s="658"/>
      <c r="G171" s="659"/>
      <c r="H171" s="651" t="s">
        <v>96</v>
      </c>
      <c r="I171" s="652"/>
      <c r="J171" s="37">
        <v>10</v>
      </c>
      <c r="K171" s="463">
        <v>26</v>
      </c>
      <c r="L171" s="37"/>
      <c r="M171" s="198"/>
      <c r="N171" s="27"/>
      <c r="O171" s="122"/>
    </row>
    <row r="172" spans="4:15" ht="15.75" thickBot="1">
      <c r="D172" s="27"/>
      <c r="E172" s="198"/>
      <c r="F172" s="658"/>
      <c r="G172" s="659"/>
      <c r="H172" s="651" t="s">
        <v>107</v>
      </c>
      <c r="I172" s="652"/>
      <c r="J172" s="37">
        <v>55</v>
      </c>
      <c r="K172" s="463">
        <v>58</v>
      </c>
      <c r="L172" s="37"/>
      <c r="M172" s="198"/>
      <c r="N172" s="27"/>
      <c r="O172" s="122"/>
    </row>
    <row r="173" spans="4:15" ht="15.75" thickBot="1">
      <c r="D173" s="27"/>
      <c r="E173" s="198"/>
      <c r="F173" s="658"/>
      <c r="G173" s="659"/>
      <c r="H173" s="651" t="s">
        <v>113</v>
      </c>
      <c r="I173" s="652"/>
      <c r="J173" s="37">
        <v>157</v>
      </c>
      <c r="K173" s="463">
        <v>240</v>
      </c>
      <c r="L173" s="37"/>
      <c r="M173" s="198"/>
      <c r="N173" s="27"/>
      <c r="O173" s="122"/>
    </row>
    <row r="174" spans="4:15" ht="15.75" thickBot="1">
      <c r="D174" s="27"/>
      <c r="E174" s="198"/>
      <c r="F174" s="658"/>
      <c r="G174" s="659"/>
      <c r="H174" s="651" t="s">
        <v>178</v>
      </c>
      <c r="I174" s="652"/>
      <c r="J174" s="37">
        <v>428</v>
      </c>
      <c r="K174" s="463">
        <v>531</v>
      </c>
      <c r="L174" s="37"/>
      <c r="M174" s="198"/>
      <c r="N174" s="27"/>
      <c r="O174" s="122"/>
    </row>
    <row r="175" spans="4:15" ht="15.75" thickBot="1">
      <c r="D175" s="27"/>
      <c r="E175" s="198"/>
      <c r="F175" s="660"/>
      <c r="G175" s="661"/>
      <c r="H175" s="651" t="s">
        <v>148</v>
      </c>
      <c r="I175" s="652"/>
      <c r="J175" s="37">
        <v>0</v>
      </c>
      <c r="K175" s="463">
        <v>2</v>
      </c>
      <c r="L175" s="37"/>
      <c r="M175" s="198"/>
      <c r="N175" s="27"/>
      <c r="O175" s="122"/>
    </row>
    <row r="176" spans="4:15" ht="15.75" thickBot="1">
      <c r="D176" s="27"/>
      <c r="E176" s="198"/>
      <c r="F176" s="198"/>
      <c r="G176" s="198"/>
      <c r="H176" s="198"/>
      <c r="I176" s="198"/>
      <c r="J176" s="32">
        <f>SUM(J118:J175)</f>
        <v>4735</v>
      </c>
      <c r="K176" s="32">
        <f>SUM(K118:K175)</f>
        <v>5399</v>
      </c>
      <c r="L176" s="32"/>
      <c r="M176" s="198"/>
      <c r="N176" s="27"/>
    </row>
    <row r="177" spans="4:14">
      <c r="D177" s="27"/>
      <c r="E177" s="198"/>
      <c r="F177" s="198"/>
      <c r="G177" s="198"/>
      <c r="H177" s="198"/>
      <c r="I177" s="198"/>
      <c r="J177" s="198"/>
      <c r="K177" s="198"/>
      <c r="L177" s="198"/>
      <c r="M177" s="198"/>
      <c r="N177" s="27"/>
    </row>
    <row r="178" spans="4:14">
      <c r="D178" s="27"/>
      <c r="E178" s="198"/>
      <c r="F178" s="198"/>
      <c r="G178" s="198"/>
      <c r="H178" s="198"/>
      <c r="I178" s="198"/>
      <c r="J178" s="198"/>
      <c r="K178" s="198"/>
      <c r="L178" s="198"/>
      <c r="M178" s="198"/>
      <c r="N178" s="27"/>
    </row>
    <row r="179" spans="4:14">
      <c r="D179" s="27"/>
      <c r="E179" s="198"/>
      <c r="F179" s="198"/>
      <c r="G179" s="198"/>
      <c r="H179" s="198"/>
      <c r="I179" s="198"/>
      <c r="J179" s="198"/>
      <c r="K179" s="198"/>
      <c r="L179" s="198"/>
      <c r="M179" s="198"/>
      <c r="N179" s="27"/>
    </row>
    <row r="180" spans="4:14">
      <c r="D180" s="27"/>
      <c r="E180" s="198"/>
      <c r="F180" s="198"/>
      <c r="G180" s="198"/>
      <c r="H180" s="198"/>
      <c r="I180" s="198"/>
      <c r="J180" s="198"/>
      <c r="K180" s="198"/>
      <c r="L180" s="198"/>
      <c r="M180" s="198"/>
      <c r="N180" s="27"/>
    </row>
    <row r="181" spans="4:14"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</row>
  </sheetData>
  <mergeCells count="111">
    <mergeCell ref="J17:J19"/>
    <mergeCell ref="K17:K19"/>
    <mergeCell ref="H16:I16"/>
    <mergeCell ref="F13:L13"/>
    <mergeCell ref="H31:I31"/>
    <mergeCell ref="H32:I32"/>
    <mergeCell ref="L17:L19"/>
    <mergeCell ref="H20:I20"/>
    <mergeCell ref="H21:I21"/>
    <mergeCell ref="H29:I29"/>
    <mergeCell ref="H30:I30"/>
    <mergeCell ref="H56:I56"/>
    <mergeCell ref="F20:G21"/>
    <mergeCell ref="F29:G32"/>
    <mergeCell ref="F16:G16"/>
    <mergeCell ref="F17:I19"/>
    <mergeCell ref="H43:I43"/>
    <mergeCell ref="H44:I44"/>
    <mergeCell ref="H45:I45"/>
    <mergeCell ref="H46:I46"/>
    <mergeCell ref="H54:I54"/>
    <mergeCell ref="H55:I55"/>
    <mergeCell ref="H39:I39"/>
    <mergeCell ref="H40:I40"/>
    <mergeCell ref="H41:I41"/>
    <mergeCell ref="H42:I42"/>
    <mergeCell ref="F39:G46"/>
    <mergeCell ref="F54:G61"/>
    <mergeCell ref="H57:I57"/>
    <mergeCell ref="H58:I58"/>
    <mergeCell ref="H59:I59"/>
    <mergeCell ref="H60:I60"/>
    <mergeCell ref="H61:I61"/>
    <mergeCell ref="H167:I167"/>
    <mergeCell ref="H168:I168"/>
    <mergeCell ref="H169:I169"/>
    <mergeCell ref="H151:I151"/>
    <mergeCell ref="H170:I170"/>
    <mergeCell ref="H159:I159"/>
    <mergeCell ref="H160:I160"/>
    <mergeCell ref="H85:I85"/>
    <mergeCell ref="H93:I93"/>
    <mergeCell ref="H94:I94"/>
    <mergeCell ref="H95:I95"/>
    <mergeCell ref="H96:I96"/>
    <mergeCell ref="H105:I105"/>
    <mergeCell ref="H163:I163"/>
    <mergeCell ref="H164:I164"/>
    <mergeCell ref="H165:I165"/>
    <mergeCell ref="H133:I133"/>
    <mergeCell ref="H134:I134"/>
    <mergeCell ref="H139:I139"/>
    <mergeCell ref="H140:I140"/>
    <mergeCell ref="H135:I135"/>
    <mergeCell ref="H136:I136"/>
    <mergeCell ref="H137:I137"/>
    <mergeCell ref="H141:I141"/>
    <mergeCell ref="H147:I147"/>
    <mergeCell ref="H154:I154"/>
    <mergeCell ref="H155:I155"/>
    <mergeCell ref="H156:I156"/>
    <mergeCell ref="F105:G108"/>
    <mergeCell ref="H122:I122"/>
    <mergeCell ref="H124:I124"/>
    <mergeCell ref="H125:I125"/>
    <mergeCell ref="H123:I123"/>
    <mergeCell ref="H127:I127"/>
    <mergeCell ref="H138:I138"/>
    <mergeCell ref="H126:I126"/>
    <mergeCell ref="H146:I146"/>
    <mergeCell ref="H128:I128"/>
    <mergeCell ref="H106:I106"/>
    <mergeCell ref="H107:I107"/>
    <mergeCell ref="H108:I108"/>
    <mergeCell ref="H118:I118"/>
    <mergeCell ref="F82:G85"/>
    <mergeCell ref="F93:G96"/>
    <mergeCell ref="H142:I142"/>
    <mergeCell ref="H143:I143"/>
    <mergeCell ref="H144:I144"/>
    <mergeCell ref="H145:I145"/>
    <mergeCell ref="H69:I69"/>
    <mergeCell ref="H71:I71"/>
    <mergeCell ref="H73:I73"/>
    <mergeCell ref="H82:I82"/>
    <mergeCell ref="H83:I83"/>
    <mergeCell ref="H84:I84"/>
    <mergeCell ref="H162:I162"/>
    <mergeCell ref="H119:I119"/>
    <mergeCell ref="H120:I120"/>
    <mergeCell ref="F117:I117"/>
    <mergeCell ref="F118:G175"/>
    <mergeCell ref="H129:I129"/>
    <mergeCell ref="H130:I130"/>
    <mergeCell ref="H131:I131"/>
    <mergeCell ref="H132:I132"/>
    <mergeCell ref="H171:I171"/>
    <mergeCell ref="H172:I172"/>
    <mergeCell ref="H173:I173"/>
    <mergeCell ref="H174:I174"/>
    <mergeCell ref="H175:I175"/>
    <mergeCell ref="H121:I121"/>
    <mergeCell ref="H166:I166"/>
    <mergeCell ref="H157:I157"/>
    <mergeCell ref="H158:I158"/>
    <mergeCell ref="H148:I148"/>
    <mergeCell ref="H149:I149"/>
    <mergeCell ref="H150:I150"/>
    <mergeCell ref="H152:I152"/>
    <mergeCell ref="H153:I153"/>
    <mergeCell ref="H161:I161"/>
  </mergeCells>
  <pageMargins left="0" right="0" top="0.74803149606299213" bottom="0.74803149606299213" header="0.31496062992125984" footer="0.31496062992125984"/>
  <pageSetup paperSize="10001" scale="6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P362"/>
  <sheetViews>
    <sheetView topLeftCell="B1" workbookViewId="0">
      <selection activeCell="E47" sqref="E47:G47"/>
    </sheetView>
  </sheetViews>
  <sheetFormatPr baseColWidth="10" defaultRowHeight="15"/>
  <cols>
    <col min="1" max="1" width="3.5703125" style="122" customWidth="1"/>
    <col min="2" max="2" width="6.7109375" style="51" customWidth="1"/>
    <col min="3" max="3" width="25.28515625" style="122" customWidth="1"/>
    <col min="4" max="4" width="11.5703125" style="122" customWidth="1"/>
    <col min="5" max="5" width="14.140625" style="122" customWidth="1"/>
    <col min="6" max="6" width="26.85546875" style="122" customWidth="1"/>
    <col min="7" max="7" width="20.5703125" style="122" customWidth="1"/>
    <col min="8" max="8" width="12.85546875" style="122" customWidth="1"/>
    <col min="9" max="9" width="14" style="122" customWidth="1"/>
    <col min="10" max="10" width="17.85546875" style="122" customWidth="1"/>
    <col min="11" max="11" width="12.140625" style="122" customWidth="1"/>
    <col min="12" max="12" width="14.28515625" style="122" customWidth="1"/>
    <col min="13" max="13" width="13.28515625" style="122" customWidth="1"/>
    <col min="14" max="14" width="2.5703125" style="122" customWidth="1"/>
    <col min="15" max="15" width="3.5703125" style="122" customWidth="1"/>
    <col min="16" max="16384" width="11.42578125" style="122"/>
  </cols>
  <sheetData>
    <row r="1" spans="1:1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>
      <c r="A2" s="2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27"/>
    </row>
    <row r="3" spans="1:15">
      <c r="A3" s="2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27"/>
    </row>
    <row r="4" spans="1:15">
      <c r="A4" s="27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7"/>
    </row>
    <row r="5" spans="1:15">
      <c r="A5" s="27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27"/>
    </row>
    <row r="6" spans="1:15">
      <c r="A6" s="27"/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27"/>
    </row>
    <row r="7" spans="1:15">
      <c r="A7" s="27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27"/>
    </row>
    <row r="8" spans="1:15">
      <c r="A8" s="27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27"/>
    </row>
    <row r="9" spans="1:15">
      <c r="A9" s="27"/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27"/>
    </row>
    <row r="10" spans="1:15">
      <c r="A10" s="27"/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27"/>
    </row>
    <row r="11" spans="1:15" ht="15.75" thickBot="1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</row>
    <row r="12" spans="1:15" ht="38.25">
      <c r="A12" s="27"/>
      <c r="B12" s="590" t="s">
        <v>120</v>
      </c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2"/>
      <c r="O12" s="27"/>
    </row>
    <row r="13" spans="1:15" ht="38.25">
      <c r="A13" s="27"/>
      <c r="B13" s="593" t="s">
        <v>121</v>
      </c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5"/>
      <c r="O13" s="27"/>
    </row>
    <row r="14" spans="1:15" ht="39" thickBot="1">
      <c r="A14" s="27"/>
      <c r="B14" s="596" t="s">
        <v>539</v>
      </c>
      <c r="C14" s="597"/>
      <c r="D14" s="597"/>
      <c r="E14" s="597"/>
      <c r="F14" s="597"/>
      <c r="G14" s="597"/>
      <c r="H14" s="597"/>
      <c r="I14" s="597"/>
      <c r="J14" s="597"/>
      <c r="K14" s="597"/>
      <c r="L14" s="597"/>
      <c r="M14" s="597"/>
      <c r="N14" s="598"/>
      <c r="O14" s="27"/>
    </row>
    <row r="15" spans="1:15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</row>
    <row r="16" spans="1:15">
      <c r="A16" s="27"/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7"/>
    </row>
    <row r="17" spans="1:16">
      <c r="A17" s="27"/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27"/>
    </row>
    <row r="18" spans="1:16">
      <c r="A18" s="27"/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27"/>
    </row>
    <row r="19" spans="1:16" ht="15.75" thickBot="1">
      <c r="A19" s="27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7"/>
    </row>
    <row r="20" spans="1:16" ht="20.25" customHeight="1" thickBot="1">
      <c r="A20" s="27"/>
      <c r="B20" s="176"/>
      <c r="C20" s="599" t="s">
        <v>123</v>
      </c>
      <c r="D20" s="600"/>
      <c r="E20" s="600"/>
      <c r="F20" s="601"/>
      <c r="G20" s="176"/>
      <c r="H20" s="599" t="s">
        <v>208</v>
      </c>
      <c r="I20" s="600"/>
      <c r="J20" s="600"/>
      <c r="K20" s="600"/>
      <c r="L20" s="601"/>
      <c r="M20" s="176"/>
      <c r="N20" s="176"/>
      <c r="O20" s="27"/>
      <c r="P20" s="29"/>
    </row>
    <row r="21" spans="1:16" ht="15.75" thickBot="1">
      <c r="A21" s="27"/>
      <c r="B21" s="176"/>
      <c r="C21" s="94" t="s">
        <v>37</v>
      </c>
      <c r="D21" s="602" t="s">
        <v>1</v>
      </c>
      <c r="E21" s="603"/>
      <c r="F21" s="94" t="s">
        <v>2</v>
      </c>
      <c r="G21" s="176"/>
      <c r="H21" s="94" t="s">
        <v>5</v>
      </c>
      <c r="I21" s="94" t="s">
        <v>4</v>
      </c>
      <c r="J21" s="94" t="s">
        <v>6</v>
      </c>
      <c r="K21" s="94" t="s">
        <v>122</v>
      </c>
      <c r="L21" s="94" t="s">
        <v>2</v>
      </c>
      <c r="M21" s="176"/>
      <c r="N21" s="176"/>
      <c r="O21" s="27"/>
      <c r="P21" s="29"/>
    </row>
    <row r="22" spans="1:16" ht="16.5" thickBot="1">
      <c r="A22" s="27"/>
      <c r="B22" s="176"/>
      <c r="C22" s="200">
        <f>+'ACUM-DICIEMBRE'!B9</f>
        <v>0</v>
      </c>
      <c r="D22" s="607">
        <f>+'ACUM-DICIEMBRE'!B10</f>
        <v>0</v>
      </c>
      <c r="E22" s="616"/>
      <c r="F22" s="201">
        <f>SUM(C22:E22)</f>
        <v>0</v>
      </c>
      <c r="G22" s="176"/>
      <c r="H22" s="200">
        <f>+'ACUM-DICIEMBRE'!B16</f>
        <v>0</v>
      </c>
      <c r="I22" s="200">
        <f>+'ACUM-DICIEMBRE'!B15</f>
        <v>0</v>
      </c>
      <c r="J22" s="200">
        <f>+'ACUM-DICIEMBRE'!B17</f>
        <v>0</v>
      </c>
      <c r="K22" s="200">
        <f>+'ACUM-DICIEMBRE'!B18</f>
        <v>0</v>
      </c>
      <c r="L22" s="201">
        <f>SUM(H22:K22)</f>
        <v>0</v>
      </c>
      <c r="M22" s="176"/>
      <c r="N22" s="176"/>
      <c r="O22" s="27"/>
      <c r="P22" s="29"/>
    </row>
    <row r="23" spans="1:16" ht="16.5" thickBot="1">
      <c r="A23" s="27"/>
      <c r="B23" s="176"/>
      <c r="C23" s="202" t="e">
        <f>+C22/F22</f>
        <v>#DIV/0!</v>
      </c>
      <c r="D23" s="617" t="e">
        <f>+D22/F22</f>
        <v>#DIV/0!</v>
      </c>
      <c r="E23" s="618"/>
      <c r="F23" s="203" t="e">
        <f>SUM(C23:E23)</f>
        <v>#DIV/0!</v>
      </c>
      <c r="G23" s="176"/>
      <c r="H23" s="202" t="e">
        <f>+H22/L22</f>
        <v>#DIV/0!</v>
      </c>
      <c r="I23" s="202" t="e">
        <f>+I22/L22</f>
        <v>#DIV/0!</v>
      </c>
      <c r="J23" s="202" t="e">
        <f>+J22/L22</f>
        <v>#DIV/0!</v>
      </c>
      <c r="K23" s="202" t="e">
        <f>+K22/L22</f>
        <v>#DIV/0!</v>
      </c>
      <c r="L23" s="203" t="e">
        <f>SUM(H23:K23)</f>
        <v>#DIV/0!</v>
      </c>
      <c r="M23" s="176"/>
      <c r="N23" s="176"/>
      <c r="O23" s="27"/>
      <c r="P23" s="29"/>
    </row>
    <row r="24" spans="1:16" ht="52.5" customHeight="1">
      <c r="A24" s="27"/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7"/>
      <c r="P24" s="29"/>
    </row>
    <row r="25" spans="1:16" ht="18.75" customHeight="1">
      <c r="A25" s="27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27"/>
      <c r="P25" s="29"/>
    </row>
    <row r="26" spans="1:16">
      <c r="A26" s="27"/>
      <c r="B26" s="176"/>
      <c r="C26" s="51"/>
      <c r="D26" s="51"/>
      <c r="E26" s="51"/>
      <c r="F26" s="51"/>
      <c r="G26" s="176"/>
      <c r="H26" s="51"/>
      <c r="I26" s="51"/>
      <c r="J26" s="63"/>
      <c r="K26" s="63"/>
      <c r="L26" s="63"/>
      <c r="M26" s="176"/>
      <c r="N26" s="176"/>
      <c r="O26" s="27"/>
    </row>
    <row r="27" spans="1:16">
      <c r="A27" s="27"/>
      <c r="B27" s="176"/>
      <c r="C27" s="51"/>
      <c r="D27" s="51"/>
      <c r="E27" s="51"/>
      <c r="F27" s="51"/>
      <c r="G27" s="176"/>
      <c r="H27" s="51"/>
      <c r="I27" s="51"/>
      <c r="J27" s="51"/>
      <c r="K27" s="51"/>
      <c r="L27" s="51"/>
      <c r="M27" s="176"/>
      <c r="N27" s="176"/>
      <c r="O27" s="27"/>
    </row>
    <row r="28" spans="1:16">
      <c r="A28" s="27"/>
      <c r="B28" s="176"/>
      <c r="C28" s="51"/>
      <c r="D28" s="51"/>
      <c r="E28" s="51"/>
      <c r="F28" s="51"/>
      <c r="G28" s="176"/>
      <c r="H28" s="51"/>
      <c r="I28" s="51"/>
      <c r="J28" s="51"/>
      <c r="K28" s="51"/>
      <c r="L28" s="51"/>
      <c r="M28" s="176"/>
      <c r="N28" s="176"/>
      <c r="O28" s="27"/>
    </row>
    <row r="29" spans="1:16">
      <c r="A29" s="27"/>
      <c r="B29" s="176"/>
      <c r="C29" s="51"/>
      <c r="D29" s="51"/>
      <c r="E29" s="51"/>
      <c r="F29" s="51"/>
      <c r="G29" s="176"/>
      <c r="H29" s="51"/>
      <c r="I29" s="51"/>
      <c r="J29" s="51"/>
      <c r="K29" s="51"/>
      <c r="L29" s="51"/>
      <c r="M29" s="176"/>
      <c r="N29" s="176"/>
      <c r="O29" s="27"/>
    </row>
    <row r="30" spans="1:16">
      <c r="A30" s="27"/>
      <c r="B30" s="176"/>
      <c r="C30" s="51"/>
      <c r="D30" s="51"/>
      <c r="E30" s="51"/>
      <c r="F30" s="51"/>
      <c r="G30" s="176"/>
      <c r="H30" s="51"/>
      <c r="I30" s="51"/>
      <c r="J30" s="51"/>
      <c r="K30" s="51"/>
      <c r="L30" s="51"/>
      <c r="M30" s="176"/>
      <c r="N30" s="176"/>
      <c r="O30" s="27"/>
    </row>
    <row r="31" spans="1:16">
      <c r="A31" s="27"/>
      <c r="B31" s="176"/>
      <c r="C31" s="51"/>
      <c r="D31" s="51"/>
      <c r="E31" s="51"/>
      <c r="F31" s="51"/>
      <c r="G31" s="176"/>
      <c r="H31" s="51"/>
      <c r="I31" s="51"/>
      <c r="J31" s="51"/>
      <c r="K31" s="51"/>
      <c r="L31" s="51"/>
      <c r="M31" s="176"/>
      <c r="N31" s="176"/>
      <c r="O31" s="27"/>
    </row>
    <row r="32" spans="1:16">
      <c r="A32" s="27"/>
      <c r="B32" s="176"/>
      <c r="C32" s="51"/>
      <c r="D32" s="51"/>
      <c r="E32" s="51"/>
      <c r="F32" s="51"/>
      <c r="G32" s="176"/>
      <c r="H32" s="51"/>
      <c r="I32" s="51"/>
      <c r="J32" s="51"/>
      <c r="K32" s="51"/>
      <c r="L32" s="51"/>
      <c r="M32" s="176"/>
      <c r="N32" s="176"/>
      <c r="O32" s="27"/>
    </row>
    <row r="33" spans="1:15">
      <c r="A33" s="27"/>
      <c r="B33" s="176"/>
      <c r="C33" s="51"/>
      <c r="D33" s="51"/>
      <c r="E33" s="51"/>
      <c r="F33" s="51"/>
      <c r="G33" s="176"/>
      <c r="H33" s="51"/>
      <c r="I33" s="51"/>
      <c r="J33" s="51"/>
      <c r="K33" s="51"/>
      <c r="L33" s="51"/>
      <c r="M33" s="176"/>
      <c r="N33" s="176"/>
      <c r="O33" s="27"/>
    </row>
    <row r="34" spans="1:15">
      <c r="A34" s="27"/>
      <c r="B34" s="176"/>
      <c r="C34" s="51"/>
      <c r="D34" s="51"/>
      <c r="E34" s="51"/>
      <c r="F34" s="51"/>
      <c r="G34" s="176"/>
      <c r="H34" s="51"/>
      <c r="I34" s="51"/>
      <c r="J34" s="51"/>
      <c r="K34" s="51"/>
      <c r="L34" s="51"/>
      <c r="M34" s="176"/>
      <c r="N34" s="176"/>
      <c r="O34" s="27"/>
    </row>
    <row r="35" spans="1:15">
      <c r="A35" s="27"/>
      <c r="B35" s="176"/>
      <c r="C35" s="51"/>
      <c r="D35" s="51"/>
      <c r="E35" s="51"/>
      <c r="F35" s="51"/>
      <c r="G35" s="176"/>
      <c r="H35" s="51"/>
      <c r="I35" s="51"/>
      <c r="J35" s="51"/>
      <c r="K35" s="51"/>
      <c r="L35" s="51"/>
      <c r="M35" s="176"/>
      <c r="N35" s="176"/>
      <c r="O35" s="27"/>
    </row>
    <row r="36" spans="1:15">
      <c r="A36" s="27"/>
      <c r="B36" s="176"/>
      <c r="C36" s="51"/>
      <c r="D36" s="51"/>
      <c r="E36" s="51"/>
      <c r="F36" s="51"/>
      <c r="G36" s="176"/>
      <c r="H36" s="51"/>
      <c r="I36" s="51"/>
      <c r="J36" s="51"/>
      <c r="K36" s="51"/>
      <c r="L36" s="51"/>
      <c r="M36" s="176"/>
      <c r="N36" s="176"/>
      <c r="O36" s="27"/>
    </row>
    <row r="37" spans="1:15">
      <c r="A37" s="27"/>
      <c r="B37" s="176"/>
      <c r="C37" s="51"/>
      <c r="D37" s="51"/>
      <c r="E37" s="51"/>
      <c r="F37" s="51"/>
      <c r="G37" s="176"/>
      <c r="H37" s="51"/>
      <c r="I37" s="51"/>
      <c r="J37" s="51"/>
      <c r="K37" s="51"/>
      <c r="L37" s="51"/>
      <c r="M37" s="176"/>
      <c r="N37" s="176"/>
      <c r="O37" s="27"/>
    </row>
    <row r="38" spans="1:15">
      <c r="A38" s="27"/>
      <c r="B38" s="176"/>
      <c r="C38" s="51"/>
      <c r="D38" s="51"/>
      <c r="E38" s="51"/>
      <c r="F38" s="51"/>
      <c r="G38" s="176"/>
      <c r="H38" s="51"/>
      <c r="I38" s="51"/>
      <c r="J38" s="51"/>
      <c r="K38" s="51"/>
      <c r="L38" s="51"/>
      <c r="M38" s="176"/>
      <c r="N38" s="176"/>
      <c r="O38" s="27"/>
    </row>
    <row r="39" spans="1:15">
      <c r="A39" s="27"/>
      <c r="B39" s="176"/>
      <c r="C39" s="51"/>
      <c r="D39" s="51"/>
      <c r="E39" s="51"/>
      <c r="F39" s="51"/>
      <c r="G39" s="176"/>
      <c r="H39" s="51"/>
      <c r="I39" s="51"/>
      <c r="J39" s="51"/>
      <c r="K39" s="51"/>
      <c r="L39" s="51"/>
      <c r="M39" s="176"/>
      <c r="N39" s="176"/>
      <c r="O39" s="27"/>
    </row>
    <row r="40" spans="1:15">
      <c r="A40" s="27"/>
      <c r="B40" s="176"/>
      <c r="C40" s="176"/>
      <c r="D40" s="176"/>
      <c r="E40" s="176"/>
      <c r="F40" s="176"/>
      <c r="G40" s="176"/>
      <c r="H40" s="51"/>
      <c r="I40" s="51"/>
      <c r="J40" s="51"/>
      <c r="K40" s="51"/>
      <c r="L40" s="51"/>
      <c r="M40" s="176"/>
      <c r="N40" s="176"/>
      <c r="O40" s="27"/>
    </row>
    <row r="41" spans="1:15">
      <c r="A41" s="27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7"/>
    </row>
    <row r="42" spans="1:15">
      <c r="A42" s="27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7"/>
    </row>
    <row r="43" spans="1:15">
      <c r="A43" s="2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7"/>
    </row>
    <row r="44" spans="1:15">
      <c r="A44" s="27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7"/>
    </row>
    <row r="45" spans="1:15">
      <c r="A45" s="27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7"/>
    </row>
    <row r="46" spans="1:15">
      <c r="A46" s="27"/>
      <c r="B46" s="176"/>
      <c r="C46" s="176"/>
      <c r="D46" s="777" t="s">
        <v>124</v>
      </c>
      <c r="E46" s="777"/>
      <c r="F46" s="777"/>
      <c r="G46" s="777"/>
      <c r="H46" s="777"/>
      <c r="I46" s="777"/>
      <c r="J46" s="777"/>
      <c r="K46" s="176"/>
      <c r="L46" s="176"/>
      <c r="M46" s="176"/>
      <c r="N46" s="176"/>
      <c r="O46" s="27"/>
    </row>
    <row r="47" spans="1:15" ht="15.75" thickBot="1">
      <c r="A47" s="27"/>
      <c r="B47" s="176"/>
      <c r="C47" s="176"/>
      <c r="D47" s="622"/>
      <c r="E47" s="622"/>
      <c r="F47" s="622"/>
      <c r="G47" s="622"/>
      <c r="H47" s="622"/>
      <c r="I47" s="622"/>
      <c r="J47" s="622"/>
      <c r="K47" s="176"/>
      <c r="L47" s="176"/>
      <c r="M47" s="176"/>
      <c r="N47" s="176"/>
      <c r="O47" s="27"/>
    </row>
    <row r="48" spans="1:15" ht="15.75" thickBot="1">
      <c r="A48" s="27"/>
      <c r="B48" s="176"/>
      <c r="C48" s="176"/>
      <c r="D48" s="200">
        <v>1</v>
      </c>
      <c r="E48" s="770" t="s">
        <v>11</v>
      </c>
      <c r="F48" s="771"/>
      <c r="G48" s="771"/>
      <c r="H48" s="772"/>
      <c r="I48" s="200">
        <f>+'ACUM-DICIEMBRE'!B48</f>
        <v>0</v>
      </c>
      <c r="J48" s="202">
        <f>+I48/199</f>
        <v>0</v>
      </c>
      <c r="K48" s="176"/>
      <c r="L48" s="176"/>
      <c r="M48" s="176"/>
      <c r="N48" s="176"/>
      <c r="O48" s="27"/>
    </row>
    <row r="49" spans="1:15" ht="15.75" thickBot="1">
      <c r="A49" s="27"/>
      <c r="B49" s="176"/>
      <c r="C49" s="176"/>
      <c r="D49" s="200">
        <v>2</v>
      </c>
      <c r="E49" s="762" t="s">
        <v>253</v>
      </c>
      <c r="F49" s="763"/>
      <c r="G49" s="763"/>
      <c r="H49" s="764"/>
      <c r="I49" s="200">
        <f>+'ACUM-DICIEMBRE'!B49</f>
        <v>0</v>
      </c>
      <c r="J49" s="202">
        <f t="shared" ref="J49:J60" si="0">+I49/199</f>
        <v>0</v>
      </c>
      <c r="K49" s="176"/>
      <c r="L49" s="176"/>
      <c r="M49" s="176"/>
      <c r="N49" s="176"/>
      <c r="O49" s="27"/>
    </row>
    <row r="50" spans="1:15" ht="15.75" thickBot="1">
      <c r="A50" s="27"/>
      <c r="B50" s="176"/>
      <c r="C50" s="176"/>
      <c r="D50" s="200">
        <v>3</v>
      </c>
      <c r="E50" s="770" t="s">
        <v>12</v>
      </c>
      <c r="F50" s="771"/>
      <c r="G50" s="771"/>
      <c r="H50" s="772"/>
      <c r="I50" s="200">
        <f>+'ACUM-DICIEMBRE'!B50</f>
        <v>0</v>
      </c>
      <c r="J50" s="202">
        <f t="shared" si="0"/>
        <v>0</v>
      </c>
      <c r="K50" s="176"/>
      <c r="L50" s="176"/>
      <c r="M50" s="176"/>
      <c r="N50" s="176"/>
      <c r="O50" s="27"/>
    </row>
    <row r="51" spans="1:15" ht="15.75" thickBot="1">
      <c r="A51" s="27"/>
      <c r="B51" s="176"/>
      <c r="C51" s="176"/>
      <c r="D51" s="200">
        <v>4</v>
      </c>
      <c r="E51" s="770" t="s">
        <v>273</v>
      </c>
      <c r="F51" s="771"/>
      <c r="G51" s="771"/>
      <c r="H51" s="772"/>
      <c r="I51" s="200">
        <f>+'ACUM-DICIEMBRE'!B51</f>
        <v>0</v>
      </c>
      <c r="J51" s="202">
        <f t="shared" si="0"/>
        <v>0</v>
      </c>
      <c r="K51" s="176"/>
      <c r="L51" s="176"/>
      <c r="M51" s="176"/>
      <c r="N51" s="176"/>
      <c r="O51" s="27"/>
    </row>
    <row r="52" spans="1:15" ht="15.75" thickBot="1">
      <c r="A52" s="27"/>
      <c r="B52" s="176"/>
      <c r="C52" s="176"/>
      <c r="D52" s="200">
        <v>5</v>
      </c>
      <c r="E52" s="770" t="s">
        <v>14</v>
      </c>
      <c r="F52" s="771"/>
      <c r="G52" s="771"/>
      <c r="H52" s="772"/>
      <c r="I52" s="200">
        <f>+'ACUM-DICIEMBRE'!B52</f>
        <v>0</v>
      </c>
      <c r="J52" s="202">
        <f t="shared" si="0"/>
        <v>0</v>
      </c>
      <c r="K52" s="176"/>
      <c r="L52" s="176"/>
      <c r="M52" s="176"/>
      <c r="N52" s="176"/>
      <c r="O52" s="27"/>
    </row>
    <row r="53" spans="1:15" ht="15.75" thickBot="1">
      <c r="A53" s="27"/>
      <c r="B53" s="176"/>
      <c r="C53" s="176"/>
      <c r="D53" s="200">
        <v>6</v>
      </c>
      <c r="E53" s="770" t="s">
        <v>235</v>
      </c>
      <c r="F53" s="771"/>
      <c r="G53" s="771"/>
      <c r="H53" s="772"/>
      <c r="I53" s="200">
        <f>+'ACUM-DICIEMBRE'!B53</f>
        <v>0</v>
      </c>
      <c r="J53" s="202">
        <f t="shared" si="0"/>
        <v>0</v>
      </c>
      <c r="K53" s="176"/>
      <c r="L53" s="176"/>
      <c r="M53" s="176"/>
      <c r="N53" s="176"/>
      <c r="O53" s="27"/>
    </row>
    <row r="54" spans="1:15" ht="15.75" thickBot="1">
      <c r="A54" s="27"/>
      <c r="B54" s="176"/>
      <c r="C54" s="176"/>
      <c r="D54" s="200">
        <v>7</v>
      </c>
      <c r="E54" s="770" t="s">
        <v>15</v>
      </c>
      <c r="F54" s="771"/>
      <c r="G54" s="771"/>
      <c r="H54" s="772"/>
      <c r="I54" s="200">
        <f>+'ACUM-DICIEMBRE'!B54</f>
        <v>0</v>
      </c>
      <c r="J54" s="202">
        <f t="shared" si="0"/>
        <v>0</v>
      </c>
      <c r="K54" s="176"/>
      <c r="L54" s="176"/>
      <c r="M54" s="176"/>
      <c r="N54" s="176"/>
      <c r="O54" s="27"/>
    </row>
    <row r="55" spans="1:15" ht="15.75" thickBot="1">
      <c r="A55" s="27"/>
      <c r="B55" s="176"/>
      <c r="C55" s="176"/>
      <c r="D55" s="200">
        <v>8</v>
      </c>
      <c r="E55" s="770" t="s">
        <v>16</v>
      </c>
      <c r="F55" s="771"/>
      <c r="G55" s="771"/>
      <c r="H55" s="772"/>
      <c r="I55" s="200">
        <f>+'ACUM-DICIEMBRE'!B55</f>
        <v>0</v>
      </c>
      <c r="J55" s="202">
        <f t="shared" si="0"/>
        <v>0</v>
      </c>
      <c r="K55" s="176"/>
      <c r="L55" s="176"/>
      <c r="M55" s="176"/>
      <c r="N55" s="176"/>
      <c r="O55" s="27"/>
    </row>
    <row r="56" spans="1:15" ht="15.75" thickBot="1">
      <c r="A56" s="27"/>
      <c r="B56" s="176"/>
      <c r="C56" s="176"/>
      <c r="D56" s="200">
        <v>9</v>
      </c>
      <c r="E56" s="770" t="s">
        <v>289</v>
      </c>
      <c r="F56" s="771"/>
      <c r="G56" s="771"/>
      <c r="H56" s="772"/>
      <c r="I56" s="200">
        <f>+'ACUM-DICIEMBRE'!B58</f>
        <v>0</v>
      </c>
      <c r="J56" s="202">
        <f t="shared" si="0"/>
        <v>0</v>
      </c>
      <c r="K56" s="176"/>
      <c r="L56" s="176"/>
      <c r="M56" s="176"/>
      <c r="N56" s="176"/>
      <c r="O56" s="27"/>
    </row>
    <row r="57" spans="1:15" ht="15.75" thickBot="1">
      <c r="A57" s="27"/>
      <c r="B57" s="176"/>
      <c r="C57" s="176"/>
      <c r="D57" s="200">
        <v>10</v>
      </c>
      <c r="E57" s="770" t="s">
        <v>17</v>
      </c>
      <c r="F57" s="771"/>
      <c r="G57" s="771"/>
      <c r="H57" s="772"/>
      <c r="I57" s="200">
        <f>+'ACUM-DICIEMBRE'!B57</f>
        <v>0</v>
      </c>
      <c r="J57" s="202">
        <f t="shared" si="0"/>
        <v>0</v>
      </c>
      <c r="K57" s="176"/>
      <c r="L57" s="176"/>
      <c r="M57" s="176"/>
      <c r="N57" s="176"/>
      <c r="O57" s="27"/>
    </row>
    <row r="58" spans="1:15" ht="15.75" thickBot="1">
      <c r="A58" s="27"/>
      <c r="B58" s="176"/>
      <c r="C58" s="176"/>
      <c r="D58" s="200">
        <v>11</v>
      </c>
      <c r="E58" s="778" t="s">
        <v>254</v>
      </c>
      <c r="F58" s="779"/>
      <c r="G58" s="779"/>
      <c r="H58" s="780"/>
      <c r="I58" s="200">
        <f>+'ACUM-DICIEMBRE'!B59</f>
        <v>0</v>
      </c>
      <c r="J58" s="202">
        <f t="shared" si="0"/>
        <v>0</v>
      </c>
      <c r="K58" s="176"/>
      <c r="L58" s="176"/>
      <c r="M58" s="176"/>
      <c r="N58" s="176"/>
      <c r="O58" s="27"/>
    </row>
    <row r="59" spans="1:15" ht="15.75" thickBot="1">
      <c r="A59" s="27"/>
      <c r="B59" s="176"/>
      <c r="C59" s="176"/>
      <c r="D59" s="200">
        <v>12</v>
      </c>
      <c r="E59" s="770" t="s">
        <v>274</v>
      </c>
      <c r="F59" s="771"/>
      <c r="G59" s="771"/>
      <c r="H59" s="772"/>
      <c r="I59" s="200">
        <f>+'ACUM-DICIEMBRE'!B60</f>
        <v>0</v>
      </c>
      <c r="J59" s="202">
        <f t="shared" si="0"/>
        <v>0</v>
      </c>
      <c r="K59" s="176"/>
      <c r="L59" s="176"/>
      <c r="M59" s="176"/>
      <c r="N59" s="176"/>
      <c r="O59" s="27"/>
    </row>
    <row r="60" spans="1:15" ht="15.75" thickBot="1">
      <c r="A60" s="27"/>
      <c r="B60" s="176"/>
      <c r="C60" s="176"/>
      <c r="D60" s="200">
        <v>13</v>
      </c>
      <c r="E60" s="768" t="s">
        <v>18</v>
      </c>
      <c r="F60" s="776"/>
      <c r="G60" s="776"/>
      <c r="H60" s="769"/>
      <c r="I60" s="450">
        <f>+'ACUM-DICIEMBRE'!B61</f>
        <v>0</v>
      </c>
      <c r="J60" s="202">
        <f t="shared" si="0"/>
        <v>0</v>
      </c>
      <c r="K60" s="176"/>
      <c r="L60" s="176"/>
      <c r="M60" s="176"/>
      <c r="N60" s="176"/>
      <c r="O60" s="27"/>
    </row>
    <row r="61" spans="1:15" ht="15.75" thickBot="1">
      <c r="A61" s="27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27"/>
    </row>
    <row r="62" spans="1:15" s="169" customFormat="1" ht="16.5" thickBot="1">
      <c r="A62" s="166"/>
      <c r="B62" s="176"/>
      <c r="C62" s="176"/>
      <c r="D62" s="176"/>
      <c r="E62" s="176"/>
      <c r="F62" s="176"/>
      <c r="G62" s="176"/>
      <c r="H62" s="176"/>
      <c r="I62" s="204">
        <f>SUM(I48:I61)</f>
        <v>0</v>
      </c>
      <c r="J62" s="205">
        <f>SUM(J48:J61)</f>
        <v>0</v>
      </c>
      <c r="K62" s="176"/>
      <c r="L62" s="176"/>
      <c r="M62" s="176"/>
      <c r="N62" s="176"/>
      <c r="O62" s="166"/>
    </row>
    <row r="63" spans="1:15">
      <c r="A63" s="27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27"/>
    </row>
    <row r="64" spans="1:15">
      <c r="A64" s="27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27"/>
    </row>
    <row r="65" spans="1:15">
      <c r="A65" s="27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27"/>
    </row>
    <row r="66" spans="1:15">
      <c r="A66" s="27"/>
      <c r="B66" s="176"/>
      <c r="M66" s="176"/>
      <c r="N66" s="176"/>
      <c r="O66" s="27"/>
    </row>
    <row r="67" spans="1:15">
      <c r="A67" s="27"/>
      <c r="B67" s="176"/>
      <c r="M67" s="176"/>
      <c r="N67" s="176"/>
      <c r="O67" s="27"/>
    </row>
    <row r="68" spans="1:15">
      <c r="A68" s="27"/>
      <c r="B68" s="176"/>
      <c r="M68" s="176"/>
      <c r="N68" s="176"/>
      <c r="O68" s="27"/>
    </row>
    <row r="69" spans="1:15">
      <c r="A69" s="27"/>
      <c r="B69" s="176"/>
      <c r="M69" s="176"/>
      <c r="N69" s="176"/>
      <c r="O69" s="27"/>
    </row>
    <row r="70" spans="1:15">
      <c r="A70" s="27"/>
      <c r="B70" s="176"/>
      <c r="M70" s="176"/>
      <c r="N70" s="176"/>
      <c r="O70" s="27"/>
    </row>
    <row r="71" spans="1:15">
      <c r="A71" s="27"/>
      <c r="B71" s="176"/>
      <c r="M71" s="176"/>
      <c r="N71" s="176"/>
      <c r="O71" s="27"/>
    </row>
    <row r="72" spans="1:15">
      <c r="A72" s="27"/>
      <c r="B72" s="176"/>
      <c r="M72" s="176"/>
      <c r="N72" s="176"/>
      <c r="O72" s="27"/>
    </row>
    <row r="73" spans="1:15">
      <c r="A73" s="27"/>
      <c r="B73" s="176"/>
      <c r="M73" s="176"/>
      <c r="N73" s="176"/>
      <c r="O73" s="27"/>
    </row>
    <row r="74" spans="1:15">
      <c r="A74" s="27"/>
      <c r="B74" s="176"/>
      <c r="M74" s="176"/>
      <c r="N74" s="176"/>
      <c r="O74" s="27"/>
    </row>
    <row r="75" spans="1:15">
      <c r="A75" s="27"/>
      <c r="B75" s="176"/>
      <c r="M75" s="176"/>
      <c r="N75" s="176"/>
      <c r="O75" s="27"/>
    </row>
    <row r="76" spans="1:15">
      <c r="A76" s="27"/>
      <c r="B76" s="176"/>
      <c r="M76" s="176"/>
      <c r="N76" s="176"/>
      <c r="O76" s="27"/>
    </row>
    <row r="77" spans="1:15">
      <c r="A77" s="27"/>
      <c r="B77" s="176"/>
      <c r="M77" s="176"/>
      <c r="N77" s="176"/>
      <c r="O77" s="27"/>
    </row>
    <row r="78" spans="1:15">
      <c r="A78" s="27"/>
      <c r="B78" s="176"/>
      <c r="M78" s="176"/>
      <c r="N78" s="176"/>
      <c r="O78" s="27"/>
    </row>
    <row r="79" spans="1:15">
      <c r="A79" s="27"/>
      <c r="B79" s="176"/>
      <c r="M79" s="176"/>
      <c r="N79" s="176"/>
      <c r="O79" s="27"/>
    </row>
    <row r="80" spans="1:15">
      <c r="A80" s="27"/>
      <c r="B80" s="176"/>
      <c r="M80" s="176"/>
      <c r="N80" s="176"/>
      <c r="O80" s="27"/>
    </row>
    <row r="81" spans="1:15">
      <c r="A81" s="27"/>
      <c r="B81" s="176"/>
      <c r="M81" s="176"/>
      <c r="N81" s="176"/>
      <c r="O81" s="27"/>
    </row>
    <row r="82" spans="1:15">
      <c r="A82" s="27"/>
      <c r="B82" s="176"/>
      <c r="M82" s="176"/>
      <c r="N82" s="176"/>
      <c r="O82" s="27"/>
    </row>
    <row r="83" spans="1:15">
      <c r="A83" s="27"/>
      <c r="B83" s="176"/>
      <c r="M83" s="176"/>
      <c r="N83" s="176"/>
      <c r="O83" s="27"/>
    </row>
    <row r="84" spans="1:15">
      <c r="A84" s="27"/>
      <c r="B84" s="176"/>
      <c r="M84" s="176"/>
      <c r="N84" s="176"/>
      <c r="O84" s="27"/>
    </row>
    <row r="85" spans="1:15">
      <c r="A85" s="27"/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27"/>
    </row>
    <row r="86" spans="1:15">
      <c r="A86" s="27"/>
      <c r="B86" s="176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27"/>
    </row>
    <row r="87" spans="1:15">
      <c r="A87" s="27"/>
      <c r="B87" s="176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27"/>
    </row>
    <row r="88" spans="1:15">
      <c r="A88" s="27"/>
      <c r="B88" s="176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27"/>
    </row>
    <row r="89" spans="1:15">
      <c r="A89" s="27"/>
      <c r="B89" s="176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27"/>
    </row>
    <row r="90" spans="1:15">
      <c r="A90" s="27"/>
      <c r="B90" s="176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27"/>
    </row>
    <row r="91" spans="1:15">
      <c r="A91" s="27"/>
      <c r="B91" s="176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27"/>
    </row>
    <row r="92" spans="1:15">
      <c r="A92" s="27"/>
      <c r="B92" s="176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27"/>
    </row>
    <row r="93" spans="1:15" ht="15.75" thickBot="1">
      <c r="A93" s="27"/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27"/>
    </row>
    <row r="94" spans="1:15" ht="19.5" thickBot="1">
      <c r="A94" s="27"/>
      <c r="B94" s="176"/>
      <c r="C94" s="176"/>
      <c r="D94" s="604" t="s">
        <v>183</v>
      </c>
      <c r="E94" s="605"/>
      <c r="F94" s="605"/>
      <c r="G94" s="605"/>
      <c r="H94" s="605"/>
      <c r="I94" s="606"/>
      <c r="J94" s="176"/>
      <c r="K94" s="176"/>
      <c r="L94" s="176"/>
      <c r="M94" s="176"/>
      <c r="N94" s="176"/>
      <c r="O94" s="27"/>
    </row>
    <row r="95" spans="1:15" ht="15.75" thickBot="1">
      <c r="A95" s="27"/>
      <c r="B95" s="176"/>
      <c r="C95" s="176"/>
      <c r="D95" s="208">
        <v>1</v>
      </c>
      <c r="E95" s="479" t="str">
        <f>+'ACUM-DICIEMBRE'!A75</f>
        <v>VÍA INFOMEX</v>
      </c>
      <c r="F95" s="480"/>
      <c r="G95" s="481"/>
      <c r="H95" s="209">
        <f>+'ACUM-DICIEMBRE'!B75</f>
        <v>0</v>
      </c>
      <c r="I95" s="210" t="e">
        <f>H95/H103</f>
        <v>#DIV/0!</v>
      </c>
      <c r="J95" s="176"/>
      <c r="K95" s="176"/>
      <c r="L95" s="176"/>
      <c r="M95" s="176"/>
      <c r="N95" s="176"/>
      <c r="O95" s="27"/>
    </row>
    <row r="96" spans="1:15" ht="15.75" customHeight="1" thickBot="1">
      <c r="A96" s="27"/>
      <c r="B96" s="176"/>
      <c r="C96" s="176"/>
      <c r="D96" s="208">
        <v>2</v>
      </c>
      <c r="E96" s="479" t="str">
        <f>+'ACUM-DICIEMBRE'!A71</f>
        <v>COPIA SIMPLE</v>
      </c>
      <c r="F96" s="480"/>
      <c r="G96" s="481"/>
      <c r="H96" s="209">
        <f>+'ACUM-DICIEMBRE'!B71</f>
        <v>0</v>
      </c>
      <c r="I96" s="210" t="e">
        <f>H96/H103</f>
        <v>#DIV/0!</v>
      </c>
      <c r="J96" s="176"/>
      <c r="K96" s="176"/>
      <c r="L96" s="176"/>
      <c r="M96" s="176"/>
      <c r="N96" s="176"/>
      <c r="O96" s="27"/>
    </row>
    <row r="97" spans="1:15" ht="15.75" thickBot="1">
      <c r="A97" s="27"/>
      <c r="B97" s="176"/>
      <c r="C97" s="176"/>
      <c r="D97" s="208">
        <v>3</v>
      </c>
      <c r="E97" s="479" t="str">
        <f>+'ACUM-DICIEMBRE'!A70</f>
        <v>COPIA CERTIFICADA</v>
      </c>
      <c r="F97" s="480"/>
      <c r="G97" s="481"/>
      <c r="H97" s="209">
        <f>+'ACUM-DICIEMBRE'!B70</f>
        <v>0</v>
      </c>
      <c r="I97" s="210" t="e">
        <f>H97/H103</f>
        <v>#DIV/0!</v>
      </c>
      <c r="J97" s="176"/>
      <c r="K97" s="176"/>
      <c r="L97" s="176"/>
      <c r="M97" s="176"/>
      <c r="N97" s="176"/>
      <c r="O97" s="27"/>
    </row>
    <row r="98" spans="1:15" ht="15.75" customHeight="1" thickBot="1">
      <c r="A98" s="27"/>
      <c r="B98" s="176"/>
      <c r="C98" s="176"/>
      <c r="D98" s="208">
        <v>4</v>
      </c>
      <c r="E98" s="479" t="str">
        <f>+'ACUM-DICIEMBRE'!A72</f>
        <v>CD</v>
      </c>
      <c r="F98" s="480"/>
      <c r="G98" s="481"/>
      <c r="H98" s="209">
        <f>+'ACUM-DICIEMBRE'!B72</f>
        <v>0</v>
      </c>
      <c r="I98" s="210" t="e">
        <f>H98/H103</f>
        <v>#DIV/0!</v>
      </c>
      <c r="J98" s="176"/>
      <c r="K98" s="176"/>
      <c r="L98" s="176"/>
      <c r="M98" s="176"/>
      <c r="N98" s="176"/>
      <c r="O98" s="27"/>
    </row>
    <row r="99" spans="1:15" ht="15.75" thickBot="1">
      <c r="A99" s="27"/>
      <c r="B99" s="176"/>
      <c r="C99" s="176"/>
      <c r="D99" s="208">
        <v>5</v>
      </c>
      <c r="E99" s="479" t="str">
        <f>+'ACUM-DICIEMBRE'!A74</f>
        <v>COPIA SIMPLE Y COPIA CERTIFICADA</v>
      </c>
      <c r="F99" s="480"/>
      <c r="G99" s="481"/>
      <c r="H99" s="209">
        <f>+'ACUM-DICIEMBRE'!B74</f>
        <v>0</v>
      </c>
      <c r="I99" s="210" t="e">
        <f>H99/H103</f>
        <v>#DIV/0!</v>
      </c>
      <c r="J99" s="176"/>
      <c r="K99" s="176"/>
      <c r="L99" s="176"/>
      <c r="M99" s="176"/>
      <c r="N99" s="176"/>
      <c r="O99" s="27"/>
    </row>
    <row r="100" spans="1:15" ht="15.75" customHeight="1" thickBot="1">
      <c r="A100" s="27"/>
      <c r="B100" s="176"/>
      <c r="C100" s="176"/>
      <c r="D100" s="208">
        <v>6</v>
      </c>
      <c r="E100" s="479" t="str">
        <f>+'ACUM-DICIEMBRE'!A69</f>
        <v>CONSULTA FISICA</v>
      </c>
      <c r="F100" s="480"/>
      <c r="G100" s="481"/>
      <c r="H100" s="209">
        <f>+'ACUM-DICIEMBRE'!B69</f>
        <v>0</v>
      </c>
      <c r="I100" s="210" t="e">
        <f>H100/H103</f>
        <v>#DIV/0!</v>
      </c>
      <c r="J100" s="176"/>
      <c r="K100" s="176"/>
      <c r="L100" s="176"/>
      <c r="M100" s="176"/>
      <c r="N100" s="176"/>
      <c r="O100" s="27"/>
    </row>
    <row r="101" spans="1:15">
      <c r="A101" s="27"/>
      <c r="B101" s="176"/>
      <c r="C101" s="176"/>
      <c r="D101" s="208">
        <v>7</v>
      </c>
      <c r="E101" s="479" t="str">
        <f>+'ACUM-DICIEMBRE'!A73</f>
        <v>COPIA SIMPLE Y COPIA DIGITAL</v>
      </c>
      <c r="F101" s="480"/>
      <c r="G101" s="481"/>
      <c r="H101" s="209">
        <f>+'ACUM-DICIEMBRE'!B73</f>
        <v>0</v>
      </c>
      <c r="I101" s="210" t="e">
        <f>+H101/H103</f>
        <v>#DIV/0!</v>
      </c>
      <c r="J101" s="176"/>
      <c r="K101" s="176"/>
      <c r="L101" s="176"/>
      <c r="M101" s="176"/>
      <c r="N101" s="176"/>
      <c r="O101" s="27"/>
    </row>
    <row r="102" spans="1:15" ht="15.75" thickBot="1">
      <c r="A102" s="27"/>
      <c r="B102" s="176"/>
      <c r="C102" s="176"/>
      <c r="D102" s="176"/>
      <c r="E102" s="176"/>
      <c r="F102" s="176"/>
      <c r="G102" s="176"/>
      <c r="H102" s="176"/>
      <c r="I102" s="176"/>
      <c r="J102" s="176"/>
      <c r="K102" s="176"/>
      <c r="L102" s="176"/>
      <c r="M102" s="176"/>
      <c r="N102" s="176"/>
      <c r="O102" s="27"/>
    </row>
    <row r="103" spans="1:15" s="169" customFormat="1" ht="16.5" thickBot="1">
      <c r="A103" s="166"/>
      <c r="B103" s="176"/>
      <c r="C103" s="176"/>
      <c r="D103" s="176"/>
      <c r="E103" s="176"/>
      <c r="F103" s="176"/>
      <c r="G103" s="211" t="s">
        <v>2</v>
      </c>
      <c r="H103" s="201">
        <f>SUM(H95:H102)</f>
        <v>0</v>
      </c>
      <c r="I103" s="212" t="e">
        <f>SUM(I95:I102)</f>
        <v>#DIV/0!</v>
      </c>
      <c r="J103" s="176"/>
      <c r="K103" s="176"/>
      <c r="L103" s="176"/>
      <c r="M103" s="176"/>
      <c r="N103" s="176"/>
      <c r="O103" s="166"/>
    </row>
    <row r="104" spans="1:15">
      <c r="A104" s="27"/>
      <c r="B104" s="176"/>
      <c r="C104" s="176"/>
      <c r="D104" s="176"/>
      <c r="E104" s="176"/>
      <c r="F104" s="176"/>
      <c r="G104" s="176"/>
      <c r="H104" s="176"/>
      <c r="I104" s="176"/>
      <c r="J104" s="176"/>
      <c r="K104" s="176"/>
      <c r="L104" s="176"/>
      <c r="M104" s="176"/>
      <c r="N104" s="176"/>
      <c r="O104" s="27"/>
    </row>
    <row r="105" spans="1:15" ht="15.75" thickBot="1">
      <c r="A105" s="27"/>
      <c r="B105" s="176"/>
      <c r="C105" s="176"/>
      <c r="D105" s="176"/>
      <c r="E105" s="176"/>
      <c r="F105" s="176"/>
      <c r="G105" s="176"/>
      <c r="H105" s="176"/>
      <c r="I105" s="176"/>
      <c r="J105" s="176"/>
      <c r="K105" s="176"/>
      <c r="L105" s="176"/>
      <c r="M105" s="176"/>
      <c r="N105" s="176"/>
      <c r="O105" s="27"/>
    </row>
    <row r="106" spans="1:15" ht="19.5" thickBot="1">
      <c r="A106" s="27"/>
      <c r="B106" s="176"/>
      <c r="C106" s="176"/>
      <c r="D106" s="773" t="s">
        <v>183</v>
      </c>
      <c r="E106" s="774"/>
      <c r="F106" s="774"/>
      <c r="G106" s="774"/>
      <c r="H106" s="774"/>
      <c r="I106" s="775"/>
      <c r="J106" s="176"/>
      <c r="K106" s="176"/>
      <c r="L106" s="176"/>
      <c r="M106" s="176"/>
      <c r="N106" s="176"/>
      <c r="O106" s="27"/>
    </row>
    <row r="107" spans="1:15">
      <c r="A107" s="27"/>
      <c r="B107" s="176"/>
      <c r="C107" s="176"/>
      <c r="D107" s="176"/>
      <c r="E107" s="176"/>
      <c r="F107" s="176"/>
      <c r="G107" s="176"/>
      <c r="H107" s="176"/>
      <c r="I107" s="176"/>
      <c r="J107" s="176"/>
      <c r="K107" s="176"/>
      <c r="L107" s="176"/>
      <c r="M107" s="176"/>
      <c r="N107" s="176"/>
      <c r="O107" s="27"/>
    </row>
    <row r="108" spans="1:15">
      <c r="A108" s="27"/>
      <c r="B108" s="176"/>
      <c r="C108" s="176"/>
      <c r="D108" s="51"/>
      <c r="E108" s="51"/>
      <c r="F108" s="51"/>
      <c r="G108" s="51"/>
      <c r="H108" s="51"/>
      <c r="I108" s="51"/>
      <c r="J108" s="176"/>
      <c r="K108" s="176"/>
      <c r="L108" s="176"/>
      <c r="M108" s="176"/>
      <c r="N108" s="176"/>
      <c r="O108" s="27"/>
    </row>
    <row r="109" spans="1:15">
      <c r="A109" s="27"/>
      <c r="B109" s="176"/>
      <c r="C109" s="176"/>
      <c r="D109" s="51"/>
      <c r="E109" s="51"/>
      <c r="F109" s="51"/>
      <c r="G109" s="51"/>
      <c r="H109" s="51"/>
      <c r="I109" s="51"/>
      <c r="J109" s="176"/>
      <c r="K109" s="176"/>
      <c r="L109" s="176"/>
      <c r="M109" s="176"/>
      <c r="N109" s="176"/>
      <c r="O109" s="27"/>
    </row>
    <row r="110" spans="1:15">
      <c r="A110" s="27"/>
      <c r="B110" s="176"/>
      <c r="C110" s="176"/>
      <c r="D110" s="51"/>
      <c r="E110" s="51"/>
      <c r="F110" s="51"/>
      <c r="G110" s="51"/>
      <c r="H110" s="51"/>
      <c r="I110" s="51"/>
      <c r="J110" s="176"/>
      <c r="K110" s="176"/>
      <c r="L110" s="176"/>
      <c r="M110" s="176"/>
      <c r="N110" s="176"/>
      <c r="O110" s="27"/>
    </row>
    <row r="111" spans="1:15">
      <c r="A111" s="27"/>
      <c r="B111" s="176"/>
      <c r="C111" s="176"/>
      <c r="D111" s="51"/>
      <c r="E111" s="51"/>
      <c r="F111" s="51"/>
      <c r="G111" s="51"/>
      <c r="H111" s="51"/>
      <c r="I111" s="51"/>
      <c r="J111" s="176"/>
      <c r="K111" s="176"/>
      <c r="L111" s="176"/>
      <c r="M111" s="176"/>
      <c r="N111" s="176"/>
      <c r="O111" s="27"/>
    </row>
    <row r="112" spans="1:15">
      <c r="A112" s="27"/>
      <c r="B112" s="176"/>
      <c r="C112" s="176"/>
      <c r="D112" s="51"/>
      <c r="E112" s="51"/>
      <c r="F112" s="51"/>
      <c r="G112" s="51"/>
      <c r="H112" s="51"/>
      <c r="I112" s="51"/>
      <c r="J112" s="176"/>
      <c r="K112" s="176"/>
      <c r="L112" s="176"/>
      <c r="M112" s="176"/>
      <c r="N112" s="176"/>
      <c r="O112" s="27"/>
    </row>
    <row r="113" spans="1:15">
      <c r="A113" s="27"/>
      <c r="B113" s="176"/>
      <c r="C113" s="176"/>
      <c r="D113" s="51"/>
      <c r="E113" s="51"/>
      <c r="F113" s="51"/>
      <c r="G113" s="51"/>
      <c r="H113" s="51"/>
      <c r="I113" s="51"/>
      <c r="J113" s="176"/>
      <c r="K113" s="176"/>
      <c r="L113" s="176"/>
      <c r="M113" s="176"/>
      <c r="N113" s="176"/>
      <c r="O113" s="27"/>
    </row>
    <row r="114" spans="1:15">
      <c r="A114" s="27"/>
      <c r="B114" s="176"/>
      <c r="C114" s="176"/>
      <c r="D114" s="51"/>
      <c r="E114" s="51"/>
      <c r="F114" s="51"/>
      <c r="G114" s="51"/>
      <c r="H114" s="51"/>
      <c r="I114" s="51"/>
      <c r="J114" s="176"/>
      <c r="K114" s="176"/>
      <c r="L114" s="176"/>
      <c r="M114" s="176"/>
      <c r="N114" s="176"/>
      <c r="O114" s="27"/>
    </row>
    <row r="115" spans="1:15">
      <c r="A115" s="27"/>
      <c r="B115" s="176"/>
      <c r="C115" s="176"/>
      <c r="D115" s="51"/>
      <c r="E115" s="51"/>
      <c r="F115" s="51"/>
      <c r="G115" s="51"/>
      <c r="H115" s="51"/>
      <c r="I115" s="51"/>
      <c r="J115" s="176"/>
      <c r="K115" s="176"/>
      <c r="L115" s="176"/>
      <c r="M115" s="176"/>
      <c r="N115" s="176"/>
      <c r="O115" s="27"/>
    </row>
    <row r="116" spans="1:15">
      <c r="A116" s="27"/>
      <c r="B116" s="176"/>
      <c r="C116" s="176"/>
      <c r="D116" s="51"/>
      <c r="E116" s="51"/>
      <c r="F116" s="51"/>
      <c r="G116" s="51"/>
      <c r="H116" s="51"/>
      <c r="I116" s="51"/>
      <c r="J116" s="176"/>
      <c r="K116" s="176"/>
      <c r="L116" s="176"/>
      <c r="M116" s="176"/>
      <c r="N116" s="176"/>
      <c r="O116" s="27"/>
    </row>
    <row r="117" spans="1:15">
      <c r="A117" s="27"/>
      <c r="B117" s="176"/>
      <c r="C117" s="176"/>
      <c r="D117" s="51"/>
      <c r="E117" s="51"/>
      <c r="F117" s="51"/>
      <c r="G117" s="51"/>
      <c r="H117" s="51"/>
      <c r="I117" s="51"/>
      <c r="J117" s="176"/>
      <c r="K117" s="176"/>
      <c r="L117" s="176"/>
      <c r="M117" s="176"/>
      <c r="N117" s="176"/>
      <c r="O117" s="27"/>
    </row>
    <row r="118" spans="1:15">
      <c r="A118" s="27"/>
      <c r="B118" s="176"/>
      <c r="C118" s="176"/>
      <c r="D118" s="51"/>
      <c r="E118" s="51"/>
      <c r="F118" s="51"/>
      <c r="G118" s="51"/>
      <c r="H118" s="51"/>
      <c r="I118" s="51"/>
      <c r="J118" s="176"/>
      <c r="K118" s="176"/>
      <c r="L118" s="176"/>
      <c r="M118" s="176"/>
      <c r="N118" s="176"/>
      <c r="O118" s="27"/>
    </row>
    <row r="119" spans="1:15">
      <c r="A119" s="27"/>
      <c r="B119" s="176"/>
      <c r="C119" s="176"/>
      <c r="D119" s="51"/>
      <c r="E119" s="51"/>
      <c r="F119" s="51"/>
      <c r="G119" s="51"/>
      <c r="H119" s="51"/>
      <c r="I119" s="51"/>
      <c r="J119" s="176"/>
      <c r="K119" s="176"/>
      <c r="L119" s="176"/>
      <c r="M119" s="176"/>
      <c r="N119" s="176"/>
      <c r="O119" s="27"/>
    </row>
    <row r="120" spans="1:15">
      <c r="A120" s="27"/>
      <c r="B120" s="176"/>
      <c r="C120" s="176"/>
      <c r="D120" s="51"/>
      <c r="E120" s="51"/>
      <c r="F120" s="51"/>
      <c r="G120" s="51"/>
      <c r="H120" s="51"/>
      <c r="I120" s="51"/>
      <c r="J120" s="176"/>
      <c r="K120" s="176"/>
      <c r="L120" s="176"/>
      <c r="M120" s="176"/>
      <c r="N120" s="176"/>
      <c r="O120" s="27"/>
    </row>
    <row r="121" spans="1:15">
      <c r="A121" s="27"/>
      <c r="B121" s="176"/>
      <c r="C121" s="176"/>
      <c r="D121" s="51"/>
      <c r="E121" s="51"/>
      <c r="F121" s="51"/>
      <c r="G121" s="51"/>
      <c r="H121" s="51"/>
      <c r="I121" s="51"/>
      <c r="J121" s="176"/>
      <c r="K121" s="176"/>
      <c r="L121" s="176"/>
      <c r="M121" s="176"/>
      <c r="N121" s="176"/>
      <c r="O121" s="27"/>
    </row>
    <row r="122" spans="1:15">
      <c r="A122" s="27"/>
      <c r="B122" s="176"/>
      <c r="C122" s="176"/>
      <c r="D122" s="51"/>
      <c r="E122" s="51"/>
      <c r="F122" s="51"/>
      <c r="G122" s="51"/>
      <c r="H122" s="51"/>
      <c r="I122" s="51"/>
      <c r="J122" s="176"/>
      <c r="K122" s="176"/>
      <c r="L122" s="176"/>
      <c r="M122" s="176"/>
      <c r="N122" s="176"/>
      <c r="O122" s="27"/>
    </row>
    <row r="123" spans="1:15">
      <c r="A123" s="27"/>
      <c r="B123" s="176"/>
      <c r="C123" s="176"/>
      <c r="D123" s="51"/>
      <c r="E123" s="51"/>
      <c r="F123" s="51"/>
      <c r="G123" s="51"/>
      <c r="H123" s="51"/>
      <c r="I123" s="51"/>
      <c r="J123" s="176"/>
      <c r="K123" s="176"/>
      <c r="L123" s="176"/>
      <c r="M123" s="176"/>
      <c r="N123" s="176"/>
      <c r="O123" s="27"/>
    </row>
    <row r="124" spans="1:15">
      <c r="A124" s="27"/>
      <c r="B124" s="176"/>
      <c r="C124" s="176"/>
      <c r="D124" s="51"/>
      <c r="E124" s="51"/>
      <c r="F124" s="51"/>
      <c r="G124" s="51"/>
      <c r="H124" s="51"/>
      <c r="I124" s="51"/>
      <c r="J124" s="176"/>
      <c r="K124" s="176"/>
      <c r="L124" s="176"/>
      <c r="M124" s="176"/>
      <c r="N124" s="176"/>
      <c r="O124" s="27"/>
    </row>
    <row r="125" spans="1:15">
      <c r="A125" s="27"/>
      <c r="B125" s="176"/>
      <c r="C125" s="176"/>
      <c r="D125" s="51"/>
      <c r="E125" s="51"/>
      <c r="F125" s="51"/>
      <c r="G125" s="51"/>
      <c r="H125" s="51"/>
      <c r="I125" s="51"/>
      <c r="J125" s="176"/>
      <c r="K125" s="176"/>
      <c r="L125" s="176"/>
      <c r="M125" s="176"/>
      <c r="N125" s="176"/>
      <c r="O125" s="27"/>
    </row>
    <row r="126" spans="1:15">
      <c r="A126" s="27"/>
      <c r="B126" s="176"/>
      <c r="C126" s="176"/>
      <c r="D126" s="51"/>
      <c r="E126" s="51"/>
      <c r="F126" s="51"/>
      <c r="G126" s="51"/>
      <c r="H126" s="51"/>
      <c r="I126" s="51"/>
      <c r="J126" s="176"/>
      <c r="K126" s="176"/>
      <c r="L126" s="176"/>
      <c r="M126" s="176"/>
      <c r="N126" s="176"/>
      <c r="O126" s="27"/>
    </row>
    <row r="127" spans="1:15">
      <c r="A127" s="27"/>
      <c r="B127" s="176"/>
      <c r="C127" s="176"/>
      <c r="D127" s="51"/>
      <c r="E127" s="51"/>
      <c r="F127" s="51"/>
      <c r="G127" s="51"/>
      <c r="H127" s="51"/>
      <c r="I127" s="51"/>
      <c r="J127" s="176"/>
      <c r="K127" s="176"/>
      <c r="L127" s="176"/>
      <c r="M127" s="176"/>
      <c r="N127" s="176"/>
      <c r="O127" s="27"/>
    </row>
    <row r="128" spans="1:15">
      <c r="A128" s="27"/>
      <c r="B128" s="176"/>
      <c r="C128" s="176"/>
      <c r="D128" s="51"/>
      <c r="E128" s="51"/>
      <c r="F128" s="51"/>
      <c r="G128" s="51"/>
      <c r="H128" s="51"/>
      <c r="I128" s="51"/>
      <c r="J128" s="176"/>
      <c r="K128" s="176"/>
      <c r="L128" s="176"/>
      <c r="M128" s="176"/>
      <c r="N128" s="176"/>
      <c r="O128" s="27"/>
    </row>
    <row r="129" spans="1:15">
      <c r="A129" s="27"/>
      <c r="B129" s="176"/>
      <c r="C129" s="176"/>
      <c r="D129" s="176"/>
      <c r="E129" s="176"/>
      <c r="F129" s="176"/>
      <c r="G129" s="176"/>
      <c r="H129" s="176"/>
      <c r="I129" s="176"/>
      <c r="J129" s="176"/>
      <c r="K129" s="176"/>
      <c r="L129" s="176"/>
      <c r="M129" s="176"/>
      <c r="N129" s="176"/>
      <c r="O129" s="27"/>
    </row>
    <row r="130" spans="1:15">
      <c r="A130" s="27"/>
      <c r="B130" s="176"/>
      <c r="C130" s="176"/>
      <c r="D130" s="176"/>
      <c r="E130" s="176"/>
      <c r="F130" s="176"/>
      <c r="G130" s="176"/>
      <c r="H130" s="176"/>
      <c r="I130" s="176"/>
      <c r="J130" s="176"/>
      <c r="K130" s="176"/>
      <c r="L130" s="176"/>
      <c r="M130" s="176"/>
      <c r="N130" s="176"/>
      <c r="O130" s="27"/>
    </row>
    <row r="131" spans="1:15">
      <c r="A131" s="27"/>
      <c r="B131" s="176"/>
      <c r="C131" s="176"/>
      <c r="D131" s="176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27"/>
    </row>
    <row r="132" spans="1:15">
      <c r="A132" s="27"/>
      <c r="B132" s="176"/>
      <c r="C132" s="176"/>
      <c r="D132" s="176"/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27"/>
    </row>
    <row r="133" spans="1:15">
      <c r="A133" s="27"/>
      <c r="B133" s="176"/>
      <c r="C133" s="176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27"/>
    </row>
    <row r="134" spans="1:15" ht="115.5" customHeight="1">
      <c r="A134" s="27"/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27"/>
    </row>
    <row r="135" spans="1:15" ht="15.75" thickBot="1">
      <c r="A135" s="27"/>
      <c r="B135" s="176"/>
      <c r="C135" s="176"/>
      <c r="D135" s="176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27"/>
    </row>
    <row r="136" spans="1:15" ht="19.5" thickBot="1">
      <c r="A136" s="27"/>
      <c r="B136" s="176"/>
      <c r="C136" s="176"/>
      <c r="D136" s="176"/>
      <c r="E136" s="599" t="s">
        <v>209</v>
      </c>
      <c r="F136" s="600"/>
      <c r="G136" s="600"/>
      <c r="H136" s="600"/>
      <c r="I136" s="601"/>
      <c r="J136" s="176"/>
      <c r="K136" s="176"/>
      <c r="L136" s="176"/>
      <c r="M136" s="176"/>
      <c r="N136" s="176"/>
      <c r="O136" s="27"/>
    </row>
    <row r="137" spans="1:15" ht="15.75" thickBot="1">
      <c r="A137" s="27"/>
      <c r="B137" s="176"/>
      <c r="C137" s="176"/>
      <c r="D137" s="176"/>
      <c r="E137" s="607" t="s">
        <v>9</v>
      </c>
      <c r="F137" s="608"/>
      <c r="G137" s="608"/>
      <c r="H137" s="609"/>
      <c r="I137" s="213">
        <f>+'ACUM-DICIEMBRE'!B43</f>
        <v>0</v>
      </c>
      <c r="J137" s="176"/>
      <c r="K137" s="176"/>
      <c r="L137" s="176"/>
      <c r="M137" s="176"/>
      <c r="N137" s="176"/>
      <c r="O137" s="27"/>
    </row>
    <row r="138" spans="1:15" ht="16.5" thickBot="1">
      <c r="A138" s="27"/>
      <c r="B138" s="176"/>
      <c r="C138" s="176"/>
      <c r="D138" s="176"/>
      <c r="E138" s="176"/>
      <c r="F138" s="176"/>
      <c r="G138" s="176"/>
      <c r="H138" s="214" t="s">
        <v>2</v>
      </c>
      <c r="I138" s="211">
        <f>SUM(I137)</f>
        <v>0</v>
      </c>
      <c r="J138" s="176"/>
      <c r="K138" s="176"/>
      <c r="L138" s="176"/>
      <c r="M138" s="176"/>
      <c r="N138" s="176"/>
      <c r="O138" s="27"/>
    </row>
    <row r="139" spans="1:15">
      <c r="A139" s="27"/>
      <c r="B139" s="176"/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27"/>
    </row>
    <row r="140" spans="1:15" ht="15.75" thickBot="1">
      <c r="A140" s="27"/>
      <c r="B140" s="176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27"/>
    </row>
    <row r="141" spans="1:15" ht="19.5" thickBot="1">
      <c r="A141" s="27"/>
      <c r="B141" s="176"/>
      <c r="C141" s="176"/>
      <c r="D141" s="176"/>
      <c r="E141" s="599" t="s">
        <v>186</v>
      </c>
      <c r="F141" s="600"/>
      <c r="G141" s="600"/>
      <c r="H141" s="600"/>
      <c r="I141" s="601"/>
      <c r="J141" s="176"/>
      <c r="K141" s="176"/>
      <c r="L141" s="176"/>
      <c r="M141" s="176"/>
      <c r="N141" s="176"/>
      <c r="O141" s="27"/>
    </row>
    <row r="142" spans="1:15" ht="15.75" thickBot="1">
      <c r="A142" s="27"/>
      <c r="B142" s="176"/>
      <c r="C142" s="176"/>
      <c r="D142" s="176"/>
      <c r="E142" s="607" t="s">
        <v>194</v>
      </c>
      <c r="F142" s="608"/>
      <c r="G142" s="608"/>
      <c r="H142" s="609"/>
      <c r="I142" s="215">
        <f>+'ACUM-DICIEMBRE'!B83</f>
        <v>0</v>
      </c>
      <c r="J142" s="176"/>
      <c r="K142" s="176"/>
      <c r="L142" s="176"/>
      <c r="M142" s="176"/>
      <c r="N142" s="176"/>
      <c r="O142" s="27"/>
    </row>
    <row r="143" spans="1:15" ht="16.5" thickBot="1">
      <c r="A143" s="27"/>
      <c r="B143" s="176"/>
      <c r="C143" s="176"/>
      <c r="D143" s="176"/>
      <c r="E143" s="176"/>
      <c r="F143" s="176"/>
      <c r="G143" s="176"/>
      <c r="H143" s="214" t="s">
        <v>2</v>
      </c>
      <c r="I143" s="211">
        <f>SUM(I142)</f>
        <v>0</v>
      </c>
      <c r="J143" s="176"/>
      <c r="K143" s="176"/>
      <c r="L143" s="176"/>
      <c r="M143" s="176"/>
      <c r="N143" s="176"/>
      <c r="O143" s="27"/>
    </row>
    <row r="144" spans="1:15">
      <c r="A144" s="27"/>
      <c r="B144" s="176"/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27"/>
    </row>
    <row r="145" spans="1:15" ht="15.75" thickBot="1">
      <c r="A145" s="27"/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27"/>
    </row>
    <row r="146" spans="1:15" ht="19.5" thickBot="1">
      <c r="A146" s="27"/>
      <c r="B146" s="176"/>
      <c r="C146" s="176"/>
      <c r="D146" s="176"/>
      <c r="E146" s="610" t="s">
        <v>224</v>
      </c>
      <c r="F146" s="611"/>
      <c r="G146" s="611"/>
      <c r="H146" s="611"/>
      <c r="I146" s="612"/>
      <c r="J146" s="176"/>
      <c r="K146" s="176"/>
      <c r="L146" s="176"/>
      <c r="M146" s="176"/>
      <c r="N146" s="176"/>
      <c r="O146" s="27"/>
    </row>
    <row r="147" spans="1:15" ht="15.75" thickBot="1">
      <c r="A147" s="27"/>
      <c r="B147" s="176"/>
      <c r="C147" s="176"/>
      <c r="D147" s="176"/>
      <c r="E147" s="607" t="s">
        <v>362</v>
      </c>
      <c r="F147" s="608"/>
      <c r="G147" s="608"/>
      <c r="H147" s="609"/>
      <c r="I147" s="215">
        <f>+'ACUM-DICIEMBRE'!B87</f>
        <v>0</v>
      </c>
      <c r="J147" s="176"/>
      <c r="K147" s="176"/>
      <c r="L147" s="176"/>
      <c r="M147" s="176"/>
      <c r="N147" s="176"/>
      <c r="O147" s="27"/>
    </row>
    <row r="148" spans="1:15" ht="16.5" thickBot="1">
      <c r="A148" s="27"/>
      <c r="B148" s="176"/>
      <c r="C148" s="176"/>
      <c r="D148" s="176"/>
      <c r="E148" s="176"/>
      <c r="F148" s="176"/>
      <c r="G148" s="176"/>
      <c r="H148" s="214" t="s">
        <v>2</v>
      </c>
      <c r="I148" s="216">
        <f>SUM(I147)</f>
        <v>0</v>
      </c>
      <c r="J148" s="176"/>
      <c r="K148" s="176"/>
      <c r="L148" s="176"/>
      <c r="M148" s="176"/>
      <c r="N148" s="176"/>
      <c r="O148" s="27"/>
    </row>
    <row r="149" spans="1:15">
      <c r="A149" s="27"/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27"/>
    </row>
    <row r="150" spans="1:15" ht="15.75" thickBot="1">
      <c r="A150" s="27"/>
      <c r="B150" s="176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27"/>
    </row>
    <row r="151" spans="1:15" ht="19.5" thickBot="1">
      <c r="A151" s="27"/>
      <c r="B151" s="176"/>
      <c r="C151" s="176"/>
      <c r="D151" s="176"/>
      <c r="E151" s="610" t="s">
        <v>296</v>
      </c>
      <c r="F151" s="611"/>
      <c r="G151" s="611"/>
      <c r="H151" s="611"/>
      <c r="I151" s="612"/>
      <c r="J151" s="176"/>
      <c r="K151" s="176"/>
      <c r="L151" s="176"/>
      <c r="M151" s="176"/>
      <c r="N151" s="176"/>
      <c r="O151" s="27"/>
    </row>
    <row r="152" spans="1:15" ht="15.75" thickBot="1">
      <c r="A152" s="27"/>
      <c r="B152" s="176"/>
      <c r="C152" s="176"/>
      <c r="D152" s="176"/>
      <c r="E152" s="607" t="s">
        <v>296</v>
      </c>
      <c r="F152" s="608"/>
      <c r="G152" s="608"/>
      <c r="H152" s="609"/>
      <c r="I152" s="215">
        <f>+'ACUM-DICIEMBRE'!B110</f>
        <v>0</v>
      </c>
      <c r="J152" s="176"/>
      <c r="K152" s="176"/>
      <c r="L152" s="176"/>
      <c r="M152" s="176"/>
      <c r="N152" s="176"/>
      <c r="O152" s="27"/>
    </row>
    <row r="153" spans="1:15" ht="16.5" thickBot="1">
      <c r="A153" s="27"/>
      <c r="B153" s="176"/>
      <c r="C153" s="176"/>
      <c r="D153" s="176"/>
      <c r="E153" s="176"/>
      <c r="F153" s="176"/>
      <c r="G153" s="176"/>
      <c r="H153" s="214" t="s">
        <v>2</v>
      </c>
      <c r="I153" s="216">
        <f>SUM(I152)</f>
        <v>0</v>
      </c>
      <c r="J153" s="176"/>
      <c r="K153" s="176"/>
      <c r="L153" s="176"/>
      <c r="M153" s="176"/>
      <c r="N153" s="176"/>
      <c r="O153" s="27"/>
    </row>
    <row r="154" spans="1:15">
      <c r="A154" s="27"/>
      <c r="B154" s="176"/>
      <c r="C154" s="176"/>
      <c r="D154" s="176"/>
      <c r="E154" s="176"/>
      <c r="F154" s="176"/>
      <c r="G154" s="176"/>
      <c r="H154" s="176"/>
      <c r="I154" s="176"/>
      <c r="J154" s="176"/>
      <c r="K154" s="176"/>
      <c r="L154" s="176"/>
      <c r="M154" s="176"/>
      <c r="N154" s="176"/>
      <c r="O154" s="27"/>
    </row>
    <row r="155" spans="1:15" ht="15.75" thickBot="1">
      <c r="A155" s="27"/>
      <c r="B155" s="176"/>
      <c r="C155" s="176"/>
      <c r="D155" s="176"/>
      <c r="E155" s="176"/>
      <c r="F155" s="176"/>
      <c r="G155" s="176"/>
      <c r="H155" s="176"/>
      <c r="I155" s="176"/>
      <c r="J155" s="176"/>
      <c r="K155" s="176"/>
      <c r="L155" s="176"/>
      <c r="M155" s="176"/>
      <c r="N155" s="176"/>
      <c r="O155" s="27"/>
    </row>
    <row r="156" spans="1:15" ht="19.5" thickBot="1">
      <c r="A156" s="27"/>
      <c r="B156" s="176"/>
      <c r="C156" s="176"/>
      <c r="D156" s="599" t="s">
        <v>188</v>
      </c>
      <c r="E156" s="600"/>
      <c r="F156" s="600"/>
      <c r="G156" s="600"/>
      <c r="H156" s="600"/>
      <c r="I156" s="601"/>
      <c r="J156" s="176"/>
      <c r="K156" s="176"/>
      <c r="L156" s="176"/>
      <c r="M156" s="176"/>
      <c r="N156" s="176"/>
      <c r="O156" s="27"/>
    </row>
    <row r="157" spans="1:15" ht="15.75" thickBot="1">
      <c r="A157" s="27"/>
      <c r="B157" s="176"/>
      <c r="C157" s="176"/>
      <c r="D157" s="217">
        <v>1</v>
      </c>
      <c r="E157" s="218" t="s">
        <v>28</v>
      </c>
      <c r="F157" s="219"/>
      <c r="G157" s="220"/>
      <c r="H157" s="449">
        <f>+'ACUM-DICIEMBRE'!B92</f>
        <v>0</v>
      </c>
      <c r="I157" s="222" t="e">
        <f>H157/H162</f>
        <v>#DIV/0!</v>
      </c>
      <c r="J157" s="176"/>
      <c r="K157" s="176"/>
      <c r="L157" s="176"/>
      <c r="M157" s="176"/>
      <c r="N157" s="176"/>
      <c r="O157" s="27"/>
    </row>
    <row r="158" spans="1:15" ht="15.75" thickBot="1">
      <c r="A158" s="27"/>
      <c r="B158" s="176"/>
      <c r="C158" s="176"/>
      <c r="D158" s="217">
        <v>2</v>
      </c>
      <c r="E158" s="218" t="s">
        <v>29</v>
      </c>
      <c r="F158" s="219"/>
      <c r="G158" s="220"/>
      <c r="H158" s="449">
        <f>+'ACUM-DICIEMBRE'!B93</f>
        <v>0</v>
      </c>
      <c r="I158" s="210" t="e">
        <f>H158/H162</f>
        <v>#DIV/0!</v>
      </c>
      <c r="J158" s="176"/>
      <c r="K158" s="176"/>
      <c r="L158" s="176"/>
      <c r="M158" s="176"/>
      <c r="N158" s="176"/>
      <c r="O158" s="27"/>
    </row>
    <row r="159" spans="1:15" ht="15.75" thickBot="1">
      <c r="A159" s="27"/>
      <c r="B159" s="176"/>
      <c r="C159" s="176"/>
      <c r="D159" s="448">
        <v>4</v>
      </c>
      <c r="E159" s="224" t="s">
        <v>18</v>
      </c>
      <c r="F159" s="219"/>
      <c r="G159" s="220"/>
      <c r="H159" s="449">
        <f>+'ACUM-DICIEMBRE'!B95</f>
        <v>0</v>
      </c>
      <c r="I159" s="225" t="e">
        <f>H159/H162</f>
        <v>#DIV/0!</v>
      </c>
      <c r="J159" s="176"/>
      <c r="K159" s="176"/>
      <c r="L159" s="176"/>
      <c r="M159" s="176"/>
      <c r="N159" s="176"/>
      <c r="O159" s="27"/>
    </row>
    <row r="160" spans="1:15" ht="15.75" thickBot="1">
      <c r="A160" s="27"/>
      <c r="B160" s="176"/>
      <c r="C160" s="176"/>
      <c r="D160" s="217">
        <v>3</v>
      </c>
      <c r="E160" s="218" t="s">
        <v>30</v>
      </c>
      <c r="F160" s="219"/>
      <c r="G160" s="220"/>
      <c r="H160" s="449">
        <f>+'ACUM-DICIEMBRE'!B94</f>
        <v>0</v>
      </c>
      <c r="I160" s="210" t="e">
        <f>H160/H162</f>
        <v>#DIV/0!</v>
      </c>
      <c r="J160" s="176"/>
      <c r="K160" s="176"/>
      <c r="L160" s="176"/>
      <c r="M160" s="176"/>
      <c r="N160" s="176"/>
      <c r="O160" s="27"/>
    </row>
    <row r="161" spans="1:15" ht="15.75" thickBot="1">
      <c r="A161" s="27"/>
      <c r="B161" s="176"/>
      <c r="C161" s="176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27"/>
    </row>
    <row r="162" spans="1:15" s="169" customFormat="1" ht="16.5" thickBot="1">
      <c r="A162" s="166"/>
      <c r="B162" s="176"/>
      <c r="C162" s="176"/>
      <c r="D162" s="176"/>
      <c r="E162" s="176"/>
      <c r="F162" s="176"/>
      <c r="G162" s="211" t="s">
        <v>2</v>
      </c>
      <c r="H162" s="216">
        <f>SUM(H157:H160)</f>
        <v>0</v>
      </c>
      <c r="I162" s="226" t="e">
        <f>SUM(I157:I160)</f>
        <v>#DIV/0!</v>
      </c>
      <c r="J162" s="176"/>
      <c r="K162" s="176"/>
      <c r="L162" s="176"/>
      <c r="M162" s="176"/>
      <c r="N162" s="176"/>
      <c r="O162" s="166"/>
    </row>
    <row r="163" spans="1:15" s="169" customFormat="1" ht="15.75">
      <c r="A163" s="166"/>
      <c r="B163" s="176"/>
      <c r="C163" s="176"/>
      <c r="D163" s="176"/>
      <c r="E163" s="176"/>
      <c r="F163" s="176"/>
      <c r="G163" s="176"/>
      <c r="H163" s="176"/>
      <c r="I163" s="176"/>
      <c r="J163" s="176"/>
      <c r="K163" s="176"/>
      <c r="L163" s="176"/>
      <c r="M163" s="176"/>
      <c r="N163" s="176"/>
      <c r="O163" s="166"/>
    </row>
    <row r="164" spans="1:15" s="169" customFormat="1" ht="2.25" customHeight="1">
      <c r="A164" s="166"/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66"/>
    </row>
    <row r="165" spans="1:15" s="169" customFormat="1" ht="12.75" customHeight="1">
      <c r="A165" s="166"/>
      <c r="B165" s="176"/>
      <c r="C165" s="176"/>
      <c r="D165" s="176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66"/>
    </row>
    <row r="166" spans="1:15" hidden="1">
      <c r="A166" s="27"/>
      <c r="B166" s="176"/>
      <c r="C166" s="176"/>
      <c r="D166" s="176"/>
      <c r="E166" s="176"/>
      <c r="F166" s="176"/>
      <c r="G166" s="176"/>
      <c r="H166" s="176"/>
      <c r="I166" s="176"/>
      <c r="J166" s="176"/>
      <c r="K166" s="176"/>
      <c r="L166" s="176"/>
      <c r="M166" s="176"/>
      <c r="N166" s="176"/>
      <c r="O166" s="27"/>
    </row>
    <row r="167" spans="1:15" ht="1.5" customHeight="1">
      <c r="A167" s="27"/>
      <c r="B167" s="176"/>
      <c r="C167" s="176"/>
      <c r="D167" s="176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27"/>
    </row>
    <row r="168" spans="1:15">
      <c r="A168" s="27"/>
      <c r="B168" s="176"/>
      <c r="C168" s="176"/>
      <c r="D168" s="176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27"/>
    </row>
    <row r="169" spans="1:15">
      <c r="A169" s="27"/>
      <c r="B169" s="176"/>
      <c r="C169" s="176"/>
      <c r="D169" s="176"/>
      <c r="E169" s="176"/>
      <c r="F169" s="176"/>
      <c r="G169" s="176"/>
      <c r="H169" s="176"/>
      <c r="I169" s="176"/>
      <c r="J169" s="176"/>
      <c r="K169" s="176"/>
      <c r="L169" s="176"/>
      <c r="M169" s="176"/>
      <c r="N169" s="176"/>
      <c r="O169" s="27"/>
    </row>
    <row r="170" spans="1:15">
      <c r="A170" s="27"/>
      <c r="B170" s="176"/>
      <c r="C170" s="176"/>
      <c r="D170" s="176"/>
      <c r="E170" s="176"/>
      <c r="F170" s="176"/>
      <c r="G170" s="176"/>
      <c r="H170" s="176"/>
      <c r="I170" s="176"/>
      <c r="J170" s="176"/>
      <c r="K170" s="176"/>
      <c r="L170" s="176"/>
      <c r="M170" s="176"/>
      <c r="N170" s="176"/>
      <c r="O170" s="27"/>
    </row>
    <row r="171" spans="1:15">
      <c r="A171" s="27"/>
      <c r="B171" s="176"/>
      <c r="C171" s="176"/>
      <c r="D171" s="176"/>
      <c r="E171" s="176"/>
      <c r="F171" s="176"/>
      <c r="G171" s="176"/>
      <c r="H171" s="176"/>
      <c r="I171" s="176"/>
      <c r="J171" s="176"/>
      <c r="K171" s="176"/>
      <c r="L171" s="176"/>
      <c r="M171" s="176"/>
      <c r="N171" s="176"/>
      <c r="O171" s="27"/>
    </row>
    <row r="172" spans="1:15">
      <c r="A172" s="27"/>
      <c r="B172" s="176"/>
      <c r="C172" s="176"/>
      <c r="D172" s="176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27"/>
    </row>
    <row r="173" spans="1:15">
      <c r="A173" s="27"/>
      <c r="B173" s="176"/>
      <c r="C173" s="176"/>
      <c r="D173" s="176"/>
      <c r="E173" s="176"/>
      <c r="F173" s="176"/>
      <c r="G173" s="176"/>
      <c r="H173" s="176"/>
      <c r="I173" s="176"/>
      <c r="J173" s="176"/>
      <c r="K173" s="176"/>
      <c r="L173" s="176"/>
      <c r="M173" s="176"/>
      <c r="N173" s="176"/>
      <c r="O173" s="27"/>
    </row>
    <row r="174" spans="1:15">
      <c r="A174" s="27"/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27"/>
    </row>
    <row r="175" spans="1:15">
      <c r="A175" s="27"/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27"/>
    </row>
    <row r="176" spans="1:15">
      <c r="A176" s="27"/>
      <c r="B176" s="176"/>
      <c r="C176" s="176"/>
      <c r="D176" s="176"/>
      <c r="E176" s="176"/>
      <c r="F176" s="176"/>
      <c r="G176" s="176"/>
      <c r="H176" s="176"/>
      <c r="I176" s="176"/>
      <c r="J176" s="176"/>
      <c r="K176" s="176"/>
      <c r="L176" s="176"/>
      <c r="M176" s="176"/>
      <c r="N176" s="176"/>
      <c r="O176" s="27"/>
    </row>
    <row r="177" spans="1:15">
      <c r="A177" s="27"/>
      <c r="B177" s="176"/>
      <c r="C177" s="176"/>
      <c r="D177" s="176"/>
      <c r="E177" s="176"/>
      <c r="F177" s="176"/>
      <c r="G177" s="176"/>
      <c r="H177" s="176"/>
      <c r="I177" s="176"/>
      <c r="J177" s="176"/>
      <c r="K177" s="176"/>
      <c r="L177" s="176"/>
      <c r="M177" s="176"/>
      <c r="N177" s="176"/>
      <c r="O177" s="27"/>
    </row>
    <row r="178" spans="1:15">
      <c r="A178" s="27"/>
      <c r="B178" s="176"/>
      <c r="C178" s="176"/>
      <c r="D178" s="176"/>
      <c r="E178" s="176"/>
      <c r="F178" s="176"/>
      <c r="G178" s="176"/>
      <c r="H178" s="176"/>
      <c r="I178" s="176"/>
      <c r="J178" s="176"/>
      <c r="K178" s="176"/>
      <c r="L178" s="176"/>
      <c r="M178" s="176"/>
      <c r="N178" s="176"/>
      <c r="O178" s="27"/>
    </row>
    <row r="179" spans="1:15">
      <c r="A179" s="27"/>
      <c r="B179" s="176"/>
      <c r="C179" s="176"/>
      <c r="D179" s="51"/>
      <c r="E179" s="51"/>
      <c r="F179" s="51"/>
      <c r="G179" s="61"/>
      <c r="H179" s="51"/>
      <c r="I179" s="51"/>
      <c r="J179" s="176"/>
      <c r="K179" s="176"/>
      <c r="L179" s="176"/>
      <c r="M179" s="176"/>
      <c r="N179" s="176"/>
      <c r="O179" s="27"/>
    </row>
    <row r="180" spans="1:15">
      <c r="A180" s="27"/>
      <c r="B180" s="176"/>
      <c r="C180" s="176"/>
      <c r="D180" s="51"/>
      <c r="E180" s="51"/>
      <c r="F180" s="51"/>
      <c r="G180" s="61"/>
      <c r="H180" s="51"/>
      <c r="I180" s="51"/>
      <c r="J180" s="176"/>
      <c r="K180" s="176"/>
      <c r="L180" s="176"/>
      <c r="M180" s="176"/>
      <c r="N180" s="176"/>
      <c r="O180" s="27"/>
    </row>
    <row r="181" spans="1:15">
      <c r="A181" s="27"/>
      <c r="B181" s="176"/>
      <c r="C181" s="176"/>
      <c r="D181" s="51"/>
      <c r="E181" s="51"/>
      <c r="F181" s="51"/>
      <c r="G181" s="61"/>
      <c r="H181" s="51"/>
      <c r="I181" s="51"/>
      <c r="J181" s="176"/>
      <c r="K181" s="176"/>
      <c r="L181" s="176"/>
      <c r="M181" s="176"/>
      <c r="N181" s="176"/>
      <c r="O181" s="27"/>
    </row>
    <row r="182" spans="1:15">
      <c r="A182" s="27"/>
      <c r="B182" s="176"/>
      <c r="C182" s="176"/>
      <c r="D182" s="51"/>
      <c r="E182" s="51"/>
      <c r="F182" s="51"/>
      <c r="G182" s="61"/>
      <c r="H182" s="51"/>
      <c r="I182" s="51"/>
      <c r="J182" s="176"/>
      <c r="K182" s="176"/>
      <c r="L182" s="176"/>
      <c r="M182" s="176"/>
      <c r="N182" s="176"/>
      <c r="O182" s="27"/>
    </row>
    <row r="183" spans="1:15">
      <c r="A183" s="27"/>
      <c r="B183" s="176"/>
      <c r="C183" s="176"/>
      <c r="D183" s="51"/>
      <c r="E183" s="51"/>
      <c r="F183" s="51"/>
      <c r="G183" s="61"/>
      <c r="H183" s="51"/>
      <c r="I183" s="51"/>
      <c r="J183" s="176"/>
      <c r="K183" s="176"/>
      <c r="L183" s="176"/>
      <c r="M183" s="176"/>
      <c r="N183" s="176"/>
      <c r="O183" s="27"/>
    </row>
    <row r="184" spans="1:15">
      <c r="A184" s="27"/>
      <c r="B184" s="176"/>
      <c r="C184" s="176"/>
      <c r="D184" s="51"/>
      <c r="E184" s="51"/>
      <c r="F184" s="51"/>
      <c r="G184" s="61"/>
      <c r="H184" s="51"/>
      <c r="I184" s="51"/>
      <c r="J184" s="176"/>
      <c r="K184" s="176"/>
      <c r="L184" s="176"/>
      <c r="M184" s="176"/>
      <c r="N184" s="176"/>
      <c r="O184" s="27"/>
    </row>
    <row r="185" spans="1:15">
      <c r="A185" s="27"/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6"/>
      <c r="N185" s="176"/>
      <c r="O185" s="27"/>
    </row>
    <row r="186" spans="1:15">
      <c r="A186" s="27"/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27"/>
    </row>
    <row r="187" spans="1:15">
      <c r="A187" s="27"/>
      <c r="B187" s="176"/>
      <c r="C187" s="176"/>
      <c r="D187" s="176"/>
      <c r="E187" s="176"/>
      <c r="F187" s="176"/>
      <c r="G187" s="176"/>
      <c r="H187" s="176"/>
      <c r="I187" s="176"/>
      <c r="J187" s="176"/>
      <c r="K187" s="176"/>
      <c r="L187" s="176"/>
      <c r="M187" s="176"/>
      <c r="N187" s="176"/>
      <c r="O187" s="27"/>
    </row>
    <row r="188" spans="1:15">
      <c r="A188" s="27"/>
      <c r="B188" s="176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27"/>
    </row>
    <row r="189" spans="1:15">
      <c r="A189" s="27"/>
      <c r="B189" s="176"/>
      <c r="C189" s="176"/>
      <c r="D189" s="176"/>
      <c r="E189" s="176"/>
      <c r="F189" s="176"/>
      <c r="G189" s="176"/>
      <c r="H189" s="176"/>
      <c r="I189" s="176"/>
      <c r="J189" s="176"/>
      <c r="K189" s="176"/>
      <c r="L189" s="176"/>
      <c r="M189" s="176"/>
      <c r="N189" s="176"/>
      <c r="O189" s="27"/>
    </row>
    <row r="190" spans="1:15">
      <c r="A190" s="27"/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27"/>
    </row>
    <row r="191" spans="1:15" ht="15.75" thickBot="1">
      <c r="A191" s="27"/>
      <c r="B191" s="176"/>
      <c r="C191" s="176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27"/>
    </row>
    <row r="192" spans="1:15" ht="19.5" thickBot="1">
      <c r="A192" s="27"/>
      <c r="B192" s="176"/>
      <c r="C192" s="176"/>
      <c r="D192" s="599" t="s">
        <v>189</v>
      </c>
      <c r="E192" s="600"/>
      <c r="F192" s="600"/>
      <c r="G192" s="600"/>
      <c r="H192" s="600"/>
      <c r="I192" s="601"/>
      <c r="J192" s="176"/>
      <c r="K192" s="176"/>
      <c r="L192" s="176"/>
      <c r="M192" s="176"/>
      <c r="N192" s="176"/>
      <c r="O192" s="27"/>
    </row>
    <row r="193" spans="1:15" ht="15.75" thickBot="1">
      <c r="A193" s="27"/>
      <c r="B193" s="176"/>
      <c r="C193" s="176"/>
      <c r="D193" s="217">
        <v>1</v>
      </c>
      <c r="E193" s="588" t="s">
        <v>210</v>
      </c>
      <c r="F193" s="589"/>
      <c r="G193" s="584"/>
      <c r="H193" s="200">
        <f>+'ACUM-DICIEMBRE'!B100</f>
        <v>0</v>
      </c>
      <c r="I193" s="222" t="e">
        <f>H193/H198</f>
        <v>#DIV/0!</v>
      </c>
      <c r="J193" s="176"/>
      <c r="K193" s="176"/>
      <c r="L193" s="176"/>
      <c r="M193" s="176"/>
      <c r="N193" s="176"/>
      <c r="O193" s="27"/>
    </row>
    <row r="194" spans="1:15" ht="15.75" thickBot="1">
      <c r="A194" s="27"/>
      <c r="B194" s="176"/>
      <c r="C194" s="176"/>
      <c r="D194" s="217">
        <v>2</v>
      </c>
      <c r="E194" s="588" t="s">
        <v>35</v>
      </c>
      <c r="F194" s="589"/>
      <c r="G194" s="584"/>
      <c r="H194" s="200">
        <f>+'ACUM-DICIEMBRE'!B103</f>
        <v>0</v>
      </c>
      <c r="I194" s="210" t="e">
        <f>H194/H198</f>
        <v>#DIV/0!</v>
      </c>
      <c r="J194" s="176"/>
      <c r="K194" s="176"/>
      <c r="L194" s="176"/>
      <c r="M194" s="176"/>
      <c r="N194" s="176"/>
      <c r="O194" s="27"/>
    </row>
    <row r="195" spans="1:15" ht="15.75" thickBot="1">
      <c r="A195" s="27"/>
      <c r="B195" s="176"/>
      <c r="C195" s="176"/>
      <c r="D195" s="217">
        <v>3</v>
      </c>
      <c r="E195" s="588" t="s">
        <v>211</v>
      </c>
      <c r="F195" s="589"/>
      <c r="G195" s="584"/>
      <c r="H195" s="200">
        <f>+'ACUM-DICIEMBRE'!B101</f>
        <v>0</v>
      </c>
      <c r="I195" s="210" t="e">
        <f>H195/H198</f>
        <v>#DIV/0!</v>
      </c>
      <c r="J195" s="176"/>
      <c r="K195" s="176"/>
      <c r="L195" s="176"/>
      <c r="M195" s="176"/>
      <c r="N195" s="176"/>
      <c r="O195" s="27"/>
    </row>
    <row r="196" spans="1:15" ht="15.75" thickBot="1">
      <c r="A196" s="27"/>
      <c r="B196" s="176"/>
      <c r="C196" s="176"/>
      <c r="D196" s="217">
        <v>4</v>
      </c>
      <c r="E196" s="588" t="s">
        <v>34</v>
      </c>
      <c r="F196" s="589"/>
      <c r="G196" s="584"/>
      <c r="H196" s="200">
        <f>+'ACUM-DICIEMBRE'!B102</f>
        <v>0</v>
      </c>
      <c r="I196" s="225" t="e">
        <f>H196/H198</f>
        <v>#DIV/0!</v>
      </c>
      <c r="J196" s="176"/>
      <c r="K196" s="176"/>
      <c r="L196" s="176"/>
      <c r="M196" s="176"/>
      <c r="N196" s="176"/>
      <c r="O196" s="27"/>
    </row>
    <row r="197" spans="1:15" ht="15.75" thickBot="1">
      <c r="A197" s="27"/>
      <c r="B197" s="176"/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27"/>
    </row>
    <row r="198" spans="1:15" s="169" customFormat="1" ht="16.5" thickBot="1">
      <c r="A198" s="166"/>
      <c r="B198" s="176"/>
      <c r="C198" s="176"/>
      <c r="D198" s="176"/>
      <c r="E198" s="176"/>
      <c r="F198" s="176"/>
      <c r="G198" s="211" t="s">
        <v>2</v>
      </c>
      <c r="H198" s="201">
        <f>SUM(H193:H196)</f>
        <v>0</v>
      </c>
      <c r="I198" s="212" t="e">
        <f>SUM(I193:I196)</f>
        <v>#DIV/0!</v>
      </c>
      <c r="J198" s="176"/>
      <c r="K198" s="176"/>
      <c r="L198" s="176"/>
      <c r="M198" s="176"/>
      <c r="N198" s="176"/>
      <c r="O198" s="166"/>
    </row>
    <row r="199" spans="1:15">
      <c r="A199" s="27"/>
      <c r="B199" s="176"/>
      <c r="C199" s="176"/>
      <c r="D199" s="176"/>
      <c r="E199" s="176"/>
      <c r="F199" s="176"/>
      <c r="G199" s="176"/>
      <c r="H199" s="176"/>
      <c r="I199" s="176"/>
      <c r="J199" s="176"/>
      <c r="K199" s="176"/>
      <c r="L199" s="176"/>
      <c r="M199" s="176"/>
      <c r="N199" s="176"/>
      <c r="O199" s="27"/>
    </row>
    <row r="200" spans="1:15">
      <c r="A200" s="27"/>
      <c r="B200" s="176"/>
      <c r="C200" s="176"/>
      <c r="D200" s="176"/>
      <c r="E200" s="176"/>
      <c r="F200" s="176"/>
      <c r="G200" s="176"/>
      <c r="H200" s="176"/>
      <c r="I200" s="176"/>
      <c r="J200" s="176"/>
      <c r="K200" s="176"/>
      <c r="L200" s="176"/>
      <c r="M200" s="176"/>
      <c r="N200" s="176"/>
      <c r="O200" s="27"/>
    </row>
    <row r="201" spans="1:15">
      <c r="A201" s="27"/>
      <c r="B201" s="176"/>
      <c r="C201" s="176"/>
      <c r="D201" s="51"/>
      <c r="E201" s="51"/>
      <c r="F201" s="51"/>
      <c r="G201" s="51"/>
      <c r="H201" s="51"/>
      <c r="I201" s="51"/>
      <c r="J201" s="176"/>
      <c r="K201" s="176"/>
      <c r="L201" s="176"/>
      <c r="M201" s="176"/>
      <c r="N201" s="176"/>
      <c r="O201" s="27"/>
    </row>
    <row r="202" spans="1:15">
      <c r="A202" s="27"/>
      <c r="B202" s="176"/>
      <c r="C202" s="176"/>
      <c r="D202" s="51"/>
      <c r="E202" s="51"/>
      <c r="F202" s="51"/>
      <c r="G202" s="51"/>
      <c r="H202" s="51"/>
      <c r="I202" s="51"/>
      <c r="J202" s="176"/>
      <c r="K202" s="176"/>
      <c r="L202" s="176"/>
      <c r="M202" s="176"/>
      <c r="N202" s="176"/>
      <c r="O202" s="27"/>
    </row>
    <row r="203" spans="1:15">
      <c r="A203" s="27"/>
      <c r="B203" s="176"/>
      <c r="C203" s="176"/>
      <c r="D203" s="51"/>
      <c r="E203" s="51"/>
      <c r="F203" s="51"/>
      <c r="G203" s="51"/>
      <c r="H203" s="51"/>
      <c r="I203" s="51"/>
      <c r="J203" s="176"/>
      <c r="K203" s="176"/>
      <c r="L203" s="176"/>
      <c r="M203" s="176"/>
      <c r="N203" s="176"/>
      <c r="O203" s="27"/>
    </row>
    <row r="204" spans="1:15">
      <c r="A204" s="27"/>
      <c r="B204" s="176"/>
      <c r="C204" s="176"/>
      <c r="D204" s="51"/>
      <c r="E204" s="51"/>
      <c r="F204" s="51"/>
      <c r="G204" s="51"/>
      <c r="H204" s="51"/>
      <c r="I204" s="51"/>
      <c r="J204" s="176"/>
      <c r="K204" s="176"/>
      <c r="L204" s="176"/>
      <c r="M204" s="176"/>
      <c r="N204" s="176"/>
      <c r="O204" s="27"/>
    </row>
    <row r="205" spans="1:15">
      <c r="A205" s="27"/>
      <c r="B205" s="176"/>
      <c r="C205" s="176"/>
      <c r="D205" s="51"/>
      <c r="E205" s="51"/>
      <c r="F205" s="51"/>
      <c r="G205" s="51"/>
      <c r="H205" s="51"/>
      <c r="I205" s="51"/>
      <c r="J205" s="176"/>
      <c r="K205" s="176"/>
      <c r="L205" s="176"/>
      <c r="M205" s="176"/>
      <c r="N205" s="176"/>
      <c r="O205" s="27"/>
    </row>
    <row r="206" spans="1:15">
      <c r="A206" s="27"/>
      <c r="B206" s="176"/>
      <c r="C206" s="176"/>
      <c r="D206" s="51"/>
      <c r="E206" s="51"/>
      <c r="F206" s="51"/>
      <c r="G206" s="51"/>
      <c r="H206" s="51"/>
      <c r="I206" s="51"/>
      <c r="J206" s="176"/>
      <c r="K206" s="176"/>
      <c r="L206" s="176"/>
      <c r="M206" s="176"/>
      <c r="N206" s="176"/>
      <c r="O206" s="27"/>
    </row>
    <row r="207" spans="1:15">
      <c r="A207" s="27"/>
      <c r="B207" s="176"/>
      <c r="C207" s="176"/>
      <c r="D207" s="51"/>
      <c r="E207" s="51"/>
      <c r="F207" s="51"/>
      <c r="G207" s="51"/>
      <c r="H207" s="51"/>
      <c r="I207" s="51"/>
      <c r="J207" s="176"/>
      <c r="K207" s="176"/>
      <c r="L207" s="176"/>
      <c r="M207" s="176"/>
      <c r="N207" s="176"/>
      <c r="O207" s="27"/>
    </row>
    <row r="208" spans="1:15">
      <c r="A208" s="27"/>
      <c r="B208" s="176"/>
      <c r="C208" s="176"/>
      <c r="D208" s="51"/>
      <c r="E208" s="51"/>
      <c r="F208" s="51"/>
      <c r="G208" s="51"/>
      <c r="H208" s="51"/>
      <c r="I208" s="51"/>
      <c r="J208" s="176"/>
      <c r="K208" s="176"/>
      <c r="L208" s="176"/>
      <c r="M208" s="176"/>
      <c r="N208" s="176"/>
      <c r="O208" s="27"/>
    </row>
    <row r="209" spans="1:15">
      <c r="A209" s="27"/>
      <c r="B209" s="176"/>
      <c r="C209" s="176"/>
      <c r="D209" s="51"/>
      <c r="E209" s="51"/>
      <c r="F209" s="51"/>
      <c r="G209" s="51"/>
      <c r="H209" s="51"/>
      <c r="I209" s="51"/>
      <c r="J209" s="176"/>
      <c r="K209" s="176"/>
      <c r="L209" s="176"/>
      <c r="M209" s="176"/>
      <c r="N209" s="176"/>
      <c r="O209" s="27"/>
    </row>
    <row r="210" spans="1:15">
      <c r="A210" s="27"/>
      <c r="B210" s="176"/>
      <c r="C210" s="176"/>
      <c r="D210" s="51"/>
      <c r="E210" s="51"/>
      <c r="F210" s="51"/>
      <c r="G210" s="51"/>
      <c r="H210" s="51"/>
      <c r="I210" s="51"/>
      <c r="J210" s="176"/>
      <c r="K210" s="176"/>
      <c r="L210" s="176"/>
      <c r="M210" s="176"/>
      <c r="N210" s="176"/>
      <c r="O210" s="27"/>
    </row>
    <row r="211" spans="1:15">
      <c r="A211" s="27"/>
      <c r="B211" s="176"/>
      <c r="C211" s="176"/>
      <c r="D211" s="51"/>
      <c r="E211" s="51"/>
      <c r="F211" s="51"/>
      <c r="G211" s="51"/>
      <c r="H211" s="51"/>
      <c r="I211" s="51"/>
      <c r="J211" s="176"/>
      <c r="K211" s="176"/>
      <c r="L211" s="176"/>
      <c r="M211" s="176"/>
      <c r="N211" s="176"/>
      <c r="O211" s="27"/>
    </row>
    <row r="212" spans="1:15">
      <c r="A212" s="27"/>
      <c r="B212" s="176"/>
      <c r="C212" s="176"/>
      <c r="D212" s="51"/>
      <c r="E212" s="51"/>
      <c r="F212" s="51"/>
      <c r="G212" s="51"/>
      <c r="H212" s="51"/>
      <c r="I212" s="51"/>
      <c r="J212" s="176"/>
      <c r="K212" s="176"/>
      <c r="L212" s="176"/>
      <c r="M212" s="176"/>
      <c r="N212" s="176"/>
      <c r="O212" s="27"/>
    </row>
    <row r="213" spans="1:15">
      <c r="A213" s="27"/>
      <c r="B213" s="176"/>
      <c r="C213" s="176"/>
      <c r="D213" s="51"/>
      <c r="E213" s="51"/>
      <c r="F213" s="51"/>
      <c r="G213" s="51"/>
      <c r="H213" s="51"/>
      <c r="I213" s="51"/>
      <c r="J213" s="176"/>
      <c r="K213" s="176"/>
      <c r="L213" s="176"/>
      <c r="M213" s="176"/>
      <c r="N213" s="176"/>
      <c r="O213" s="27"/>
    </row>
    <row r="214" spans="1:15">
      <c r="A214" s="27"/>
      <c r="B214" s="176"/>
      <c r="C214" s="176"/>
      <c r="D214" s="176"/>
      <c r="E214" s="176"/>
      <c r="F214" s="176"/>
      <c r="G214" s="176"/>
      <c r="H214" s="176"/>
      <c r="I214" s="176"/>
      <c r="J214" s="176"/>
      <c r="K214" s="176"/>
      <c r="L214" s="176"/>
      <c r="M214" s="176"/>
      <c r="N214" s="176"/>
      <c r="O214" s="27"/>
    </row>
    <row r="215" spans="1:15">
      <c r="A215" s="27"/>
      <c r="B215" s="176"/>
      <c r="C215" s="176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27"/>
    </row>
    <row r="216" spans="1:15">
      <c r="A216" s="27"/>
      <c r="B216" s="176"/>
      <c r="C216" s="176"/>
      <c r="D216" s="176"/>
      <c r="E216" s="176"/>
      <c r="F216" s="176"/>
      <c r="G216" s="176"/>
      <c r="H216" s="176"/>
      <c r="I216" s="176"/>
      <c r="J216" s="176"/>
      <c r="K216" s="176"/>
      <c r="L216" s="176"/>
      <c r="M216" s="176"/>
      <c r="N216" s="176"/>
      <c r="O216" s="27"/>
    </row>
    <row r="217" spans="1:15">
      <c r="A217" s="27"/>
      <c r="B217" s="176"/>
      <c r="C217" s="176"/>
      <c r="D217" s="176"/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27"/>
    </row>
    <row r="218" spans="1:15">
      <c r="A218" s="27"/>
      <c r="B218" s="176"/>
      <c r="C218" s="176"/>
      <c r="D218" s="176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27"/>
    </row>
    <row r="219" spans="1:15">
      <c r="A219" s="27"/>
      <c r="B219" s="176"/>
      <c r="C219" s="176"/>
      <c r="D219" s="176"/>
      <c r="E219" s="176"/>
      <c r="F219" s="176"/>
      <c r="G219" s="176"/>
      <c r="H219" s="176"/>
      <c r="I219" s="176"/>
      <c r="J219" s="176"/>
      <c r="K219" s="176"/>
      <c r="L219" s="176"/>
      <c r="M219" s="176"/>
      <c r="N219" s="176"/>
      <c r="O219" s="27"/>
    </row>
    <row r="220" spans="1:15">
      <c r="A220" s="27"/>
      <c r="B220" s="176"/>
      <c r="C220" s="176"/>
      <c r="D220" s="176"/>
      <c r="E220" s="176"/>
      <c r="F220" s="176"/>
      <c r="G220" s="176"/>
      <c r="H220" s="176"/>
      <c r="I220" s="176"/>
      <c r="J220" s="176"/>
      <c r="K220" s="176"/>
      <c r="L220" s="176"/>
      <c r="M220" s="176"/>
      <c r="N220" s="176"/>
      <c r="O220" s="27"/>
    </row>
    <row r="221" spans="1:15" ht="15.75" thickBot="1">
      <c r="A221" s="27"/>
      <c r="B221" s="176"/>
      <c r="C221" s="176"/>
      <c r="D221" s="176"/>
      <c r="E221" s="176"/>
      <c r="F221" s="176"/>
      <c r="G221" s="176"/>
      <c r="H221" s="176"/>
      <c r="I221" s="176"/>
      <c r="J221" s="176"/>
      <c r="K221" s="176"/>
      <c r="L221" s="176"/>
      <c r="M221" s="176"/>
      <c r="N221" s="176"/>
      <c r="O221" s="27"/>
    </row>
    <row r="222" spans="1:15" ht="19.5" thickBot="1">
      <c r="A222" s="27"/>
      <c r="B222" s="176"/>
      <c r="C222" s="176"/>
      <c r="D222" s="599" t="s">
        <v>191</v>
      </c>
      <c r="E222" s="600"/>
      <c r="F222" s="600"/>
      <c r="G222" s="600"/>
      <c r="H222" s="600"/>
      <c r="I222" s="601"/>
      <c r="J222" s="176"/>
      <c r="K222" s="176"/>
      <c r="L222" s="176"/>
      <c r="M222" s="176"/>
      <c r="N222" s="176"/>
      <c r="O222" s="27"/>
    </row>
    <row r="223" spans="1:15" ht="15.75" thickBot="1">
      <c r="A223" s="27"/>
      <c r="B223" s="176"/>
      <c r="C223" s="176"/>
      <c r="D223" s="217">
        <v>1</v>
      </c>
      <c r="E223" s="588" t="s">
        <v>37</v>
      </c>
      <c r="F223" s="589"/>
      <c r="G223" s="584"/>
      <c r="H223" s="200">
        <f>+'ACUM-DICIEMBRE'!B138</f>
        <v>0</v>
      </c>
      <c r="I223" s="222" t="e">
        <f>H223/H228</f>
        <v>#DIV/0!</v>
      </c>
      <c r="J223" s="176"/>
      <c r="K223" s="176"/>
      <c r="L223" s="176"/>
      <c r="M223" s="176"/>
      <c r="N223" s="176"/>
      <c r="O223" s="27"/>
    </row>
    <row r="224" spans="1:15" ht="15.75" thickBot="1">
      <c r="A224" s="27"/>
      <c r="B224" s="176"/>
      <c r="C224" s="176"/>
      <c r="D224" s="217">
        <v>2</v>
      </c>
      <c r="E224" s="588" t="s">
        <v>226</v>
      </c>
      <c r="F224" s="589"/>
      <c r="G224" s="584"/>
      <c r="H224" s="200">
        <f>+'ACUM-DICIEMBRE'!B137</f>
        <v>0</v>
      </c>
      <c r="I224" s="222" t="e">
        <f>H224/H228</f>
        <v>#DIV/0!</v>
      </c>
      <c r="J224" s="176"/>
      <c r="K224" s="176"/>
      <c r="L224" s="176"/>
      <c r="M224" s="176"/>
      <c r="N224" s="176"/>
      <c r="O224" s="27"/>
    </row>
    <row r="225" spans="1:15" ht="15.75" thickBot="1">
      <c r="A225" s="27"/>
      <c r="B225" s="176"/>
      <c r="C225" s="176"/>
      <c r="D225" s="217">
        <v>3</v>
      </c>
      <c r="E225" s="585" t="s">
        <v>193</v>
      </c>
      <c r="F225" s="586"/>
      <c r="G225" s="587"/>
      <c r="H225" s="200">
        <f>+'ACUM-DICIEMBRE'!B140</f>
        <v>0</v>
      </c>
      <c r="I225" s="222" t="e">
        <f>H225/H228</f>
        <v>#DIV/0!</v>
      </c>
      <c r="J225" s="176"/>
      <c r="K225" s="176"/>
      <c r="L225" s="176"/>
      <c r="M225" s="176"/>
      <c r="N225" s="176"/>
      <c r="O225" s="27"/>
    </row>
    <row r="226" spans="1:15" ht="15.75" thickBot="1">
      <c r="A226" s="27"/>
      <c r="B226" s="176"/>
      <c r="C226" s="176"/>
      <c r="D226" s="217">
        <v>4</v>
      </c>
      <c r="E226" s="588" t="s">
        <v>192</v>
      </c>
      <c r="F226" s="589"/>
      <c r="G226" s="584"/>
      <c r="H226" s="200">
        <f>+'ACUM-DICIEMBRE'!B139</f>
        <v>0</v>
      </c>
      <c r="I226" s="222" t="e">
        <f>H226/H228</f>
        <v>#DIV/0!</v>
      </c>
      <c r="J226" s="176"/>
      <c r="K226" s="176"/>
      <c r="L226" s="176"/>
      <c r="M226" s="176"/>
      <c r="N226" s="176"/>
      <c r="O226" s="27"/>
    </row>
    <row r="227" spans="1:15" ht="15.75" thickBot="1">
      <c r="A227" s="27"/>
      <c r="B227" s="176"/>
      <c r="C227" s="176"/>
      <c r="D227" s="176"/>
      <c r="E227" s="176"/>
      <c r="F227" s="176"/>
      <c r="G227" s="176"/>
      <c r="H227" s="176"/>
      <c r="I227" s="176"/>
      <c r="J227" s="176"/>
      <c r="K227" s="176"/>
      <c r="L227" s="176"/>
      <c r="M227" s="176"/>
      <c r="N227" s="176"/>
      <c r="O227" s="27"/>
    </row>
    <row r="228" spans="1:15" s="169" customFormat="1" ht="16.5" thickBot="1">
      <c r="A228" s="166"/>
      <c r="B228" s="199"/>
      <c r="C228" s="199"/>
      <c r="D228" s="199"/>
      <c r="E228" s="199"/>
      <c r="F228" s="199"/>
      <c r="G228" s="211" t="s">
        <v>2</v>
      </c>
      <c r="H228" s="201">
        <f>SUM(H223:H227)</f>
        <v>0</v>
      </c>
      <c r="I228" s="212" t="e">
        <f>SUM(I223:I227)</f>
        <v>#DIV/0!</v>
      </c>
      <c r="J228" s="176"/>
      <c r="K228" s="176"/>
      <c r="L228" s="176"/>
      <c r="M228" s="176"/>
      <c r="N228" s="176"/>
      <c r="O228" s="166"/>
    </row>
    <row r="229" spans="1:15">
      <c r="A229" s="27"/>
      <c r="B229" s="176"/>
      <c r="C229" s="176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27"/>
    </row>
    <row r="230" spans="1:15" ht="61.5" customHeight="1">
      <c r="A230" s="27"/>
      <c r="B230" s="176"/>
      <c r="C230" s="176"/>
      <c r="D230" s="176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27"/>
    </row>
    <row r="231" spans="1:15">
      <c r="A231" s="27"/>
      <c r="B231" s="176"/>
      <c r="C231" s="176"/>
      <c r="D231" s="176"/>
      <c r="E231" s="176"/>
      <c r="F231" s="176"/>
      <c r="G231" s="176"/>
      <c r="H231" s="176"/>
      <c r="I231" s="176"/>
      <c r="J231" s="176"/>
      <c r="K231" s="176"/>
      <c r="L231" s="176"/>
      <c r="M231" s="176"/>
      <c r="N231" s="176"/>
      <c r="O231" s="27"/>
    </row>
    <row r="232" spans="1:15">
      <c r="A232" s="27"/>
      <c r="B232" s="176"/>
      <c r="C232" s="176"/>
      <c r="D232" s="51"/>
      <c r="E232" s="51"/>
      <c r="F232" s="51"/>
      <c r="G232" s="51"/>
      <c r="H232" s="51"/>
      <c r="I232" s="51"/>
      <c r="J232" s="51"/>
      <c r="K232" s="176"/>
      <c r="L232" s="176"/>
      <c r="M232" s="176"/>
      <c r="N232" s="176"/>
      <c r="O232" s="27"/>
    </row>
    <row r="233" spans="1:15">
      <c r="A233" s="27"/>
      <c r="B233" s="176"/>
      <c r="C233" s="176"/>
      <c r="D233" s="51"/>
      <c r="E233" s="51"/>
      <c r="F233" s="51"/>
      <c r="G233" s="51"/>
      <c r="H233" s="51"/>
      <c r="I233" s="51"/>
      <c r="J233" s="51"/>
      <c r="K233" s="176"/>
      <c r="L233" s="176"/>
      <c r="M233" s="176"/>
      <c r="N233" s="176"/>
      <c r="O233" s="27"/>
    </row>
    <row r="234" spans="1:15">
      <c r="A234" s="27"/>
      <c r="B234" s="176"/>
      <c r="C234" s="176"/>
      <c r="D234" s="51"/>
      <c r="E234" s="51"/>
      <c r="F234" s="51"/>
      <c r="G234" s="51"/>
      <c r="H234" s="51"/>
      <c r="I234" s="51"/>
      <c r="J234" s="51"/>
      <c r="K234" s="176"/>
      <c r="L234" s="176"/>
      <c r="M234" s="176"/>
      <c r="N234" s="176"/>
      <c r="O234" s="27"/>
    </row>
    <row r="235" spans="1:15">
      <c r="A235" s="27"/>
      <c r="B235" s="176"/>
      <c r="C235" s="176"/>
      <c r="D235" s="51"/>
      <c r="E235" s="51"/>
      <c r="F235" s="51"/>
      <c r="G235" s="51"/>
      <c r="H235" s="51"/>
      <c r="I235" s="51"/>
      <c r="J235" s="51"/>
      <c r="K235" s="176"/>
      <c r="L235" s="176"/>
      <c r="M235" s="176"/>
      <c r="N235" s="176"/>
      <c r="O235" s="27"/>
    </row>
    <row r="236" spans="1:15">
      <c r="A236" s="27"/>
      <c r="B236" s="176"/>
      <c r="C236" s="176"/>
      <c r="D236" s="51"/>
      <c r="E236" s="51"/>
      <c r="F236" s="51"/>
      <c r="G236" s="51"/>
      <c r="H236" s="51"/>
      <c r="I236" s="51"/>
      <c r="J236" s="51"/>
      <c r="K236" s="176"/>
      <c r="L236" s="176"/>
      <c r="M236" s="176"/>
      <c r="N236" s="176"/>
      <c r="O236" s="27"/>
    </row>
    <row r="237" spans="1:15">
      <c r="A237" s="27"/>
      <c r="B237" s="176"/>
      <c r="C237" s="176"/>
      <c r="D237" s="51"/>
      <c r="E237" s="51"/>
      <c r="F237" s="51"/>
      <c r="G237" s="51"/>
      <c r="H237" s="51"/>
      <c r="I237" s="51"/>
      <c r="J237" s="51"/>
      <c r="K237" s="176"/>
      <c r="L237" s="176"/>
      <c r="M237" s="176"/>
      <c r="N237" s="176"/>
      <c r="O237" s="27"/>
    </row>
    <row r="238" spans="1:15">
      <c r="A238" s="27"/>
      <c r="B238" s="176"/>
      <c r="C238" s="176"/>
      <c r="D238" s="51"/>
      <c r="E238" s="51"/>
      <c r="F238" s="51"/>
      <c r="G238" s="51"/>
      <c r="H238" s="51"/>
      <c r="I238" s="51"/>
      <c r="J238" s="51"/>
      <c r="K238" s="176"/>
      <c r="L238" s="176"/>
      <c r="M238" s="176"/>
      <c r="N238" s="176"/>
      <c r="O238" s="27"/>
    </row>
    <row r="239" spans="1:15">
      <c r="A239" s="27"/>
      <c r="B239" s="176"/>
      <c r="C239" s="176"/>
      <c r="D239" s="51"/>
      <c r="E239" s="51"/>
      <c r="F239" s="51"/>
      <c r="G239" s="51"/>
      <c r="H239" s="51"/>
      <c r="I239" s="51"/>
      <c r="J239" s="51"/>
      <c r="K239" s="176"/>
      <c r="L239" s="176"/>
      <c r="M239" s="176"/>
      <c r="N239" s="176"/>
      <c r="O239" s="27"/>
    </row>
    <row r="240" spans="1:15">
      <c r="A240" s="27"/>
      <c r="B240" s="176"/>
      <c r="C240" s="176"/>
      <c r="D240" s="51"/>
      <c r="E240" s="51"/>
      <c r="F240" s="51"/>
      <c r="G240" s="51"/>
      <c r="H240" s="51"/>
      <c r="I240" s="51"/>
      <c r="J240" s="51"/>
      <c r="K240" s="176"/>
      <c r="L240" s="176"/>
      <c r="M240" s="176"/>
      <c r="N240" s="176"/>
      <c r="O240" s="27"/>
    </row>
    <row r="241" spans="1:15">
      <c r="A241" s="27"/>
      <c r="B241" s="176"/>
      <c r="C241" s="176"/>
      <c r="D241" s="51"/>
      <c r="E241" s="51"/>
      <c r="F241" s="51"/>
      <c r="G241" s="51"/>
      <c r="H241" s="51"/>
      <c r="I241" s="51"/>
      <c r="J241" s="51"/>
      <c r="K241" s="176"/>
      <c r="L241" s="176"/>
      <c r="M241" s="176"/>
      <c r="N241" s="176"/>
      <c r="O241" s="27"/>
    </row>
    <row r="242" spans="1:15">
      <c r="A242" s="27"/>
      <c r="B242" s="176"/>
      <c r="C242" s="176"/>
      <c r="D242" s="51"/>
      <c r="E242" s="51"/>
      <c r="F242" s="51"/>
      <c r="G242" s="51"/>
      <c r="H242" s="51"/>
      <c r="I242" s="51"/>
      <c r="J242" s="51"/>
      <c r="K242" s="176"/>
      <c r="L242" s="176"/>
      <c r="M242" s="176"/>
      <c r="N242" s="176"/>
      <c r="O242" s="27"/>
    </row>
    <row r="243" spans="1:15">
      <c r="A243" s="27"/>
      <c r="B243" s="176"/>
      <c r="C243" s="176"/>
      <c r="D243" s="51"/>
      <c r="E243" s="51"/>
      <c r="F243" s="51"/>
      <c r="G243" s="51"/>
      <c r="H243" s="51"/>
      <c r="I243" s="51"/>
      <c r="J243" s="51"/>
      <c r="K243" s="176"/>
      <c r="L243" s="176"/>
      <c r="M243" s="176"/>
      <c r="N243" s="176"/>
      <c r="O243" s="27"/>
    </row>
    <row r="244" spans="1:15">
      <c r="A244" s="27"/>
      <c r="B244" s="176"/>
      <c r="C244" s="176"/>
      <c r="D244" s="51"/>
      <c r="E244" s="51"/>
      <c r="F244" s="51"/>
      <c r="G244" s="51"/>
      <c r="H244" s="51"/>
      <c r="I244" s="51"/>
      <c r="J244" s="51"/>
      <c r="K244" s="176"/>
      <c r="L244" s="176"/>
      <c r="M244" s="176"/>
      <c r="N244" s="176"/>
      <c r="O244" s="27"/>
    </row>
    <row r="245" spans="1:15">
      <c r="A245" s="27"/>
      <c r="B245" s="176"/>
      <c r="C245" s="176"/>
      <c r="D245" s="51"/>
      <c r="E245" s="51"/>
      <c r="F245" s="51"/>
      <c r="G245" s="51"/>
      <c r="H245" s="51"/>
      <c r="I245" s="51"/>
      <c r="J245" s="51"/>
      <c r="K245" s="176"/>
      <c r="L245" s="176"/>
      <c r="M245" s="176"/>
      <c r="N245" s="176"/>
      <c r="O245" s="27"/>
    </row>
    <row r="246" spans="1:15">
      <c r="A246" s="27"/>
      <c r="B246" s="176"/>
      <c r="C246" s="176"/>
      <c r="D246" s="176"/>
      <c r="E246" s="176"/>
      <c r="F246" s="176"/>
      <c r="G246" s="176"/>
      <c r="H246" s="176"/>
      <c r="I246" s="176"/>
      <c r="J246" s="176"/>
      <c r="K246" s="176"/>
      <c r="L246" s="176"/>
      <c r="M246" s="176"/>
      <c r="N246" s="176"/>
      <c r="O246" s="27"/>
    </row>
    <row r="247" spans="1:15">
      <c r="A247" s="27"/>
      <c r="B247" s="176"/>
      <c r="C247" s="176"/>
      <c r="D247" s="176"/>
      <c r="E247" s="176"/>
      <c r="F247" s="176"/>
      <c r="G247" s="176"/>
      <c r="H247" s="176"/>
      <c r="I247" s="176"/>
      <c r="J247" s="176"/>
      <c r="K247" s="176"/>
      <c r="L247" s="176"/>
      <c r="M247" s="176"/>
      <c r="N247" s="176"/>
      <c r="O247" s="27"/>
    </row>
    <row r="248" spans="1:15">
      <c r="A248" s="27"/>
      <c r="B248" s="176"/>
      <c r="C248" s="176"/>
      <c r="D248" s="176"/>
      <c r="E248" s="176"/>
      <c r="F248" s="176"/>
      <c r="G248" s="176"/>
      <c r="H248" s="176"/>
      <c r="I248" s="176"/>
      <c r="J248" s="176"/>
      <c r="K248" s="176"/>
      <c r="L248" s="176"/>
      <c r="M248" s="176"/>
      <c r="N248" s="176"/>
      <c r="O248" s="27"/>
    </row>
    <row r="249" spans="1:15">
      <c r="A249" s="27"/>
      <c r="B249" s="176"/>
      <c r="C249" s="176"/>
      <c r="D249" s="176"/>
      <c r="E249" s="176"/>
      <c r="F249" s="176"/>
      <c r="G249" s="176"/>
      <c r="H249" s="176"/>
      <c r="I249" s="176"/>
      <c r="J249" s="176"/>
      <c r="K249" s="176"/>
      <c r="L249" s="176"/>
      <c r="M249" s="176"/>
      <c r="N249" s="176"/>
      <c r="O249" s="27"/>
    </row>
    <row r="250" spans="1:15">
      <c r="A250" s="27"/>
      <c r="B250" s="176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6"/>
      <c r="N250" s="176"/>
      <c r="O250" s="27"/>
    </row>
    <row r="251" spans="1:15">
      <c r="A251" s="27"/>
      <c r="B251" s="176"/>
      <c r="C251" s="176"/>
      <c r="D251" s="176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27"/>
    </row>
    <row r="252" spans="1:15">
      <c r="A252" s="27"/>
      <c r="B252" s="176"/>
      <c r="C252" s="176"/>
      <c r="D252" s="176"/>
      <c r="E252" s="176"/>
      <c r="F252" s="176"/>
      <c r="G252" s="176"/>
      <c r="H252" s="176"/>
      <c r="I252" s="176"/>
      <c r="J252" s="176"/>
      <c r="K252" s="176"/>
      <c r="L252" s="176"/>
      <c r="M252" s="176"/>
      <c r="N252" s="176"/>
      <c r="O252" s="27"/>
    </row>
    <row r="253" spans="1:15">
      <c r="A253" s="27"/>
      <c r="B253" s="176"/>
      <c r="C253" s="176"/>
      <c r="D253" s="176"/>
      <c r="E253" s="176"/>
      <c r="F253" s="176"/>
      <c r="G253" s="176"/>
      <c r="H253" s="176"/>
      <c r="I253" s="176"/>
      <c r="J253" s="176"/>
      <c r="K253" s="176"/>
      <c r="L253" s="176"/>
      <c r="M253" s="176"/>
      <c r="N253" s="176"/>
      <c r="O253" s="27"/>
    </row>
    <row r="254" spans="1:15">
      <c r="A254" s="27"/>
      <c r="B254" s="176"/>
      <c r="C254" s="176"/>
      <c r="D254" s="176"/>
      <c r="E254" s="176"/>
      <c r="F254" s="176"/>
      <c r="G254" s="176"/>
      <c r="H254" s="176"/>
      <c r="I254" s="176"/>
      <c r="J254" s="176"/>
      <c r="K254" s="176"/>
      <c r="L254" s="176"/>
      <c r="M254" s="176"/>
      <c r="N254" s="176"/>
      <c r="O254" s="27"/>
    </row>
    <row r="255" spans="1:15">
      <c r="A255" s="27"/>
      <c r="B255" s="176"/>
      <c r="C255" s="176"/>
      <c r="D255" s="176"/>
      <c r="E255" s="176"/>
      <c r="F255" s="176"/>
      <c r="G255" s="176"/>
      <c r="H255" s="176"/>
      <c r="I255" s="176"/>
      <c r="J255" s="176"/>
      <c r="K255" s="176"/>
      <c r="L255" s="176"/>
      <c r="M255" s="176"/>
      <c r="N255" s="176"/>
      <c r="O255" s="27"/>
    </row>
    <row r="256" spans="1:15">
      <c r="A256" s="27"/>
      <c r="B256" s="176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6"/>
      <c r="N256" s="176"/>
      <c r="O256" s="27"/>
    </row>
    <row r="257" spans="1:15">
      <c r="A257" s="27"/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6"/>
      <c r="N257" s="176"/>
      <c r="O257" s="27"/>
    </row>
    <row r="258" spans="1:15">
      <c r="A258" s="27"/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6"/>
      <c r="N258" s="176"/>
      <c r="O258" s="27"/>
    </row>
    <row r="259" spans="1:15" ht="15.75" thickBot="1">
      <c r="A259" s="27"/>
      <c r="B259" s="176"/>
      <c r="C259" s="176"/>
      <c r="D259" s="176"/>
      <c r="E259" s="176"/>
      <c r="F259" s="176"/>
      <c r="G259" s="176"/>
      <c r="H259" s="176"/>
      <c r="I259" s="176"/>
      <c r="J259" s="176"/>
      <c r="K259" s="176"/>
      <c r="L259" s="176"/>
      <c r="M259" s="176"/>
      <c r="N259" s="176"/>
      <c r="O259" s="27"/>
    </row>
    <row r="260" spans="1:15" ht="19.5" thickBot="1">
      <c r="A260" s="27"/>
      <c r="B260" s="176"/>
      <c r="C260" s="176"/>
      <c r="D260" s="176"/>
      <c r="E260" s="599" t="s">
        <v>212</v>
      </c>
      <c r="F260" s="600"/>
      <c r="G260" s="600"/>
      <c r="H260" s="601"/>
      <c r="I260" s="176"/>
      <c r="J260" s="176"/>
      <c r="K260" s="176"/>
      <c r="L260" s="176"/>
      <c r="M260" s="176"/>
      <c r="N260" s="176"/>
      <c r="O260" s="27"/>
    </row>
    <row r="261" spans="1:15" ht="15.75" thickBot="1">
      <c r="A261" s="27"/>
      <c r="B261" s="176"/>
      <c r="C261" s="176"/>
      <c r="D261" s="176"/>
      <c r="E261" s="200">
        <v>1</v>
      </c>
      <c r="F261" s="331" t="s">
        <v>92</v>
      </c>
      <c r="G261" s="207"/>
      <c r="H261" s="227">
        <v>0</v>
      </c>
      <c r="I261" s="176"/>
      <c r="J261" s="176"/>
      <c r="K261" s="176"/>
      <c r="L261" s="176"/>
      <c r="M261" s="176"/>
      <c r="N261" s="176"/>
      <c r="O261" s="27"/>
    </row>
    <row r="262" spans="1:15" ht="15.75" thickBot="1">
      <c r="A262" s="27"/>
      <c r="B262" s="176"/>
      <c r="C262" s="176"/>
      <c r="D262" s="176"/>
      <c r="E262" s="200">
        <v>2</v>
      </c>
      <c r="F262" s="331" t="s">
        <v>327</v>
      </c>
      <c r="G262" s="207"/>
      <c r="H262" s="227">
        <v>0</v>
      </c>
      <c r="I262" s="176"/>
      <c r="J262" s="176"/>
      <c r="K262" s="176"/>
      <c r="L262" s="176"/>
      <c r="M262" s="176"/>
      <c r="N262" s="176"/>
      <c r="O262" s="27"/>
    </row>
    <row r="263" spans="1:15" ht="15.75" customHeight="1" thickBot="1">
      <c r="A263" s="27"/>
      <c r="B263" s="176"/>
      <c r="C263" s="176"/>
      <c r="D263" s="176"/>
      <c r="E263" s="200">
        <v>3</v>
      </c>
      <c r="F263" s="331" t="s">
        <v>67</v>
      </c>
      <c r="G263" s="207"/>
      <c r="H263" s="227">
        <v>0</v>
      </c>
      <c r="I263" s="176"/>
      <c r="J263" s="176"/>
      <c r="K263" s="176"/>
      <c r="L263" s="176"/>
      <c r="M263" s="176"/>
      <c r="N263" s="176"/>
      <c r="O263" s="27"/>
    </row>
    <row r="264" spans="1:15" ht="15.75" thickBot="1">
      <c r="A264" s="27"/>
      <c r="B264" s="176"/>
      <c r="C264" s="176"/>
      <c r="D264" s="176"/>
      <c r="E264" s="200">
        <v>4</v>
      </c>
      <c r="F264" s="331" t="s">
        <v>257</v>
      </c>
      <c r="G264" s="207"/>
      <c r="H264" s="227">
        <v>0</v>
      </c>
      <c r="I264" s="176"/>
      <c r="J264" s="176"/>
      <c r="K264" s="176"/>
      <c r="L264" s="176"/>
      <c r="M264" s="176"/>
      <c r="N264" s="176"/>
      <c r="O264" s="27"/>
    </row>
    <row r="265" spans="1:15" ht="15.75" thickBot="1">
      <c r="A265" s="27"/>
      <c r="B265" s="176"/>
      <c r="C265" s="176"/>
      <c r="D265" s="176"/>
      <c r="E265" s="200">
        <v>5</v>
      </c>
      <c r="F265" s="331" t="s">
        <v>69</v>
      </c>
      <c r="G265" s="207"/>
      <c r="H265" s="227">
        <v>0</v>
      </c>
      <c r="I265" s="176"/>
      <c r="J265" s="176"/>
      <c r="K265" s="176"/>
      <c r="L265" s="176"/>
      <c r="M265" s="176"/>
      <c r="N265" s="176"/>
      <c r="O265" s="27"/>
    </row>
    <row r="266" spans="1:15" ht="15.75" thickBot="1">
      <c r="A266" s="27"/>
      <c r="B266" s="176"/>
      <c r="C266" s="176"/>
      <c r="D266" s="176"/>
      <c r="E266" s="200">
        <v>6</v>
      </c>
      <c r="F266" s="331" t="s">
        <v>269</v>
      </c>
      <c r="G266" s="207"/>
      <c r="H266" s="227">
        <v>0</v>
      </c>
      <c r="I266" s="176"/>
      <c r="J266" s="176"/>
      <c r="K266" s="176"/>
      <c r="L266" s="176"/>
      <c r="M266" s="176"/>
      <c r="N266" s="176"/>
      <c r="O266" s="27"/>
    </row>
    <row r="267" spans="1:15" ht="15.75" thickBot="1">
      <c r="A267" s="27"/>
      <c r="B267" s="176"/>
      <c r="C267" s="176"/>
      <c r="D267" s="176"/>
      <c r="E267" s="200">
        <v>7</v>
      </c>
      <c r="F267" s="331" t="s">
        <v>93</v>
      </c>
      <c r="G267" s="207"/>
      <c r="H267" s="227">
        <v>0</v>
      </c>
      <c r="I267" s="176"/>
      <c r="J267" s="176"/>
      <c r="K267" s="176"/>
      <c r="L267" s="176"/>
      <c r="M267" s="176"/>
      <c r="N267" s="176"/>
      <c r="O267" s="27"/>
    </row>
    <row r="268" spans="1:15" ht="15.75" thickBot="1">
      <c r="A268" s="27"/>
      <c r="B268" s="176"/>
      <c r="C268" s="176"/>
      <c r="D268" s="176"/>
      <c r="E268" s="200">
        <v>8</v>
      </c>
      <c r="F268" s="331" t="s">
        <v>108</v>
      </c>
      <c r="G268" s="207"/>
      <c r="H268" s="227">
        <v>0</v>
      </c>
      <c r="I268" s="176"/>
      <c r="J268" s="176"/>
      <c r="K268" s="176"/>
      <c r="L268" s="176"/>
      <c r="M268" s="176"/>
      <c r="N268" s="176"/>
      <c r="O268" s="27"/>
    </row>
    <row r="269" spans="1:15" ht="15.75" thickBot="1">
      <c r="A269" s="27"/>
      <c r="B269" s="176"/>
      <c r="C269" s="176"/>
      <c r="D269" s="176"/>
      <c r="E269" s="200">
        <v>9</v>
      </c>
      <c r="F269" s="331" t="s">
        <v>89</v>
      </c>
      <c r="G269" s="207"/>
      <c r="H269" s="227">
        <v>0</v>
      </c>
      <c r="I269" s="176"/>
      <c r="J269" s="176"/>
      <c r="K269" s="176"/>
      <c r="L269" s="176"/>
      <c r="M269" s="176"/>
      <c r="N269" s="176"/>
      <c r="O269" s="27"/>
    </row>
    <row r="270" spans="1:15" ht="15.75" thickBot="1">
      <c r="A270" s="27"/>
      <c r="B270" s="176"/>
      <c r="C270" s="176"/>
      <c r="D270" s="176"/>
      <c r="E270" s="200">
        <v>10</v>
      </c>
      <c r="F270" s="331" t="s">
        <v>70</v>
      </c>
      <c r="G270" s="207"/>
      <c r="H270" s="227">
        <v>0</v>
      </c>
      <c r="I270" s="176"/>
      <c r="J270" s="176"/>
      <c r="K270" s="176"/>
      <c r="L270" s="176"/>
      <c r="M270" s="176"/>
      <c r="N270" s="176"/>
      <c r="O270" s="27"/>
    </row>
    <row r="271" spans="1:15" ht="15.75" thickBot="1">
      <c r="A271" s="27"/>
      <c r="B271" s="176"/>
      <c r="C271" s="176"/>
      <c r="D271" s="176"/>
      <c r="E271" s="200">
        <v>11</v>
      </c>
      <c r="F271" s="331" t="s">
        <v>94</v>
      </c>
      <c r="G271" s="207"/>
      <c r="H271" s="227">
        <v>0</v>
      </c>
      <c r="I271" s="176"/>
      <c r="J271" s="176"/>
      <c r="K271" s="176"/>
      <c r="L271" s="176"/>
      <c r="M271" s="176"/>
      <c r="N271" s="176"/>
      <c r="O271" s="27"/>
    </row>
    <row r="272" spans="1:15" ht="15.75" thickBot="1">
      <c r="A272" s="27"/>
      <c r="B272" s="176"/>
      <c r="C272" s="176"/>
      <c r="D272" s="176"/>
      <c r="E272" s="200">
        <v>12</v>
      </c>
      <c r="F272" s="331" t="s">
        <v>71</v>
      </c>
      <c r="G272" s="207"/>
      <c r="H272" s="227">
        <v>0</v>
      </c>
      <c r="I272" s="176"/>
      <c r="J272" s="176"/>
      <c r="K272" s="176"/>
      <c r="L272" s="176"/>
      <c r="M272" s="176"/>
      <c r="N272" s="176"/>
      <c r="O272" s="27"/>
    </row>
    <row r="273" spans="1:15" ht="15.75" thickBot="1">
      <c r="A273" s="27"/>
      <c r="B273" s="176"/>
      <c r="C273" s="176"/>
      <c r="D273" s="176"/>
      <c r="E273" s="200">
        <v>13</v>
      </c>
      <c r="F273" s="331" t="s">
        <v>74</v>
      </c>
      <c r="G273" s="207"/>
      <c r="H273" s="227">
        <v>0</v>
      </c>
      <c r="I273" s="176"/>
      <c r="J273" s="176"/>
      <c r="K273" s="176"/>
      <c r="L273" s="176"/>
      <c r="M273" s="176"/>
      <c r="N273" s="176"/>
      <c r="O273" s="27"/>
    </row>
    <row r="274" spans="1:15" ht="15.75" thickBot="1">
      <c r="A274" s="27"/>
      <c r="B274" s="176"/>
      <c r="C274" s="176"/>
      <c r="D274" s="176"/>
      <c r="E274" s="200">
        <v>14</v>
      </c>
      <c r="F274" s="331" t="s">
        <v>75</v>
      </c>
      <c r="G274" s="207"/>
      <c r="H274" s="227">
        <v>0</v>
      </c>
      <c r="I274" s="176"/>
      <c r="J274" s="176"/>
      <c r="K274" s="176"/>
      <c r="L274" s="176"/>
      <c r="M274" s="176"/>
      <c r="N274" s="176"/>
      <c r="O274" s="27"/>
    </row>
    <row r="275" spans="1:15" ht="15.75" thickBot="1">
      <c r="A275" s="27"/>
      <c r="B275" s="176"/>
      <c r="C275" s="176"/>
      <c r="D275" s="176"/>
      <c r="E275" s="200">
        <v>15</v>
      </c>
      <c r="F275" s="331" t="s">
        <v>76</v>
      </c>
      <c r="G275" s="207"/>
      <c r="H275" s="227">
        <v>0</v>
      </c>
      <c r="I275" s="176"/>
      <c r="J275" s="176"/>
      <c r="K275" s="176"/>
      <c r="L275" s="176"/>
      <c r="M275" s="176"/>
      <c r="N275" s="176"/>
      <c r="O275" s="27"/>
    </row>
    <row r="276" spans="1:15" ht="15.75" thickBot="1">
      <c r="A276" s="27"/>
      <c r="B276" s="176"/>
      <c r="C276" s="176"/>
      <c r="D276" s="176"/>
      <c r="E276" s="200">
        <v>16</v>
      </c>
      <c r="F276" s="331" t="s">
        <v>112</v>
      </c>
      <c r="G276" s="207"/>
      <c r="H276" s="227">
        <v>0</v>
      </c>
      <c r="I276" s="176"/>
      <c r="J276" s="176"/>
      <c r="K276" s="176"/>
      <c r="L276" s="176"/>
      <c r="M276" s="176"/>
      <c r="N276" s="176"/>
      <c r="O276" s="27"/>
    </row>
    <row r="277" spans="1:15" ht="15.75" customHeight="1" thickBot="1">
      <c r="A277" s="27"/>
      <c r="B277" s="176"/>
      <c r="C277" s="176"/>
      <c r="D277" s="176"/>
      <c r="E277" s="200">
        <v>17</v>
      </c>
      <c r="F277" s="331" t="s">
        <v>95</v>
      </c>
      <c r="G277" s="207"/>
      <c r="H277" s="227">
        <v>0</v>
      </c>
      <c r="I277" s="176"/>
      <c r="J277" s="176"/>
      <c r="K277" s="176"/>
      <c r="L277" s="176"/>
      <c r="M277" s="176"/>
      <c r="N277" s="176"/>
      <c r="O277" s="27"/>
    </row>
    <row r="278" spans="1:15" ht="15.75" thickBot="1">
      <c r="A278" s="27"/>
      <c r="B278" s="176"/>
      <c r="C278" s="176"/>
      <c r="D278" s="176"/>
      <c r="E278" s="200">
        <v>18</v>
      </c>
      <c r="F278" s="331" t="s">
        <v>80</v>
      </c>
      <c r="G278" s="207"/>
      <c r="H278" s="227">
        <v>0</v>
      </c>
      <c r="I278" s="176"/>
      <c r="J278" s="176"/>
      <c r="K278" s="176"/>
      <c r="L278" s="176"/>
      <c r="M278" s="176"/>
      <c r="N278" s="176"/>
      <c r="O278" s="27"/>
    </row>
    <row r="279" spans="1:15" ht="15.75" thickBot="1">
      <c r="A279" s="27"/>
      <c r="B279" s="176"/>
      <c r="C279" s="176"/>
      <c r="D279" s="176"/>
      <c r="E279" s="200">
        <v>19</v>
      </c>
      <c r="F279" s="331" t="s">
        <v>81</v>
      </c>
      <c r="G279" s="207"/>
      <c r="H279" s="227">
        <v>0</v>
      </c>
      <c r="I279" s="176"/>
      <c r="J279" s="176"/>
      <c r="K279" s="176"/>
      <c r="L279" s="176"/>
      <c r="M279" s="176"/>
      <c r="N279" s="176"/>
      <c r="O279" s="27"/>
    </row>
    <row r="280" spans="1:15" ht="15.75" thickBot="1">
      <c r="A280" s="27"/>
      <c r="B280" s="176"/>
      <c r="C280" s="176"/>
      <c r="D280" s="176"/>
      <c r="E280" s="200">
        <v>20</v>
      </c>
      <c r="F280" s="331" t="s">
        <v>82</v>
      </c>
      <c r="G280" s="207"/>
      <c r="H280" s="227">
        <v>0</v>
      </c>
      <c r="I280" s="176"/>
      <c r="J280" s="176"/>
      <c r="K280" s="176"/>
      <c r="L280" s="176"/>
      <c r="M280" s="176"/>
      <c r="N280" s="176"/>
      <c r="O280" s="27"/>
    </row>
    <row r="281" spans="1:15" ht="15.75" thickBot="1">
      <c r="A281" s="27"/>
      <c r="B281" s="176"/>
      <c r="C281" s="176"/>
      <c r="D281" s="176"/>
      <c r="E281" s="200">
        <v>21</v>
      </c>
      <c r="F281" s="331" t="s">
        <v>84</v>
      </c>
      <c r="G281" s="207"/>
      <c r="H281" s="227">
        <v>0</v>
      </c>
      <c r="I281" s="176"/>
      <c r="J281" s="176"/>
      <c r="K281" s="176"/>
      <c r="L281" s="176"/>
      <c r="M281" s="176"/>
      <c r="N281" s="176"/>
      <c r="O281" s="27"/>
    </row>
    <row r="282" spans="1:15" ht="15.75" thickBot="1">
      <c r="A282" s="27"/>
      <c r="B282" s="176"/>
      <c r="C282" s="176"/>
      <c r="D282" s="176"/>
      <c r="E282" s="200">
        <v>22</v>
      </c>
      <c r="F282" s="331" t="s">
        <v>96</v>
      </c>
      <c r="G282" s="207"/>
      <c r="H282" s="227">
        <v>0</v>
      </c>
      <c r="I282" s="176"/>
      <c r="J282" s="176"/>
      <c r="K282" s="176"/>
      <c r="L282" s="176"/>
      <c r="M282" s="176"/>
      <c r="N282" s="176"/>
      <c r="O282" s="27"/>
    </row>
    <row r="283" spans="1:15" ht="15.75" thickBot="1">
      <c r="A283" s="27"/>
      <c r="B283" s="176"/>
      <c r="C283" s="176"/>
      <c r="D283" s="176"/>
      <c r="E283" s="200">
        <v>23</v>
      </c>
      <c r="F283" s="331" t="s">
        <v>148</v>
      </c>
      <c r="G283" s="207"/>
      <c r="H283" s="227">
        <v>0</v>
      </c>
      <c r="I283" s="176"/>
      <c r="J283" s="176"/>
      <c r="K283" s="176"/>
      <c r="L283" s="176"/>
      <c r="M283" s="176"/>
      <c r="N283" s="176"/>
      <c r="O283" s="27"/>
    </row>
    <row r="284" spans="1:15" ht="15.75" thickBot="1">
      <c r="A284" s="27"/>
      <c r="B284" s="176"/>
      <c r="C284" s="176"/>
      <c r="D284" s="176"/>
      <c r="E284" s="200">
        <v>24</v>
      </c>
      <c r="F284" s="331" t="s">
        <v>65</v>
      </c>
      <c r="G284" s="207"/>
      <c r="H284" s="227">
        <v>1</v>
      </c>
      <c r="I284" s="176"/>
      <c r="J284" s="176"/>
      <c r="K284" s="176"/>
      <c r="L284" s="176"/>
      <c r="M284" s="176"/>
      <c r="N284" s="176"/>
      <c r="O284" s="27"/>
    </row>
    <row r="285" spans="1:15" ht="15.75" thickBot="1">
      <c r="A285" s="27"/>
      <c r="B285" s="176"/>
      <c r="C285" s="176"/>
      <c r="D285" s="176"/>
      <c r="E285" s="200">
        <v>25</v>
      </c>
      <c r="F285" s="331" t="s">
        <v>68</v>
      </c>
      <c r="G285" s="207"/>
      <c r="H285" s="227">
        <v>1</v>
      </c>
      <c r="I285" s="176"/>
      <c r="J285" s="176"/>
      <c r="K285" s="176"/>
      <c r="L285" s="176"/>
      <c r="M285" s="176"/>
      <c r="N285" s="176"/>
      <c r="O285" s="27"/>
    </row>
    <row r="286" spans="1:15" ht="15.75" thickBot="1">
      <c r="A286" s="27"/>
      <c r="B286" s="176"/>
      <c r="C286" s="176"/>
      <c r="D286" s="176"/>
      <c r="E286" s="200">
        <v>26</v>
      </c>
      <c r="F286" s="331" t="s">
        <v>102</v>
      </c>
      <c r="G286" s="207"/>
      <c r="H286" s="227">
        <v>1</v>
      </c>
      <c r="I286" s="176"/>
      <c r="J286" s="176"/>
      <c r="K286" s="176"/>
      <c r="L286" s="176"/>
      <c r="M286" s="176"/>
      <c r="N286" s="176"/>
      <c r="O286" s="27"/>
    </row>
    <row r="287" spans="1:15" ht="15.75" thickBot="1">
      <c r="A287" s="27"/>
      <c r="B287" s="176"/>
      <c r="C287" s="176"/>
      <c r="D287" s="176"/>
      <c r="E287" s="200">
        <v>27</v>
      </c>
      <c r="F287" s="331" t="s">
        <v>99</v>
      </c>
      <c r="G287" s="207"/>
      <c r="H287" s="227">
        <v>1</v>
      </c>
      <c r="I287" s="176"/>
      <c r="J287" s="176"/>
      <c r="K287" s="176"/>
      <c r="L287" s="176"/>
      <c r="M287" s="176"/>
      <c r="N287" s="176"/>
      <c r="O287" s="27"/>
    </row>
    <row r="288" spans="1:15" ht="15.75" thickBot="1">
      <c r="A288" s="27"/>
      <c r="B288" s="176"/>
      <c r="C288" s="176"/>
      <c r="D288" s="176"/>
      <c r="E288" s="200">
        <v>28</v>
      </c>
      <c r="F288" s="331" t="s">
        <v>72</v>
      </c>
      <c r="G288" s="207"/>
      <c r="H288" s="227">
        <v>1</v>
      </c>
      <c r="I288" s="176"/>
      <c r="J288" s="176"/>
      <c r="K288" s="176"/>
      <c r="L288" s="176"/>
      <c r="M288" s="176"/>
      <c r="N288" s="176"/>
      <c r="O288" s="27"/>
    </row>
    <row r="289" spans="1:15" ht="15.75" thickBot="1">
      <c r="A289" s="27"/>
      <c r="B289" s="176"/>
      <c r="C289" s="176"/>
      <c r="D289" s="176"/>
      <c r="E289" s="200">
        <v>29</v>
      </c>
      <c r="F289" s="331" t="s">
        <v>73</v>
      </c>
      <c r="G289" s="207"/>
      <c r="H289" s="227">
        <v>1</v>
      </c>
      <c r="I289" s="176"/>
      <c r="J289" s="176"/>
      <c r="K289" s="176"/>
      <c r="L289" s="176"/>
      <c r="M289" s="176"/>
      <c r="N289" s="176"/>
      <c r="O289" s="27"/>
    </row>
    <row r="290" spans="1:15" ht="15.75" thickBot="1">
      <c r="A290" s="27"/>
      <c r="B290" s="176"/>
      <c r="C290" s="176"/>
      <c r="D290" s="176"/>
      <c r="E290" s="200">
        <v>30</v>
      </c>
      <c r="F290" s="331" t="s">
        <v>101</v>
      </c>
      <c r="G290" s="207"/>
      <c r="H290" s="227">
        <v>1</v>
      </c>
      <c r="I290" s="176"/>
      <c r="J290" s="176"/>
      <c r="K290" s="176"/>
      <c r="L290" s="176"/>
      <c r="M290" s="176"/>
      <c r="N290" s="176"/>
      <c r="O290" s="27"/>
    </row>
    <row r="291" spans="1:15" ht="15.75" thickBot="1">
      <c r="A291" s="27"/>
      <c r="B291" s="176"/>
      <c r="C291" s="176"/>
      <c r="D291" s="176"/>
      <c r="E291" s="200">
        <v>31</v>
      </c>
      <c r="F291" s="331" t="s">
        <v>83</v>
      </c>
      <c r="G291" s="207"/>
      <c r="H291" s="227">
        <v>1</v>
      </c>
      <c r="I291" s="176"/>
      <c r="J291" s="176"/>
      <c r="K291" s="176"/>
      <c r="L291" s="176"/>
      <c r="M291" s="176"/>
      <c r="N291" s="176"/>
      <c r="O291" s="27"/>
    </row>
    <row r="292" spans="1:15" ht="15.75" thickBot="1">
      <c r="A292" s="27"/>
      <c r="B292" s="176"/>
      <c r="C292" s="176"/>
      <c r="D292" s="176"/>
      <c r="E292" s="200">
        <v>32</v>
      </c>
      <c r="F292" s="331" t="s">
        <v>85</v>
      </c>
      <c r="G292" s="207"/>
      <c r="H292" s="227">
        <v>2</v>
      </c>
      <c r="I292" s="176"/>
      <c r="J292" s="176"/>
      <c r="K292" s="176"/>
      <c r="L292" s="176"/>
      <c r="M292" s="176"/>
      <c r="N292" s="176"/>
      <c r="O292" s="27"/>
    </row>
    <row r="293" spans="1:15" ht="15.75" thickBot="1">
      <c r="A293" s="27"/>
      <c r="B293" s="176"/>
      <c r="C293" s="176"/>
      <c r="D293" s="176"/>
      <c r="E293" s="200">
        <v>33</v>
      </c>
      <c r="F293" s="331" t="s">
        <v>97</v>
      </c>
      <c r="G293" s="207"/>
      <c r="H293" s="227">
        <v>2</v>
      </c>
      <c r="I293" s="176"/>
      <c r="J293" s="176"/>
      <c r="K293" s="176"/>
      <c r="L293" s="176"/>
      <c r="M293" s="176"/>
      <c r="N293" s="176"/>
      <c r="O293" s="27"/>
    </row>
    <row r="294" spans="1:15" ht="15.75" thickBot="1">
      <c r="A294" s="27"/>
      <c r="B294" s="176"/>
      <c r="C294" s="176"/>
      <c r="D294" s="176"/>
      <c r="E294" s="200">
        <v>34</v>
      </c>
      <c r="F294" s="331" t="s">
        <v>88</v>
      </c>
      <c r="G294" s="207"/>
      <c r="H294" s="227">
        <v>2</v>
      </c>
      <c r="I294" s="176"/>
      <c r="J294" s="176"/>
      <c r="K294" s="176"/>
      <c r="L294" s="176"/>
      <c r="M294" s="176"/>
      <c r="N294" s="176"/>
      <c r="O294" s="27"/>
    </row>
    <row r="295" spans="1:15" ht="15.75" thickBot="1">
      <c r="A295" s="27"/>
      <c r="B295" s="176"/>
      <c r="C295" s="176"/>
      <c r="D295" s="176"/>
      <c r="E295" s="200">
        <v>35</v>
      </c>
      <c r="F295" s="331" t="s">
        <v>98</v>
      </c>
      <c r="G295" s="207"/>
      <c r="H295" s="227">
        <v>2</v>
      </c>
      <c r="I295" s="176"/>
      <c r="J295" s="176"/>
      <c r="K295" s="176"/>
      <c r="L295" s="176"/>
      <c r="M295" s="176"/>
      <c r="N295" s="176"/>
      <c r="O295" s="27"/>
    </row>
    <row r="296" spans="1:15" ht="15.75" thickBot="1">
      <c r="A296" s="27"/>
      <c r="B296" s="176"/>
      <c r="C296" s="176"/>
      <c r="D296" s="176"/>
      <c r="E296" s="200">
        <v>36</v>
      </c>
      <c r="F296" s="331" t="s">
        <v>100</v>
      </c>
      <c r="G296" s="207"/>
      <c r="H296" s="227">
        <v>2</v>
      </c>
      <c r="I296" s="176"/>
      <c r="J296" s="176"/>
      <c r="K296" s="176"/>
      <c r="L296" s="176"/>
      <c r="M296" s="176"/>
      <c r="N296" s="176"/>
      <c r="O296" s="27"/>
    </row>
    <row r="297" spans="1:15" ht="15.75" thickBot="1">
      <c r="A297" s="27"/>
      <c r="B297" s="176"/>
      <c r="C297" s="176"/>
      <c r="D297" s="176"/>
      <c r="E297" s="200">
        <v>37</v>
      </c>
      <c r="F297" s="331" t="s">
        <v>90</v>
      </c>
      <c r="G297" s="207"/>
      <c r="H297" s="227">
        <v>2</v>
      </c>
      <c r="I297" s="176"/>
      <c r="J297" s="176"/>
      <c r="K297" s="176"/>
      <c r="L297" s="176"/>
      <c r="M297" s="176"/>
      <c r="N297" s="176"/>
      <c r="O297" s="27"/>
    </row>
    <row r="298" spans="1:15" ht="15.75" thickBot="1">
      <c r="A298" s="27"/>
      <c r="B298" s="176"/>
      <c r="C298" s="176"/>
      <c r="D298" s="176"/>
      <c r="E298" s="200">
        <v>38</v>
      </c>
      <c r="F298" s="331" t="s">
        <v>78</v>
      </c>
      <c r="G298" s="207"/>
      <c r="H298" s="227">
        <v>2</v>
      </c>
      <c r="I298" s="176"/>
      <c r="J298" s="176"/>
      <c r="K298" s="176"/>
      <c r="L298" s="176"/>
      <c r="M298" s="176"/>
      <c r="N298" s="176"/>
      <c r="O298" s="27"/>
    </row>
    <row r="299" spans="1:15" ht="15.75" thickBot="1">
      <c r="A299" s="27"/>
      <c r="B299" s="176"/>
      <c r="C299" s="176"/>
      <c r="D299" s="176"/>
      <c r="E299" s="200">
        <v>39</v>
      </c>
      <c r="F299" s="331" t="s">
        <v>107</v>
      </c>
      <c r="G299" s="207"/>
      <c r="H299" s="227">
        <v>2</v>
      </c>
      <c r="I299" s="176"/>
      <c r="J299" s="176"/>
      <c r="K299" s="176"/>
      <c r="L299" s="176"/>
      <c r="M299" s="176"/>
      <c r="N299" s="176"/>
      <c r="O299" s="27"/>
    </row>
    <row r="300" spans="1:15" ht="15.75" thickBot="1">
      <c r="A300" s="27"/>
      <c r="B300" s="176"/>
      <c r="C300" s="176"/>
      <c r="D300" s="176"/>
      <c r="E300" s="200">
        <v>40</v>
      </c>
      <c r="F300" s="331" t="s">
        <v>109</v>
      </c>
      <c r="G300" s="207"/>
      <c r="H300" s="227">
        <v>4</v>
      </c>
      <c r="I300" s="176"/>
      <c r="J300" s="176"/>
      <c r="K300" s="176"/>
      <c r="L300" s="176"/>
      <c r="M300" s="176"/>
      <c r="N300" s="176"/>
      <c r="O300" s="27"/>
    </row>
    <row r="301" spans="1:15" ht="15.75" thickBot="1">
      <c r="A301" s="27"/>
      <c r="B301" s="176"/>
      <c r="C301" s="176"/>
      <c r="D301" s="176"/>
      <c r="E301" s="200">
        <v>41</v>
      </c>
      <c r="F301" s="331" t="s">
        <v>106</v>
      </c>
      <c r="G301" s="207"/>
      <c r="H301" s="227">
        <v>5</v>
      </c>
      <c r="I301" s="176"/>
      <c r="J301" s="176"/>
      <c r="K301" s="176"/>
      <c r="L301" s="176"/>
      <c r="M301" s="176"/>
      <c r="N301" s="176"/>
      <c r="O301" s="27"/>
    </row>
    <row r="302" spans="1:15" ht="15.75" thickBot="1">
      <c r="A302" s="27"/>
      <c r="B302" s="176"/>
      <c r="C302" s="176"/>
      <c r="D302" s="176"/>
      <c r="E302" s="200">
        <v>42</v>
      </c>
      <c r="F302" s="331" t="s">
        <v>103</v>
      </c>
      <c r="G302" s="207"/>
      <c r="H302" s="227">
        <v>5</v>
      </c>
      <c r="I302" s="176"/>
      <c r="J302" s="176"/>
      <c r="K302" s="176"/>
      <c r="L302" s="176"/>
      <c r="M302" s="176"/>
      <c r="N302" s="176"/>
      <c r="O302" s="27"/>
    </row>
    <row r="303" spans="1:15" ht="15.75" thickBot="1">
      <c r="A303" s="27"/>
      <c r="B303" s="176"/>
      <c r="C303" s="176"/>
      <c r="D303" s="176"/>
      <c r="E303" s="200">
        <v>43</v>
      </c>
      <c r="F303" s="331" t="s">
        <v>91</v>
      </c>
      <c r="G303" s="207"/>
      <c r="H303" s="227">
        <v>6</v>
      </c>
      <c r="I303" s="176"/>
      <c r="J303" s="176"/>
      <c r="K303" s="176"/>
      <c r="L303" s="176"/>
      <c r="M303" s="176"/>
      <c r="N303" s="176"/>
      <c r="O303" s="27"/>
    </row>
    <row r="304" spans="1:15" ht="15.75" thickBot="1">
      <c r="A304" s="27"/>
      <c r="B304" s="176"/>
      <c r="C304" s="176"/>
      <c r="D304" s="176"/>
      <c r="E304" s="200">
        <v>44</v>
      </c>
      <c r="F304" s="331" t="s">
        <v>110</v>
      </c>
      <c r="G304" s="207"/>
      <c r="H304" s="227">
        <v>6</v>
      </c>
      <c r="I304" s="176"/>
      <c r="J304" s="176"/>
      <c r="K304" s="176"/>
      <c r="L304" s="176"/>
      <c r="M304" s="176"/>
      <c r="N304" s="176"/>
      <c r="O304" s="27"/>
    </row>
    <row r="305" spans="1:15" ht="15.75" customHeight="1" thickBot="1">
      <c r="A305" s="27"/>
      <c r="B305" s="176"/>
      <c r="C305" s="176"/>
      <c r="D305" s="176"/>
      <c r="E305" s="200">
        <v>45</v>
      </c>
      <c r="F305" s="331" t="s">
        <v>86</v>
      </c>
      <c r="G305" s="207"/>
      <c r="H305" s="227">
        <v>7</v>
      </c>
      <c r="I305" s="176"/>
      <c r="J305" s="176"/>
      <c r="K305" s="176"/>
      <c r="L305" s="176"/>
      <c r="M305" s="176"/>
      <c r="N305" s="176"/>
      <c r="O305" s="27"/>
    </row>
    <row r="306" spans="1:15" ht="15.75" thickBot="1">
      <c r="A306" s="27"/>
      <c r="B306" s="176"/>
      <c r="C306" s="176"/>
      <c r="D306" s="176"/>
      <c r="E306" s="200">
        <v>46</v>
      </c>
      <c r="F306" s="331" t="s">
        <v>87</v>
      </c>
      <c r="G306" s="207"/>
      <c r="H306" s="227">
        <v>8</v>
      </c>
      <c r="I306" s="176"/>
      <c r="J306" s="176"/>
      <c r="K306" s="176"/>
      <c r="L306" s="176"/>
      <c r="M306" s="176"/>
      <c r="N306" s="176"/>
      <c r="O306" s="27"/>
    </row>
    <row r="307" spans="1:15" ht="15.75" thickBot="1">
      <c r="A307" s="27"/>
      <c r="B307" s="176"/>
      <c r="C307" s="176"/>
      <c r="D307" s="176"/>
      <c r="E307" s="200">
        <v>47</v>
      </c>
      <c r="F307" s="331" t="s">
        <v>105</v>
      </c>
      <c r="G307" s="207"/>
      <c r="H307" s="227">
        <v>10</v>
      </c>
      <c r="I307" s="176"/>
      <c r="J307" s="176"/>
      <c r="K307" s="176"/>
      <c r="L307" s="176"/>
      <c r="M307" s="176"/>
      <c r="N307" s="176"/>
      <c r="O307" s="27"/>
    </row>
    <row r="308" spans="1:15" ht="15.75" thickBot="1">
      <c r="A308" s="27"/>
      <c r="B308" s="176"/>
      <c r="C308" s="176"/>
      <c r="D308" s="176"/>
      <c r="E308" s="200">
        <v>48</v>
      </c>
      <c r="F308" s="331" t="s">
        <v>114</v>
      </c>
      <c r="G308" s="207"/>
      <c r="H308" s="227">
        <v>12</v>
      </c>
      <c r="I308" s="176"/>
      <c r="J308" s="176"/>
      <c r="K308" s="176"/>
      <c r="L308" s="176"/>
      <c r="M308" s="176"/>
      <c r="N308" s="176"/>
      <c r="O308" s="27"/>
    </row>
    <row r="309" spans="1:15" ht="15.75" thickBot="1">
      <c r="A309" s="27"/>
      <c r="B309" s="176"/>
      <c r="C309" s="176"/>
      <c r="D309" s="176"/>
      <c r="E309" s="200">
        <v>49</v>
      </c>
      <c r="F309" s="331" t="s">
        <v>111</v>
      </c>
      <c r="G309" s="207"/>
      <c r="H309" s="227">
        <v>13</v>
      </c>
      <c r="I309" s="176"/>
      <c r="J309" s="176"/>
      <c r="K309" s="176"/>
      <c r="L309" s="176"/>
      <c r="M309" s="176"/>
      <c r="N309" s="176"/>
      <c r="O309" s="27"/>
    </row>
    <row r="310" spans="1:15" ht="15.75" thickBot="1">
      <c r="A310" s="27"/>
      <c r="B310" s="176"/>
      <c r="C310" s="176"/>
      <c r="D310" s="176"/>
      <c r="E310" s="200">
        <v>50</v>
      </c>
      <c r="F310" s="331" t="s">
        <v>113</v>
      </c>
      <c r="G310" s="207"/>
      <c r="H310" s="227">
        <v>13</v>
      </c>
      <c r="I310" s="176"/>
      <c r="J310" s="176"/>
      <c r="K310" s="176"/>
      <c r="L310" s="176"/>
      <c r="M310" s="176"/>
      <c r="N310" s="176"/>
      <c r="O310" s="27"/>
    </row>
    <row r="311" spans="1:15" ht="15.75" thickBot="1">
      <c r="A311" s="27"/>
      <c r="B311" s="176"/>
      <c r="C311" s="176"/>
      <c r="D311" s="176"/>
      <c r="E311" s="200">
        <v>51</v>
      </c>
      <c r="F311" s="331" t="s">
        <v>104</v>
      </c>
      <c r="G311" s="207"/>
      <c r="H311" s="227">
        <v>15</v>
      </c>
      <c r="I311" s="176"/>
      <c r="J311" s="176"/>
      <c r="K311" s="176"/>
      <c r="L311" s="176"/>
      <c r="M311" s="176"/>
      <c r="N311" s="176"/>
      <c r="O311" s="27"/>
    </row>
    <row r="312" spans="1:15" ht="15.75" thickBot="1">
      <c r="A312" s="27"/>
      <c r="B312" s="176"/>
      <c r="C312" s="176"/>
      <c r="D312" s="176"/>
      <c r="E312" s="200">
        <v>52</v>
      </c>
      <c r="F312" s="331" t="s">
        <v>116</v>
      </c>
      <c r="G312" s="207"/>
      <c r="H312" s="227">
        <v>16</v>
      </c>
      <c r="I312" s="176"/>
      <c r="J312" s="176"/>
      <c r="K312" s="176"/>
      <c r="L312" s="176"/>
      <c r="M312" s="176"/>
      <c r="N312" s="176"/>
      <c r="O312" s="27"/>
    </row>
    <row r="313" spans="1:15" ht="15.75" thickBot="1">
      <c r="A313" s="27"/>
      <c r="B313" s="176"/>
      <c r="C313" s="176"/>
      <c r="D313" s="176"/>
      <c r="E313" s="200">
        <v>53</v>
      </c>
      <c r="F313" s="331" t="s">
        <v>115</v>
      </c>
      <c r="G313" s="207"/>
      <c r="H313" s="227">
        <v>21</v>
      </c>
      <c r="I313" s="176"/>
      <c r="J313" s="176"/>
      <c r="K313" s="176"/>
      <c r="L313" s="176"/>
      <c r="M313" s="176"/>
      <c r="N313" s="176"/>
      <c r="O313" s="27"/>
    </row>
    <row r="314" spans="1:15" ht="15.75" thickBot="1">
      <c r="A314" s="27"/>
      <c r="B314" s="176"/>
      <c r="C314" s="176"/>
      <c r="D314" s="176"/>
      <c r="E314" s="200">
        <v>54</v>
      </c>
      <c r="F314" s="332" t="s">
        <v>117</v>
      </c>
      <c r="G314" s="207"/>
      <c r="H314" s="227">
        <v>40</v>
      </c>
      <c r="I314" s="176"/>
      <c r="J314" s="176"/>
      <c r="K314" s="176"/>
      <c r="L314" s="176"/>
      <c r="M314" s="176"/>
      <c r="N314" s="176"/>
      <c r="O314" s="27"/>
    </row>
    <row r="315" spans="1:15" ht="15.75" thickBot="1">
      <c r="A315" s="27"/>
      <c r="B315" s="176"/>
      <c r="C315" s="176"/>
      <c r="D315" s="176"/>
      <c r="E315" s="200">
        <v>55</v>
      </c>
      <c r="F315" s="332" t="s">
        <v>119</v>
      </c>
      <c r="G315" s="207"/>
      <c r="H315" s="227">
        <v>52</v>
      </c>
      <c r="I315" s="176"/>
      <c r="J315" s="176"/>
      <c r="K315" s="176"/>
      <c r="L315" s="176"/>
      <c r="M315" s="176"/>
      <c r="N315" s="176"/>
      <c r="O315" s="27"/>
    </row>
    <row r="316" spans="1:15" ht="15.75" thickBot="1">
      <c r="A316" s="27"/>
      <c r="B316" s="176"/>
      <c r="C316" s="176"/>
      <c r="D316" s="176"/>
      <c r="E316" s="200">
        <v>56</v>
      </c>
      <c r="F316" s="332" t="s">
        <v>118</v>
      </c>
      <c r="G316" s="333"/>
      <c r="H316" s="227">
        <v>57</v>
      </c>
      <c r="I316" s="176"/>
      <c r="J316" s="176"/>
      <c r="K316" s="176"/>
      <c r="L316" s="176"/>
      <c r="M316" s="176"/>
      <c r="N316" s="176"/>
      <c r="O316" s="27"/>
    </row>
    <row r="317" spans="1:15" ht="15.75" thickBot="1">
      <c r="A317" s="27"/>
      <c r="B317" s="176"/>
      <c r="C317" s="176"/>
      <c r="D317" s="176"/>
      <c r="E317" s="176"/>
      <c r="F317" s="176"/>
      <c r="G317" s="176"/>
      <c r="H317" s="176"/>
      <c r="I317" s="176"/>
      <c r="J317" s="176"/>
      <c r="K317" s="176"/>
      <c r="L317" s="176"/>
      <c r="M317" s="176"/>
      <c r="N317" s="176"/>
      <c r="O317" s="27"/>
    </row>
    <row r="318" spans="1:15" s="169" customFormat="1" ht="16.5" thickBot="1">
      <c r="A318" s="166"/>
      <c r="B318" s="176"/>
      <c r="C318" s="176"/>
      <c r="D318" s="176"/>
      <c r="E318" s="176"/>
      <c r="F318" s="176"/>
      <c r="G318" s="228" t="s">
        <v>2</v>
      </c>
      <c r="H318" s="229">
        <f>SUM(H261:H317)</f>
        <v>314</v>
      </c>
      <c r="I318" s="176"/>
      <c r="J318" s="176"/>
      <c r="K318" s="176"/>
      <c r="L318" s="176"/>
      <c r="M318" s="176"/>
      <c r="N318" s="176"/>
      <c r="O318" s="166"/>
    </row>
    <row r="319" spans="1:15" ht="132.75" customHeight="1">
      <c r="A319" s="27"/>
      <c r="B319" s="176"/>
      <c r="C319" s="176"/>
      <c r="D319" s="176"/>
      <c r="E319" s="176"/>
      <c r="F319" s="176"/>
      <c r="G319" s="176"/>
      <c r="H319" s="176"/>
      <c r="I319" s="176"/>
      <c r="J319" s="176"/>
      <c r="K319" s="176"/>
      <c r="L319" s="176"/>
      <c r="M319" s="176"/>
      <c r="N319" s="176"/>
      <c r="O319" s="27"/>
    </row>
    <row r="320" spans="1:15" ht="15.75" thickBot="1">
      <c r="A320" s="27"/>
      <c r="B320" s="176"/>
      <c r="C320" s="176"/>
      <c r="D320" s="176"/>
      <c r="E320" s="176"/>
      <c r="F320" s="176"/>
      <c r="G320" s="176"/>
      <c r="H320" s="176"/>
      <c r="I320" s="176"/>
      <c r="J320" s="176"/>
      <c r="K320" s="176"/>
      <c r="L320" s="176"/>
      <c r="M320" s="176"/>
      <c r="N320" s="176"/>
      <c r="O320" s="27"/>
    </row>
    <row r="321" spans="1:15" ht="16.5" thickBot="1">
      <c r="A321" s="27"/>
      <c r="B321" s="619" t="s">
        <v>182</v>
      </c>
      <c r="C321" s="620"/>
      <c r="D321" s="620"/>
      <c r="E321" s="620"/>
      <c r="F321" s="620"/>
      <c r="G321" s="620"/>
      <c r="H321" s="620"/>
      <c r="I321" s="620"/>
      <c r="J321" s="620"/>
      <c r="K321" s="620"/>
      <c r="L321" s="620"/>
      <c r="M321" s="620"/>
      <c r="N321" s="621"/>
      <c r="O321" s="27"/>
    </row>
    <row r="322" spans="1:15">
      <c r="A322" s="27"/>
      <c r="B322" s="176"/>
      <c r="C322" s="176"/>
      <c r="D322" s="176"/>
      <c r="E322" s="176"/>
      <c r="F322" s="176"/>
      <c r="G322" s="176"/>
      <c r="H322" s="176"/>
      <c r="I322" s="176"/>
      <c r="J322" s="176"/>
      <c r="K322" s="176"/>
      <c r="L322" s="176"/>
      <c r="M322" s="176"/>
      <c r="N322" s="176"/>
      <c r="O322" s="27"/>
    </row>
    <row r="323" spans="1:15">
      <c r="A323" s="27"/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27"/>
    </row>
    <row r="324" spans="1:15">
      <c r="A324" s="27"/>
      <c r="B324" s="176"/>
      <c r="C324" s="176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27"/>
    </row>
    <row r="325" spans="1:15">
      <c r="A325" s="27"/>
      <c r="B325" s="176"/>
      <c r="C325" s="176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27"/>
    </row>
    <row r="326" spans="1:15">
      <c r="A326" s="27"/>
      <c r="B326" s="176"/>
      <c r="C326" s="176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27"/>
    </row>
    <row r="327" spans="1:15">
      <c r="A327" s="27"/>
      <c r="B327" s="176"/>
      <c r="C327" s="176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27"/>
    </row>
    <row r="328" spans="1:15">
      <c r="A328" s="27"/>
      <c r="B328" s="176"/>
      <c r="C328" s="176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27"/>
    </row>
    <row r="329" spans="1:15">
      <c r="A329" s="27"/>
      <c r="B329" s="176"/>
      <c r="C329" s="176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27"/>
    </row>
    <row r="330" spans="1:15">
      <c r="A330" s="27"/>
      <c r="B330" s="176"/>
      <c r="C330" s="176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27"/>
    </row>
    <row r="331" spans="1:15">
      <c r="A331" s="27"/>
      <c r="B331" s="176"/>
      <c r="C331" s="176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27"/>
    </row>
    <row r="332" spans="1:15">
      <c r="A332" s="27"/>
      <c r="B332" s="176"/>
      <c r="C332" s="176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27"/>
    </row>
    <row r="333" spans="1:15">
      <c r="A333" s="27"/>
      <c r="B333" s="176"/>
      <c r="C333" s="176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27"/>
    </row>
    <row r="334" spans="1:15">
      <c r="A334" s="27"/>
      <c r="B334" s="176"/>
      <c r="C334" s="176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27"/>
    </row>
    <row r="335" spans="1:15">
      <c r="A335" s="27"/>
      <c r="B335" s="176"/>
      <c r="C335" s="176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27"/>
    </row>
    <row r="336" spans="1:15">
      <c r="A336" s="27"/>
      <c r="B336" s="176"/>
      <c r="C336" s="176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27"/>
    </row>
    <row r="337" spans="1:15">
      <c r="A337" s="27"/>
      <c r="B337" s="176"/>
      <c r="C337" s="176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27"/>
    </row>
    <row r="338" spans="1:15">
      <c r="A338" s="27"/>
      <c r="B338" s="176"/>
      <c r="C338" s="176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27"/>
    </row>
    <row r="339" spans="1:15">
      <c r="A339" s="27"/>
      <c r="B339" s="176"/>
      <c r="C339" s="176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27"/>
    </row>
    <row r="340" spans="1:15">
      <c r="A340" s="27"/>
      <c r="B340" s="176"/>
      <c r="C340" s="176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27"/>
    </row>
    <row r="341" spans="1:15">
      <c r="A341" s="27"/>
      <c r="B341" s="176"/>
      <c r="C341" s="176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27"/>
    </row>
    <row r="342" spans="1:15">
      <c r="A342" s="27"/>
      <c r="B342" s="176"/>
      <c r="C342" s="176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27"/>
    </row>
    <row r="343" spans="1:15">
      <c r="A343" s="27"/>
      <c r="B343" s="176"/>
      <c r="C343" s="176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27"/>
    </row>
    <row r="344" spans="1:15">
      <c r="A344" s="27"/>
      <c r="B344" s="176"/>
      <c r="C344" s="176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27"/>
    </row>
    <row r="345" spans="1:15">
      <c r="A345" s="27"/>
      <c r="B345" s="176"/>
      <c r="C345" s="176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27"/>
    </row>
    <row r="346" spans="1:15">
      <c r="A346" s="27"/>
      <c r="B346" s="176"/>
      <c r="C346" s="176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27"/>
    </row>
    <row r="347" spans="1:15">
      <c r="A347" s="27"/>
      <c r="B347" s="176"/>
      <c r="C347" s="176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27"/>
    </row>
    <row r="348" spans="1:15">
      <c r="A348" s="27"/>
      <c r="B348" s="176"/>
      <c r="C348" s="176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27"/>
    </row>
    <row r="349" spans="1:15">
      <c r="A349" s="27"/>
      <c r="B349" s="176"/>
      <c r="C349" s="176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27"/>
    </row>
    <row r="350" spans="1:15">
      <c r="A350" s="27"/>
      <c r="B350" s="176"/>
      <c r="C350" s="176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27"/>
    </row>
    <row r="351" spans="1:15">
      <c r="A351" s="27"/>
      <c r="B351" s="176"/>
      <c r="C351" s="176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27"/>
    </row>
    <row r="352" spans="1:15">
      <c r="A352" s="27"/>
      <c r="B352" s="176"/>
      <c r="C352" s="176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27"/>
    </row>
    <row r="353" spans="1:15">
      <c r="A353" s="27"/>
      <c r="B353" s="176"/>
      <c r="C353" s="176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27"/>
    </row>
    <row r="354" spans="1:15">
      <c r="A354" s="27"/>
      <c r="B354" s="176"/>
      <c r="C354" s="176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27"/>
    </row>
    <row r="355" spans="1:15">
      <c r="A355" s="27"/>
      <c r="B355" s="176"/>
      <c r="C355" s="176"/>
      <c r="D355" s="176"/>
      <c r="E355" s="176"/>
      <c r="F355" s="176"/>
      <c r="G355" s="176"/>
      <c r="H355" s="176"/>
      <c r="I355" s="176"/>
      <c r="J355" s="176"/>
      <c r="K355" s="176"/>
      <c r="L355" s="176"/>
      <c r="M355" s="176"/>
      <c r="N355" s="176"/>
      <c r="O355" s="27"/>
    </row>
    <row r="356" spans="1:15">
      <c r="A356" s="27"/>
      <c r="B356" s="176"/>
      <c r="C356" s="176"/>
      <c r="D356" s="176"/>
      <c r="E356" s="176"/>
      <c r="F356" s="176"/>
      <c r="G356" s="176"/>
      <c r="H356" s="176"/>
      <c r="I356" s="176"/>
      <c r="J356" s="176"/>
      <c r="K356" s="176"/>
      <c r="L356" s="176"/>
      <c r="M356" s="176"/>
      <c r="N356" s="176"/>
      <c r="O356" s="27"/>
    </row>
    <row r="357" spans="1:15">
      <c r="A357" s="27"/>
      <c r="B357" s="176"/>
      <c r="C357" s="176"/>
      <c r="D357" s="176"/>
      <c r="E357" s="176"/>
      <c r="F357" s="176"/>
      <c r="G357" s="176"/>
      <c r="H357" s="176"/>
      <c r="I357" s="176"/>
      <c r="J357" s="176"/>
      <c r="K357" s="176"/>
      <c r="L357" s="176"/>
      <c r="M357" s="176"/>
      <c r="N357" s="176"/>
      <c r="O357" s="27"/>
    </row>
    <row r="358" spans="1:15">
      <c r="A358" s="27"/>
      <c r="B358" s="176"/>
      <c r="C358" s="176"/>
      <c r="D358" s="176"/>
      <c r="E358" s="176"/>
      <c r="F358" s="176"/>
      <c r="G358" s="176"/>
      <c r="H358" s="176"/>
      <c r="I358" s="176"/>
      <c r="J358" s="176"/>
      <c r="K358" s="176"/>
      <c r="L358" s="176"/>
      <c r="M358" s="176"/>
      <c r="N358" s="176"/>
      <c r="O358" s="27"/>
    </row>
    <row r="359" spans="1:15">
      <c r="A359" s="27"/>
      <c r="B359" s="176"/>
      <c r="C359" s="176"/>
      <c r="D359" s="176"/>
      <c r="E359" s="176"/>
      <c r="F359" s="176"/>
      <c r="G359" s="176"/>
      <c r="H359" s="176"/>
      <c r="I359" s="176"/>
      <c r="J359" s="176"/>
      <c r="K359" s="176"/>
      <c r="L359" s="176"/>
      <c r="M359" s="176"/>
      <c r="N359" s="176"/>
      <c r="O359" s="27"/>
    </row>
    <row r="360" spans="1:15">
      <c r="A360" s="27"/>
      <c r="B360" s="176"/>
      <c r="C360" s="176"/>
      <c r="D360" s="176"/>
      <c r="E360" s="176"/>
      <c r="F360" s="176"/>
      <c r="G360" s="176"/>
      <c r="H360" s="176"/>
      <c r="I360" s="176"/>
      <c r="J360" s="176"/>
      <c r="K360" s="176"/>
      <c r="L360" s="176"/>
      <c r="M360" s="176"/>
      <c r="N360" s="176"/>
      <c r="O360" s="27"/>
    </row>
    <row r="361" spans="1:15">
      <c r="A361" s="27"/>
      <c r="B361" s="176"/>
      <c r="C361" s="176"/>
      <c r="D361" s="176"/>
      <c r="E361" s="176"/>
      <c r="F361" s="176"/>
      <c r="G361" s="176"/>
      <c r="H361" s="176"/>
      <c r="I361" s="176"/>
      <c r="J361" s="176"/>
      <c r="K361" s="176"/>
      <c r="L361" s="176"/>
      <c r="M361" s="176"/>
      <c r="N361" s="176"/>
      <c r="O361" s="27"/>
    </row>
    <row r="362" spans="1:15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</row>
  </sheetData>
  <sortState ref="D261:H319">
    <sortCondition ref="D261"/>
  </sortState>
  <mergeCells count="45">
    <mergeCell ref="D21:E21"/>
    <mergeCell ref="B12:N12"/>
    <mergeCell ref="B13:N13"/>
    <mergeCell ref="B14:N14"/>
    <mergeCell ref="C20:F20"/>
    <mergeCell ref="H20:L20"/>
    <mergeCell ref="E56:H56"/>
    <mergeCell ref="D22:E22"/>
    <mergeCell ref="D23:E23"/>
    <mergeCell ref="D46:J47"/>
    <mergeCell ref="E48:H48"/>
    <mergeCell ref="E50:H50"/>
    <mergeCell ref="E51:H51"/>
    <mergeCell ref="E49:H49"/>
    <mergeCell ref="E52:H52"/>
    <mergeCell ref="E53:H53"/>
    <mergeCell ref="E54:H54"/>
    <mergeCell ref="E55:H55"/>
    <mergeCell ref="D106:I106"/>
    <mergeCell ref="E57:H57"/>
    <mergeCell ref="E58:H58"/>
    <mergeCell ref="E59:H59"/>
    <mergeCell ref="E60:H60"/>
    <mergeCell ref="D94:I94"/>
    <mergeCell ref="E194:G194"/>
    <mergeCell ref="E136:I136"/>
    <mergeCell ref="E137:H137"/>
    <mergeCell ref="E141:I141"/>
    <mergeCell ref="E142:H142"/>
    <mergeCell ref="E146:I146"/>
    <mergeCell ref="E147:H147"/>
    <mergeCell ref="E151:I151"/>
    <mergeCell ref="E152:H152"/>
    <mergeCell ref="D156:I156"/>
    <mergeCell ref="D192:I192"/>
    <mergeCell ref="E193:G193"/>
    <mergeCell ref="E226:G226"/>
    <mergeCell ref="E260:H260"/>
    <mergeCell ref="B321:N321"/>
    <mergeCell ref="E195:G195"/>
    <mergeCell ref="E196:G196"/>
    <mergeCell ref="D222:I222"/>
    <mergeCell ref="E223:G223"/>
    <mergeCell ref="E224:G224"/>
    <mergeCell ref="E225:G225"/>
  </mergeCells>
  <pageMargins left="0.70866141732283472" right="0.70866141732283472" top="0.74803149606299213" bottom="0.74803149606299213" header="0.31496062992125984" footer="0.31496062992125984"/>
  <pageSetup paperSize="124" scale="7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P136"/>
  <sheetViews>
    <sheetView topLeftCell="B1" workbookViewId="0">
      <selection activeCell="E47" sqref="E47:G47"/>
    </sheetView>
  </sheetViews>
  <sheetFormatPr baseColWidth="10" defaultRowHeight="15"/>
  <cols>
    <col min="2" max="2" width="5.28515625" style="122" customWidth="1"/>
    <col min="3" max="3" width="3.140625" customWidth="1"/>
    <col min="5" max="5" width="32.42578125" customWidth="1"/>
    <col min="7" max="7" width="13.140625" customWidth="1"/>
    <col min="14" max="14" width="13.5703125" customWidth="1"/>
    <col min="16" max="16" width="5.28515625" customWidth="1"/>
  </cols>
  <sheetData>
    <row r="1" spans="1:16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15.75" thickBot="1">
      <c r="A2" s="27"/>
      <c r="B2" s="27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27"/>
    </row>
    <row r="3" spans="1:16" ht="21.75" thickBot="1">
      <c r="A3" s="27"/>
      <c r="B3" s="27"/>
      <c r="C3" s="51"/>
      <c r="D3" s="781" t="s">
        <v>483</v>
      </c>
      <c r="E3" s="782"/>
      <c r="F3" s="782"/>
      <c r="G3" s="782"/>
      <c r="H3" s="782"/>
      <c r="I3" s="782"/>
      <c r="J3" s="782"/>
      <c r="K3" s="782"/>
      <c r="L3" s="782"/>
      <c r="M3" s="782"/>
      <c r="N3" s="783"/>
      <c r="O3" s="51"/>
      <c r="P3" s="27"/>
    </row>
    <row r="4" spans="1:16">
      <c r="A4" s="27"/>
      <c r="B4" s="27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27"/>
    </row>
    <row r="5" spans="1:16">
      <c r="A5" s="27"/>
      <c r="B5" s="27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27"/>
    </row>
    <row r="6" spans="1:16" ht="15.75" thickBot="1">
      <c r="A6" s="27"/>
      <c r="B6" s="27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7"/>
    </row>
    <row r="7" spans="1:16" ht="28.5" customHeight="1" thickBot="1">
      <c r="A7" s="27"/>
      <c r="B7" s="27"/>
      <c r="C7" s="51"/>
      <c r="D7" s="788" t="s">
        <v>64</v>
      </c>
      <c r="E7" s="789"/>
      <c r="F7" s="102" t="s">
        <v>213</v>
      </c>
      <c r="G7" s="102" t="s">
        <v>50</v>
      </c>
      <c r="H7" s="102" t="s">
        <v>214</v>
      </c>
      <c r="I7" s="102" t="s">
        <v>215</v>
      </c>
      <c r="J7" s="102" t="s">
        <v>216</v>
      </c>
      <c r="K7" s="102" t="s">
        <v>217</v>
      </c>
      <c r="L7" s="102" t="s">
        <v>218</v>
      </c>
      <c r="M7" s="102" t="s">
        <v>219</v>
      </c>
      <c r="N7" s="127" t="s">
        <v>227</v>
      </c>
      <c r="O7" s="104"/>
      <c r="P7" s="27"/>
    </row>
    <row r="8" spans="1:16" ht="15.75" thickBot="1">
      <c r="A8" s="27"/>
      <c r="B8" s="27"/>
      <c r="C8" s="51"/>
      <c r="D8" s="107" t="str">
        <f>+'ACUM-ENERO'!B289</f>
        <v>Actas y Acuerdos</v>
      </c>
      <c r="E8" s="525"/>
      <c r="F8" s="28">
        <f>+'ACUM-ENERO'!C289</f>
        <v>1</v>
      </c>
      <c r="G8" s="28">
        <f>+'ACUM-ENERO'!D289</f>
        <v>3</v>
      </c>
      <c r="H8" s="28">
        <f>+'ACUM-ENERO'!E289</f>
        <v>3</v>
      </c>
      <c r="I8" s="28">
        <f>+'ACUM-ENERO'!F289</f>
        <v>3</v>
      </c>
      <c r="J8" s="28">
        <f>+'ACUM-ENERO'!G289</f>
        <v>1</v>
      </c>
      <c r="K8" s="28">
        <f>+'ACUM-ENERO'!H289</f>
        <v>4</v>
      </c>
      <c r="L8" s="28">
        <f>+'ACUM-ENERO'!I289</f>
        <v>0</v>
      </c>
      <c r="M8" s="28">
        <f>+'ACUM-ENERO'!J289</f>
        <v>0</v>
      </c>
      <c r="N8" s="28">
        <f t="shared" ref="N8:N39" si="0">SUM(F8:M8)</f>
        <v>15</v>
      </c>
      <c r="O8" s="105"/>
      <c r="P8" s="27"/>
    </row>
    <row r="9" spans="1:16" ht="15.75" customHeight="1" thickBot="1">
      <c r="A9" s="27"/>
      <c r="B9" s="27"/>
      <c r="C9" s="51"/>
      <c r="D9" s="107" t="str">
        <f>+'ACUM-ENERO'!B290</f>
        <v>Agua y Alcantarillado</v>
      </c>
      <c r="E9" s="525"/>
      <c r="F9" s="28">
        <f>+'ACUM-ENERO'!C290</f>
        <v>1</v>
      </c>
      <c r="G9" s="28">
        <f>+'ACUM-ENERO'!D290</f>
        <v>0</v>
      </c>
      <c r="H9" s="28">
        <f>+'ACUM-ENERO'!E290</f>
        <v>1</v>
      </c>
      <c r="I9" s="28">
        <f>+'ACUM-ENERO'!F290</f>
        <v>0</v>
      </c>
      <c r="J9" s="28">
        <f>+'ACUM-ENERO'!G290</f>
        <v>0</v>
      </c>
      <c r="K9" s="28">
        <f>+'ACUM-ENERO'!H290</f>
        <v>0</v>
      </c>
      <c r="L9" s="28">
        <f>+'ACUM-ENERO'!I290</f>
        <v>0</v>
      </c>
      <c r="M9" s="28">
        <f>+'ACUM-ENERO'!J290</f>
        <v>0</v>
      </c>
      <c r="N9" s="28">
        <f t="shared" si="0"/>
        <v>2</v>
      </c>
      <c r="O9" s="105"/>
      <c r="P9" s="27"/>
    </row>
    <row r="10" spans="1:16" ht="15.75" customHeight="1" thickBot="1">
      <c r="A10" s="27"/>
      <c r="B10" s="27"/>
      <c r="C10" s="51"/>
      <c r="D10" s="107" t="str">
        <f>+'ACUM-ENERO'!B291</f>
        <v>Alumbrado Público</v>
      </c>
      <c r="E10" s="525"/>
      <c r="F10" s="28">
        <f>+'ACUM-ENERO'!C291</f>
        <v>0</v>
      </c>
      <c r="G10" s="28">
        <f>+'ACUM-ENERO'!D291</f>
        <v>1</v>
      </c>
      <c r="H10" s="28">
        <f>+'ACUM-ENERO'!E291</f>
        <v>0</v>
      </c>
      <c r="I10" s="28">
        <f>+'ACUM-ENERO'!F291</f>
        <v>3</v>
      </c>
      <c r="J10" s="28">
        <f>+'ACUM-ENERO'!G291</f>
        <v>0</v>
      </c>
      <c r="K10" s="28">
        <f>+'ACUM-ENERO'!H291</f>
        <v>0</v>
      </c>
      <c r="L10" s="28">
        <f>+'ACUM-ENERO'!I291</f>
        <v>0</v>
      </c>
      <c r="M10" s="28">
        <f>+'ACUM-ENERO'!J291</f>
        <v>0</v>
      </c>
      <c r="N10" s="28">
        <f t="shared" si="0"/>
        <v>4</v>
      </c>
      <c r="O10" s="105"/>
      <c r="P10" s="27"/>
    </row>
    <row r="11" spans="1:16" ht="15.75" customHeight="1" thickBot="1">
      <c r="A11" s="27"/>
      <c r="B11" s="27"/>
      <c r="C11" s="51"/>
      <c r="D11" s="107" t="str">
        <f>+'ACUM-ENERO'!B292</f>
        <v>Archivo Municipal</v>
      </c>
      <c r="E11" s="525"/>
      <c r="F11" s="28">
        <f>+'ACUM-ENERO'!C292</f>
        <v>0</v>
      </c>
      <c r="G11" s="28">
        <f>+'ACUM-ENERO'!D292</f>
        <v>3</v>
      </c>
      <c r="H11" s="28">
        <f>+'ACUM-ENERO'!E292</f>
        <v>2</v>
      </c>
      <c r="I11" s="28">
        <f>+'ACUM-ENERO'!F292</f>
        <v>0</v>
      </c>
      <c r="J11" s="28">
        <f>+'ACUM-ENERO'!G292</f>
        <v>0</v>
      </c>
      <c r="K11" s="28">
        <f>+'ACUM-ENERO'!H292</f>
        <v>0</v>
      </c>
      <c r="L11" s="28">
        <f>+'ACUM-ENERO'!I292</f>
        <v>0</v>
      </c>
      <c r="M11" s="28">
        <f>+'ACUM-ENERO'!J292</f>
        <v>1</v>
      </c>
      <c r="N11" s="28">
        <f t="shared" si="0"/>
        <v>6</v>
      </c>
      <c r="O11" s="105"/>
      <c r="P11" s="27"/>
    </row>
    <row r="12" spans="1:16" ht="15.75" customHeight="1" thickBot="1">
      <c r="A12" s="27"/>
      <c r="B12" s="27"/>
      <c r="C12" s="51"/>
      <c r="D12" s="107" t="str">
        <f>+'ACUM-ENERO'!B293</f>
        <v>Aseo Público</v>
      </c>
      <c r="E12" s="525"/>
      <c r="F12" s="28">
        <f>+'ACUM-ENERO'!C293</f>
        <v>0</v>
      </c>
      <c r="G12" s="28">
        <f>+'ACUM-ENERO'!D293</f>
        <v>0</v>
      </c>
      <c r="H12" s="28">
        <f>+'ACUM-ENERO'!E293</f>
        <v>0</v>
      </c>
      <c r="I12" s="28">
        <f>+'ACUM-ENERO'!F293</f>
        <v>0</v>
      </c>
      <c r="J12" s="28">
        <f>+'ACUM-ENERO'!G293</f>
        <v>0</v>
      </c>
      <c r="K12" s="28">
        <f>+'ACUM-ENERO'!H293</f>
        <v>0</v>
      </c>
      <c r="L12" s="28">
        <f>+'ACUM-ENERO'!I293</f>
        <v>0</v>
      </c>
      <c r="M12" s="28">
        <f>+'ACUM-ENERO'!J293</f>
        <v>0</v>
      </c>
      <c r="N12" s="28">
        <f t="shared" si="0"/>
        <v>0</v>
      </c>
      <c r="O12" s="105"/>
      <c r="P12" s="27"/>
    </row>
    <row r="13" spans="1:16" ht="15.75" customHeight="1" thickBot="1">
      <c r="A13" s="27"/>
      <c r="B13" s="27"/>
      <c r="C13" s="51"/>
      <c r="D13" s="107" t="str">
        <f>+'ACUM-ENERO'!B294</f>
        <v>Asuntos Internos</v>
      </c>
      <c r="E13" s="525"/>
      <c r="F13" s="28">
        <f>+'ACUM-ENERO'!C294</f>
        <v>3</v>
      </c>
      <c r="G13" s="28">
        <f>+'ACUM-ENERO'!D294</f>
        <v>3</v>
      </c>
      <c r="H13" s="28">
        <f>+'ACUM-ENERO'!E294</f>
        <v>1</v>
      </c>
      <c r="I13" s="28">
        <f>+'ACUM-ENERO'!F294</f>
        <v>0</v>
      </c>
      <c r="J13" s="28">
        <f>+'ACUM-ENERO'!G294</f>
        <v>0</v>
      </c>
      <c r="K13" s="28">
        <f>+'ACUM-ENERO'!H294</f>
        <v>0</v>
      </c>
      <c r="L13" s="28">
        <f>+'ACUM-ENERO'!I294</f>
        <v>0</v>
      </c>
      <c r="M13" s="28">
        <f>+'ACUM-ENERO'!J294</f>
        <v>0</v>
      </c>
      <c r="N13" s="28">
        <f t="shared" si="0"/>
        <v>7</v>
      </c>
      <c r="O13" s="105"/>
      <c r="P13" s="27"/>
    </row>
    <row r="14" spans="1:16" ht="15.75" customHeight="1" thickBot="1">
      <c r="A14" s="27"/>
      <c r="B14" s="27"/>
      <c r="C14" s="51"/>
      <c r="D14" s="107" t="str">
        <f>+'ACUM-ENERO'!B295</f>
        <v>Atención Ciudadana</v>
      </c>
      <c r="E14" s="525"/>
      <c r="F14" s="28">
        <f>+'ACUM-ENERO'!C295</f>
        <v>3</v>
      </c>
      <c r="G14" s="28">
        <f>+'ACUM-ENERO'!D295</f>
        <v>2</v>
      </c>
      <c r="H14" s="28">
        <f>+'ACUM-ENERO'!E295</f>
        <v>0</v>
      </c>
      <c r="I14" s="28">
        <f>+'ACUM-ENERO'!F295</f>
        <v>0</v>
      </c>
      <c r="J14" s="28">
        <f>+'ACUM-ENERO'!G295</f>
        <v>0</v>
      </c>
      <c r="K14" s="28">
        <f>+'ACUM-ENERO'!H295</f>
        <v>0</v>
      </c>
      <c r="L14" s="28">
        <f>+'ACUM-ENERO'!I295</f>
        <v>0</v>
      </c>
      <c r="M14" s="28">
        <f>+'ACUM-ENERO'!J295</f>
        <v>0</v>
      </c>
      <c r="N14" s="28">
        <f t="shared" si="0"/>
        <v>5</v>
      </c>
      <c r="O14" s="105"/>
      <c r="P14" s="27"/>
    </row>
    <row r="15" spans="1:16" ht="15.75" customHeight="1" thickBot="1">
      <c r="A15" s="27"/>
      <c r="B15" s="27"/>
      <c r="C15" s="51"/>
      <c r="D15" s="107" t="str">
        <f>+'ACUM-ENERO'!B296</f>
        <v>Catastro</v>
      </c>
      <c r="E15" s="525"/>
      <c r="F15" s="28">
        <f>+'ACUM-ENERO'!C296</f>
        <v>0</v>
      </c>
      <c r="G15" s="28">
        <f>+'ACUM-ENERO'!D296</f>
        <v>1</v>
      </c>
      <c r="H15" s="28">
        <f>+'ACUM-ENERO'!E296</f>
        <v>1</v>
      </c>
      <c r="I15" s="28">
        <f>+'ACUM-ENERO'!F296</f>
        <v>0</v>
      </c>
      <c r="J15" s="28">
        <f>+'ACUM-ENERO'!G296</f>
        <v>0</v>
      </c>
      <c r="K15" s="28">
        <f>+'ACUM-ENERO'!H296</f>
        <v>0</v>
      </c>
      <c r="L15" s="28">
        <f>+'ACUM-ENERO'!I296</f>
        <v>0</v>
      </c>
      <c r="M15" s="28">
        <f>+'ACUM-ENERO'!J296</f>
        <v>0</v>
      </c>
      <c r="N15" s="28">
        <f t="shared" si="0"/>
        <v>2</v>
      </c>
      <c r="O15" s="105"/>
      <c r="P15" s="27"/>
    </row>
    <row r="16" spans="1:16" ht="15.75" customHeight="1" thickBot="1">
      <c r="A16" s="27"/>
      <c r="B16" s="27"/>
      <c r="C16" s="51"/>
      <c r="D16" s="107" t="str">
        <f>+'ACUM-ENERO'!B297</f>
        <v>Cementerios</v>
      </c>
      <c r="E16" s="525"/>
      <c r="F16" s="28">
        <f>+'ACUM-ENERO'!C297</f>
        <v>0</v>
      </c>
      <c r="G16" s="28">
        <f>+'ACUM-ENERO'!D297</f>
        <v>0</v>
      </c>
      <c r="H16" s="28">
        <f>+'ACUM-ENERO'!E297</f>
        <v>0</v>
      </c>
      <c r="I16" s="28">
        <f>+'ACUM-ENERO'!F297</f>
        <v>0</v>
      </c>
      <c r="J16" s="28">
        <f>+'ACUM-ENERO'!G297</f>
        <v>0</v>
      </c>
      <c r="K16" s="28">
        <f>+'ACUM-ENERO'!H297</f>
        <v>0</v>
      </c>
      <c r="L16" s="28">
        <f>+'ACUM-ENERO'!I297</f>
        <v>0</v>
      </c>
      <c r="M16" s="28">
        <f>+'ACUM-ENERO'!J297</f>
        <v>0</v>
      </c>
      <c r="N16" s="28">
        <f t="shared" si="0"/>
        <v>0</v>
      </c>
      <c r="O16" s="105"/>
      <c r="P16" s="27"/>
    </row>
    <row r="17" spans="1:16" ht="15.75" customHeight="1" thickBot="1">
      <c r="A17" s="27"/>
      <c r="B17" s="27"/>
      <c r="C17" s="51"/>
      <c r="D17" s="107" t="str">
        <f>+'ACUM-ENERO'!B298</f>
        <v>Centro de  Promoción Económica y Turismo</v>
      </c>
      <c r="E17" s="525"/>
      <c r="F17" s="28">
        <f>+'ACUM-ENERO'!C298</f>
        <v>0</v>
      </c>
      <c r="G17" s="28">
        <f>+'ACUM-ENERO'!D298</f>
        <v>0</v>
      </c>
      <c r="H17" s="28">
        <f>+'ACUM-ENERO'!E298</f>
        <v>0</v>
      </c>
      <c r="I17" s="28">
        <f>+'ACUM-ENERO'!F298</f>
        <v>0</v>
      </c>
      <c r="J17" s="28">
        <f>+'ACUM-ENERO'!G298</f>
        <v>0</v>
      </c>
      <c r="K17" s="28">
        <f>+'ACUM-ENERO'!H298</f>
        <v>5</v>
      </c>
      <c r="L17" s="28">
        <f>+'ACUM-ENERO'!I298</f>
        <v>5</v>
      </c>
      <c r="M17" s="28">
        <f>+'ACUM-ENERO'!J298</f>
        <v>0</v>
      </c>
      <c r="N17" s="28">
        <f t="shared" si="0"/>
        <v>10</v>
      </c>
      <c r="O17" s="105"/>
      <c r="P17" s="27"/>
    </row>
    <row r="18" spans="1:16" ht="15.75" customHeight="1" thickBot="1">
      <c r="A18" s="27"/>
      <c r="B18" s="27"/>
      <c r="C18" s="51"/>
      <c r="D18" s="107" t="str">
        <f>+'ACUM-ENERO'!B299</f>
        <v>Comisaría General de Seguridad Pública</v>
      </c>
      <c r="E18" s="525"/>
      <c r="F18" s="28">
        <f>+'ACUM-ENERO'!C299</f>
        <v>1</v>
      </c>
      <c r="G18" s="28">
        <f>+'ACUM-ENERO'!D299</f>
        <v>2</v>
      </c>
      <c r="H18" s="28">
        <f>+'ACUM-ENERO'!E299</f>
        <v>1</v>
      </c>
      <c r="I18" s="28">
        <f>+'ACUM-ENERO'!F299</f>
        <v>10</v>
      </c>
      <c r="J18" s="28">
        <f>+'ACUM-ENERO'!G299</f>
        <v>5</v>
      </c>
      <c r="K18" s="28">
        <f>+'ACUM-ENERO'!H299</f>
        <v>7</v>
      </c>
      <c r="L18" s="28">
        <f>+'ACUM-ENERO'!I299</f>
        <v>9</v>
      </c>
      <c r="M18" s="28">
        <f>+'ACUM-ENERO'!J299</f>
        <v>1</v>
      </c>
      <c r="N18" s="28">
        <f t="shared" si="0"/>
        <v>36</v>
      </c>
      <c r="O18" s="105"/>
      <c r="P18" s="27"/>
    </row>
    <row r="19" spans="1:16" ht="15.75" customHeight="1" thickBot="1">
      <c r="A19" s="27"/>
      <c r="B19" s="27"/>
      <c r="C19" s="51"/>
      <c r="D19" s="107" t="str">
        <f>+'ACUM-ENERO'!B300</f>
        <v>Comunicación Social</v>
      </c>
      <c r="E19" s="525"/>
      <c r="F19" s="28">
        <f>+'ACUM-ENERO'!C300</f>
        <v>1</v>
      </c>
      <c r="G19" s="28">
        <f>+'ACUM-ENERO'!D300</f>
        <v>0</v>
      </c>
      <c r="H19" s="28">
        <f>+'ACUM-ENERO'!E300</f>
        <v>0</v>
      </c>
      <c r="I19" s="28">
        <f>+'ACUM-ENERO'!F300</f>
        <v>1</v>
      </c>
      <c r="J19" s="28">
        <f>+'ACUM-ENERO'!G300</f>
        <v>0</v>
      </c>
      <c r="K19" s="28">
        <f>+'ACUM-ENERO'!H300</f>
        <v>0</v>
      </c>
      <c r="L19" s="28">
        <f>+'ACUM-ENERO'!I300</f>
        <v>0</v>
      </c>
      <c r="M19" s="28">
        <f>+'ACUM-ENERO'!J300</f>
        <v>0</v>
      </c>
      <c r="N19" s="28">
        <f t="shared" si="0"/>
        <v>2</v>
      </c>
      <c r="O19" s="105"/>
      <c r="P19" s="27"/>
    </row>
    <row r="20" spans="1:16" ht="15.75" customHeight="1" thickBot="1">
      <c r="A20" s="27"/>
      <c r="B20" s="27"/>
      <c r="C20" s="51"/>
      <c r="D20" s="107" t="str">
        <f>+'ACUM-ENERO'!B301</f>
        <v>Comunidad Digna</v>
      </c>
      <c r="E20" s="525"/>
      <c r="F20" s="28">
        <f>+'ACUM-ENERO'!C301</f>
        <v>1</v>
      </c>
      <c r="G20" s="28">
        <f>+'ACUM-ENERO'!D301</f>
        <v>0</v>
      </c>
      <c r="H20" s="28">
        <f>+'ACUM-ENERO'!E301</f>
        <v>1</v>
      </c>
      <c r="I20" s="28">
        <f>+'ACUM-ENERO'!F301</f>
        <v>1</v>
      </c>
      <c r="J20" s="28">
        <f>+'ACUM-ENERO'!G301</f>
        <v>0</v>
      </c>
      <c r="K20" s="28">
        <f>+'ACUM-ENERO'!H301</f>
        <v>0</v>
      </c>
      <c r="L20" s="28">
        <f>+'ACUM-ENERO'!I301</f>
        <v>0</v>
      </c>
      <c r="M20" s="28">
        <f>+'ACUM-ENERO'!J301</f>
        <v>0</v>
      </c>
      <c r="N20" s="28">
        <f t="shared" si="0"/>
        <v>3</v>
      </c>
      <c r="O20" s="105"/>
      <c r="P20" s="27"/>
    </row>
    <row r="21" spans="1:16" ht="15.75" customHeight="1" thickBot="1">
      <c r="A21" s="27"/>
      <c r="B21" s="27"/>
      <c r="C21" s="51"/>
      <c r="D21" s="107" t="str">
        <f>+'ACUM-ENERO'!B302</f>
        <v>Consejería Juridica</v>
      </c>
      <c r="E21" s="525"/>
      <c r="F21" s="28">
        <f>+'ACUM-ENERO'!C302</f>
        <v>0</v>
      </c>
      <c r="G21" s="28">
        <f>+'ACUM-ENERO'!D302</f>
        <v>0</v>
      </c>
      <c r="H21" s="28">
        <f>+'ACUM-ENERO'!E302</f>
        <v>0</v>
      </c>
      <c r="I21" s="28">
        <f>+'ACUM-ENERO'!F302</f>
        <v>0</v>
      </c>
      <c r="J21" s="28">
        <f>+'ACUM-ENERO'!G302</f>
        <v>0</v>
      </c>
      <c r="K21" s="28">
        <f>+'ACUM-ENERO'!H302</f>
        <v>0</v>
      </c>
      <c r="L21" s="28">
        <f>+'ACUM-ENERO'!I302</f>
        <v>0</v>
      </c>
      <c r="M21" s="28">
        <f>+'ACUM-ENERO'!J302</f>
        <v>0</v>
      </c>
      <c r="N21" s="28">
        <f t="shared" si="0"/>
        <v>0</v>
      </c>
      <c r="O21" s="105"/>
      <c r="P21" s="27"/>
    </row>
    <row r="22" spans="1:16" ht="15.75" customHeight="1" thickBot="1">
      <c r="A22" s="27"/>
      <c r="B22" s="27"/>
      <c r="C22" s="51"/>
      <c r="D22" s="107" t="str">
        <f>+'ACUM-ENERO'!B303</f>
        <v>Contraloría</v>
      </c>
      <c r="E22" s="525"/>
      <c r="F22" s="28">
        <f>+'ACUM-ENERO'!C303</f>
        <v>0</v>
      </c>
      <c r="G22" s="28">
        <f>+'ACUM-ENERO'!D303</f>
        <v>0</v>
      </c>
      <c r="H22" s="28">
        <f>+'ACUM-ENERO'!E303</f>
        <v>1</v>
      </c>
      <c r="I22" s="28">
        <f>+'ACUM-ENERO'!F303</f>
        <v>1</v>
      </c>
      <c r="J22" s="28">
        <f>+'ACUM-ENERO'!G303</f>
        <v>2</v>
      </c>
      <c r="K22" s="28">
        <f>+'ACUM-ENERO'!H303</f>
        <v>1</v>
      </c>
      <c r="L22" s="28">
        <f>+'ACUM-ENERO'!I303</f>
        <v>0</v>
      </c>
      <c r="M22" s="28">
        <f>+'ACUM-ENERO'!J303</f>
        <v>0</v>
      </c>
      <c r="N22" s="28">
        <f t="shared" si="0"/>
        <v>5</v>
      </c>
      <c r="O22" s="105"/>
      <c r="P22" s="27"/>
    </row>
    <row r="23" spans="1:16" ht="15.75" customHeight="1" thickBot="1">
      <c r="A23" s="27"/>
      <c r="B23" s="27"/>
      <c r="C23" s="51"/>
      <c r="D23" s="107" t="str">
        <f>+'ACUM-ENERO'!B304</f>
        <v>Coordinación de Delegaciones</v>
      </c>
      <c r="E23" s="525"/>
      <c r="F23" s="28">
        <f>+'ACUM-ENERO'!C304</f>
        <v>0</v>
      </c>
      <c r="G23" s="28">
        <f>+'ACUM-ENERO'!D304</f>
        <v>0</v>
      </c>
      <c r="H23" s="28">
        <f>+'ACUM-ENERO'!E304</f>
        <v>0</v>
      </c>
      <c r="I23" s="28">
        <f>+'ACUM-ENERO'!F304</f>
        <v>0</v>
      </c>
      <c r="J23" s="28">
        <f>+'ACUM-ENERO'!G304</f>
        <v>0</v>
      </c>
      <c r="K23" s="28">
        <f>+'ACUM-ENERO'!H304</f>
        <v>0</v>
      </c>
      <c r="L23" s="28">
        <f>+'ACUM-ENERO'!I304</f>
        <v>0</v>
      </c>
      <c r="M23" s="28">
        <f>+'ACUM-ENERO'!J304</f>
        <v>0</v>
      </c>
      <c r="N23" s="28">
        <f t="shared" si="0"/>
        <v>0</v>
      </c>
      <c r="O23" s="105"/>
      <c r="P23" s="27"/>
    </row>
    <row r="24" spans="1:16" ht="24.75" customHeight="1" thickBot="1">
      <c r="A24" s="27"/>
      <c r="B24" s="27"/>
      <c r="C24" s="51"/>
      <c r="D24" s="107" t="str">
        <f>+'ACUM-ENERO'!B305</f>
        <v>Coordinación de Gabinete</v>
      </c>
      <c r="E24" s="525"/>
      <c r="F24" s="28">
        <f>+'ACUM-ENERO'!C305</f>
        <v>0</v>
      </c>
      <c r="G24" s="28">
        <f>+'ACUM-ENERO'!D305</f>
        <v>0</v>
      </c>
      <c r="H24" s="28">
        <f>+'ACUM-ENERO'!E305</f>
        <v>0</v>
      </c>
      <c r="I24" s="28">
        <f>+'ACUM-ENERO'!F305</f>
        <v>0</v>
      </c>
      <c r="J24" s="28">
        <f>+'ACUM-ENERO'!G305</f>
        <v>0</v>
      </c>
      <c r="K24" s="28">
        <f>+'ACUM-ENERO'!H305</f>
        <v>0</v>
      </c>
      <c r="L24" s="28">
        <f>+'ACUM-ENERO'!I305</f>
        <v>0</v>
      </c>
      <c r="M24" s="28">
        <f>+'ACUM-ENERO'!J305</f>
        <v>0</v>
      </c>
      <c r="N24" s="28">
        <f t="shared" si="0"/>
        <v>0</v>
      </c>
      <c r="O24" s="105"/>
      <c r="P24" s="27"/>
    </row>
    <row r="25" spans="1:16" ht="15.75" customHeight="1" thickBot="1">
      <c r="A25" s="27"/>
      <c r="B25" s="27"/>
      <c r="C25" s="51"/>
      <c r="D25" s="107" t="str">
        <f>+'ACUM-ENERO'!B306</f>
        <v xml:space="preserve">Coordinación de la Oficina de Presidencia </v>
      </c>
      <c r="E25" s="525"/>
      <c r="F25" s="28">
        <f>+'ACUM-ENERO'!C306</f>
        <v>0</v>
      </c>
      <c r="G25" s="28">
        <f>+'ACUM-ENERO'!D306</f>
        <v>0</v>
      </c>
      <c r="H25" s="28">
        <f>+'ACUM-ENERO'!E306</f>
        <v>0</v>
      </c>
      <c r="I25" s="28">
        <f>+'ACUM-ENERO'!F306</f>
        <v>0</v>
      </c>
      <c r="J25" s="28">
        <f>+'ACUM-ENERO'!G306</f>
        <v>0</v>
      </c>
      <c r="K25" s="28">
        <f>+'ACUM-ENERO'!H306</f>
        <v>0</v>
      </c>
      <c r="L25" s="28">
        <f>+'ACUM-ENERO'!I306</f>
        <v>0</v>
      </c>
      <c r="M25" s="28">
        <f>+'ACUM-ENERO'!J306</f>
        <v>0</v>
      </c>
      <c r="N25" s="28">
        <f t="shared" si="0"/>
        <v>0</v>
      </c>
      <c r="O25" s="105"/>
      <c r="P25" s="27"/>
    </row>
    <row r="26" spans="1:16" ht="15.75" customHeight="1" thickBot="1">
      <c r="A26" s="27"/>
      <c r="B26" s="27"/>
      <c r="C26" s="51"/>
      <c r="D26" s="107" t="str">
        <f>+'ACUM-ENERO'!B307</f>
        <v>Coordinación General  Oficina Central de Gobierno, Estrategía y opinión Pública</v>
      </c>
      <c r="E26" s="525"/>
      <c r="F26" s="28">
        <f>+'ACUM-ENERO'!C307</f>
        <v>0</v>
      </c>
      <c r="G26" s="28">
        <f>+'ACUM-ENERO'!D307</f>
        <v>0</v>
      </c>
      <c r="H26" s="28">
        <f>+'ACUM-ENERO'!E307</f>
        <v>0</v>
      </c>
      <c r="I26" s="28">
        <f>+'ACUM-ENERO'!F307</f>
        <v>0</v>
      </c>
      <c r="J26" s="28">
        <f>+'ACUM-ENERO'!G307</f>
        <v>0</v>
      </c>
      <c r="K26" s="28">
        <f>+'ACUM-ENERO'!H307</f>
        <v>0</v>
      </c>
      <c r="L26" s="28">
        <f>+'ACUM-ENERO'!I307</f>
        <v>0</v>
      </c>
      <c r="M26" s="28">
        <f>+'ACUM-ENERO'!J307</f>
        <v>0</v>
      </c>
      <c r="N26" s="28">
        <f t="shared" si="0"/>
        <v>0</v>
      </c>
      <c r="O26" s="105"/>
      <c r="P26" s="27"/>
    </row>
    <row r="27" spans="1:16" ht="15.75" customHeight="1" thickBot="1">
      <c r="A27" s="27"/>
      <c r="B27" s="27"/>
      <c r="C27" s="51"/>
      <c r="D27" s="107" t="str">
        <f>+'ACUM-ENERO'!B308</f>
        <v>Coplademun</v>
      </c>
      <c r="E27" s="525"/>
      <c r="F27" s="28">
        <f>+'ACUM-ENERO'!C308</f>
        <v>0</v>
      </c>
      <c r="G27" s="28">
        <f>+'ACUM-ENERO'!D308</f>
        <v>0</v>
      </c>
      <c r="H27" s="28">
        <f>+'ACUM-ENERO'!E308</f>
        <v>0</v>
      </c>
      <c r="I27" s="28">
        <f>+'ACUM-ENERO'!F308</f>
        <v>0</v>
      </c>
      <c r="J27" s="28">
        <f>+'ACUM-ENERO'!G308</f>
        <v>0</v>
      </c>
      <c r="K27" s="28">
        <f>+'ACUM-ENERO'!H308</f>
        <v>0</v>
      </c>
      <c r="L27" s="28">
        <f>+'ACUM-ENERO'!I308</f>
        <v>0</v>
      </c>
      <c r="M27" s="28">
        <f>+'ACUM-ENERO'!J308</f>
        <v>0</v>
      </c>
      <c r="N27" s="28">
        <f t="shared" si="0"/>
        <v>0</v>
      </c>
      <c r="O27" s="105"/>
      <c r="P27" s="27"/>
    </row>
    <row r="28" spans="1:16" ht="15.75" customHeight="1" thickBot="1">
      <c r="A28" s="27"/>
      <c r="B28" s="27"/>
      <c r="C28" s="51"/>
      <c r="D28" s="107" t="str">
        <f>+'ACUM-ENERO'!B309</f>
        <v>Desarrollo Social Humano</v>
      </c>
      <c r="E28" s="525"/>
      <c r="F28" s="28">
        <f>+'ACUM-ENERO'!C309</f>
        <v>0</v>
      </c>
      <c r="G28" s="28">
        <f>+'ACUM-ENERO'!D309</f>
        <v>1</v>
      </c>
      <c r="H28" s="28">
        <f>+'ACUM-ENERO'!E309</f>
        <v>4</v>
      </c>
      <c r="I28" s="28">
        <f>+'ACUM-ENERO'!F309</f>
        <v>1</v>
      </c>
      <c r="J28" s="28">
        <f>+'ACUM-ENERO'!G309</f>
        <v>4</v>
      </c>
      <c r="K28" s="28">
        <f>+'ACUM-ENERO'!H309</f>
        <v>2</v>
      </c>
      <c r="L28" s="28">
        <f>+'ACUM-ENERO'!I309</f>
        <v>2</v>
      </c>
      <c r="M28" s="28">
        <f>+'ACUM-ENERO'!J309</f>
        <v>0</v>
      </c>
      <c r="N28" s="28">
        <f t="shared" si="0"/>
        <v>14</v>
      </c>
      <c r="O28" s="105"/>
      <c r="P28" s="27"/>
    </row>
    <row r="29" spans="1:16" ht="15.75" customHeight="1" thickBot="1">
      <c r="A29" s="27"/>
      <c r="B29" s="27"/>
      <c r="C29" s="51"/>
      <c r="D29" s="107" t="str">
        <f>+'ACUM-ENERO'!B310</f>
        <v>Dirección General de  Innovación y Tecnología</v>
      </c>
      <c r="E29" s="525"/>
      <c r="F29" s="28">
        <f>+'ACUM-ENERO'!C310</f>
        <v>0</v>
      </c>
      <c r="G29" s="28">
        <f>+'ACUM-ENERO'!D310</f>
        <v>0</v>
      </c>
      <c r="H29" s="28">
        <f>+'ACUM-ENERO'!E310</f>
        <v>0</v>
      </c>
      <c r="I29" s="28">
        <f>+'ACUM-ENERO'!F310</f>
        <v>0</v>
      </c>
      <c r="J29" s="28">
        <f>+'ACUM-ENERO'!G310</f>
        <v>0</v>
      </c>
      <c r="K29" s="28">
        <f>+'ACUM-ENERO'!H310</f>
        <v>0</v>
      </c>
      <c r="L29" s="28">
        <f>+'ACUM-ENERO'!I310</f>
        <v>0</v>
      </c>
      <c r="M29" s="28">
        <f>+'ACUM-ENERO'!J310</f>
        <v>0</v>
      </c>
      <c r="N29" s="28">
        <f t="shared" si="0"/>
        <v>0</v>
      </c>
      <c r="O29" s="105"/>
      <c r="P29" s="27"/>
    </row>
    <row r="30" spans="1:16" ht="15.75" customHeight="1" thickBot="1">
      <c r="A30" s="27"/>
      <c r="B30" s="27"/>
      <c r="C30" s="51"/>
      <c r="D30" s="107" t="str">
        <f>+'ACUM-ENERO'!B311</f>
        <v>Dirección General de Ecología</v>
      </c>
      <c r="E30" s="525"/>
      <c r="F30" s="28">
        <f>+'ACUM-ENERO'!C311</f>
        <v>0</v>
      </c>
      <c r="G30" s="28">
        <f>+'ACUM-ENERO'!D311</f>
        <v>1</v>
      </c>
      <c r="H30" s="28">
        <f>+'ACUM-ENERO'!E311</f>
        <v>4</v>
      </c>
      <c r="I30" s="28">
        <f>+'ACUM-ENERO'!F311</f>
        <v>5</v>
      </c>
      <c r="J30" s="28">
        <f>+'ACUM-ENERO'!G311</f>
        <v>1</v>
      </c>
      <c r="K30" s="28">
        <f>+'ACUM-ENERO'!H311</f>
        <v>0</v>
      </c>
      <c r="L30" s="28">
        <f>+'ACUM-ENERO'!I311</f>
        <v>0</v>
      </c>
      <c r="M30" s="28">
        <f>+'ACUM-ENERO'!J311</f>
        <v>0</v>
      </c>
      <c r="N30" s="28">
        <f t="shared" si="0"/>
        <v>11</v>
      </c>
      <c r="O30" s="105"/>
      <c r="P30" s="27"/>
    </row>
    <row r="31" spans="1:16" ht="15.75" customHeight="1" thickBot="1">
      <c r="A31" s="27"/>
      <c r="B31" s="27"/>
      <c r="C31" s="51"/>
      <c r="D31" s="107" t="str">
        <f>+'ACUM-ENERO'!B312</f>
        <v>Dirección General de Inspección de Reglamentos</v>
      </c>
      <c r="E31" s="525"/>
      <c r="F31" s="28">
        <f>+'ACUM-ENERO'!C312</f>
        <v>0</v>
      </c>
      <c r="G31" s="28">
        <f>+'ACUM-ENERO'!D312</f>
        <v>3</v>
      </c>
      <c r="H31" s="28">
        <f>+'ACUM-ENERO'!E312</f>
        <v>0</v>
      </c>
      <c r="I31" s="28">
        <f>+'ACUM-ENERO'!F312</f>
        <v>2</v>
      </c>
      <c r="J31" s="28">
        <f>+'ACUM-ENERO'!G312</f>
        <v>3</v>
      </c>
      <c r="K31" s="28">
        <f>+'ACUM-ENERO'!H312</f>
        <v>2</v>
      </c>
      <c r="L31" s="28">
        <f>+'ACUM-ENERO'!I312</f>
        <v>0</v>
      </c>
      <c r="M31" s="28">
        <f>+'ACUM-ENERO'!J312</f>
        <v>0</v>
      </c>
      <c r="N31" s="28">
        <f t="shared" si="0"/>
        <v>10</v>
      </c>
      <c r="O31" s="105"/>
      <c r="P31" s="27"/>
    </row>
    <row r="32" spans="1:16" ht="15.75" customHeight="1" thickBot="1">
      <c r="A32" s="27"/>
      <c r="B32" s="27"/>
      <c r="C32" s="51"/>
      <c r="D32" s="107" t="str">
        <f>+'ACUM-ENERO'!B313</f>
        <v>Dirección General de Obras Públicas</v>
      </c>
      <c r="E32" s="525"/>
      <c r="F32" s="28">
        <f>+'ACUM-ENERO'!C313</f>
        <v>2</v>
      </c>
      <c r="G32" s="28">
        <f>+'ACUM-ENERO'!D313</f>
        <v>5</v>
      </c>
      <c r="H32" s="28">
        <f>+'ACUM-ENERO'!E313</f>
        <v>7</v>
      </c>
      <c r="I32" s="28">
        <f>+'ACUM-ENERO'!F313</f>
        <v>17</v>
      </c>
      <c r="J32" s="28">
        <f>+'ACUM-ENERO'!G313</f>
        <v>11</v>
      </c>
      <c r="K32" s="28">
        <f>+'ACUM-ENERO'!H313</f>
        <v>13</v>
      </c>
      <c r="L32" s="28">
        <f>+'ACUM-ENERO'!I313</f>
        <v>10</v>
      </c>
      <c r="M32" s="28">
        <f>+'ACUM-ENERO'!J313</f>
        <v>1</v>
      </c>
      <c r="N32" s="28">
        <f t="shared" si="0"/>
        <v>66</v>
      </c>
      <c r="O32" s="105"/>
      <c r="P32" s="27"/>
    </row>
    <row r="33" spans="1:16" ht="15.75" customHeight="1" thickBot="1">
      <c r="A33" s="27"/>
      <c r="B33" s="27"/>
      <c r="C33" s="51"/>
      <c r="D33" s="107" t="str">
        <f>+'ACUM-ENERO'!B314</f>
        <v>Dirección General de Servicios Públicos</v>
      </c>
      <c r="E33" s="525"/>
      <c r="F33" s="28">
        <f>+'ACUM-ENERO'!C314</f>
        <v>0</v>
      </c>
      <c r="G33" s="28">
        <f>+'ACUM-ENERO'!D314</f>
        <v>2</v>
      </c>
      <c r="H33" s="28">
        <f>+'ACUM-ENERO'!E314</f>
        <v>2</v>
      </c>
      <c r="I33" s="28">
        <f>+'ACUM-ENERO'!F314</f>
        <v>3</v>
      </c>
      <c r="J33" s="28">
        <f>+'ACUM-ENERO'!G314</f>
        <v>0</v>
      </c>
      <c r="K33" s="28">
        <f>+'ACUM-ENERO'!H314</f>
        <v>2</v>
      </c>
      <c r="L33" s="28">
        <f>+'ACUM-ENERO'!I314</f>
        <v>9</v>
      </c>
      <c r="M33" s="28">
        <f>+'ACUM-ENERO'!J314</f>
        <v>0</v>
      </c>
      <c r="N33" s="28">
        <f t="shared" si="0"/>
        <v>18</v>
      </c>
      <c r="O33" s="105"/>
      <c r="P33" s="27"/>
    </row>
    <row r="34" spans="1:16" ht="15.75" customHeight="1" thickBot="1">
      <c r="A34" s="27"/>
      <c r="B34" s="27"/>
      <c r="C34" s="51"/>
      <c r="D34" s="107" t="str">
        <f>+'ACUM-ENERO'!B315</f>
        <v>Educación Municipal</v>
      </c>
      <c r="E34" s="525"/>
      <c r="F34" s="28">
        <f>+'ACUM-ENERO'!C315</f>
        <v>0</v>
      </c>
      <c r="G34" s="28">
        <f>+'ACUM-ENERO'!D315</f>
        <v>0</v>
      </c>
      <c r="H34" s="28">
        <f>+'ACUM-ENERO'!E315</f>
        <v>0</v>
      </c>
      <c r="I34" s="28">
        <f>+'ACUM-ENERO'!F315</f>
        <v>0</v>
      </c>
      <c r="J34" s="28">
        <f>+'ACUM-ENERO'!G315</f>
        <v>0</v>
      </c>
      <c r="K34" s="28">
        <f>+'ACUM-ENERO'!H315</f>
        <v>0</v>
      </c>
      <c r="L34" s="28">
        <f>+'ACUM-ENERO'!I315</f>
        <v>0</v>
      </c>
      <c r="M34" s="28">
        <f>+'ACUM-ENERO'!J315</f>
        <v>0</v>
      </c>
      <c r="N34" s="28">
        <f t="shared" si="0"/>
        <v>0</v>
      </c>
      <c r="O34" s="105"/>
      <c r="P34" s="27"/>
    </row>
    <row r="35" spans="1:16" ht="15.75" customHeight="1" thickBot="1">
      <c r="A35" s="27"/>
      <c r="B35" s="27"/>
      <c r="C35" s="51"/>
      <c r="D35" s="107" t="str">
        <f>+'ACUM-ENERO'!B316</f>
        <v>Estacionómetros y Estacionamientos</v>
      </c>
      <c r="E35" s="525"/>
      <c r="F35" s="28">
        <f>+'ACUM-ENERO'!C316</f>
        <v>0</v>
      </c>
      <c r="G35" s="28">
        <f>+'ACUM-ENERO'!D316</f>
        <v>1</v>
      </c>
      <c r="H35" s="28">
        <f>+'ACUM-ENERO'!E316</f>
        <v>0</v>
      </c>
      <c r="I35" s="28">
        <f>+'ACUM-ENERO'!F316</f>
        <v>3</v>
      </c>
      <c r="J35" s="28">
        <f>+'ACUM-ENERO'!G316</f>
        <v>4</v>
      </c>
      <c r="K35" s="28">
        <f>+'ACUM-ENERO'!H316</f>
        <v>0</v>
      </c>
      <c r="L35" s="28">
        <f>+'ACUM-ENERO'!I316</f>
        <v>0</v>
      </c>
      <c r="M35" s="28">
        <f>+'ACUM-ENERO'!J316</f>
        <v>0</v>
      </c>
      <c r="N35" s="28">
        <f t="shared" si="0"/>
        <v>8</v>
      </c>
      <c r="O35" s="105"/>
      <c r="P35" s="27"/>
    </row>
    <row r="36" spans="1:16" ht="15.75" customHeight="1" thickBot="1">
      <c r="A36" s="27"/>
      <c r="B36" s="27"/>
      <c r="C36" s="51"/>
      <c r="D36" s="107" t="str">
        <f>+'ACUM-ENERO'!B317</f>
        <v>Instituto de Capacitación y Oferta Educativa</v>
      </c>
      <c r="E36" s="525"/>
      <c r="F36" s="28">
        <f>+'ACUM-ENERO'!C317</f>
        <v>0</v>
      </c>
      <c r="G36" s="28">
        <f>+'ACUM-ENERO'!D317</f>
        <v>0</v>
      </c>
      <c r="H36" s="28">
        <f>+'ACUM-ENERO'!E317</f>
        <v>0</v>
      </c>
      <c r="I36" s="28">
        <f>+'ACUM-ENERO'!F317</f>
        <v>0</v>
      </c>
      <c r="J36" s="28">
        <f>+'ACUM-ENERO'!G317</f>
        <v>0</v>
      </c>
      <c r="K36" s="28">
        <f>+'ACUM-ENERO'!H317</f>
        <v>0</v>
      </c>
      <c r="L36" s="28">
        <f>+'ACUM-ENERO'!I317</f>
        <v>0</v>
      </c>
      <c r="M36" s="28">
        <f>+'ACUM-ENERO'!J317</f>
        <v>0</v>
      </c>
      <c r="N36" s="28">
        <f t="shared" si="0"/>
        <v>0</v>
      </c>
      <c r="O36" s="105"/>
      <c r="P36" s="27"/>
    </row>
    <row r="37" spans="1:16" ht="15.75" customHeight="1" thickBot="1">
      <c r="A37" s="27"/>
      <c r="B37" s="27"/>
      <c r="C37" s="51"/>
      <c r="D37" s="107" t="str">
        <f>+'ACUM-ENERO'!B318</f>
        <v>Instituto de Cultura</v>
      </c>
      <c r="E37" s="525"/>
      <c r="F37" s="28">
        <f>+'ACUM-ENERO'!C318</f>
        <v>0</v>
      </c>
      <c r="G37" s="28">
        <f>+'ACUM-ENERO'!D318</f>
        <v>3</v>
      </c>
      <c r="H37" s="28">
        <f>+'ACUM-ENERO'!E318</f>
        <v>0</v>
      </c>
      <c r="I37" s="28">
        <f>+'ACUM-ENERO'!F318</f>
        <v>0</v>
      </c>
      <c r="J37" s="28">
        <f>+'ACUM-ENERO'!G318</f>
        <v>0</v>
      </c>
      <c r="K37" s="28">
        <f>+'ACUM-ENERO'!H318</f>
        <v>0</v>
      </c>
      <c r="L37" s="28">
        <f>+'ACUM-ENERO'!I318</f>
        <v>0</v>
      </c>
      <c r="M37" s="28">
        <f>+'ACUM-ENERO'!J318</f>
        <v>0</v>
      </c>
      <c r="N37" s="28">
        <f t="shared" si="0"/>
        <v>3</v>
      </c>
      <c r="O37" s="105"/>
      <c r="P37" s="27"/>
    </row>
    <row r="38" spans="1:16" ht="15.75" thickBot="1">
      <c r="A38" s="27"/>
      <c r="B38" s="27"/>
      <c r="C38" s="51"/>
      <c r="D38" s="107" t="str">
        <f>+'ACUM-ENERO'!B319</f>
        <v>Instituto Municipal de la Juventud</v>
      </c>
      <c r="E38" s="525"/>
      <c r="F38" s="28">
        <f>+'ACUM-ENERO'!C319</f>
        <v>0</v>
      </c>
      <c r="G38" s="28">
        <f>+'ACUM-ENERO'!D319</f>
        <v>0</v>
      </c>
      <c r="H38" s="28">
        <f>+'ACUM-ENERO'!E319</f>
        <v>0</v>
      </c>
      <c r="I38" s="28">
        <f>+'ACUM-ENERO'!F319</f>
        <v>0</v>
      </c>
      <c r="J38" s="28">
        <f>+'ACUM-ENERO'!G319</f>
        <v>0</v>
      </c>
      <c r="K38" s="28">
        <f>+'ACUM-ENERO'!H319</f>
        <v>0</v>
      </c>
      <c r="L38" s="28">
        <f>+'ACUM-ENERO'!I319</f>
        <v>0</v>
      </c>
      <c r="M38" s="28">
        <f>+'ACUM-ENERO'!J319</f>
        <v>0</v>
      </c>
      <c r="N38" s="28">
        <f t="shared" si="0"/>
        <v>0</v>
      </c>
      <c r="O38" s="105"/>
      <c r="P38" s="27"/>
    </row>
    <row r="39" spans="1:16" ht="15.75" customHeight="1" thickBot="1">
      <c r="A39" s="27"/>
      <c r="B39" s="27"/>
      <c r="C39" s="51"/>
      <c r="D39" s="107" t="str">
        <f>+'ACUM-ENERO'!B320</f>
        <v>Instituto Municipal de la Mujer</v>
      </c>
      <c r="E39" s="525"/>
      <c r="F39" s="28">
        <f>+'ACUM-ENERO'!C320</f>
        <v>0</v>
      </c>
      <c r="G39" s="28">
        <f>+'ACUM-ENERO'!D320</f>
        <v>0</v>
      </c>
      <c r="H39" s="28">
        <f>+'ACUM-ENERO'!E320</f>
        <v>0</v>
      </c>
      <c r="I39" s="28">
        <f>+'ACUM-ENERO'!F320</f>
        <v>0</v>
      </c>
      <c r="J39" s="28">
        <f>+'ACUM-ENERO'!G320</f>
        <v>0</v>
      </c>
      <c r="K39" s="28">
        <f>+'ACUM-ENERO'!H320</f>
        <v>0</v>
      </c>
      <c r="L39" s="28">
        <f>+'ACUM-ENERO'!I320</f>
        <v>0</v>
      </c>
      <c r="M39" s="28">
        <f>+'ACUM-ENERO'!J320</f>
        <v>0</v>
      </c>
      <c r="N39" s="28">
        <f t="shared" si="0"/>
        <v>0</v>
      </c>
      <c r="O39" s="105"/>
      <c r="P39" s="27"/>
    </row>
    <row r="40" spans="1:16" ht="15.75" customHeight="1" thickBot="1">
      <c r="A40" s="27"/>
      <c r="B40" s="27"/>
      <c r="C40" s="51"/>
      <c r="D40" s="107" t="str">
        <f>+'ACUM-ENERO'!B321</f>
        <v>Integración y Dictaminación</v>
      </c>
      <c r="E40" s="525"/>
      <c r="F40" s="28">
        <f>+'ACUM-ENERO'!C321</f>
        <v>0</v>
      </c>
      <c r="G40" s="28">
        <f>+'ACUM-ENERO'!D321</f>
        <v>0</v>
      </c>
      <c r="H40" s="28">
        <f>+'ACUM-ENERO'!E321</f>
        <v>1</v>
      </c>
      <c r="I40" s="28">
        <f>+'ACUM-ENERO'!F321</f>
        <v>0</v>
      </c>
      <c r="J40" s="28">
        <f>+'ACUM-ENERO'!G321</f>
        <v>0</v>
      </c>
      <c r="K40" s="28">
        <f>+'ACUM-ENERO'!H321</f>
        <v>1</v>
      </c>
      <c r="L40" s="28">
        <f>+'ACUM-ENERO'!I321</f>
        <v>0</v>
      </c>
      <c r="M40" s="28">
        <f>+'ACUM-ENERO'!J321</f>
        <v>0</v>
      </c>
      <c r="N40" s="28">
        <f t="shared" ref="N40:N63" si="1">SUM(F40:M40)</f>
        <v>2</v>
      </c>
      <c r="O40" s="105"/>
      <c r="P40" s="27"/>
    </row>
    <row r="41" spans="1:16" ht="15.75" customHeight="1" thickBot="1">
      <c r="A41" s="27"/>
      <c r="B41" s="27"/>
      <c r="C41" s="51"/>
      <c r="D41" s="107" t="str">
        <f>+'ACUM-ENERO'!B322</f>
        <v>Junta Municipal de Reclutamiento</v>
      </c>
      <c r="E41" s="525"/>
      <c r="F41" s="28">
        <f>+'ACUM-ENERO'!C322</f>
        <v>0</v>
      </c>
      <c r="G41" s="28">
        <f>+'ACUM-ENERO'!D322</f>
        <v>0</v>
      </c>
      <c r="H41" s="28">
        <f>+'ACUM-ENERO'!E322</f>
        <v>0</v>
      </c>
      <c r="I41" s="28">
        <f>+'ACUM-ENERO'!F322</f>
        <v>0</v>
      </c>
      <c r="J41" s="28">
        <f>+'ACUM-ENERO'!G322</f>
        <v>0</v>
      </c>
      <c r="K41" s="28">
        <f>+'ACUM-ENERO'!H322</f>
        <v>0</v>
      </c>
      <c r="L41" s="28">
        <f>+'ACUM-ENERO'!I322</f>
        <v>0</v>
      </c>
      <c r="M41" s="28">
        <f>+'ACUM-ENERO'!J322</f>
        <v>0</v>
      </c>
      <c r="N41" s="28">
        <f t="shared" si="1"/>
        <v>0</v>
      </c>
      <c r="O41" s="105"/>
      <c r="P41" s="27"/>
    </row>
    <row r="42" spans="1:16" ht="15.75" customHeight="1" thickBot="1">
      <c r="A42" s="27"/>
      <c r="B42" s="27"/>
      <c r="C42" s="51"/>
      <c r="D42" s="107" t="str">
        <f>+'ACUM-ENERO'!B323</f>
        <v>Mantenimiento de Pavimentos</v>
      </c>
      <c r="E42" s="525"/>
      <c r="F42" s="28">
        <f>+'ACUM-ENERO'!C323</f>
        <v>0</v>
      </c>
      <c r="G42" s="28">
        <f>+'ACUM-ENERO'!D323</f>
        <v>1</v>
      </c>
      <c r="H42" s="28">
        <f>+'ACUM-ENERO'!E323</f>
        <v>0</v>
      </c>
      <c r="I42" s="28">
        <f>+'ACUM-ENERO'!F323</f>
        <v>0</v>
      </c>
      <c r="J42" s="28">
        <f>+'ACUM-ENERO'!G323</f>
        <v>0</v>
      </c>
      <c r="K42" s="28">
        <f>+'ACUM-ENERO'!H323</f>
        <v>0</v>
      </c>
      <c r="L42" s="28">
        <f>+'ACUM-ENERO'!I323</f>
        <v>0</v>
      </c>
      <c r="M42" s="28">
        <f>+'ACUM-ENERO'!J323</f>
        <v>0</v>
      </c>
      <c r="N42" s="28">
        <f t="shared" si="1"/>
        <v>1</v>
      </c>
      <c r="O42" s="105"/>
      <c r="P42" s="27"/>
    </row>
    <row r="43" spans="1:16" ht="15.75" customHeight="1" thickBot="1">
      <c r="A43" s="27"/>
      <c r="B43" s="27"/>
      <c r="C43" s="51"/>
      <c r="D43" s="107" t="str">
        <f>+'ACUM-ENERO'!B324</f>
        <v>Mantenimiento Urbano</v>
      </c>
      <c r="E43" s="525"/>
      <c r="F43" s="28">
        <f>+'ACUM-ENERO'!C324</f>
        <v>0</v>
      </c>
      <c r="G43" s="28">
        <f>+'ACUM-ENERO'!D324</f>
        <v>0</v>
      </c>
      <c r="H43" s="28">
        <f>+'ACUM-ENERO'!E324</f>
        <v>1</v>
      </c>
      <c r="I43" s="28">
        <f>+'ACUM-ENERO'!F324</f>
        <v>0</v>
      </c>
      <c r="J43" s="28">
        <f>+'ACUM-ENERO'!G324</f>
        <v>0</v>
      </c>
      <c r="K43" s="28">
        <f>+'ACUM-ENERO'!H324</f>
        <v>0</v>
      </c>
      <c r="L43" s="28">
        <f>+'ACUM-ENERO'!I324</f>
        <v>0</v>
      </c>
      <c r="M43" s="28">
        <f>+'ACUM-ENERO'!J324</f>
        <v>0</v>
      </c>
      <c r="N43" s="28">
        <f t="shared" si="1"/>
        <v>1</v>
      </c>
      <c r="O43" s="105"/>
      <c r="P43" s="27"/>
    </row>
    <row r="44" spans="1:16" s="497" customFormat="1" ht="15.75" customHeight="1" thickBot="1">
      <c r="A44" s="27"/>
      <c r="B44" s="27"/>
      <c r="C44" s="51"/>
      <c r="D44" s="107" t="str">
        <f>+'ACUM-ENERO'!B325</f>
        <v>Oficialía Mayor Administrativa</v>
      </c>
      <c r="E44" s="525"/>
      <c r="F44" s="28">
        <f>+'ACUM-ENERO'!C325</f>
        <v>2</v>
      </c>
      <c r="G44" s="28">
        <f>+'ACUM-ENERO'!D325</f>
        <v>0</v>
      </c>
      <c r="H44" s="28">
        <f>+'ACUM-ENERO'!E325</f>
        <v>4</v>
      </c>
      <c r="I44" s="28">
        <f>+'ACUM-ENERO'!F325</f>
        <v>0</v>
      </c>
      <c r="J44" s="28">
        <f>+'ACUM-ENERO'!G325</f>
        <v>6</v>
      </c>
      <c r="K44" s="28">
        <f>+'ACUM-ENERO'!H325</f>
        <v>15</v>
      </c>
      <c r="L44" s="28">
        <f>+'ACUM-ENERO'!I325</f>
        <v>30</v>
      </c>
      <c r="M44" s="28">
        <f>+'ACUM-ENERO'!J325</f>
        <v>19</v>
      </c>
      <c r="N44" s="28">
        <f t="shared" si="1"/>
        <v>76</v>
      </c>
      <c r="O44" s="510"/>
      <c r="P44" s="27"/>
    </row>
    <row r="45" spans="1:16" s="497" customFormat="1" ht="15.75" customHeight="1" thickBot="1">
      <c r="A45" s="27"/>
      <c r="B45" s="27"/>
      <c r="C45" s="51"/>
      <c r="D45" s="107" t="str">
        <f>+'ACUM-ENERO'!B326</f>
        <v>Oficialía Mayor de Padrón y Licencias</v>
      </c>
      <c r="E45" s="525"/>
      <c r="F45" s="28">
        <f>+'ACUM-ENERO'!C326</f>
        <v>0</v>
      </c>
      <c r="G45" s="28">
        <f>+'ACUM-ENERO'!D326</f>
        <v>0</v>
      </c>
      <c r="H45" s="28">
        <f>+'ACUM-ENERO'!E326</f>
        <v>0</v>
      </c>
      <c r="I45" s="28">
        <f>+'ACUM-ENERO'!F326</f>
        <v>11</v>
      </c>
      <c r="J45" s="28">
        <f>+'ACUM-ENERO'!G326</f>
        <v>1</v>
      </c>
      <c r="K45" s="28">
        <f>+'ACUM-ENERO'!H326</f>
        <v>9</v>
      </c>
      <c r="L45" s="28">
        <f>+'ACUM-ENERO'!I326</f>
        <v>23</v>
      </c>
      <c r="M45" s="28">
        <f>+'ACUM-ENERO'!J326</f>
        <v>0</v>
      </c>
      <c r="N45" s="28">
        <f t="shared" si="1"/>
        <v>44</v>
      </c>
      <c r="O45" s="510"/>
      <c r="P45" s="27"/>
    </row>
    <row r="46" spans="1:16" s="497" customFormat="1" ht="15.75" customHeight="1" thickBot="1">
      <c r="A46" s="27"/>
      <c r="B46" s="27"/>
      <c r="C46" s="51"/>
      <c r="D46" s="107" t="str">
        <f>+'ACUM-ENERO'!B327</f>
        <v>Parques y Jardines</v>
      </c>
      <c r="E46" s="525"/>
      <c r="F46" s="28">
        <f>+'ACUM-ENERO'!C327</f>
        <v>0</v>
      </c>
      <c r="G46" s="28">
        <f>+'ACUM-ENERO'!D327</f>
        <v>0</v>
      </c>
      <c r="H46" s="28">
        <f>+'ACUM-ENERO'!E327</f>
        <v>2</v>
      </c>
      <c r="I46" s="28">
        <f>+'ACUM-ENERO'!F327</f>
        <v>1</v>
      </c>
      <c r="J46" s="28">
        <f>+'ACUM-ENERO'!G327</f>
        <v>0</v>
      </c>
      <c r="K46" s="28">
        <f>+'ACUM-ENERO'!H327</f>
        <v>0</v>
      </c>
      <c r="L46" s="28">
        <f>+'ACUM-ENERO'!I327</f>
        <v>1</v>
      </c>
      <c r="M46" s="28">
        <f>+'ACUM-ENERO'!J327</f>
        <v>0</v>
      </c>
      <c r="N46" s="28">
        <f t="shared" si="1"/>
        <v>4</v>
      </c>
      <c r="O46" s="510"/>
      <c r="P46" s="27"/>
    </row>
    <row r="47" spans="1:16" s="497" customFormat="1" ht="15.75" customHeight="1" thickBot="1">
      <c r="A47" s="27"/>
      <c r="B47" s="27"/>
      <c r="C47" s="51"/>
      <c r="D47" s="107" t="str">
        <f>+'ACUM-ENERO'!B328</f>
        <v>Participación Ciudadana</v>
      </c>
      <c r="E47" s="525"/>
      <c r="F47" s="28">
        <f>+'ACUM-ENERO'!C328</f>
        <v>0</v>
      </c>
      <c r="G47" s="28">
        <f>+'ACUM-ENERO'!D328</f>
        <v>1</v>
      </c>
      <c r="H47" s="28">
        <f>+'ACUM-ENERO'!E328</f>
        <v>3</v>
      </c>
      <c r="I47" s="28">
        <f>+'ACUM-ENERO'!F328</f>
        <v>1</v>
      </c>
      <c r="J47" s="28">
        <f>+'ACUM-ENERO'!G328</f>
        <v>0</v>
      </c>
      <c r="K47" s="28">
        <f>+'ACUM-ENERO'!H328</f>
        <v>0</v>
      </c>
      <c r="L47" s="28">
        <f>+'ACUM-ENERO'!I328</f>
        <v>0</v>
      </c>
      <c r="M47" s="28">
        <f>+'ACUM-ENERO'!J328</f>
        <v>0</v>
      </c>
      <c r="N47" s="28">
        <f t="shared" si="1"/>
        <v>5</v>
      </c>
      <c r="O47" s="510"/>
      <c r="P47" s="27"/>
    </row>
    <row r="48" spans="1:16" s="497" customFormat="1" ht="15.75" customHeight="1" thickBot="1">
      <c r="A48" s="27"/>
      <c r="B48" s="27"/>
      <c r="C48" s="51"/>
      <c r="D48" s="107" t="str">
        <f>+'ACUM-ENERO'!B329</f>
        <v>Patrimonio Municipal</v>
      </c>
      <c r="E48" s="525"/>
      <c r="F48" s="28">
        <f>+'ACUM-ENERO'!C329</f>
        <v>2</v>
      </c>
      <c r="G48" s="28">
        <f>+'ACUM-ENERO'!D329</f>
        <v>0</v>
      </c>
      <c r="H48" s="28">
        <f>+'ACUM-ENERO'!E329</f>
        <v>0</v>
      </c>
      <c r="I48" s="28">
        <f>+'ACUM-ENERO'!F329</f>
        <v>0</v>
      </c>
      <c r="J48" s="28">
        <f>+'ACUM-ENERO'!G329</f>
        <v>1</v>
      </c>
      <c r="K48" s="28">
        <f>+'ACUM-ENERO'!H329</f>
        <v>10</v>
      </c>
      <c r="L48" s="28">
        <f>+'ACUM-ENERO'!I329</f>
        <v>8</v>
      </c>
      <c r="M48" s="28">
        <f>+'ACUM-ENERO'!J329</f>
        <v>1</v>
      </c>
      <c r="N48" s="28">
        <f t="shared" si="1"/>
        <v>22</v>
      </c>
      <c r="O48" s="510"/>
      <c r="P48" s="27"/>
    </row>
    <row r="49" spans="1:16" s="497" customFormat="1" ht="15.75" customHeight="1" thickBot="1">
      <c r="A49" s="27"/>
      <c r="B49" s="27"/>
      <c r="C49" s="51"/>
      <c r="D49" s="107" t="str">
        <f>+'ACUM-ENERO'!B330</f>
        <v>Protección al Medio Ambiente</v>
      </c>
      <c r="E49" s="525"/>
      <c r="F49" s="28">
        <f>+'ACUM-ENERO'!C330</f>
        <v>0</v>
      </c>
      <c r="G49" s="28">
        <f>+'ACUM-ENERO'!D330</f>
        <v>0</v>
      </c>
      <c r="H49" s="28">
        <f>+'ACUM-ENERO'!E330</f>
        <v>0</v>
      </c>
      <c r="I49" s="28">
        <f>+'ACUM-ENERO'!F330</f>
        <v>0</v>
      </c>
      <c r="J49" s="28">
        <f>+'ACUM-ENERO'!G330</f>
        <v>0</v>
      </c>
      <c r="K49" s="28">
        <f>+'ACUM-ENERO'!H330</f>
        <v>0</v>
      </c>
      <c r="L49" s="28">
        <f>+'ACUM-ENERO'!I330</f>
        <v>0</v>
      </c>
      <c r="M49" s="28">
        <f>+'ACUM-ENERO'!J330</f>
        <v>0</v>
      </c>
      <c r="N49" s="28">
        <f t="shared" si="1"/>
        <v>0</v>
      </c>
      <c r="O49" s="510"/>
      <c r="P49" s="27"/>
    </row>
    <row r="50" spans="1:16" s="497" customFormat="1" ht="15.75" customHeight="1" thickBot="1">
      <c r="A50" s="27"/>
      <c r="B50" s="27"/>
      <c r="C50" s="51"/>
      <c r="D50" s="107" t="str">
        <f>+'ACUM-ENERO'!B331</f>
        <v>Protección Civil y Bomberos</v>
      </c>
      <c r="E50" s="525"/>
      <c r="F50" s="28">
        <f>+'ACUM-ENERO'!C331</f>
        <v>0</v>
      </c>
      <c r="G50" s="28">
        <f>+'ACUM-ENERO'!D331</f>
        <v>0</v>
      </c>
      <c r="H50" s="28">
        <f>+'ACUM-ENERO'!E331</f>
        <v>0</v>
      </c>
      <c r="I50" s="28">
        <f>+'ACUM-ENERO'!F331</f>
        <v>0</v>
      </c>
      <c r="J50" s="28">
        <f>+'ACUM-ENERO'!G331</f>
        <v>3</v>
      </c>
      <c r="K50" s="28">
        <f>+'ACUM-ENERO'!H331</f>
        <v>2</v>
      </c>
      <c r="L50" s="28">
        <f>+'ACUM-ENERO'!I331</f>
        <v>1</v>
      </c>
      <c r="M50" s="28">
        <f>+'ACUM-ENERO'!J331</f>
        <v>0</v>
      </c>
      <c r="N50" s="28">
        <f t="shared" si="1"/>
        <v>6</v>
      </c>
      <c r="O50" s="510"/>
      <c r="P50" s="27"/>
    </row>
    <row r="51" spans="1:16" s="497" customFormat="1" ht="15.75" customHeight="1" thickBot="1">
      <c r="A51" s="27"/>
      <c r="B51" s="27"/>
      <c r="C51" s="51"/>
      <c r="D51" s="107" t="str">
        <f>+'ACUM-ENERO'!B332</f>
        <v>Proyectos Estratégicos</v>
      </c>
      <c r="E51" s="525"/>
      <c r="F51" s="28">
        <f>+'ACUM-ENERO'!C332</f>
        <v>0</v>
      </c>
      <c r="G51" s="28">
        <f>+'ACUM-ENERO'!D332</f>
        <v>0</v>
      </c>
      <c r="H51" s="28">
        <f>+'ACUM-ENERO'!E332</f>
        <v>0</v>
      </c>
      <c r="I51" s="28">
        <f>+'ACUM-ENERO'!F332</f>
        <v>0</v>
      </c>
      <c r="J51" s="28">
        <f>+'ACUM-ENERO'!G332</f>
        <v>0</v>
      </c>
      <c r="K51" s="28">
        <f>+'ACUM-ENERO'!H332</f>
        <v>0</v>
      </c>
      <c r="L51" s="28">
        <f>+'ACUM-ENERO'!I332</f>
        <v>0</v>
      </c>
      <c r="M51" s="28">
        <f>+'ACUM-ENERO'!J332</f>
        <v>0</v>
      </c>
      <c r="N51" s="28">
        <f t="shared" si="1"/>
        <v>0</v>
      </c>
      <c r="O51" s="510"/>
      <c r="P51" s="27"/>
    </row>
    <row r="52" spans="1:16" ht="15.75" thickBot="1">
      <c r="A52" s="27"/>
      <c r="B52" s="27"/>
      <c r="C52" s="51"/>
      <c r="D52" s="107" t="str">
        <f>+'ACUM-ENERO'!B333</f>
        <v>Rastros Municipales</v>
      </c>
      <c r="E52" s="525"/>
      <c r="F52" s="28">
        <f>+'ACUM-ENERO'!C333</f>
        <v>0</v>
      </c>
      <c r="G52" s="28">
        <f>+'ACUM-ENERO'!D333</f>
        <v>0</v>
      </c>
      <c r="H52" s="28">
        <f>+'ACUM-ENERO'!E333</f>
        <v>0</v>
      </c>
      <c r="I52" s="28">
        <f>+'ACUM-ENERO'!F333</f>
        <v>0</v>
      </c>
      <c r="J52" s="28">
        <f>+'ACUM-ENERO'!G333</f>
        <v>0</v>
      </c>
      <c r="K52" s="28">
        <f>+'ACUM-ENERO'!H333</f>
        <v>0</v>
      </c>
      <c r="L52" s="28">
        <f>+'ACUM-ENERO'!I333</f>
        <v>0</v>
      </c>
      <c r="M52" s="28">
        <f>+'ACUM-ENERO'!J333</f>
        <v>0</v>
      </c>
      <c r="N52" s="28">
        <f t="shared" si="1"/>
        <v>0</v>
      </c>
      <c r="O52" s="103"/>
      <c r="P52" s="27"/>
    </row>
    <row r="53" spans="1:16" s="497" customFormat="1" ht="15.75" thickBot="1">
      <c r="A53" s="27"/>
      <c r="B53" s="27"/>
      <c r="C53" s="51"/>
      <c r="D53" s="107" t="str">
        <f>+'ACUM-ENERO'!B334</f>
        <v>Regidores</v>
      </c>
      <c r="E53" s="525"/>
      <c r="F53" s="28">
        <f>+'ACUM-ENERO'!C334</f>
        <v>0</v>
      </c>
      <c r="G53" s="28">
        <f>+'ACUM-ENERO'!D334</f>
        <v>0</v>
      </c>
      <c r="H53" s="28">
        <f>+'ACUM-ENERO'!E334</f>
        <v>0</v>
      </c>
      <c r="I53" s="28">
        <f>+'ACUM-ENERO'!F334</f>
        <v>0</v>
      </c>
      <c r="J53" s="28">
        <f>+'ACUM-ENERO'!G334</f>
        <v>0</v>
      </c>
      <c r="K53" s="28">
        <f>+'ACUM-ENERO'!H334</f>
        <v>0</v>
      </c>
      <c r="L53" s="28">
        <f>+'ACUM-ENERO'!I334</f>
        <v>0</v>
      </c>
      <c r="M53" s="28">
        <f>+'ACUM-ENERO'!J334</f>
        <v>0</v>
      </c>
      <c r="N53" s="28">
        <f t="shared" si="1"/>
        <v>0</v>
      </c>
      <c r="O53" s="103"/>
      <c r="P53" s="27"/>
    </row>
    <row r="54" spans="1:16" s="497" customFormat="1" ht="15.75" thickBot="1">
      <c r="A54" s="27"/>
      <c r="B54" s="27"/>
      <c r="C54" s="51"/>
      <c r="D54" s="107" t="str">
        <f>+'ACUM-ENERO'!B335</f>
        <v>Registro Civil</v>
      </c>
      <c r="E54" s="525"/>
      <c r="F54" s="28">
        <f>+'ACUM-ENERO'!C335</f>
        <v>0</v>
      </c>
      <c r="G54" s="28">
        <f>+'ACUM-ENERO'!D335</f>
        <v>0</v>
      </c>
      <c r="H54" s="28">
        <f>+'ACUM-ENERO'!E335</f>
        <v>0</v>
      </c>
      <c r="I54" s="28">
        <f>+'ACUM-ENERO'!F335</f>
        <v>0</v>
      </c>
      <c r="J54" s="28">
        <f>+'ACUM-ENERO'!G335</f>
        <v>0</v>
      </c>
      <c r="K54" s="28">
        <f>+'ACUM-ENERO'!H335</f>
        <v>0</v>
      </c>
      <c r="L54" s="28">
        <f>+'ACUM-ENERO'!I335</f>
        <v>0</v>
      </c>
      <c r="M54" s="28">
        <f>+'ACUM-ENERO'!J335</f>
        <v>0</v>
      </c>
      <c r="N54" s="28">
        <f t="shared" si="1"/>
        <v>0</v>
      </c>
      <c r="O54" s="103"/>
      <c r="P54" s="27"/>
    </row>
    <row r="55" spans="1:16" s="497" customFormat="1" ht="15.75" thickBot="1">
      <c r="A55" s="27"/>
      <c r="B55" s="27"/>
      <c r="C55" s="51"/>
      <c r="D55" s="107" t="str">
        <f>+'ACUM-ENERO'!B336</f>
        <v>Relaciones Exteriores</v>
      </c>
      <c r="E55" s="525"/>
      <c r="F55" s="28">
        <f>+'ACUM-ENERO'!C336</f>
        <v>0</v>
      </c>
      <c r="G55" s="28">
        <f>+'ACUM-ENERO'!D336</f>
        <v>0</v>
      </c>
      <c r="H55" s="28">
        <f>+'ACUM-ENERO'!E336</f>
        <v>0</v>
      </c>
      <c r="I55" s="28">
        <f>+'ACUM-ENERO'!F336</f>
        <v>0</v>
      </c>
      <c r="J55" s="28">
        <f>+'ACUM-ENERO'!G336</f>
        <v>0</v>
      </c>
      <c r="K55" s="28">
        <f>+'ACUM-ENERO'!H336</f>
        <v>0</v>
      </c>
      <c r="L55" s="28">
        <f>+'ACUM-ENERO'!I336</f>
        <v>0</v>
      </c>
      <c r="M55" s="28">
        <f>+'ACUM-ENERO'!J336</f>
        <v>0</v>
      </c>
      <c r="N55" s="28">
        <f t="shared" si="1"/>
        <v>0</v>
      </c>
      <c r="O55" s="103"/>
      <c r="P55" s="27"/>
    </row>
    <row r="56" spans="1:16" s="497" customFormat="1" ht="15.75" thickBot="1">
      <c r="A56" s="27"/>
      <c r="B56" s="27"/>
      <c r="C56" s="51"/>
      <c r="D56" s="107" t="str">
        <f>+'ACUM-ENERO'!B337</f>
        <v>Relaciones Públicas</v>
      </c>
      <c r="E56" s="525"/>
      <c r="F56" s="28">
        <f>+'ACUM-ENERO'!C337</f>
        <v>0</v>
      </c>
      <c r="G56" s="28">
        <f>+'ACUM-ENERO'!D337</f>
        <v>0</v>
      </c>
      <c r="H56" s="28">
        <f>+'ACUM-ENERO'!E337</f>
        <v>0</v>
      </c>
      <c r="I56" s="28">
        <f>+'ACUM-ENERO'!F337</f>
        <v>1</v>
      </c>
      <c r="J56" s="28">
        <f>+'ACUM-ENERO'!G337</f>
        <v>0</v>
      </c>
      <c r="K56" s="28">
        <f>+'ACUM-ENERO'!H337</f>
        <v>0</v>
      </c>
      <c r="L56" s="28">
        <f>+'ACUM-ENERO'!I337</f>
        <v>1</v>
      </c>
      <c r="M56" s="28">
        <f>+'ACUM-ENERO'!J337</f>
        <v>0</v>
      </c>
      <c r="N56" s="28">
        <f t="shared" si="1"/>
        <v>2</v>
      </c>
      <c r="O56" s="103"/>
      <c r="P56" s="27"/>
    </row>
    <row r="57" spans="1:16" s="497" customFormat="1" ht="15.75" thickBot="1">
      <c r="A57" s="27"/>
      <c r="B57" s="27"/>
      <c r="C57" s="51"/>
      <c r="D57" s="107" t="str">
        <f>+'ACUM-ENERO'!B338</f>
        <v>Sanidad Animal</v>
      </c>
      <c r="E57" s="525"/>
      <c r="F57" s="28">
        <f>+'ACUM-ENERO'!C338</f>
        <v>0</v>
      </c>
      <c r="G57" s="28">
        <f>+'ACUM-ENERO'!D338</f>
        <v>0</v>
      </c>
      <c r="H57" s="28">
        <f>+'ACUM-ENERO'!E338</f>
        <v>0</v>
      </c>
      <c r="I57" s="28">
        <f>+'ACUM-ENERO'!F338</f>
        <v>0</v>
      </c>
      <c r="J57" s="28">
        <f>+'ACUM-ENERO'!G338</f>
        <v>0</v>
      </c>
      <c r="K57" s="28">
        <f>+'ACUM-ENERO'!H338</f>
        <v>0</v>
      </c>
      <c r="L57" s="28">
        <f>+'ACUM-ENERO'!I338</f>
        <v>0</v>
      </c>
      <c r="M57" s="28">
        <f>+'ACUM-ENERO'!J338</f>
        <v>0</v>
      </c>
      <c r="N57" s="28">
        <f t="shared" si="1"/>
        <v>0</v>
      </c>
      <c r="O57" s="103"/>
      <c r="P57" s="27"/>
    </row>
    <row r="58" spans="1:16" s="497" customFormat="1" ht="15.75" thickBot="1">
      <c r="A58" s="27"/>
      <c r="B58" s="27"/>
      <c r="C58" s="51"/>
      <c r="D58" s="107" t="str">
        <f>+'ACUM-ENERO'!B339</f>
        <v>Secretaria del Ayuntamiento</v>
      </c>
      <c r="E58" s="525"/>
      <c r="F58" s="28">
        <f>+'ACUM-ENERO'!C339</f>
        <v>0</v>
      </c>
      <c r="G58" s="28">
        <f>+'ACUM-ENERO'!D339</f>
        <v>0</v>
      </c>
      <c r="H58" s="28">
        <f>+'ACUM-ENERO'!E339</f>
        <v>0</v>
      </c>
      <c r="I58" s="28">
        <f>+'ACUM-ENERO'!F339</f>
        <v>0</v>
      </c>
      <c r="J58" s="28">
        <f>+'ACUM-ENERO'!G339</f>
        <v>0</v>
      </c>
      <c r="K58" s="28">
        <f>+'ACUM-ENERO'!H339</f>
        <v>0</v>
      </c>
      <c r="L58" s="28">
        <f>+'ACUM-ENERO'!I339</f>
        <v>0</v>
      </c>
      <c r="M58" s="28">
        <f>+'ACUM-ENERO'!J339</f>
        <v>0</v>
      </c>
      <c r="N58" s="28">
        <f t="shared" si="1"/>
        <v>0</v>
      </c>
      <c r="O58" s="103"/>
      <c r="P58" s="27"/>
    </row>
    <row r="59" spans="1:16" s="497" customFormat="1" ht="15.75" thickBot="1">
      <c r="A59" s="27"/>
      <c r="B59" s="27"/>
      <c r="C59" s="51"/>
      <c r="D59" s="107" t="str">
        <f>+'ACUM-ENERO'!B340</f>
        <v>Secretaría Particular</v>
      </c>
      <c r="E59" s="525"/>
      <c r="F59" s="28">
        <f>+'ACUM-ENERO'!C340</f>
        <v>0</v>
      </c>
      <c r="G59" s="28">
        <f>+'ACUM-ENERO'!D340</f>
        <v>1</v>
      </c>
      <c r="H59" s="28">
        <f>+'ACUM-ENERO'!E340</f>
        <v>0</v>
      </c>
      <c r="I59" s="28">
        <f>+'ACUM-ENERO'!F340</f>
        <v>1</v>
      </c>
      <c r="J59" s="28">
        <f>+'ACUM-ENERO'!G340</f>
        <v>0</v>
      </c>
      <c r="K59" s="28">
        <f>+'ACUM-ENERO'!H340</f>
        <v>0</v>
      </c>
      <c r="L59" s="28">
        <f>+'ACUM-ENERO'!I340</f>
        <v>0</v>
      </c>
      <c r="M59" s="28">
        <f>+'ACUM-ENERO'!J340</f>
        <v>0</v>
      </c>
      <c r="N59" s="28">
        <f t="shared" si="1"/>
        <v>2</v>
      </c>
      <c r="O59" s="103"/>
      <c r="P59" s="27"/>
    </row>
    <row r="60" spans="1:16" s="497" customFormat="1" ht="15.75" thickBot="1">
      <c r="A60" s="27"/>
      <c r="B60" s="27"/>
      <c r="C60" s="51"/>
      <c r="D60" s="107" t="str">
        <f>+'ACUM-ENERO'!B341</f>
        <v>Sindicatura</v>
      </c>
      <c r="E60" s="525"/>
      <c r="F60" s="28">
        <f>+'ACUM-ENERO'!C341</f>
        <v>1</v>
      </c>
      <c r="G60" s="28">
        <f>+'ACUM-ENERO'!D341</f>
        <v>1</v>
      </c>
      <c r="H60" s="28">
        <f>+'ACUM-ENERO'!E341</f>
        <v>1</v>
      </c>
      <c r="I60" s="28">
        <f>+'ACUM-ENERO'!F341</f>
        <v>2</v>
      </c>
      <c r="J60" s="28">
        <f>+'ACUM-ENERO'!G341</f>
        <v>0</v>
      </c>
      <c r="K60" s="28">
        <f>+'ACUM-ENERO'!H341</f>
        <v>8</v>
      </c>
      <c r="L60" s="28">
        <f>+'ACUM-ENERO'!I341</f>
        <v>1</v>
      </c>
      <c r="M60" s="28">
        <f>+'ACUM-ENERO'!J341</f>
        <v>0</v>
      </c>
      <c r="N60" s="28">
        <f t="shared" si="1"/>
        <v>14</v>
      </c>
      <c r="O60" s="103"/>
      <c r="P60" s="27"/>
    </row>
    <row r="61" spans="1:16" s="497" customFormat="1" ht="15.75" thickBot="1">
      <c r="A61" s="27"/>
      <c r="B61" s="27"/>
      <c r="C61" s="51"/>
      <c r="D61" s="107" t="str">
        <f>+'ACUM-ENERO'!B342</f>
        <v>Tesorería</v>
      </c>
      <c r="E61" s="525"/>
      <c r="F61" s="28">
        <f>+'ACUM-ENERO'!C342</f>
        <v>2</v>
      </c>
      <c r="G61" s="28">
        <f>+'ACUM-ENERO'!D342</f>
        <v>2</v>
      </c>
      <c r="H61" s="28">
        <f>+'ACUM-ENERO'!E342</f>
        <v>5</v>
      </c>
      <c r="I61" s="28">
        <f>+'ACUM-ENERO'!F342</f>
        <v>5</v>
      </c>
      <c r="J61" s="28">
        <f>+'ACUM-ENERO'!G342</f>
        <v>6</v>
      </c>
      <c r="K61" s="28">
        <f>+'ACUM-ENERO'!H342</f>
        <v>13</v>
      </c>
      <c r="L61" s="28">
        <f>+'ACUM-ENERO'!I342</f>
        <v>15</v>
      </c>
      <c r="M61" s="28">
        <f>+'ACUM-ENERO'!J342</f>
        <v>3</v>
      </c>
      <c r="N61" s="28">
        <f t="shared" si="1"/>
        <v>51</v>
      </c>
      <c r="O61" s="103"/>
      <c r="P61" s="27"/>
    </row>
    <row r="62" spans="1:16" s="497" customFormat="1" ht="15.75" thickBot="1">
      <c r="A62" s="27"/>
      <c r="B62" s="27"/>
      <c r="C62" s="51"/>
      <c r="D62" s="107" t="str">
        <f>+'ACUM-ENERO'!B343</f>
        <v>Transparencia y Acceso a la Información</v>
      </c>
      <c r="E62" s="525"/>
      <c r="F62" s="28">
        <f>+'ACUM-ENERO'!C343</f>
        <v>0</v>
      </c>
      <c r="G62" s="28">
        <f>+'ACUM-ENERO'!D343</f>
        <v>0</v>
      </c>
      <c r="H62" s="28">
        <f>+'ACUM-ENERO'!E343</f>
        <v>1</v>
      </c>
      <c r="I62" s="28">
        <f>+'ACUM-ENERO'!F343</f>
        <v>0</v>
      </c>
      <c r="J62" s="28">
        <f>+'ACUM-ENERO'!G343</f>
        <v>1</v>
      </c>
      <c r="K62" s="28">
        <f>+'ACUM-ENERO'!H343</f>
        <v>0</v>
      </c>
      <c r="L62" s="28">
        <f>+'ACUM-ENERO'!I343</f>
        <v>0</v>
      </c>
      <c r="M62" s="28">
        <f>+'ACUM-ENERO'!J343</f>
        <v>0</v>
      </c>
      <c r="N62" s="28">
        <f t="shared" si="1"/>
        <v>2</v>
      </c>
      <c r="O62" s="103"/>
      <c r="P62" s="27"/>
    </row>
    <row r="63" spans="1:16" s="497" customFormat="1" ht="15.75" thickBot="1">
      <c r="A63" s="27"/>
      <c r="B63" s="27"/>
      <c r="C63" s="51"/>
      <c r="D63" s="107" t="str">
        <f>+'ACUM-ENERO'!B344</f>
        <v>Vinculación Asuntos Religiosos</v>
      </c>
      <c r="E63" s="525"/>
      <c r="F63" s="28">
        <f>+'ACUM-ENERO'!C344</f>
        <v>0</v>
      </c>
      <c r="G63" s="28">
        <f>+'ACUM-ENERO'!D344</f>
        <v>0</v>
      </c>
      <c r="H63" s="28">
        <f>+'ACUM-ENERO'!E344</f>
        <v>0</v>
      </c>
      <c r="I63" s="28">
        <f>+'ACUM-ENERO'!F344</f>
        <v>0</v>
      </c>
      <c r="J63" s="28">
        <f>+'ACUM-ENERO'!G344</f>
        <v>0</v>
      </c>
      <c r="K63" s="28">
        <f>+'ACUM-ENERO'!H344</f>
        <v>0</v>
      </c>
      <c r="L63" s="28">
        <f>+'ACUM-ENERO'!I344</f>
        <v>0</v>
      </c>
      <c r="M63" s="28">
        <f>+'ACUM-ENERO'!J344</f>
        <v>0</v>
      </c>
      <c r="N63" s="28">
        <f t="shared" si="1"/>
        <v>0</v>
      </c>
      <c r="O63" s="103"/>
      <c r="P63" s="27"/>
    </row>
    <row r="64" spans="1:16" s="497" customFormat="1" ht="15.75" thickBot="1">
      <c r="A64" s="27"/>
      <c r="B64" s="27"/>
      <c r="C64" s="51"/>
      <c r="D64" s="349"/>
      <c r="E64" s="51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27"/>
    </row>
    <row r="65" spans="1:16" ht="21.75" thickBot="1">
      <c r="A65" s="27"/>
      <c r="B65" s="27"/>
      <c r="C65" s="51"/>
      <c r="D65" s="51"/>
      <c r="E65" s="51"/>
      <c r="F65" s="526">
        <f t="shared" ref="F65:M65" si="2">SUM(F8:F52)</f>
        <v>17</v>
      </c>
      <c r="G65" s="526">
        <f t="shared" si="2"/>
        <v>33</v>
      </c>
      <c r="H65" s="526">
        <f t="shared" si="2"/>
        <v>39</v>
      </c>
      <c r="I65" s="526">
        <f t="shared" si="2"/>
        <v>63</v>
      </c>
      <c r="J65" s="526">
        <f t="shared" si="2"/>
        <v>42</v>
      </c>
      <c r="K65" s="526">
        <f t="shared" si="2"/>
        <v>73</v>
      </c>
      <c r="L65" s="526">
        <f t="shared" si="2"/>
        <v>98</v>
      </c>
      <c r="M65" s="526">
        <f t="shared" si="2"/>
        <v>23</v>
      </c>
      <c r="N65" s="526">
        <f>SUM(N8:N63)</f>
        <v>459</v>
      </c>
      <c r="O65" s="106"/>
      <c r="P65" s="27"/>
    </row>
    <row r="66" spans="1:16" s="122" customFormat="1">
      <c r="A66" s="27"/>
      <c r="B66" s="27"/>
      <c r="C66" s="51"/>
      <c r="D66" s="51"/>
      <c r="E66" s="51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27"/>
    </row>
    <row r="67" spans="1:16" ht="38.25" customHeight="1">
      <c r="A67" s="27"/>
      <c r="B67" s="27"/>
      <c r="C67" s="790" t="s">
        <v>228</v>
      </c>
      <c r="D67" s="790"/>
      <c r="E67" s="790"/>
      <c r="F67" s="790"/>
      <c r="G67" s="790"/>
      <c r="H67" s="790"/>
      <c r="I67" s="790"/>
      <c r="J67" s="790"/>
      <c r="K67" s="790"/>
      <c r="L67" s="790"/>
      <c r="M67" s="790"/>
      <c r="N67" s="790"/>
      <c r="O67" s="790"/>
      <c r="P67" s="27"/>
    </row>
    <row r="68" spans="1:16" s="122" customFormat="1">
      <c r="A68" s="27"/>
      <c r="B68" s="27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27"/>
    </row>
    <row r="69" spans="1:16">
      <c r="A69" s="27"/>
      <c r="B69" s="27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27"/>
    </row>
    <row r="70" spans="1:16">
      <c r="A70" s="27"/>
      <c r="B70" s="27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27"/>
    </row>
    <row r="71" spans="1:16">
      <c r="A71" s="27"/>
      <c r="B71" s="27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27"/>
    </row>
    <row r="72" spans="1:16">
      <c r="A72" s="27"/>
      <c r="B72" s="27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27"/>
    </row>
    <row r="73" spans="1:16">
      <c r="A73" s="27"/>
      <c r="B73" s="27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27"/>
    </row>
    <row r="74" spans="1:16">
      <c r="A74" s="27"/>
      <c r="B74" s="27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27"/>
    </row>
    <row r="75" spans="1:16">
      <c r="A75" s="27"/>
      <c r="B75" s="27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27"/>
    </row>
    <row r="76" spans="1:16">
      <c r="A76" s="27"/>
      <c r="B76" s="27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27"/>
    </row>
    <row r="77" spans="1:16">
      <c r="A77" s="27"/>
      <c r="B77" s="27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27"/>
    </row>
    <row r="78" spans="1:16">
      <c r="A78" s="27"/>
      <c r="B78" s="27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27"/>
    </row>
    <row r="79" spans="1:16">
      <c r="A79" s="27"/>
      <c r="B79" s="27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27"/>
    </row>
    <row r="80" spans="1:16">
      <c r="A80" s="27"/>
      <c r="B80" s="27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27"/>
    </row>
    <row r="81" spans="1:16">
      <c r="A81" s="27"/>
      <c r="B81" s="27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27"/>
    </row>
    <row r="82" spans="1:16">
      <c r="A82" s="27"/>
      <c r="B82" s="27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27"/>
    </row>
    <row r="83" spans="1:16">
      <c r="A83" s="27"/>
      <c r="B83" s="27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27"/>
    </row>
    <row r="84" spans="1:16">
      <c r="A84" s="27"/>
      <c r="B84" s="27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27"/>
    </row>
    <row r="85" spans="1:16">
      <c r="A85" s="27"/>
      <c r="B85" s="27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27"/>
    </row>
    <row r="86" spans="1:16">
      <c r="A86" s="27"/>
      <c r="B86" s="27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27"/>
    </row>
    <row r="87" spans="1:16">
      <c r="A87" s="27"/>
      <c r="B87" s="27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27"/>
    </row>
    <row r="88" spans="1:16">
      <c r="A88" s="27"/>
      <c r="B88" s="27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27"/>
    </row>
    <row r="89" spans="1:16">
      <c r="A89" s="27"/>
      <c r="B89" s="27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27"/>
    </row>
    <row r="90" spans="1:16">
      <c r="A90" s="27"/>
      <c r="B90" s="27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27"/>
    </row>
    <row r="91" spans="1:16">
      <c r="A91" s="27"/>
      <c r="B91" s="27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27"/>
    </row>
    <row r="92" spans="1:16">
      <c r="A92" s="27"/>
      <c r="B92" s="27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27"/>
    </row>
    <row r="93" spans="1:16">
      <c r="A93" s="27"/>
      <c r="B93" s="27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27"/>
    </row>
    <row r="94" spans="1:16">
      <c r="A94" s="27"/>
      <c r="B94" s="27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27"/>
    </row>
    <row r="95" spans="1:16">
      <c r="A95" s="27"/>
      <c r="B95" s="27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27"/>
    </row>
    <row r="96" spans="1:16">
      <c r="A96" s="27"/>
      <c r="B96" s="27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27"/>
    </row>
    <row r="97" spans="1:16">
      <c r="A97" s="27"/>
      <c r="B97" s="27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27"/>
    </row>
    <row r="98" spans="1:16">
      <c r="A98" s="27"/>
      <c r="B98" s="27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27"/>
    </row>
    <row r="99" spans="1:16" ht="21">
      <c r="A99" s="27"/>
      <c r="B99" s="27"/>
      <c r="C99" s="784" t="s">
        <v>481</v>
      </c>
      <c r="D99" s="785"/>
      <c r="E99" s="785"/>
      <c r="F99" s="785"/>
      <c r="G99" s="785"/>
      <c r="H99" s="785"/>
      <c r="I99" s="785"/>
      <c r="J99" s="785"/>
      <c r="K99" s="785"/>
      <c r="L99" s="785"/>
      <c r="M99" s="785"/>
      <c r="N99" s="785"/>
      <c r="O99" s="51"/>
      <c r="P99" s="27"/>
    </row>
    <row r="100" spans="1:16">
      <c r="A100" s="27"/>
      <c r="B100" s="27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27"/>
    </row>
    <row r="101" spans="1:16">
      <c r="A101" s="27"/>
      <c r="B101" s="27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27"/>
    </row>
    <row r="102" spans="1:16" ht="15.75" thickBot="1">
      <c r="A102" s="27"/>
      <c r="B102" s="27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27"/>
    </row>
    <row r="103" spans="1:16" ht="15.75" thickBot="1">
      <c r="A103" s="27"/>
      <c r="B103" s="27"/>
      <c r="C103" s="51"/>
      <c r="D103" s="51"/>
      <c r="E103" s="51"/>
      <c r="F103" s="51"/>
      <c r="G103" s="114" t="s">
        <v>58</v>
      </c>
      <c r="H103" s="791" t="s">
        <v>220</v>
      </c>
      <c r="I103" s="792"/>
      <c r="J103" s="51"/>
      <c r="K103" s="51"/>
      <c r="L103" s="51"/>
      <c r="M103" s="51"/>
      <c r="N103" s="51"/>
      <c r="O103" s="51"/>
      <c r="P103" s="27"/>
    </row>
    <row r="104" spans="1:16" ht="15.75" thickBot="1">
      <c r="A104" s="27"/>
      <c r="B104" s="27"/>
      <c r="C104" s="51"/>
      <c r="D104" s="51"/>
      <c r="E104" s="51"/>
      <c r="F104" s="51"/>
      <c r="G104" s="419" t="str">
        <f>+'ACUM-ENERO'!B176</f>
        <v>MISMO DIA</v>
      </c>
      <c r="H104" s="786">
        <f>+'ACUM-ENERO'!C176</f>
        <v>20</v>
      </c>
      <c r="I104" s="787"/>
      <c r="J104" s="51"/>
      <c r="K104" s="51"/>
      <c r="L104" s="51"/>
      <c r="M104" s="51"/>
      <c r="N104" s="51"/>
      <c r="O104" s="51"/>
      <c r="P104" s="27"/>
    </row>
    <row r="105" spans="1:16" ht="15.75" thickBot="1">
      <c r="A105" s="27"/>
      <c r="B105" s="27"/>
      <c r="C105" s="51"/>
      <c r="D105" s="51"/>
      <c r="E105" s="51"/>
      <c r="F105" s="51"/>
      <c r="G105" s="419" t="str">
        <f>+'ACUM-ENERO'!B177</f>
        <v>UN DIA</v>
      </c>
      <c r="H105" s="786">
        <f>+'ACUM-ENERO'!C177</f>
        <v>37</v>
      </c>
      <c r="I105" s="787"/>
      <c r="J105" s="51"/>
      <c r="K105" s="51"/>
      <c r="L105" s="51"/>
      <c r="M105" s="51"/>
      <c r="N105" s="51"/>
      <c r="O105" s="51"/>
      <c r="P105" s="27"/>
    </row>
    <row r="106" spans="1:16" ht="15.75" thickBot="1">
      <c r="A106" s="27"/>
      <c r="B106" s="27"/>
      <c r="C106" s="51"/>
      <c r="D106" s="51"/>
      <c r="E106" s="51"/>
      <c r="F106" s="51"/>
      <c r="G106" s="419" t="str">
        <f>+'ACUM-ENERO'!B178</f>
        <v>DOS DIAS</v>
      </c>
      <c r="H106" s="786">
        <f>+'ACUM-ENERO'!C178</f>
        <v>46</v>
      </c>
      <c r="I106" s="787"/>
      <c r="J106" s="51"/>
      <c r="K106" s="51"/>
      <c r="L106" s="51"/>
      <c r="M106" s="51"/>
      <c r="N106" s="51"/>
      <c r="O106" s="51"/>
      <c r="P106" s="27"/>
    </row>
    <row r="107" spans="1:16" ht="15.75" thickBot="1">
      <c r="A107" s="27"/>
      <c r="B107" s="27"/>
      <c r="C107" s="51"/>
      <c r="D107" s="51"/>
      <c r="E107" s="51"/>
      <c r="F107" s="51"/>
      <c r="G107" s="419" t="str">
        <f>+'ACUM-ENERO'!B179</f>
        <v>TRES DIAS</v>
      </c>
      <c r="H107" s="786">
        <f>+'ACUM-ENERO'!C179</f>
        <v>72</v>
      </c>
      <c r="I107" s="787"/>
      <c r="J107" s="51"/>
      <c r="K107" s="51"/>
      <c r="L107" s="51"/>
      <c r="M107" s="51"/>
      <c r="N107" s="51"/>
      <c r="O107" s="51"/>
      <c r="P107" s="27"/>
    </row>
    <row r="108" spans="1:16" ht="15.75" thickBot="1">
      <c r="A108" s="27"/>
      <c r="B108" s="27"/>
      <c r="C108" s="51"/>
      <c r="D108" s="51"/>
      <c r="E108" s="51"/>
      <c r="F108" s="51"/>
      <c r="G108" s="419" t="str">
        <f>+'ACUM-ENERO'!B180</f>
        <v>CUATRO DIAS</v>
      </c>
      <c r="H108" s="786">
        <f>+'ACUM-ENERO'!C180</f>
        <v>49</v>
      </c>
      <c r="I108" s="787"/>
      <c r="J108" s="51"/>
      <c r="K108" s="51"/>
      <c r="L108" s="51"/>
      <c r="M108" s="51"/>
      <c r="N108" s="51"/>
      <c r="O108" s="51"/>
      <c r="P108" s="27"/>
    </row>
    <row r="109" spans="1:16" ht="15.75" thickBot="1">
      <c r="A109" s="27"/>
      <c r="B109" s="27"/>
      <c r="C109" s="51"/>
      <c r="D109" s="51"/>
      <c r="E109" s="51"/>
      <c r="F109" s="51"/>
      <c r="G109" s="419" t="str">
        <f>+'ACUM-ENERO'!B181</f>
        <v>CINCO DIAS</v>
      </c>
      <c r="H109" s="786">
        <f>+'ACUM-ENERO'!C181</f>
        <v>94</v>
      </c>
      <c r="I109" s="787"/>
      <c r="J109" s="51"/>
      <c r="K109" s="51"/>
      <c r="L109" s="51"/>
      <c r="M109" s="51"/>
      <c r="N109" s="51"/>
      <c r="O109" s="51"/>
      <c r="P109" s="27"/>
    </row>
    <row r="110" spans="1:16" s="497" customFormat="1" ht="15.75" thickBot="1">
      <c r="A110" s="27"/>
      <c r="B110" s="27"/>
      <c r="C110" s="51"/>
      <c r="D110" s="51"/>
      <c r="E110" s="51"/>
      <c r="F110" s="51"/>
      <c r="G110" s="419" t="str">
        <f>+'ACUM-ENERO'!B182</f>
        <v>SEIS DIAS</v>
      </c>
      <c r="H110" s="786">
        <f>+'ACUM-ENERO'!C182</f>
        <v>115</v>
      </c>
      <c r="I110" s="787"/>
      <c r="J110" s="51"/>
      <c r="K110" s="51"/>
      <c r="L110" s="51"/>
      <c r="M110" s="51"/>
      <c r="N110" s="51"/>
      <c r="O110" s="51"/>
      <c r="P110" s="27"/>
    </row>
    <row r="111" spans="1:16" s="497" customFormat="1" ht="15.75" thickBot="1">
      <c r="A111" s="27"/>
      <c r="B111" s="27"/>
      <c r="C111" s="51"/>
      <c r="D111" s="51"/>
      <c r="E111" s="51"/>
      <c r="F111" s="51"/>
      <c r="G111" s="524" t="str">
        <f>+'ACUM-ENERO'!B183</f>
        <v>SIETE DIAS</v>
      </c>
      <c r="H111" s="786">
        <f>+'ACUM-ENERO'!C183</f>
        <v>26</v>
      </c>
      <c r="I111" s="787"/>
      <c r="J111" s="51"/>
      <c r="K111" s="51"/>
      <c r="L111" s="51"/>
      <c r="M111" s="51"/>
      <c r="N111" s="51"/>
      <c r="O111" s="51"/>
      <c r="P111" s="27"/>
    </row>
    <row r="112" spans="1:16">
      <c r="A112" s="27"/>
      <c r="B112" s="27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27"/>
    </row>
    <row r="113" spans="1:16" ht="15.75" thickBot="1">
      <c r="A113" s="27"/>
      <c r="B113" s="27"/>
      <c r="C113" s="51"/>
      <c r="D113" s="51"/>
      <c r="E113" s="51"/>
      <c r="F113" s="51"/>
      <c r="G113" s="113"/>
      <c r="H113" s="113"/>
      <c r="I113" s="51"/>
      <c r="J113" s="51"/>
      <c r="K113" s="51"/>
      <c r="L113" s="51"/>
      <c r="M113" s="51"/>
      <c r="N113" s="51"/>
      <c r="O113" s="51"/>
      <c r="P113" s="27"/>
    </row>
    <row r="114" spans="1:16" ht="15.75" thickBot="1">
      <c r="A114" s="27"/>
      <c r="B114" s="27"/>
      <c r="C114" s="51"/>
      <c r="D114" s="51"/>
      <c r="E114" s="51"/>
      <c r="F114" s="51"/>
      <c r="G114" s="9" t="s">
        <v>2</v>
      </c>
      <c r="H114" s="793">
        <f>SUM(H104:H113)</f>
        <v>459</v>
      </c>
      <c r="I114" s="794"/>
      <c r="J114" s="51"/>
      <c r="K114" s="51"/>
      <c r="L114" s="51"/>
      <c r="M114" s="51"/>
      <c r="N114" s="51"/>
      <c r="O114" s="51"/>
      <c r="P114" s="27"/>
    </row>
    <row r="115" spans="1:16">
      <c r="A115" s="27"/>
      <c r="B115" s="27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27"/>
    </row>
    <row r="116" spans="1:16">
      <c r="A116" s="27"/>
      <c r="B116" s="27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27"/>
    </row>
    <row r="117" spans="1:16">
      <c r="A117" s="27"/>
      <c r="B117" s="27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27"/>
    </row>
    <row r="118" spans="1:16">
      <c r="A118" s="27"/>
      <c r="B118" s="27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27"/>
    </row>
    <row r="119" spans="1:16">
      <c r="A119" s="27"/>
      <c r="B119" s="27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27"/>
    </row>
    <row r="120" spans="1:16">
      <c r="A120" s="27"/>
      <c r="B120" s="27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27"/>
    </row>
    <row r="121" spans="1:16">
      <c r="A121" s="27"/>
      <c r="B121" s="27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27"/>
    </row>
    <row r="122" spans="1:16">
      <c r="A122" s="27"/>
      <c r="B122" s="27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27"/>
    </row>
    <row r="123" spans="1:16">
      <c r="A123" s="27"/>
      <c r="B123" s="27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27"/>
    </row>
    <row r="124" spans="1:16">
      <c r="A124" s="27"/>
      <c r="B124" s="27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27"/>
    </row>
    <row r="125" spans="1:16">
      <c r="A125" s="27"/>
      <c r="B125" s="27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27"/>
    </row>
    <row r="126" spans="1:16">
      <c r="A126" s="27"/>
      <c r="B126" s="27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27"/>
    </row>
    <row r="127" spans="1:16">
      <c r="A127" s="27"/>
      <c r="B127" s="27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27"/>
    </row>
    <row r="128" spans="1:16">
      <c r="A128" s="27"/>
      <c r="B128" s="27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27"/>
    </row>
    <row r="129" spans="1:16">
      <c r="A129" s="27"/>
      <c r="B129" s="27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27"/>
    </row>
    <row r="130" spans="1:16">
      <c r="A130" s="27"/>
      <c r="B130" s="27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27"/>
    </row>
    <row r="131" spans="1:16">
      <c r="A131" s="27"/>
      <c r="B131" s="27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27"/>
    </row>
    <row r="132" spans="1:16">
      <c r="A132" s="27"/>
      <c r="B132" s="27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27"/>
    </row>
    <row r="133" spans="1:16">
      <c r="A133" s="27"/>
      <c r="B133" s="27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27"/>
    </row>
    <row r="134" spans="1:16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</row>
    <row r="135" spans="1:16">
      <c r="C135" s="51"/>
    </row>
    <row r="136" spans="1:16">
      <c r="C136" s="51"/>
    </row>
  </sheetData>
  <mergeCells count="14">
    <mergeCell ref="H114:I114"/>
    <mergeCell ref="H105:I105"/>
    <mergeCell ref="H106:I106"/>
    <mergeCell ref="H107:I107"/>
    <mergeCell ref="H108:I108"/>
    <mergeCell ref="H109:I109"/>
    <mergeCell ref="H110:I110"/>
    <mergeCell ref="H111:I111"/>
    <mergeCell ref="D3:N3"/>
    <mergeCell ref="C99:N99"/>
    <mergeCell ref="H104:I104"/>
    <mergeCell ref="D7:E7"/>
    <mergeCell ref="C67:O67"/>
    <mergeCell ref="H103:I103"/>
  </mergeCell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N137"/>
  <sheetViews>
    <sheetView topLeftCell="A88" workbookViewId="0">
      <selection activeCell="E47" sqref="E47:G47"/>
    </sheetView>
  </sheetViews>
  <sheetFormatPr baseColWidth="10" defaultRowHeight="15"/>
  <cols>
    <col min="1" max="1" width="5" style="122" customWidth="1"/>
    <col min="2" max="2" width="4.28515625" style="122" customWidth="1"/>
    <col min="3" max="3" width="41.7109375" style="122" customWidth="1"/>
    <col min="4" max="11" width="11.42578125" style="122"/>
    <col min="12" max="12" width="13.42578125" style="122" customWidth="1"/>
    <col min="13" max="13" width="4" style="122" customWidth="1"/>
    <col min="14" max="14" width="4.85546875" style="122" customWidth="1"/>
    <col min="15" max="16384" width="11.42578125" style="122"/>
  </cols>
  <sheetData>
    <row r="1" spans="1:14" ht="15.75" thickBo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ht="21.75" customHeight="1" thickBot="1">
      <c r="A2" s="27"/>
      <c r="C2" s="781" t="s">
        <v>482</v>
      </c>
      <c r="D2" s="782"/>
      <c r="E2" s="782"/>
      <c r="F2" s="782"/>
      <c r="G2" s="782"/>
      <c r="H2" s="782"/>
      <c r="I2" s="782"/>
      <c r="J2" s="782"/>
      <c r="K2" s="782"/>
      <c r="L2" s="782"/>
      <c r="M2" s="185"/>
      <c r="N2" s="27"/>
    </row>
    <row r="3" spans="1:14">
      <c r="A3" s="27"/>
      <c r="N3" s="27"/>
    </row>
    <row r="4" spans="1:14">
      <c r="A4" s="27"/>
      <c r="N4" s="27"/>
    </row>
    <row r="5" spans="1:14" ht="15.75" thickBot="1">
      <c r="A5" s="27"/>
      <c r="N5" s="27"/>
    </row>
    <row r="6" spans="1:14" ht="33.75" customHeight="1" thickBot="1">
      <c r="A6" s="27"/>
      <c r="C6" s="124" t="s">
        <v>64</v>
      </c>
      <c r="D6" s="124" t="s">
        <v>213</v>
      </c>
      <c r="E6" s="124" t="s">
        <v>50</v>
      </c>
      <c r="F6" s="124" t="s">
        <v>214</v>
      </c>
      <c r="G6" s="124" t="s">
        <v>215</v>
      </c>
      <c r="H6" s="124" t="s">
        <v>216</v>
      </c>
      <c r="I6" s="124" t="s">
        <v>217</v>
      </c>
      <c r="J6" s="124" t="s">
        <v>218</v>
      </c>
      <c r="K6" s="124" t="s">
        <v>219</v>
      </c>
      <c r="L6" s="128" t="s">
        <v>227</v>
      </c>
      <c r="M6" s="189"/>
      <c r="N6" s="27"/>
    </row>
    <row r="7" spans="1:14" ht="15.75" thickBot="1">
      <c r="A7" s="27"/>
      <c r="C7" s="107" t="str">
        <f>+'ACUM-FEBRERO'!A293</f>
        <v>Instituto Municipal de la Mujer</v>
      </c>
      <c r="D7" s="101">
        <f>+'ACUM-FEBRERO'!B356</f>
        <v>0</v>
      </c>
      <c r="E7" s="101">
        <f>+'ACUM-FEBRERO'!C356</f>
        <v>0</v>
      </c>
      <c r="F7" s="101">
        <f>+'ACUM-FEBRERO'!D323</f>
        <v>0</v>
      </c>
      <c r="G7" s="101">
        <f>+'ACUM-FEBRERO'!E323</f>
        <v>2</v>
      </c>
      <c r="H7" s="101">
        <f>+'ACUM-FEBRERO'!F323</f>
        <v>4</v>
      </c>
      <c r="I7" s="101">
        <f>+'ACUM-FEBRERO'!G323</f>
        <v>3</v>
      </c>
      <c r="J7" s="101">
        <f>+'ACUM-FEBRERO'!H323</f>
        <v>1</v>
      </c>
      <c r="K7" s="101">
        <f>+'ACUM-FEBRERO'!I323</f>
        <v>0</v>
      </c>
      <c r="L7" s="100">
        <f t="shared" ref="L7:L38" si="0">SUM(D7:K7)</f>
        <v>10</v>
      </c>
      <c r="M7" s="106"/>
      <c r="N7" s="27"/>
    </row>
    <row r="8" spans="1:14" ht="15.75" thickBot="1">
      <c r="A8" s="27"/>
      <c r="C8" s="107" t="str">
        <f>+'ACUM-FEBRERO'!A294</f>
        <v>Integración y Dictaminación</v>
      </c>
      <c r="D8" s="101">
        <f>+'ACUM-FEBRERO'!B357</f>
        <v>0</v>
      </c>
      <c r="E8" s="101">
        <f>+'ACUM-FEBRERO'!C357</f>
        <v>3</v>
      </c>
      <c r="F8" s="101">
        <f>+'ACUM-FEBRERO'!D324</f>
        <v>1</v>
      </c>
      <c r="G8" s="101">
        <f>+'ACUM-FEBRERO'!E324</f>
        <v>0</v>
      </c>
      <c r="H8" s="101">
        <f>+'ACUM-FEBRERO'!F324</f>
        <v>0</v>
      </c>
      <c r="I8" s="101">
        <f>+'ACUM-FEBRERO'!G324</f>
        <v>0</v>
      </c>
      <c r="J8" s="101">
        <f>+'ACUM-FEBRERO'!H324</f>
        <v>0</v>
      </c>
      <c r="K8" s="101">
        <f>+'ACUM-FEBRERO'!I324</f>
        <v>0</v>
      </c>
      <c r="L8" s="100">
        <f t="shared" si="0"/>
        <v>4</v>
      </c>
      <c r="M8" s="106"/>
      <c r="N8" s="27"/>
    </row>
    <row r="9" spans="1:14" ht="15.75" thickBot="1">
      <c r="A9" s="27"/>
      <c r="C9" s="107" t="str">
        <f>+'ACUM-FEBRERO'!A295</f>
        <v>Junta Municipal de Reclutamiento</v>
      </c>
      <c r="D9" s="101">
        <f>+'ACUM-FEBRERO'!B358</f>
        <v>0</v>
      </c>
      <c r="E9" s="101">
        <f>+'ACUM-FEBRERO'!C358</f>
        <v>2</v>
      </c>
      <c r="F9" s="101">
        <f>+'ACUM-FEBRERO'!D325</f>
        <v>0</v>
      </c>
      <c r="G9" s="101">
        <f>+'ACUM-FEBRERO'!E325</f>
        <v>1</v>
      </c>
      <c r="H9" s="101">
        <f>+'ACUM-FEBRERO'!F325</f>
        <v>0</v>
      </c>
      <c r="I9" s="101">
        <f>+'ACUM-FEBRERO'!G325</f>
        <v>0</v>
      </c>
      <c r="J9" s="101">
        <f>+'ACUM-FEBRERO'!H325</f>
        <v>0</v>
      </c>
      <c r="K9" s="101">
        <f>+'ACUM-FEBRERO'!I325</f>
        <v>0</v>
      </c>
      <c r="L9" s="100">
        <f t="shared" si="0"/>
        <v>3</v>
      </c>
      <c r="M9" s="106"/>
      <c r="N9" s="27"/>
    </row>
    <row r="10" spans="1:14" ht="15.75" thickBot="1">
      <c r="A10" s="27"/>
      <c r="C10" s="107" t="str">
        <f>+'ACUM-FEBRERO'!A296</f>
        <v>Mantenimiento de Pavimentos</v>
      </c>
      <c r="D10" s="101">
        <f>+'ACUM-FEBRERO'!B359</f>
        <v>0</v>
      </c>
      <c r="E10" s="101">
        <f>+'ACUM-FEBRERO'!C359</f>
        <v>1</v>
      </c>
      <c r="F10" s="101">
        <f>+'ACUM-FEBRERO'!D326</f>
        <v>2</v>
      </c>
      <c r="G10" s="101">
        <f>+'ACUM-FEBRERO'!E326</f>
        <v>0</v>
      </c>
      <c r="H10" s="101">
        <f>+'ACUM-FEBRERO'!F326</f>
        <v>0</v>
      </c>
      <c r="I10" s="101">
        <f>+'ACUM-FEBRERO'!G326</f>
        <v>1</v>
      </c>
      <c r="J10" s="101">
        <f>+'ACUM-FEBRERO'!H326</f>
        <v>1</v>
      </c>
      <c r="K10" s="101">
        <f>+'ACUM-FEBRERO'!I326</f>
        <v>0</v>
      </c>
      <c r="L10" s="100">
        <f t="shared" si="0"/>
        <v>5</v>
      </c>
      <c r="M10" s="106"/>
      <c r="N10" s="27"/>
    </row>
    <row r="11" spans="1:14" ht="15.75" thickBot="1">
      <c r="A11" s="27"/>
      <c r="C11" s="107" t="str">
        <f>+'ACUM-FEBRERO'!A297</f>
        <v>Mantenimiento Urbano</v>
      </c>
      <c r="D11" s="101">
        <f>+'ACUM-FEBRERO'!B360</f>
        <v>1</v>
      </c>
      <c r="E11" s="101">
        <f>+'ACUM-FEBRERO'!C360</f>
        <v>2</v>
      </c>
      <c r="F11" s="101">
        <f>+'ACUM-FEBRERO'!D327</f>
        <v>4</v>
      </c>
      <c r="G11" s="101">
        <f>+'ACUM-FEBRERO'!E327</f>
        <v>1</v>
      </c>
      <c r="H11" s="101">
        <f>+'ACUM-FEBRERO'!F327</f>
        <v>4</v>
      </c>
      <c r="I11" s="101">
        <f>+'ACUM-FEBRERO'!G327</f>
        <v>0</v>
      </c>
      <c r="J11" s="101">
        <f>+'ACUM-FEBRERO'!H327</f>
        <v>1</v>
      </c>
      <c r="K11" s="101">
        <f>+'ACUM-FEBRERO'!I327</f>
        <v>0</v>
      </c>
      <c r="L11" s="100">
        <f t="shared" si="0"/>
        <v>13</v>
      </c>
      <c r="M11" s="106"/>
      <c r="N11" s="27"/>
    </row>
    <row r="12" spans="1:14" ht="15.75" thickBot="1">
      <c r="A12" s="27"/>
      <c r="C12" s="107" t="str">
        <f>+'ACUM-FEBRERO'!A298</f>
        <v>Oficialía Mayor Administrativa</v>
      </c>
      <c r="D12" s="101">
        <f>+'ACUM-FEBRERO'!B361</f>
        <v>0</v>
      </c>
      <c r="E12" s="101">
        <f>+'ACUM-FEBRERO'!C361</f>
        <v>1</v>
      </c>
      <c r="F12" s="101">
        <f>+'ACUM-FEBRERO'!D328</f>
        <v>0</v>
      </c>
      <c r="G12" s="101">
        <f>+'ACUM-FEBRERO'!E328</f>
        <v>0</v>
      </c>
      <c r="H12" s="101">
        <f>+'ACUM-FEBRERO'!F328</f>
        <v>0</v>
      </c>
      <c r="I12" s="101">
        <f>+'ACUM-FEBRERO'!G328</f>
        <v>0</v>
      </c>
      <c r="J12" s="101">
        <f>+'ACUM-FEBRERO'!H328</f>
        <v>0</v>
      </c>
      <c r="K12" s="101">
        <f>+'ACUM-FEBRERO'!I328</f>
        <v>0</v>
      </c>
      <c r="L12" s="100">
        <f t="shared" si="0"/>
        <v>1</v>
      </c>
      <c r="M12" s="106"/>
      <c r="N12" s="27"/>
    </row>
    <row r="13" spans="1:14" ht="15.75" thickBot="1">
      <c r="A13" s="27"/>
      <c r="C13" s="107" t="str">
        <f>+'ACUM-FEBRERO'!A299</f>
        <v>Oficialía Mayor de Padrón y Licencias</v>
      </c>
      <c r="D13" s="101">
        <f>+'ACUM-FEBRERO'!B362</f>
        <v>1</v>
      </c>
      <c r="E13" s="101">
        <f>+'ACUM-FEBRERO'!C362</f>
        <v>3</v>
      </c>
      <c r="F13" s="101">
        <f>+'ACUM-FEBRERO'!D329</f>
        <v>1</v>
      </c>
      <c r="G13" s="101">
        <f>+'ACUM-FEBRERO'!E329</f>
        <v>1</v>
      </c>
      <c r="H13" s="101">
        <f>+'ACUM-FEBRERO'!F329</f>
        <v>0</v>
      </c>
      <c r="I13" s="101">
        <f>+'ACUM-FEBRERO'!G329</f>
        <v>0</v>
      </c>
      <c r="J13" s="101">
        <f>+'ACUM-FEBRERO'!H329</f>
        <v>0</v>
      </c>
      <c r="K13" s="101">
        <f>+'ACUM-FEBRERO'!I329</f>
        <v>0</v>
      </c>
      <c r="L13" s="100">
        <f t="shared" si="0"/>
        <v>6</v>
      </c>
      <c r="M13" s="106"/>
      <c r="N13" s="27"/>
    </row>
    <row r="14" spans="1:14" ht="15.75" thickBot="1">
      <c r="A14" s="27"/>
      <c r="C14" s="107" t="str">
        <f>+'ACUM-FEBRERO'!A300</f>
        <v>Parques y Jardines</v>
      </c>
      <c r="D14" s="101">
        <f>+'ACUM-FEBRERO'!B363</f>
        <v>0</v>
      </c>
      <c r="E14" s="101">
        <f>+'ACUM-FEBRERO'!C363</f>
        <v>0</v>
      </c>
      <c r="F14" s="101">
        <f>+'ACUM-FEBRERO'!D330</f>
        <v>0</v>
      </c>
      <c r="G14" s="101">
        <f>+'ACUM-FEBRERO'!E330</f>
        <v>2</v>
      </c>
      <c r="H14" s="101">
        <f>+'ACUM-FEBRERO'!F330</f>
        <v>0</v>
      </c>
      <c r="I14" s="101">
        <f>+'ACUM-FEBRERO'!G330</f>
        <v>0</v>
      </c>
      <c r="J14" s="101">
        <f>+'ACUM-FEBRERO'!H330</f>
        <v>4</v>
      </c>
      <c r="K14" s="101">
        <f>+'ACUM-FEBRERO'!I330</f>
        <v>0</v>
      </c>
      <c r="L14" s="100">
        <f t="shared" si="0"/>
        <v>6</v>
      </c>
      <c r="M14" s="106"/>
      <c r="N14" s="27"/>
    </row>
    <row r="15" spans="1:14" ht="15.75" thickBot="1">
      <c r="A15" s="27"/>
      <c r="C15" s="107" t="str">
        <f>+'ACUM-FEBRERO'!A301</f>
        <v>Participación Ciudadana</v>
      </c>
      <c r="D15" s="101">
        <f>+'ACUM-FEBRERO'!B364</f>
        <v>0</v>
      </c>
      <c r="E15" s="101">
        <f>+'ACUM-FEBRERO'!C364</f>
        <v>0</v>
      </c>
      <c r="F15" s="101">
        <f>+'ACUM-FEBRERO'!D331</f>
        <v>1</v>
      </c>
      <c r="G15" s="101">
        <f>+'ACUM-FEBRERO'!E331</f>
        <v>0</v>
      </c>
      <c r="H15" s="101">
        <f>+'ACUM-FEBRERO'!F331</f>
        <v>0</v>
      </c>
      <c r="I15" s="101">
        <f>+'ACUM-FEBRERO'!G331</f>
        <v>0</v>
      </c>
      <c r="J15" s="101">
        <f>+'ACUM-FEBRERO'!H331</f>
        <v>0</v>
      </c>
      <c r="K15" s="101">
        <f>+'ACUM-FEBRERO'!I331</f>
        <v>0</v>
      </c>
      <c r="L15" s="100">
        <f t="shared" si="0"/>
        <v>1</v>
      </c>
      <c r="M15" s="106"/>
      <c r="N15" s="27"/>
    </row>
    <row r="16" spans="1:14" ht="15.75" thickBot="1">
      <c r="A16" s="27"/>
      <c r="C16" s="107" t="str">
        <f>+'ACUM-FEBRERO'!A302</f>
        <v>Patrimonio Municipal</v>
      </c>
      <c r="D16" s="101">
        <f>+'ACUM-FEBRERO'!B365</f>
        <v>0</v>
      </c>
      <c r="E16" s="101">
        <f>+'ACUM-FEBRERO'!C365</f>
        <v>0</v>
      </c>
      <c r="F16" s="101">
        <f>+'ACUM-FEBRERO'!D332</f>
        <v>1</v>
      </c>
      <c r="G16" s="101">
        <f>+'ACUM-FEBRERO'!E332</f>
        <v>1</v>
      </c>
      <c r="H16" s="101">
        <f>+'ACUM-FEBRERO'!F332</f>
        <v>0</v>
      </c>
      <c r="I16" s="101">
        <f>+'ACUM-FEBRERO'!G332</f>
        <v>0</v>
      </c>
      <c r="J16" s="101">
        <f>+'ACUM-FEBRERO'!H332</f>
        <v>0</v>
      </c>
      <c r="K16" s="101">
        <f>+'ACUM-FEBRERO'!I332</f>
        <v>0</v>
      </c>
      <c r="L16" s="100">
        <f t="shared" si="0"/>
        <v>2</v>
      </c>
      <c r="M16" s="106"/>
      <c r="N16" s="27"/>
    </row>
    <row r="17" spans="1:14" ht="15.75" thickBot="1">
      <c r="A17" s="27"/>
      <c r="C17" s="107" t="str">
        <f>+'ACUM-FEBRERO'!A303</f>
        <v>Protección al Medio Ambiente</v>
      </c>
      <c r="D17" s="101">
        <f>+'ACUM-FEBRERO'!B366</f>
        <v>0</v>
      </c>
      <c r="E17" s="101">
        <f>+'ACUM-FEBRERO'!C366</f>
        <v>0</v>
      </c>
      <c r="F17" s="101">
        <f>+'ACUM-FEBRERO'!D333</f>
        <v>4</v>
      </c>
      <c r="G17" s="101">
        <f>+'ACUM-FEBRERO'!E333</f>
        <v>3</v>
      </c>
      <c r="H17" s="101">
        <f>+'ACUM-FEBRERO'!F333</f>
        <v>5</v>
      </c>
      <c r="I17" s="101">
        <f>+'ACUM-FEBRERO'!G333</f>
        <v>5</v>
      </c>
      <c r="J17" s="101">
        <f>+'ACUM-FEBRERO'!H333</f>
        <v>4</v>
      </c>
      <c r="K17" s="101">
        <f>+'ACUM-FEBRERO'!I333</f>
        <v>1</v>
      </c>
      <c r="L17" s="100">
        <f t="shared" si="0"/>
        <v>22</v>
      </c>
      <c r="M17" s="106"/>
      <c r="N17" s="27"/>
    </row>
    <row r="18" spans="1:14" ht="15.75" thickBot="1">
      <c r="A18" s="27"/>
      <c r="C18" s="107" t="str">
        <f>+'ACUM-FEBRERO'!A304</f>
        <v>Protección Civil y Bomberos</v>
      </c>
      <c r="D18" s="101">
        <f>+'ACUM-FEBRERO'!B367</f>
        <v>0</v>
      </c>
      <c r="E18" s="101">
        <f>+'ACUM-FEBRERO'!C367</f>
        <v>1</v>
      </c>
      <c r="F18" s="101">
        <f>+'ACUM-FEBRERO'!D334</f>
        <v>0</v>
      </c>
      <c r="G18" s="101">
        <f>+'ACUM-FEBRERO'!E334</f>
        <v>0</v>
      </c>
      <c r="H18" s="101">
        <f>+'ACUM-FEBRERO'!F334</f>
        <v>0</v>
      </c>
      <c r="I18" s="101">
        <f>+'ACUM-FEBRERO'!G334</f>
        <v>0</v>
      </c>
      <c r="J18" s="101">
        <f>+'ACUM-FEBRERO'!H334</f>
        <v>0</v>
      </c>
      <c r="K18" s="101">
        <f>+'ACUM-FEBRERO'!I334</f>
        <v>0</v>
      </c>
      <c r="L18" s="100">
        <f t="shared" si="0"/>
        <v>1</v>
      </c>
      <c r="M18" s="106"/>
      <c r="N18" s="27"/>
    </row>
    <row r="19" spans="1:14" ht="15.75" thickBot="1">
      <c r="A19" s="27"/>
      <c r="C19" s="107" t="str">
        <f>+'ACUM-FEBRERO'!A305</f>
        <v>Proyectos Estratégicos</v>
      </c>
      <c r="D19" s="101">
        <f>+'ACUM-FEBRERO'!B368</f>
        <v>0</v>
      </c>
      <c r="E19" s="101">
        <f>+'ACUM-FEBRERO'!C368</f>
        <v>0</v>
      </c>
      <c r="F19" s="101">
        <f>+'ACUM-FEBRERO'!D335</f>
        <v>0</v>
      </c>
      <c r="G19" s="101">
        <f>+'ACUM-FEBRERO'!E335</f>
        <v>0</v>
      </c>
      <c r="H19" s="101">
        <f>+'ACUM-FEBRERO'!F335</f>
        <v>0</v>
      </c>
      <c r="I19" s="101">
        <f>+'ACUM-FEBRERO'!G335</f>
        <v>0</v>
      </c>
      <c r="J19" s="101">
        <f>+'ACUM-FEBRERO'!H335</f>
        <v>1</v>
      </c>
      <c r="K19" s="101">
        <f>+'ACUM-FEBRERO'!I335</f>
        <v>0</v>
      </c>
      <c r="L19" s="100">
        <f t="shared" si="0"/>
        <v>1</v>
      </c>
      <c r="M19" s="106"/>
      <c r="N19" s="27"/>
    </row>
    <row r="20" spans="1:14" ht="15.75" thickBot="1">
      <c r="A20" s="27"/>
      <c r="C20" s="107" t="str">
        <f>+'ACUM-FEBRERO'!A306</f>
        <v>Rastros Municipales</v>
      </c>
      <c r="D20" s="101">
        <f>+'ACUM-FEBRERO'!B369</f>
        <v>0</v>
      </c>
      <c r="E20" s="101">
        <f>+'ACUM-FEBRERO'!C369</f>
        <v>0</v>
      </c>
      <c r="F20" s="101">
        <f>+'ACUM-FEBRERO'!D336</f>
        <v>0</v>
      </c>
      <c r="G20" s="101">
        <f>+'ACUM-FEBRERO'!E336</f>
        <v>0</v>
      </c>
      <c r="H20" s="101">
        <f>+'ACUM-FEBRERO'!F336</f>
        <v>0</v>
      </c>
      <c r="I20" s="101">
        <f>+'ACUM-FEBRERO'!G336</f>
        <v>0</v>
      </c>
      <c r="J20" s="101">
        <f>+'ACUM-FEBRERO'!H336</f>
        <v>0</v>
      </c>
      <c r="K20" s="101">
        <f>+'ACUM-FEBRERO'!I336</f>
        <v>0</v>
      </c>
      <c r="L20" s="100">
        <f t="shared" si="0"/>
        <v>0</v>
      </c>
      <c r="M20" s="106"/>
      <c r="N20" s="27"/>
    </row>
    <row r="21" spans="1:14" ht="15.75" thickBot="1">
      <c r="A21" s="27"/>
      <c r="C21" s="107" t="str">
        <f>+'ACUM-FEBRERO'!A307</f>
        <v>Regidores</v>
      </c>
      <c r="D21" s="101">
        <f>+'ACUM-FEBRERO'!B370</f>
        <v>0</v>
      </c>
      <c r="E21" s="101">
        <f>+'ACUM-FEBRERO'!C370</f>
        <v>0</v>
      </c>
      <c r="F21" s="101">
        <f>+'ACUM-FEBRERO'!D337</f>
        <v>0</v>
      </c>
      <c r="G21" s="101">
        <f>+'ACUM-FEBRERO'!E337</f>
        <v>0</v>
      </c>
      <c r="H21" s="101">
        <f>+'ACUM-FEBRERO'!F337</f>
        <v>1</v>
      </c>
      <c r="I21" s="101">
        <f>+'ACUM-FEBRERO'!G337</f>
        <v>1</v>
      </c>
      <c r="J21" s="101">
        <f>+'ACUM-FEBRERO'!H337</f>
        <v>0</v>
      </c>
      <c r="K21" s="101">
        <f>+'ACUM-FEBRERO'!I337</f>
        <v>0</v>
      </c>
      <c r="L21" s="100">
        <f t="shared" si="0"/>
        <v>2</v>
      </c>
      <c r="M21" s="106"/>
      <c r="N21" s="27"/>
    </row>
    <row r="22" spans="1:14" ht="15.75" thickBot="1">
      <c r="A22" s="27"/>
      <c r="C22" s="107" t="str">
        <f>+'ACUM-FEBRERO'!A308</f>
        <v>Registro Civil</v>
      </c>
      <c r="D22" s="101">
        <f>+'ACUM-FEBRERO'!B371</f>
        <v>0</v>
      </c>
      <c r="E22" s="101">
        <f>+'ACUM-FEBRERO'!C371</f>
        <v>0</v>
      </c>
      <c r="F22" s="101">
        <f>+'ACUM-FEBRERO'!D338</f>
        <v>0</v>
      </c>
      <c r="G22" s="101">
        <f>+'ACUM-FEBRERO'!E338</f>
        <v>0</v>
      </c>
      <c r="H22" s="101">
        <f>+'ACUM-FEBRERO'!F338</f>
        <v>0</v>
      </c>
      <c r="I22" s="101">
        <f>+'ACUM-FEBRERO'!G338</f>
        <v>0</v>
      </c>
      <c r="J22" s="101">
        <f>+'ACUM-FEBRERO'!H338</f>
        <v>0</v>
      </c>
      <c r="K22" s="101">
        <f>+'ACUM-FEBRERO'!I338</f>
        <v>0</v>
      </c>
      <c r="L22" s="100">
        <f t="shared" si="0"/>
        <v>0</v>
      </c>
      <c r="M22" s="106"/>
      <c r="N22" s="27"/>
    </row>
    <row r="23" spans="1:14" ht="15.75" thickBot="1">
      <c r="A23" s="27"/>
      <c r="C23" s="107" t="str">
        <f>+'ACUM-FEBRERO'!A309</f>
        <v>Relaciones Exteriores</v>
      </c>
      <c r="D23" s="101">
        <f>+'ACUM-FEBRERO'!B372</f>
        <v>0</v>
      </c>
      <c r="E23" s="101">
        <f>+'ACUM-FEBRERO'!C372</f>
        <v>0</v>
      </c>
      <c r="F23" s="101">
        <f>+'ACUM-FEBRERO'!D339</f>
        <v>0</v>
      </c>
      <c r="G23" s="101">
        <f>+'ACUM-FEBRERO'!E339</f>
        <v>0</v>
      </c>
      <c r="H23" s="101">
        <f>+'ACUM-FEBRERO'!F339</f>
        <v>0</v>
      </c>
      <c r="I23" s="101">
        <f>+'ACUM-FEBRERO'!G339</f>
        <v>0</v>
      </c>
      <c r="J23" s="101">
        <f>+'ACUM-FEBRERO'!H339</f>
        <v>0</v>
      </c>
      <c r="K23" s="101">
        <f>+'ACUM-FEBRERO'!I339</f>
        <v>0</v>
      </c>
      <c r="L23" s="100">
        <f t="shared" si="0"/>
        <v>0</v>
      </c>
      <c r="M23" s="106"/>
      <c r="N23" s="27"/>
    </row>
    <row r="24" spans="1:14" ht="15.75" thickBot="1">
      <c r="A24" s="27"/>
      <c r="C24" s="107" t="str">
        <f>+'ACUM-FEBRERO'!A310</f>
        <v>Relaciones Públicas</v>
      </c>
      <c r="D24" s="101">
        <f>+'ACUM-FEBRERO'!B373</f>
        <v>0</v>
      </c>
      <c r="E24" s="101">
        <f>+'ACUM-FEBRERO'!C373</f>
        <v>0</v>
      </c>
      <c r="F24" s="101">
        <f>+'ACUM-FEBRERO'!D340</f>
        <v>0</v>
      </c>
      <c r="G24" s="101">
        <f>+'ACUM-FEBRERO'!E340</f>
        <v>0</v>
      </c>
      <c r="H24" s="101">
        <f>+'ACUM-FEBRERO'!F340</f>
        <v>0</v>
      </c>
      <c r="I24" s="101">
        <f>+'ACUM-FEBRERO'!G340</f>
        <v>0</v>
      </c>
      <c r="J24" s="101">
        <f>+'ACUM-FEBRERO'!H340</f>
        <v>0</v>
      </c>
      <c r="K24" s="101">
        <f>+'ACUM-FEBRERO'!I340</f>
        <v>0</v>
      </c>
      <c r="L24" s="100">
        <f t="shared" si="0"/>
        <v>0</v>
      </c>
      <c r="M24" s="106"/>
      <c r="N24" s="27"/>
    </row>
    <row r="25" spans="1:14" ht="15.75" thickBot="1">
      <c r="A25" s="27"/>
      <c r="C25" s="107" t="str">
        <f>+'ACUM-FEBRERO'!A311</f>
        <v>Sanidad Animal</v>
      </c>
      <c r="D25" s="101">
        <f>+'ACUM-FEBRERO'!B374</f>
        <v>1</v>
      </c>
      <c r="E25" s="101">
        <f>+'ACUM-FEBRERO'!C374</f>
        <v>0</v>
      </c>
      <c r="F25" s="101">
        <f>+'ACUM-FEBRERO'!D341</f>
        <v>0</v>
      </c>
      <c r="G25" s="101">
        <f>+'ACUM-FEBRERO'!E341</f>
        <v>0</v>
      </c>
      <c r="H25" s="101">
        <f>+'ACUM-FEBRERO'!F341</f>
        <v>0</v>
      </c>
      <c r="I25" s="101">
        <f>+'ACUM-FEBRERO'!G341</f>
        <v>0</v>
      </c>
      <c r="J25" s="101">
        <f>+'ACUM-FEBRERO'!H341</f>
        <v>0</v>
      </c>
      <c r="K25" s="101">
        <f>+'ACUM-FEBRERO'!I341</f>
        <v>0</v>
      </c>
      <c r="L25" s="100">
        <f t="shared" si="0"/>
        <v>1</v>
      </c>
      <c r="M25" s="106"/>
      <c r="N25" s="27"/>
    </row>
    <row r="26" spans="1:14" ht="15.75" thickBot="1">
      <c r="A26" s="27"/>
      <c r="C26" s="107" t="str">
        <f>+'ACUM-FEBRERO'!A312</f>
        <v>Secretaria del Ayuntamiento</v>
      </c>
      <c r="D26" s="101">
        <f>+'ACUM-FEBRERO'!B375</f>
        <v>0</v>
      </c>
      <c r="E26" s="101">
        <f>+'ACUM-FEBRERO'!C375</f>
        <v>1</v>
      </c>
      <c r="F26" s="101">
        <f>+'ACUM-FEBRERO'!D342</f>
        <v>1</v>
      </c>
      <c r="G26" s="101">
        <f>+'ACUM-FEBRERO'!E342</f>
        <v>1</v>
      </c>
      <c r="H26" s="101">
        <f>+'ACUM-FEBRERO'!F342</f>
        <v>0</v>
      </c>
      <c r="I26" s="101">
        <f>+'ACUM-FEBRERO'!G342</f>
        <v>0</v>
      </c>
      <c r="J26" s="101">
        <f>+'ACUM-FEBRERO'!H342</f>
        <v>1</v>
      </c>
      <c r="K26" s="101">
        <f>+'ACUM-FEBRERO'!I342</f>
        <v>0</v>
      </c>
      <c r="L26" s="100">
        <f t="shared" si="0"/>
        <v>4</v>
      </c>
      <c r="M26" s="106"/>
      <c r="N26" s="27"/>
    </row>
    <row r="27" spans="1:14" ht="15.75" thickBot="1">
      <c r="A27" s="27"/>
      <c r="C27" s="107" t="str">
        <f>+'ACUM-FEBRERO'!A313</f>
        <v>Secretaría Particular</v>
      </c>
      <c r="D27" s="101">
        <f>+'ACUM-FEBRERO'!B376</f>
        <v>0</v>
      </c>
      <c r="E27" s="101">
        <f>+'ACUM-FEBRERO'!C376</f>
        <v>5</v>
      </c>
      <c r="F27" s="101">
        <f>+'ACUM-FEBRERO'!D343</f>
        <v>1</v>
      </c>
      <c r="G27" s="101">
        <f>+'ACUM-FEBRERO'!E343</f>
        <v>7</v>
      </c>
      <c r="H27" s="101">
        <f>+'ACUM-FEBRERO'!F343</f>
        <v>10</v>
      </c>
      <c r="I27" s="101">
        <f>+'ACUM-FEBRERO'!G343</f>
        <v>3</v>
      </c>
      <c r="J27" s="101">
        <f>+'ACUM-FEBRERO'!H343</f>
        <v>1</v>
      </c>
      <c r="K27" s="101">
        <f>+'ACUM-FEBRERO'!I343</f>
        <v>0</v>
      </c>
      <c r="L27" s="100">
        <f t="shared" si="0"/>
        <v>27</v>
      </c>
      <c r="M27" s="106"/>
      <c r="N27" s="27"/>
    </row>
    <row r="28" spans="1:14" ht="15.75" thickBot="1">
      <c r="A28" s="27"/>
      <c r="C28" s="107" t="e">
        <f>+'ACUM-FEBRERO'!#REF!</f>
        <v>#REF!</v>
      </c>
      <c r="D28" s="101">
        <f>+'ACUM-FEBRERO'!B377</f>
        <v>0</v>
      </c>
      <c r="E28" s="101">
        <f>+'ACUM-FEBRERO'!C377</f>
        <v>1</v>
      </c>
      <c r="F28" s="101">
        <f>+'ACUM-FEBRERO'!D344</f>
        <v>1</v>
      </c>
      <c r="G28" s="101">
        <f>+'ACUM-FEBRERO'!E344</f>
        <v>0</v>
      </c>
      <c r="H28" s="101">
        <f>+'ACUM-FEBRERO'!F344</f>
        <v>0</v>
      </c>
      <c r="I28" s="101">
        <f>+'ACUM-FEBRERO'!G344</f>
        <v>1</v>
      </c>
      <c r="J28" s="101">
        <f>+'ACUM-FEBRERO'!H344</f>
        <v>0</v>
      </c>
      <c r="K28" s="101">
        <f>+'ACUM-FEBRERO'!I344</f>
        <v>0</v>
      </c>
      <c r="L28" s="100">
        <f t="shared" si="0"/>
        <v>3</v>
      </c>
      <c r="M28" s="106"/>
      <c r="N28" s="27"/>
    </row>
    <row r="29" spans="1:14" ht="15.75" thickBot="1">
      <c r="A29" s="27"/>
      <c r="C29" s="107" t="e">
        <f>+'ACUM-FEBRERO'!#REF!</f>
        <v>#REF!</v>
      </c>
      <c r="D29" s="101" t="e">
        <f>+'ACUM-FEBRERO'!#REF!</f>
        <v>#REF!</v>
      </c>
      <c r="E29" s="101" t="e">
        <f>+'ACUM-FEBRERO'!#REF!</f>
        <v>#REF!</v>
      </c>
      <c r="F29" s="101">
        <f>+'ACUM-FEBRERO'!D345</f>
        <v>6</v>
      </c>
      <c r="G29" s="101">
        <f>+'ACUM-FEBRERO'!E345</f>
        <v>5</v>
      </c>
      <c r="H29" s="101">
        <f>+'ACUM-FEBRERO'!F345</f>
        <v>4</v>
      </c>
      <c r="I29" s="101">
        <f>+'ACUM-FEBRERO'!G345</f>
        <v>2</v>
      </c>
      <c r="J29" s="101">
        <f>+'ACUM-FEBRERO'!H345</f>
        <v>0</v>
      </c>
      <c r="K29" s="101">
        <f>+'ACUM-FEBRERO'!I345</f>
        <v>0</v>
      </c>
      <c r="L29" s="100" t="e">
        <f t="shared" si="0"/>
        <v>#REF!</v>
      </c>
      <c r="M29" s="106"/>
      <c r="N29" s="27"/>
    </row>
    <row r="30" spans="1:14" ht="15.75" thickBot="1">
      <c r="A30" s="27"/>
      <c r="C30" s="107" t="e">
        <f>+'ACUM-FEBRERO'!#REF!</f>
        <v>#REF!</v>
      </c>
      <c r="D30" s="101" t="e">
        <f>+'ACUM-FEBRERO'!#REF!</f>
        <v>#REF!</v>
      </c>
      <c r="E30" s="101" t="e">
        <f>+'ACUM-FEBRERO'!#REF!</f>
        <v>#REF!</v>
      </c>
      <c r="F30" s="101">
        <f>+'ACUM-FEBRERO'!D346</f>
        <v>4</v>
      </c>
      <c r="G30" s="101">
        <f>+'ACUM-FEBRERO'!E346</f>
        <v>4</v>
      </c>
      <c r="H30" s="101">
        <f>+'ACUM-FEBRERO'!F346</f>
        <v>7</v>
      </c>
      <c r="I30" s="101">
        <f>+'ACUM-FEBRERO'!G346</f>
        <v>3</v>
      </c>
      <c r="J30" s="101">
        <f>+'ACUM-FEBRERO'!H346</f>
        <v>0</v>
      </c>
      <c r="K30" s="101">
        <f>+'ACUM-FEBRERO'!I346</f>
        <v>0</v>
      </c>
      <c r="L30" s="100" t="e">
        <f t="shared" si="0"/>
        <v>#REF!</v>
      </c>
      <c r="M30" s="106"/>
      <c r="N30" s="27"/>
    </row>
    <row r="31" spans="1:14" ht="15.75" thickBot="1">
      <c r="A31" s="27"/>
      <c r="C31" s="107" t="e">
        <f>+'ACUM-FEBRERO'!#REF!</f>
        <v>#REF!</v>
      </c>
      <c r="D31" s="101" t="e">
        <f>+'ACUM-FEBRERO'!#REF!</f>
        <v>#REF!</v>
      </c>
      <c r="E31" s="101" t="e">
        <f>+'ACUM-FEBRERO'!#REF!</f>
        <v>#REF!</v>
      </c>
      <c r="F31" s="101">
        <f>+'ACUM-FEBRERO'!D347</f>
        <v>23</v>
      </c>
      <c r="G31" s="101">
        <f>+'ACUM-FEBRERO'!E347</f>
        <v>29</v>
      </c>
      <c r="H31" s="101">
        <f>+'ACUM-FEBRERO'!F347</f>
        <v>3</v>
      </c>
      <c r="I31" s="101">
        <f>+'ACUM-FEBRERO'!G347</f>
        <v>10</v>
      </c>
      <c r="J31" s="101">
        <f>+'ACUM-FEBRERO'!H347</f>
        <v>13</v>
      </c>
      <c r="K31" s="101">
        <f>+'ACUM-FEBRERO'!I347</f>
        <v>0</v>
      </c>
      <c r="L31" s="100" t="e">
        <f t="shared" si="0"/>
        <v>#REF!</v>
      </c>
      <c r="M31" s="106"/>
      <c r="N31" s="27"/>
    </row>
    <row r="32" spans="1:14" ht="15.75" thickBot="1">
      <c r="A32" s="27"/>
      <c r="C32" s="107" t="str">
        <f>+'ACUM-FEBRERO'!A314</f>
        <v>Síndico Municipal</v>
      </c>
      <c r="D32" s="101" t="e">
        <f>+'ACUM-FEBRERO'!#REF!</f>
        <v>#REF!</v>
      </c>
      <c r="E32" s="101" t="e">
        <f>+'ACUM-FEBRERO'!#REF!</f>
        <v>#REF!</v>
      </c>
      <c r="F32" s="101">
        <f>+'ACUM-FEBRERO'!D348</f>
        <v>1</v>
      </c>
      <c r="G32" s="101">
        <f>+'ACUM-FEBRERO'!E348</f>
        <v>2</v>
      </c>
      <c r="H32" s="101">
        <f>+'ACUM-FEBRERO'!F348</f>
        <v>1</v>
      </c>
      <c r="I32" s="101">
        <f>+'ACUM-FEBRERO'!G348</f>
        <v>0</v>
      </c>
      <c r="J32" s="101">
        <f>+'ACUM-FEBRERO'!H348</f>
        <v>5</v>
      </c>
      <c r="K32" s="101">
        <f>+'ACUM-FEBRERO'!I348</f>
        <v>0</v>
      </c>
      <c r="L32" s="100" t="e">
        <f t="shared" si="0"/>
        <v>#REF!</v>
      </c>
      <c r="M32" s="106"/>
      <c r="N32" s="27"/>
    </row>
    <row r="33" spans="1:14" ht="15.75" thickBot="1">
      <c r="A33" s="27"/>
      <c r="C33" s="107" t="str">
        <f>+'ACUM-FEBRERO'!A315</f>
        <v>Tesorero Municipal</v>
      </c>
      <c r="D33" s="101" t="e">
        <f>+'ACUM-FEBRERO'!#REF!</f>
        <v>#REF!</v>
      </c>
      <c r="E33" s="101" t="e">
        <f>+'ACUM-FEBRERO'!#REF!</f>
        <v>#REF!</v>
      </c>
      <c r="F33" s="101">
        <f>+'ACUM-FEBRERO'!D349</f>
        <v>0</v>
      </c>
      <c r="G33" s="101">
        <f>+'ACUM-FEBRERO'!E349</f>
        <v>0</v>
      </c>
      <c r="H33" s="101">
        <f>+'ACUM-FEBRERO'!F349</f>
        <v>0</v>
      </c>
      <c r="I33" s="101">
        <f>+'ACUM-FEBRERO'!G349</f>
        <v>0</v>
      </c>
      <c r="J33" s="101">
        <f>+'ACUM-FEBRERO'!H349</f>
        <v>1</v>
      </c>
      <c r="K33" s="101">
        <f>+'ACUM-FEBRERO'!I349</f>
        <v>0</v>
      </c>
      <c r="L33" s="100" t="e">
        <f t="shared" si="0"/>
        <v>#REF!</v>
      </c>
      <c r="M33" s="106"/>
      <c r="N33" s="27"/>
    </row>
    <row r="34" spans="1:14" ht="15.75" thickBot="1">
      <c r="A34" s="27"/>
      <c r="C34" s="107" t="str">
        <f>+'ACUM-FEBRERO'!A317</f>
        <v>Vinculación Asuntos Religiosos</v>
      </c>
      <c r="D34" s="101" t="e">
        <f>+'ACUM-FEBRERO'!#REF!</f>
        <v>#REF!</v>
      </c>
      <c r="E34" s="101" t="e">
        <f>+'ACUM-FEBRERO'!#REF!</f>
        <v>#REF!</v>
      </c>
      <c r="F34" s="101">
        <f>+'ACUM-FEBRERO'!D350</f>
        <v>2</v>
      </c>
      <c r="G34" s="101">
        <f>+'ACUM-FEBRERO'!E350</f>
        <v>2</v>
      </c>
      <c r="H34" s="101">
        <f>+'ACUM-FEBRERO'!F350</f>
        <v>0</v>
      </c>
      <c r="I34" s="101">
        <f>+'ACUM-FEBRERO'!G350</f>
        <v>1</v>
      </c>
      <c r="J34" s="101">
        <f>+'ACUM-FEBRERO'!H350</f>
        <v>0</v>
      </c>
      <c r="K34" s="101">
        <f>+'ACUM-FEBRERO'!I350</f>
        <v>0</v>
      </c>
      <c r="L34" s="100" t="e">
        <f t="shared" si="0"/>
        <v>#REF!</v>
      </c>
      <c r="M34" s="106"/>
      <c r="N34" s="27"/>
    </row>
    <row r="35" spans="1:14" ht="15.75" thickBot="1">
      <c r="A35" s="27"/>
      <c r="C35" s="107" t="str">
        <f>+'ACUM-FEBRERO'!A318</f>
        <v>TOTAL</v>
      </c>
      <c r="D35" s="101" t="e">
        <f>+'ACUM-FEBRERO'!#REF!</f>
        <v>#REF!</v>
      </c>
      <c r="E35" s="101" t="e">
        <f>+'ACUM-FEBRERO'!#REF!</f>
        <v>#REF!</v>
      </c>
      <c r="F35" s="101">
        <f>+'ACUM-FEBRERO'!D351</f>
        <v>0</v>
      </c>
      <c r="G35" s="101">
        <f>+'ACUM-FEBRERO'!E351</f>
        <v>0</v>
      </c>
      <c r="H35" s="101">
        <f>+'ACUM-FEBRERO'!F351</f>
        <v>0</v>
      </c>
      <c r="I35" s="101">
        <f>+'ACUM-FEBRERO'!G351</f>
        <v>0</v>
      </c>
      <c r="J35" s="101">
        <f>+'ACUM-FEBRERO'!H351</f>
        <v>0</v>
      </c>
      <c r="K35" s="101">
        <f>+'ACUM-FEBRERO'!I351</f>
        <v>0</v>
      </c>
      <c r="L35" s="100" t="e">
        <f t="shared" si="0"/>
        <v>#REF!</v>
      </c>
      <c r="M35" s="106"/>
      <c r="N35" s="27"/>
    </row>
    <row r="36" spans="1:14" ht="15.75" thickBot="1">
      <c r="A36" s="27"/>
      <c r="C36" s="107" t="e">
        <f>+'ACUM-FEBRERO'!#REF!</f>
        <v>#REF!</v>
      </c>
      <c r="D36" s="101" t="e">
        <f>+'ACUM-FEBRERO'!#REF!</f>
        <v>#REF!</v>
      </c>
      <c r="E36" s="101" t="e">
        <f>+'ACUM-FEBRERO'!#REF!</f>
        <v>#REF!</v>
      </c>
      <c r="F36" s="101">
        <f>+'ACUM-FEBRERO'!D352</f>
        <v>0</v>
      </c>
      <c r="G36" s="101">
        <f>+'ACUM-FEBRERO'!E352</f>
        <v>0</v>
      </c>
      <c r="H36" s="101">
        <f>+'ACUM-FEBRERO'!F352</f>
        <v>0</v>
      </c>
      <c r="I36" s="101">
        <f>+'ACUM-FEBRERO'!G352</f>
        <v>0</v>
      </c>
      <c r="J36" s="101">
        <f>+'ACUM-FEBRERO'!H352</f>
        <v>1</v>
      </c>
      <c r="K36" s="101">
        <f>+'ACUM-FEBRERO'!I352</f>
        <v>0</v>
      </c>
      <c r="L36" s="100" t="e">
        <f t="shared" si="0"/>
        <v>#REF!</v>
      </c>
      <c r="M36" s="106"/>
      <c r="N36" s="27"/>
    </row>
    <row r="37" spans="1:14" ht="15.75" thickBot="1">
      <c r="A37" s="27"/>
      <c r="C37" s="107" t="str">
        <f>+'ACUM-FEBRERO'!A321</f>
        <v>DIAS QUE TARDO DTAI EN CONTESTAR</v>
      </c>
      <c r="D37" s="101" t="e">
        <f>+'ACUM-FEBRERO'!#REF!</f>
        <v>#REF!</v>
      </c>
      <c r="E37" s="101" t="e">
        <f>+'ACUM-FEBRERO'!#REF!</f>
        <v>#REF!</v>
      </c>
      <c r="F37" s="101">
        <f>+'ACUM-FEBRERO'!D353</f>
        <v>0</v>
      </c>
      <c r="G37" s="101">
        <f>+'ACUM-FEBRERO'!E353</f>
        <v>0</v>
      </c>
      <c r="H37" s="101">
        <f>+'ACUM-FEBRERO'!F353</f>
        <v>0</v>
      </c>
      <c r="I37" s="101">
        <f>+'ACUM-FEBRERO'!G353</f>
        <v>0</v>
      </c>
      <c r="J37" s="101">
        <f>+'ACUM-FEBRERO'!H353</f>
        <v>0</v>
      </c>
      <c r="K37" s="101">
        <f>+'ACUM-FEBRERO'!I353</f>
        <v>0</v>
      </c>
      <c r="L37" s="100" t="e">
        <f t="shared" si="0"/>
        <v>#REF!</v>
      </c>
      <c r="M37" s="106"/>
      <c r="N37" s="27"/>
    </row>
    <row r="38" spans="1:14" ht="15.75" thickBot="1">
      <c r="A38" s="27"/>
      <c r="C38" s="107" t="str">
        <f>+'ACUM-FEBRERO'!A322</f>
        <v>DEPENDENCIAS</v>
      </c>
      <c r="D38" s="101" t="e">
        <f>+'ACUM-FEBRERO'!#REF!</f>
        <v>#REF!</v>
      </c>
      <c r="E38" s="101" t="e">
        <f>+'ACUM-FEBRERO'!#REF!</f>
        <v>#REF!</v>
      </c>
      <c r="F38" s="101">
        <f>+'ACUM-FEBRERO'!D354</f>
        <v>0</v>
      </c>
      <c r="G38" s="101">
        <f>+'ACUM-FEBRERO'!E354</f>
        <v>0</v>
      </c>
      <c r="H38" s="101">
        <f>+'ACUM-FEBRERO'!F354</f>
        <v>0</v>
      </c>
      <c r="I38" s="101">
        <f>+'ACUM-FEBRERO'!G354</f>
        <v>0</v>
      </c>
      <c r="J38" s="101">
        <f>+'ACUM-FEBRERO'!H354</f>
        <v>0</v>
      </c>
      <c r="K38" s="101">
        <f>+'ACUM-FEBRERO'!I354</f>
        <v>0</v>
      </c>
      <c r="L38" s="100" t="e">
        <f t="shared" si="0"/>
        <v>#REF!</v>
      </c>
      <c r="M38" s="106"/>
      <c r="N38" s="27"/>
    </row>
    <row r="39" spans="1:14" ht="15.75" thickBot="1">
      <c r="A39" s="27"/>
      <c r="C39" s="107" t="str">
        <f>+'ACUM-FEBRERO'!A323</f>
        <v>Actas y Acuerdos</v>
      </c>
      <c r="D39" s="101" t="e">
        <f>+'ACUM-FEBRERO'!#REF!</f>
        <v>#REF!</v>
      </c>
      <c r="E39" s="101" t="e">
        <f>+'ACUM-FEBRERO'!#REF!</f>
        <v>#REF!</v>
      </c>
      <c r="F39" s="101">
        <f>+'ACUM-FEBRERO'!D355</f>
        <v>2</v>
      </c>
      <c r="G39" s="101">
        <f>+'ACUM-FEBRERO'!E355</f>
        <v>1</v>
      </c>
      <c r="H39" s="101">
        <f>+'ACUM-FEBRERO'!F355</f>
        <v>0</v>
      </c>
      <c r="I39" s="101">
        <f>+'ACUM-FEBRERO'!G355</f>
        <v>1</v>
      </c>
      <c r="J39" s="101">
        <f>+'ACUM-FEBRERO'!H355</f>
        <v>0</v>
      </c>
      <c r="K39" s="101">
        <f>+'ACUM-FEBRERO'!I355</f>
        <v>0</v>
      </c>
      <c r="L39" s="100" t="e">
        <f t="shared" ref="L39:L62" si="1">SUM(D39:K39)</f>
        <v>#REF!</v>
      </c>
      <c r="M39" s="106"/>
      <c r="N39" s="27"/>
    </row>
    <row r="40" spans="1:14" ht="15.75" thickBot="1">
      <c r="A40" s="27"/>
      <c r="C40" s="107" t="str">
        <f>+'ACUM-FEBRERO'!A324</f>
        <v>Agua y Alcantarillado</v>
      </c>
      <c r="D40" s="101" t="e">
        <f>+'ACUM-FEBRERO'!#REF!</f>
        <v>#REF!</v>
      </c>
      <c r="E40" s="101" t="e">
        <f>+'ACUM-FEBRERO'!#REF!</f>
        <v>#REF!</v>
      </c>
      <c r="F40" s="101">
        <f>+'ACUM-FEBRERO'!D356</f>
        <v>0</v>
      </c>
      <c r="G40" s="101">
        <f>+'ACUM-FEBRERO'!E356</f>
        <v>0</v>
      </c>
      <c r="H40" s="101">
        <f>+'ACUM-FEBRERO'!F356</f>
        <v>0</v>
      </c>
      <c r="I40" s="101">
        <f>+'ACUM-FEBRERO'!G356</f>
        <v>0</v>
      </c>
      <c r="J40" s="101">
        <f>+'ACUM-FEBRERO'!H356</f>
        <v>0</v>
      </c>
      <c r="K40" s="101">
        <f>+'ACUM-FEBRERO'!I356</f>
        <v>0</v>
      </c>
      <c r="L40" s="100" t="e">
        <f t="shared" si="1"/>
        <v>#REF!</v>
      </c>
      <c r="M40" s="106"/>
      <c r="N40" s="27"/>
    </row>
    <row r="41" spans="1:14" ht="15.75" thickBot="1">
      <c r="A41" s="27"/>
      <c r="C41" s="107" t="str">
        <f>+'ACUM-FEBRERO'!A325</f>
        <v>Alumbrado Público</v>
      </c>
      <c r="D41" s="101" t="e">
        <f>+'ACUM-FEBRERO'!#REF!</f>
        <v>#REF!</v>
      </c>
      <c r="E41" s="101" t="e">
        <f>+'ACUM-FEBRERO'!#REF!</f>
        <v>#REF!</v>
      </c>
      <c r="F41" s="101">
        <f>+'ACUM-FEBRERO'!D357</f>
        <v>0</v>
      </c>
      <c r="G41" s="101">
        <f>+'ACUM-FEBRERO'!E357</f>
        <v>0</v>
      </c>
      <c r="H41" s="101">
        <f>+'ACUM-FEBRERO'!F357</f>
        <v>0</v>
      </c>
      <c r="I41" s="101">
        <f>+'ACUM-FEBRERO'!G357</f>
        <v>0</v>
      </c>
      <c r="J41" s="101">
        <f>+'ACUM-FEBRERO'!H357</f>
        <v>0</v>
      </c>
      <c r="K41" s="101">
        <f>+'ACUM-FEBRERO'!I357</f>
        <v>0</v>
      </c>
      <c r="L41" s="100" t="e">
        <f t="shared" si="1"/>
        <v>#REF!</v>
      </c>
      <c r="M41" s="106"/>
      <c r="N41" s="27"/>
    </row>
    <row r="42" spans="1:14" ht="15.75" thickBot="1">
      <c r="A42" s="27"/>
      <c r="C42" s="107" t="str">
        <f>+'ACUM-FEBRERO'!A326</f>
        <v>Archivo Municipal</v>
      </c>
      <c r="D42" s="101" t="e">
        <f>+'ACUM-FEBRERO'!#REF!</f>
        <v>#REF!</v>
      </c>
      <c r="E42" s="101" t="e">
        <f>+'ACUM-FEBRERO'!#REF!</f>
        <v>#REF!</v>
      </c>
      <c r="F42" s="101">
        <f>+'ACUM-FEBRERO'!D358</f>
        <v>1</v>
      </c>
      <c r="G42" s="101">
        <f>+'ACUM-FEBRERO'!E358</f>
        <v>0</v>
      </c>
      <c r="H42" s="101">
        <f>+'ACUM-FEBRERO'!F358</f>
        <v>0</v>
      </c>
      <c r="I42" s="101">
        <f>+'ACUM-FEBRERO'!G358</f>
        <v>0</v>
      </c>
      <c r="J42" s="101">
        <f>+'ACUM-FEBRERO'!H358</f>
        <v>0</v>
      </c>
      <c r="K42" s="101">
        <f>+'ACUM-FEBRERO'!I358</f>
        <v>0</v>
      </c>
      <c r="L42" s="100" t="e">
        <f t="shared" si="1"/>
        <v>#REF!</v>
      </c>
      <c r="M42" s="106"/>
      <c r="N42" s="27"/>
    </row>
    <row r="43" spans="1:14" ht="15.75" thickBot="1">
      <c r="A43" s="27"/>
      <c r="C43" s="107" t="str">
        <f>+'ACUM-FEBRERO'!A327</f>
        <v>Aseo Público</v>
      </c>
      <c r="D43" s="101" t="e">
        <f>+'ACUM-FEBRERO'!#REF!</f>
        <v>#REF!</v>
      </c>
      <c r="E43" s="101" t="e">
        <f>+'ACUM-FEBRERO'!#REF!</f>
        <v>#REF!</v>
      </c>
      <c r="F43" s="101">
        <f>+'ACUM-FEBRERO'!D359</f>
        <v>4</v>
      </c>
      <c r="G43" s="101">
        <f>+'ACUM-FEBRERO'!E359</f>
        <v>5</v>
      </c>
      <c r="H43" s="101">
        <f>+'ACUM-FEBRERO'!F359</f>
        <v>13</v>
      </c>
      <c r="I43" s="101">
        <f>+'ACUM-FEBRERO'!G359</f>
        <v>24</v>
      </c>
      <c r="J43" s="101">
        <f>+'ACUM-FEBRERO'!H359</f>
        <v>11</v>
      </c>
      <c r="K43" s="101">
        <f>+'ACUM-FEBRERO'!I359</f>
        <v>0</v>
      </c>
      <c r="L43" s="100" t="e">
        <f t="shared" si="1"/>
        <v>#REF!</v>
      </c>
      <c r="M43" s="106"/>
      <c r="N43" s="27"/>
    </row>
    <row r="44" spans="1:14" ht="15.75" thickBot="1">
      <c r="A44" s="27"/>
      <c r="C44" s="107" t="str">
        <f>+'ACUM-FEBRERO'!A328</f>
        <v>Asuntos Internos</v>
      </c>
      <c r="D44" s="101" t="e">
        <f>+'ACUM-FEBRERO'!#REF!</f>
        <v>#REF!</v>
      </c>
      <c r="E44" s="101" t="e">
        <f>+'ACUM-FEBRERO'!#REF!</f>
        <v>#REF!</v>
      </c>
      <c r="F44" s="101">
        <f>+'ACUM-FEBRERO'!D360</f>
        <v>0</v>
      </c>
      <c r="G44" s="101">
        <f>+'ACUM-FEBRERO'!E360</f>
        <v>5</v>
      </c>
      <c r="H44" s="101">
        <f>+'ACUM-FEBRERO'!F360</f>
        <v>14</v>
      </c>
      <c r="I44" s="101">
        <f>+'ACUM-FEBRERO'!G360</f>
        <v>22</v>
      </c>
      <c r="J44" s="101">
        <f>+'ACUM-FEBRERO'!H360</f>
        <v>0</v>
      </c>
      <c r="K44" s="101">
        <f>+'ACUM-FEBRERO'!I360</f>
        <v>0</v>
      </c>
      <c r="L44" s="100" t="e">
        <f t="shared" si="1"/>
        <v>#REF!</v>
      </c>
      <c r="M44" s="106"/>
      <c r="N44" s="27"/>
    </row>
    <row r="45" spans="1:14" ht="15.75" thickBot="1">
      <c r="A45" s="27"/>
      <c r="C45" s="107" t="str">
        <f>+'ACUM-FEBRERO'!A329</f>
        <v>Atención Ciudadana</v>
      </c>
      <c r="D45" s="101" t="e">
        <f>+'ACUM-FEBRERO'!#REF!</f>
        <v>#REF!</v>
      </c>
      <c r="E45" s="101" t="e">
        <f>+'ACUM-FEBRERO'!#REF!</f>
        <v>#REF!</v>
      </c>
      <c r="F45" s="101">
        <f>+'ACUM-FEBRERO'!D361</f>
        <v>0</v>
      </c>
      <c r="G45" s="101">
        <f>+'ACUM-FEBRERO'!E361</f>
        <v>1</v>
      </c>
      <c r="H45" s="101">
        <f>+'ACUM-FEBRERO'!F361</f>
        <v>0</v>
      </c>
      <c r="I45" s="101">
        <f>+'ACUM-FEBRERO'!G361</f>
        <v>1</v>
      </c>
      <c r="J45" s="101">
        <f>+'ACUM-FEBRERO'!H361</f>
        <v>0</v>
      </c>
      <c r="K45" s="101">
        <f>+'ACUM-FEBRERO'!I361</f>
        <v>0</v>
      </c>
      <c r="L45" s="100" t="e">
        <f t="shared" si="1"/>
        <v>#REF!</v>
      </c>
      <c r="M45" s="106"/>
      <c r="N45" s="27"/>
    </row>
    <row r="46" spans="1:14" ht="15.75" thickBot="1">
      <c r="A46" s="27"/>
      <c r="C46" s="107" t="str">
        <f>+'ACUM-FEBRERO'!A330</f>
        <v>Catastro</v>
      </c>
      <c r="D46" s="101" t="e">
        <f>+'ACUM-FEBRERO'!#REF!</f>
        <v>#REF!</v>
      </c>
      <c r="E46" s="101" t="e">
        <f>+'ACUM-FEBRERO'!#REF!</f>
        <v>#REF!</v>
      </c>
      <c r="F46" s="101">
        <f>+'ACUM-FEBRERO'!D362</f>
        <v>2</v>
      </c>
      <c r="G46" s="101">
        <f>+'ACUM-FEBRERO'!E362</f>
        <v>0</v>
      </c>
      <c r="H46" s="101">
        <f>+'ACUM-FEBRERO'!F362</f>
        <v>0</v>
      </c>
      <c r="I46" s="101">
        <f>+'ACUM-FEBRERO'!G362</f>
        <v>1</v>
      </c>
      <c r="J46" s="101">
        <f>+'ACUM-FEBRERO'!H362</f>
        <v>0</v>
      </c>
      <c r="K46" s="101">
        <f>+'ACUM-FEBRERO'!I362</f>
        <v>0</v>
      </c>
      <c r="L46" s="100" t="e">
        <f t="shared" si="1"/>
        <v>#REF!</v>
      </c>
      <c r="M46" s="106"/>
      <c r="N46" s="27"/>
    </row>
    <row r="47" spans="1:14" ht="15.75" thickBot="1">
      <c r="A47" s="27"/>
      <c r="C47" s="107" t="str">
        <f>+'ACUM-FEBRERO'!A331</f>
        <v>Cementerios</v>
      </c>
      <c r="D47" s="101" t="e">
        <f>+'ACUM-FEBRERO'!#REF!</f>
        <v>#REF!</v>
      </c>
      <c r="E47" s="101" t="e">
        <f>+'ACUM-FEBRERO'!#REF!</f>
        <v>#REF!</v>
      </c>
      <c r="F47" s="101">
        <f>+'ACUM-FEBRERO'!D363</f>
        <v>0</v>
      </c>
      <c r="G47" s="101">
        <f>+'ACUM-FEBRERO'!E363</f>
        <v>0</v>
      </c>
      <c r="H47" s="101">
        <f>+'ACUM-FEBRERO'!F363</f>
        <v>2</v>
      </c>
      <c r="I47" s="101">
        <f>+'ACUM-FEBRERO'!G363</f>
        <v>6</v>
      </c>
      <c r="J47" s="101">
        <f>+'ACUM-FEBRERO'!H363</f>
        <v>6</v>
      </c>
      <c r="K47" s="101">
        <f>+'ACUM-FEBRERO'!I363</f>
        <v>0</v>
      </c>
      <c r="L47" s="100" t="e">
        <f t="shared" si="1"/>
        <v>#REF!</v>
      </c>
      <c r="M47" s="106"/>
      <c r="N47" s="27"/>
    </row>
    <row r="48" spans="1:14" s="497" customFormat="1" ht="15.75" thickBot="1">
      <c r="A48" s="27"/>
      <c r="C48" s="107" t="str">
        <f>+'ACUM-FEBRERO'!A332</f>
        <v>Centro de  Promoción Económica y Turismo</v>
      </c>
      <c r="D48" s="101" t="e">
        <f>+'ACUM-FEBRERO'!#REF!</f>
        <v>#REF!</v>
      </c>
      <c r="E48" s="101" t="e">
        <f>+'ACUM-FEBRERO'!#REF!</f>
        <v>#REF!</v>
      </c>
      <c r="F48" s="101">
        <f>+'ACUM-FEBRERO'!D364</f>
        <v>0</v>
      </c>
      <c r="G48" s="101">
        <f>+'ACUM-FEBRERO'!E364</f>
        <v>0</v>
      </c>
      <c r="H48" s="101">
        <f>+'ACUM-FEBRERO'!F364</f>
        <v>0</v>
      </c>
      <c r="I48" s="101">
        <f>+'ACUM-FEBRERO'!G364</f>
        <v>0</v>
      </c>
      <c r="J48" s="101">
        <f>+'ACUM-FEBRERO'!H364</f>
        <v>0</v>
      </c>
      <c r="K48" s="101">
        <f>+'ACUM-FEBRERO'!I364</f>
        <v>0</v>
      </c>
      <c r="L48" s="100" t="e">
        <f t="shared" si="1"/>
        <v>#REF!</v>
      </c>
      <c r="M48" s="106"/>
      <c r="N48" s="27"/>
    </row>
    <row r="49" spans="1:14" s="497" customFormat="1" ht="15.75" thickBot="1">
      <c r="A49" s="27"/>
      <c r="C49" s="107" t="str">
        <f>+'ACUM-FEBRERO'!A333</f>
        <v>Comisaría General de Seguridad Pública</v>
      </c>
      <c r="D49" s="101" t="e">
        <f>+'ACUM-FEBRERO'!#REF!</f>
        <v>#REF!</v>
      </c>
      <c r="E49" s="101" t="e">
        <f>+'ACUM-FEBRERO'!#REF!</f>
        <v>#REF!</v>
      </c>
      <c r="F49" s="101">
        <f>+'ACUM-FEBRERO'!D365</f>
        <v>0</v>
      </c>
      <c r="G49" s="101">
        <f>+'ACUM-FEBRERO'!E365</f>
        <v>2</v>
      </c>
      <c r="H49" s="101">
        <f>+'ACUM-FEBRERO'!F365</f>
        <v>2</v>
      </c>
      <c r="I49" s="101">
        <f>+'ACUM-FEBRERO'!G365</f>
        <v>3</v>
      </c>
      <c r="J49" s="101">
        <f>+'ACUM-FEBRERO'!H365</f>
        <v>2</v>
      </c>
      <c r="K49" s="101">
        <f>+'ACUM-FEBRERO'!I365</f>
        <v>0</v>
      </c>
      <c r="L49" s="100" t="e">
        <f t="shared" si="1"/>
        <v>#REF!</v>
      </c>
      <c r="M49" s="106"/>
      <c r="N49" s="27"/>
    </row>
    <row r="50" spans="1:14" s="497" customFormat="1" ht="15.75" thickBot="1">
      <c r="A50" s="27"/>
      <c r="C50" s="107" t="str">
        <f>+'ACUM-FEBRERO'!A334</f>
        <v>Comunicación Social</v>
      </c>
      <c r="D50" s="101" t="e">
        <f>+'ACUM-FEBRERO'!#REF!</f>
        <v>#REF!</v>
      </c>
      <c r="E50" s="101" t="e">
        <f>+'ACUM-FEBRERO'!#REF!</f>
        <v>#REF!</v>
      </c>
      <c r="F50" s="101">
        <f>+'ACUM-FEBRERO'!D366</f>
        <v>0</v>
      </c>
      <c r="G50" s="101">
        <f>+'ACUM-FEBRERO'!E366</f>
        <v>0</v>
      </c>
      <c r="H50" s="101">
        <f>+'ACUM-FEBRERO'!F366</f>
        <v>0</v>
      </c>
      <c r="I50" s="101">
        <f>+'ACUM-FEBRERO'!G366</f>
        <v>0</v>
      </c>
      <c r="J50" s="101">
        <f>+'ACUM-FEBRERO'!H366</f>
        <v>0</v>
      </c>
      <c r="K50" s="101">
        <f>+'ACUM-FEBRERO'!I366</f>
        <v>0</v>
      </c>
      <c r="L50" s="100" t="e">
        <f t="shared" si="1"/>
        <v>#REF!</v>
      </c>
      <c r="M50" s="106"/>
      <c r="N50" s="27"/>
    </row>
    <row r="51" spans="1:14" s="497" customFormat="1" ht="15.75" thickBot="1">
      <c r="A51" s="27"/>
      <c r="C51" s="107" t="str">
        <f>+'ACUM-FEBRERO'!A335</f>
        <v>Comunidad Digna</v>
      </c>
      <c r="D51" s="101" t="e">
        <f>+'ACUM-FEBRERO'!#REF!</f>
        <v>#REF!</v>
      </c>
      <c r="E51" s="101" t="e">
        <f>+'ACUM-FEBRERO'!#REF!</f>
        <v>#REF!</v>
      </c>
      <c r="F51" s="101">
        <f>+'ACUM-FEBRERO'!D367</f>
        <v>0</v>
      </c>
      <c r="G51" s="101">
        <f>+'ACUM-FEBRERO'!E367</f>
        <v>0</v>
      </c>
      <c r="H51" s="101">
        <f>+'ACUM-FEBRERO'!F367</f>
        <v>0</v>
      </c>
      <c r="I51" s="101">
        <f>+'ACUM-FEBRERO'!G367</f>
        <v>0</v>
      </c>
      <c r="J51" s="101">
        <f>+'ACUM-FEBRERO'!H367</f>
        <v>0</v>
      </c>
      <c r="K51" s="101">
        <f>+'ACUM-FEBRERO'!I367</f>
        <v>0</v>
      </c>
      <c r="L51" s="100" t="e">
        <f t="shared" si="1"/>
        <v>#REF!</v>
      </c>
      <c r="M51" s="106"/>
      <c r="N51" s="27"/>
    </row>
    <row r="52" spans="1:14" s="497" customFormat="1" ht="15.75" thickBot="1">
      <c r="A52" s="27"/>
      <c r="C52" s="107" t="str">
        <f>+'ACUM-FEBRERO'!A336</f>
        <v>Consejería Juridica</v>
      </c>
      <c r="D52" s="101" t="e">
        <f>+'ACUM-FEBRERO'!#REF!</f>
        <v>#REF!</v>
      </c>
      <c r="E52" s="101" t="e">
        <f>+'ACUM-FEBRERO'!#REF!</f>
        <v>#REF!</v>
      </c>
      <c r="F52" s="101">
        <f>+'ACUM-FEBRERO'!D368</f>
        <v>0</v>
      </c>
      <c r="G52" s="101">
        <f>+'ACUM-FEBRERO'!E368</f>
        <v>0</v>
      </c>
      <c r="H52" s="101">
        <f>+'ACUM-FEBRERO'!F368</f>
        <v>0</v>
      </c>
      <c r="I52" s="101">
        <f>+'ACUM-FEBRERO'!G368</f>
        <v>0</v>
      </c>
      <c r="J52" s="101">
        <f>+'ACUM-FEBRERO'!H368</f>
        <v>0</v>
      </c>
      <c r="K52" s="101">
        <f>+'ACUM-FEBRERO'!I368</f>
        <v>0</v>
      </c>
      <c r="L52" s="100" t="e">
        <f t="shared" si="1"/>
        <v>#REF!</v>
      </c>
      <c r="M52" s="106"/>
      <c r="N52" s="27"/>
    </row>
    <row r="53" spans="1:14" s="497" customFormat="1" ht="15.75" thickBot="1">
      <c r="A53" s="27"/>
      <c r="C53" s="107" t="str">
        <f>+'ACUM-FEBRERO'!A337</f>
        <v>Contraloría</v>
      </c>
      <c r="D53" s="101" t="e">
        <f>+'ACUM-FEBRERO'!#REF!</f>
        <v>#REF!</v>
      </c>
      <c r="E53" s="101" t="e">
        <f>+'ACUM-FEBRERO'!#REF!</f>
        <v>#REF!</v>
      </c>
      <c r="F53" s="101">
        <f>+'ACUM-FEBRERO'!D369</f>
        <v>0</v>
      </c>
      <c r="G53" s="101">
        <f>+'ACUM-FEBRERO'!E369</f>
        <v>0</v>
      </c>
      <c r="H53" s="101">
        <f>+'ACUM-FEBRERO'!F369</f>
        <v>0</v>
      </c>
      <c r="I53" s="101">
        <f>+'ACUM-FEBRERO'!G369</f>
        <v>0</v>
      </c>
      <c r="J53" s="101">
        <f>+'ACUM-FEBRERO'!H369</f>
        <v>0</v>
      </c>
      <c r="K53" s="101">
        <f>+'ACUM-FEBRERO'!I369</f>
        <v>0</v>
      </c>
      <c r="L53" s="100" t="e">
        <f t="shared" si="1"/>
        <v>#REF!</v>
      </c>
      <c r="M53" s="106"/>
      <c r="N53" s="27"/>
    </row>
    <row r="54" spans="1:14" s="497" customFormat="1" ht="15.75" thickBot="1">
      <c r="A54" s="27"/>
      <c r="C54" s="107" t="str">
        <f>+'ACUM-FEBRERO'!A338</f>
        <v>Coordinación de Delegaciones</v>
      </c>
      <c r="D54" s="101" t="e">
        <f>+'ACUM-FEBRERO'!#REF!</f>
        <v>#REF!</v>
      </c>
      <c r="E54" s="101" t="e">
        <f>+'ACUM-FEBRERO'!#REF!</f>
        <v>#REF!</v>
      </c>
      <c r="F54" s="101">
        <f>+'ACUM-FEBRERO'!D370</f>
        <v>0</v>
      </c>
      <c r="G54" s="101">
        <f>+'ACUM-FEBRERO'!E370</f>
        <v>0</v>
      </c>
      <c r="H54" s="101">
        <f>+'ACUM-FEBRERO'!F370</f>
        <v>0</v>
      </c>
      <c r="I54" s="101">
        <f>+'ACUM-FEBRERO'!G370</f>
        <v>0</v>
      </c>
      <c r="J54" s="101">
        <f>+'ACUM-FEBRERO'!H370</f>
        <v>0</v>
      </c>
      <c r="K54" s="101">
        <f>+'ACUM-FEBRERO'!I370</f>
        <v>0</v>
      </c>
      <c r="L54" s="100" t="e">
        <f t="shared" si="1"/>
        <v>#REF!</v>
      </c>
      <c r="M54" s="106"/>
      <c r="N54" s="27"/>
    </row>
    <row r="55" spans="1:14" s="497" customFormat="1" ht="15.75" thickBot="1">
      <c r="A55" s="27"/>
      <c r="C55" s="107" t="str">
        <f>+'ACUM-FEBRERO'!A339</f>
        <v>Coordinación de Gabinete</v>
      </c>
      <c r="D55" s="101" t="e">
        <f>+'ACUM-FEBRERO'!#REF!</f>
        <v>#REF!</v>
      </c>
      <c r="E55" s="101" t="e">
        <f>+'ACUM-FEBRERO'!#REF!</f>
        <v>#REF!</v>
      </c>
      <c r="F55" s="101">
        <f>+'ACUM-FEBRERO'!D371</f>
        <v>0</v>
      </c>
      <c r="G55" s="101">
        <f>+'ACUM-FEBRERO'!E371</f>
        <v>0</v>
      </c>
      <c r="H55" s="101">
        <f>+'ACUM-FEBRERO'!F371</f>
        <v>0</v>
      </c>
      <c r="I55" s="101">
        <f>+'ACUM-FEBRERO'!G371</f>
        <v>0</v>
      </c>
      <c r="J55" s="101">
        <f>+'ACUM-FEBRERO'!H371</f>
        <v>0</v>
      </c>
      <c r="K55" s="101">
        <f>+'ACUM-FEBRERO'!I371</f>
        <v>0</v>
      </c>
      <c r="L55" s="100" t="e">
        <f t="shared" si="1"/>
        <v>#REF!</v>
      </c>
      <c r="M55" s="106"/>
      <c r="N55" s="27"/>
    </row>
    <row r="56" spans="1:14" s="497" customFormat="1" ht="15.75" thickBot="1">
      <c r="A56" s="27"/>
      <c r="C56" s="107" t="str">
        <f>+'ACUM-FEBRERO'!A340</f>
        <v xml:space="preserve">Coordinación de la Oficina de Presidencia </v>
      </c>
      <c r="D56" s="101" t="e">
        <f>+'ACUM-FEBRERO'!#REF!</f>
        <v>#REF!</v>
      </c>
      <c r="E56" s="101" t="e">
        <f>+'ACUM-FEBRERO'!#REF!</f>
        <v>#REF!</v>
      </c>
      <c r="F56" s="101">
        <f>+'ACUM-FEBRERO'!D372</f>
        <v>0</v>
      </c>
      <c r="G56" s="101">
        <f>+'ACUM-FEBRERO'!E372</f>
        <v>0</v>
      </c>
      <c r="H56" s="101">
        <f>+'ACUM-FEBRERO'!F372</f>
        <v>0</v>
      </c>
      <c r="I56" s="101">
        <f>+'ACUM-FEBRERO'!G372</f>
        <v>0</v>
      </c>
      <c r="J56" s="101">
        <f>+'ACUM-FEBRERO'!H372</f>
        <v>0</v>
      </c>
      <c r="K56" s="101">
        <f>+'ACUM-FEBRERO'!I372</f>
        <v>0</v>
      </c>
      <c r="L56" s="100" t="e">
        <f t="shared" si="1"/>
        <v>#REF!</v>
      </c>
      <c r="M56" s="106"/>
      <c r="N56" s="27"/>
    </row>
    <row r="57" spans="1:14" s="497" customFormat="1" ht="15.75" thickBot="1">
      <c r="A57" s="27"/>
      <c r="C57" s="107" t="str">
        <f>+'ACUM-FEBRERO'!A341</f>
        <v>Coordinación General  Oficina Central de Gobierno, Estrategía y opinión Pública</v>
      </c>
      <c r="D57" s="101" t="e">
        <f>+'ACUM-FEBRERO'!#REF!</f>
        <v>#REF!</v>
      </c>
      <c r="E57" s="101" t="e">
        <f>+'ACUM-FEBRERO'!#REF!</f>
        <v>#REF!</v>
      </c>
      <c r="F57" s="101">
        <f>+'ACUM-FEBRERO'!D373</f>
        <v>0</v>
      </c>
      <c r="G57" s="101">
        <f>+'ACUM-FEBRERO'!E373</f>
        <v>0</v>
      </c>
      <c r="H57" s="101">
        <f>+'ACUM-FEBRERO'!F373</f>
        <v>0</v>
      </c>
      <c r="I57" s="101">
        <f>+'ACUM-FEBRERO'!G373</f>
        <v>0</v>
      </c>
      <c r="J57" s="101">
        <f>+'ACUM-FEBRERO'!H373</f>
        <v>0</v>
      </c>
      <c r="K57" s="101">
        <f>+'ACUM-FEBRERO'!I373</f>
        <v>0</v>
      </c>
      <c r="L57" s="100" t="e">
        <f t="shared" si="1"/>
        <v>#REF!</v>
      </c>
      <c r="M57" s="106"/>
      <c r="N57" s="27"/>
    </row>
    <row r="58" spans="1:14" s="497" customFormat="1" ht="15.75" thickBot="1">
      <c r="A58" s="27"/>
      <c r="C58" s="107" t="str">
        <f>+'ACUM-FEBRERO'!A342</f>
        <v>Coplademun</v>
      </c>
      <c r="D58" s="101" t="e">
        <f>+'ACUM-FEBRERO'!#REF!</f>
        <v>#REF!</v>
      </c>
      <c r="E58" s="101" t="e">
        <f>+'ACUM-FEBRERO'!#REF!</f>
        <v>#REF!</v>
      </c>
      <c r="F58" s="101">
        <f>+'ACUM-FEBRERO'!D374</f>
        <v>2</v>
      </c>
      <c r="G58" s="101">
        <f>+'ACUM-FEBRERO'!E374</f>
        <v>0</v>
      </c>
      <c r="H58" s="101">
        <f>+'ACUM-FEBRERO'!F374</f>
        <v>0</v>
      </c>
      <c r="I58" s="101">
        <f>+'ACUM-FEBRERO'!G374</f>
        <v>0</v>
      </c>
      <c r="J58" s="101">
        <f>+'ACUM-FEBRERO'!H374</f>
        <v>0</v>
      </c>
      <c r="K58" s="101">
        <f>+'ACUM-FEBRERO'!I374</f>
        <v>0</v>
      </c>
      <c r="L58" s="100" t="e">
        <f t="shared" si="1"/>
        <v>#REF!</v>
      </c>
      <c r="M58" s="106"/>
      <c r="N58" s="27"/>
    </row>
    <row r="59" spans="1:14" s="497" customFormat="1" ht="15.75" thickBot="1">
      <c r="A59" s="27"/>
      <c r="C59" s="107" t="str">
        <f>+'ACUM-FEBRERO'!A343</f>
        <v>Desarrollo Social Humano</v>
      </c>
      <c r="D59" s="101" t="e">
        <f>+'ACUM-FEBRERO'!#REF!</f>
        <v>#REF!</v>
      </c>
      <c r="E59" s="101" t="e">
        <f>+'ACUM-FEBRERO'!#REF!</f>
        <v>#REF!</v>
      </c>
      <c r="F59" s="101">
        <f>+'ACUM-FEBRERO'!D375</f>
        <v>7</v>
      </c>
      <c r="G59" s="101">
        <f>+'ACUM-FEBRERO'!E375</f>
        <v>3</v>
      </c>
      <c r="H59" s="101">
        <f>+'ACUM-FEBRERO'!F375</f>
        <v>3</v>
      </c>
      <c r="I59" s="101">
        <f>+'ACUM-FEBRERO'!G375</f>
        <v>3</v>
      </c>
      <c r="J59" s="101">
        <f>+'ACUM-FEBRERO'!H375</f>
        <v>0</v>
      </c>
      <c r="K59" s="101">
        <f>+'ACUM-FEBRERO'!I375</f>
        <v>0</v>
      </c>
      <c r="L59" s="100" t="e">
        <f t="shared" si="1"/>
        <v>#REF!</v>
      </c>
      <c r="M59" s="106"/>
      <c r="N59" s="27"/>
    </row>
    <row r="60" spans="1:14" s="497" customFormat="1" ht="15.75" thickBot="1">
      <c r="A60" s="27"/>
      <c r="C60" s="107" t="str">
        <f>+'ACUM-FEBRERO'!A344</f>
        <v>Dirección General de  Innovación y Tecnología</v>
      </c>
      <c r="D60" s="101" t="e">
        <f>+'ACUM-FEBRERO'!#REF!</f>
        <v>#REF!</v>
      </c>
      <c r="E60" s="101" t="e">
        <f>+'ACUM-FEBRERO'!#REF!</f>
        <v>#REF!</v>
      </c>
      <c r="F60" s="101">
        <f>+'ACUM-FEBRERO'!D376</f>
        <v>5</v>
      </c>
      <c r="G60" s="101">
        <f>+'ACUM-FEBRERO'!E376</f>
        <v>4</v>
      </c>
      <c r="H60" s="101">
        <f>+'ACUM-FEBRERO'!F376</f>
        <v>5</v>
      </c>
      <c r="I60" s="101">
        <f>+'ACUM-FEBRERO'!G376</f>
        <v>12</v>
      </c>
      <c r="J60" s="101">
        <f>+'ACUM-FEBRERO'!H376</f>
        <v>19</v>
      </c>
      <c r="K60" s="101">
        <f>+'ACUM-FEBRERO'!I376</f>
        <v>1</v>
      </c>
      <c r="L60" s="100" t="e">
        <f t="shared" si="1"/>
        <v>#REF!</v>
      </c>
      <c r="M60" s="106"/>
      <c r="N60" s="27"/>
    </row>
    <row r="61" spans="1:14" s="497" customFormat="1" ht="15.75" thickBot="1">
      <c r="A61" s="27"/>
      <c r="C61" s="107" t="str">
        <f>+'ACUM-FEBRERO'!A345</f>
        <v>Dirección General de Ecología</v>
      </c>
      <c r="D61" s="101" t="e">
        <f>+'ACUM-FEBRERO'!#REF!</f>
        <v>#REF!</v>
      </c>
      <c r="E61" s="101" t="e">
        <f>+'ACUM-FEBRERO'!#REF!</f>
        <v>#REF!</v>
      </c>
      <c r="F61" s="101">
        <f>+'ACUM-FEBRERO'!D377</f>
        <v>0</v>
      </c>
      <c r="G61" s="101">
        <f>+'ACUM-FEBRERO'!E377</f>
        <v>0</v>
      </c>
      <c r="H61" s="101">
        <f>+'ACUM-FEBRERO'!F377</f>
        <v>0</v>
      </c>
      <c r="I61" s="101">
        <f>+'ACUM-FEBRERO'!G377</f>
        <v>2</v>
      </c>
      <c r="J61" s="101">
        <f>+'ACUM-FEBRERO'!H377</f>
        <v>0</v>
      </c>
      <c r="K61" s="101">
        <f>+'ACUM-FEBRERO'!I377</f>
        <v>0</v>
      </c>
      <c r="L61" s="100" t="e">
        <f t="shared" si="1"/>
        <v>#REF!</v>
      </c>
      <c r="M61" s="106"/>
      <c r="N61" s="27"/>
    </row>
    <row r="62" spans="1:14" s="497" customFormat="1" ht="15.75" thickBot="1">
      <c r="A62" s="27"/>
      <c r="C62" s="107" t="str">
        <f>+'ACUM-FEBRERO'!A346</f>
        <v>Dirección General de Inspección de Reglamentos</v>
      </c>
      <c r="D62" s="101" t="e">
        <f>+'ACUM-FEBRERO'!#REF!</f>
        <v>#REF!</v>
      </c>
      <c r="E62" s="101" t="e">
        <f>+'ACUM-FEBRERO'!#REF!</f>
        <v>#REF!</v>
      </c>
      <c r="F62" s="101" t="e">
        <f>+'ACUM-FEBRERO'!#REF!</f>
        <v>#REF!</v>
      </c>
      <c r="G62" s="101" t="e">
        <f>+'ACUM-FEBRERO'!#REF!</f>
        <v>#REF!</v>
      </c>
      <c r="H62" s="101" t="e">
        <f>+'ACUM-FEBRERO'!#REF!</f>
        <v>#REF!</v>
      </c>
      <c r="I62" s="101" t="e">
        <f>+'ACUM-FEBRERO'!#REF!</f>
        <v>#REF!</v>
      </c>
      <c r="J62" s="101" t="e">
        <f>+'ACUM-FEBRERO'!#REF!</f>
        <v>#REF!</v>
      </c>
      <c r="K62" s="101" t="e">
        <f>+'ACUM-FEBRERO'!#REF!</f>
        <v>#REF!</v>
      </c>
      <c r="L62" s="100" t="e">
        <f t="shared" si="1"/>
        <v>#REF!</v>
      </c>
      <c r="M62" s="106"/>
      <c r="N62" s="27"/>
    </row>
    <row r="63" spans="1:14" ht="15.75" thickBot="1">
      <c r="A63" s="27"/>
      <c r="C63" s="51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27"/>
    </row>
    <row r="64" spans="1:14" ht="15.75" thickBot="1">
      <c r="A64" s="27"/>
      <c r="C64" s="97" t="s">
        <v>2</v>
      </c>
      <c r="D64" s="100" t="e">
        <f t="shared" ref="D64:L64" si="2">SUM(D7:D63)</f>
        <v>#REF!</v>
      </c>
      <c r="E64" s="100" t="e">
        <f t="shared" si="2"/>
        <v>#REF!</v>
      </c>
      <c r="F64" s="100" t="e">
        <f t="shared" si="2"/>
        <v>#REF!</v>
      </c>
      <c r="G64" s="100" t="e">
        <f t="shared" si="2"/>
        <v>#REF!</v>
      </c>
      <c r="H64" s="100" t="e">
        <f t="shared" si="2"/>
        <v>#REF!</v>
      </c>
      <c r="I64" s="100" t="e">
        <f t="shared" si="2"/>
        <v>#REF!</v>
      </c>
      <c r="J64" s="100" t="e">
        <f t="shared" si="2"/>
        <v>#REF!</v>
      </c>
      <c r="K64" s="100" t="e">
        <f t="shared" si="2"/>
        <v>#REF!</v>
      </c>
      <c r="L64" s="100" t="e">
        <f t="shared" si="2"/>
        <v>#REF!</v>
      </c>
      <c r="M64" s="106"/>
      <c r="N64" s="27"/>
    </row>
    <row r="65" spans="1:14">
      <c r="A65" s="27"/>
      <c r="N65" s="27"/>
    </row>
    <row r="66" spans="1:14">
      <c r="A66" s="27"/>
      <c r="B66" s="790" t="s">
        <v>228</v>
      </c>
      <c r="C66" s="790"/>
      <c r="D66" s="790"/>
      <c r="E66" s="790"/>
      <c r="F66" s="790"/>
      <c r="G66" s="790"/>
      <c r="H66" s="790"/>
      <c r="I66" s="790"/>
      <c r="J66" s="790"/>
      <c r="K66" s="790"/>
      <c r="L66" s="790"/>
      <c r="N66" s="27"/>
    </row>
    <row r="67" spans="1:14" ht="24" customHeight="1">
      <c r="A67" s="27"/>
      <c r="B67" s="790"/>
      <c r="C67" s="790"/>
      <c r="D67" s="790"/>
      <c r="E67" s="790"/>
      <c r="F67" s="790"/>
      <c r="G67" s="790"/>
      <c r="H67" s="790"/>
      <c r="I67" s="790"/>
      <c r="J67" s="790"/>
      <c r="K67" s="790"/>
      <c r="L67" s="790"/>
      <c r="N67" s="27"/>
    </row>
    <row r="68" spans="1:14">
      <c r="A68" s="27"/>
      <c r="N68" s="27"/>
    </row>
    <row r="69" spans="1:14">
      <c r="A69" s="27"/>
      <c r="N69" s="27"/>
    </row>
    <row r="70" spans="1:14">
      <c r="A70" s="27"/>
      <c r="N70" s="27"/>
    </row>
    <row r="71" spans="1:14">
      <c r="A71" s="27"/>
      <c r="N71" s="27"/>
    </row>
    <row r="72" spans="1:14">
      <c r="A72" s="27"/>
      <c r="N72" s="27"/>
    </row>
    <row r="73" spans="1:14">
      <c r="A73" s="27"/>
      <c r="N73" s="27"/>
    </row>
    <row r="74" spans="1:14">
      <c r="A74" s="27"/>
      <c r="N74" s="27"/>
    </row>
    <row r="75" spans="1:14">
      <c r="A75" s="27"/>
      <c r="N75" s="27"/>
    </row>
    <row r="76" spans="1:14">
      <c r="A76" s="27"/>
      <c r="N76" s="27"/>
    </row>
    <row r="77" spans="1:14">
      <c r="A77" s="27"/>
      <c r="N77" s="27"/>
    </row>
    <row r="78" spans="1:14">
      <c r="A78" s="27"/>
      <c r="N78" s="27"/>
    </row>
    <row r="79" spans="1:14">
      <c r="A79" s="27"/>
      <c r="N79" s="27"/>
    </row>
    <row r="80" spans="1:14">
      <c r="A80" s="27"/>
      <c r="N80" s="27"/>
    </row>
    <row r="81" spans="1:14">
      <c r="A81" s="27"/>
      <c r="N81" s="27"/>
    </row>
    <row r="82" spans="1:14">
      <c r="A82" s="27"/>
      <c r="N82" s="27"/>
    </row>
    <row r="83" spans="1:14">
      <c r="A83" s="27"/>
      <c r="N83" s="27"/>
    </row>
    <row r="84" spans="1:14">
      <c r="A84" s="27"/>
      <c r="N84" s="27"/>
    </row>
    <row r="85" spans="1:14">
      <c r="A85" s="27"/>
      <c r="N85" s="27"/>
    </row>
    <row r="86" spans="1:14">
      <c r="A86" s="27"/>
      <c r="N86" s="27"/>
    </row>
    <row r="87" spans="1:14">
      <c r="A87" s="27"/>
      <c r="N87" s="27"/>
    </row>
    <row r="88" spans="1:14">
      <c r="A88" s="27"/>
      <c r="N88" s="27"/>
    </row>
    <row r="89" spans="1:14">
      <c r="A89" s="27"/>
      <c r="N89" s="27"/>
    </row>
    <row r="90" spans="1:14">
      <c r="A90" s="27"/>
      <c r="N90" s="27"/>
    </row>
    <row r="91" spans="1:14">
      <c r="A91" s="27"/>
      <c r="N91" s="27"/>
    </row>
    <row r="92" spans="1:14">
      <c r="A92" s="27"/>
      <c r="N92" s="27"/>
    </row>
    <row r="93" spans="1:14" ht="18.75" customHeight="1">
      <c r="A93" s="27"/>
      <c r="N93" s="27"/>
    </row>
    <row r="94" spans="1:14">
      <c r="A94" s="27"/>
      <c r="N94" s="27"/>
    </row>
    <row r="95" spans="1:14" ht="18.75">
      <c r="A95" s="27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27"/>
    </row>
    <row r="96" spans="1:14" ht="14.25" customHeight="1">
      <c r="A96" s="27"/>
      <c r="N96" s="27"/>
    </row>
    <row r="97" spans="1:14" ht="21.75" customHeight="1">
      <c r="A97" s="27"/>
      <c r="C97" s="798" t="s">
        <v>480</v>
      </c>
      <c r="D97" s="799"/>
      <c r="E97" s="799"/>
      <c r="F97" s="799"/>
      <c r="G97" s="799"/>
      <c r="H97" s="799"/>
      <c r="I97" s="799"/>
      <c r="J97" s="799"/>
      <c r="K97" s="799"/>
      <c r="L97" s="799"/>
      <c r="N97" s="27"/>
    </row>
    <row r="98" spans="1:14" ht="21" customHeight="1">
      <c r="A98" s="27"/>
      <c r="N98" s="27"/>
    </row>
    <row r="99" spans="1:14">
      <c r="A99" s="27"/>
      <c r="N99" s="27"/>
    </row>
    <row r="100" spans="1:14" ht="15.75" thickBot="1">
      <c r="A100" s="27"/>
      <c r="N100" s="27"/>
    </row>
    <row r="101" spans="1:14" ht="27.75" customHeight="1" thickBot="1">
      <c r="A101" s="27"/>
      <c r="D101" s="800" t="s">
        <v>58</v>
      </c>
      <c r="E101" s="801"/>
      <c r="F101" s="802"/>
      <c r="G101" s="126" t="s">
        <v>220</v>
      </c>
      <c r="N101" s="27"/>
    </row>
    <row r="102" spans="1:14" ht="15.75" thickBot="1">
      <c r="A102" s="27"/>
      <c r="D102" s="803" t="s">
        <v>49</v>
      </c>
      <c r="E102" s="804"/>
      <c r="F102" s="805"/>
      <c r="G102" s="389">
        <f>+'ACUM-FEBRERO'!B224</f>
        <v>31</v>
      </c>
      <c r="N102" s="27"/>
    </row>
    <row r="103" spans="1:14" ht="15.75" thickBot="1">
      <c r="A103" s="27"/>
      <c r="D103" s="795" t="s">
        <v>50</v>
      </c>
      <c r="E103" s="796"/>
      <c r="F103" s="797"/>
      <c r="G103" s="527">
        <f>+'ACUM-FEBRERO'!B225</f>
        <v>3</v>
      </c>
      <c r="N103" s="27"/>
    </row>
    <row r="104" spans="1:14" ht="15.75" thickBot="1">
      <c r="A104" s="27"/>
      <c r="D104" s="795" t="s">
        <v>51</v>
      </c>
      <c r="E104" s="796"/>
      <c r="F104" s="797"/>
      <c r="G104" s="527">
        <f>+'ACUM-FEBRERO'!B226</f>
        <v>0</v>
      </c>
      <c r="N104" s="27"/>
    </row>
    <row r="105" spans="1:14" ht="15.75" thickBot="1">
      <c r="A105" s="27"/>
      <c r="D105" s="795" t="s">
        <v>52</v>
      </c>
      <c r="E105" s="796"/>
      <c r="F105" s="797"/>
      <c r="G105" s="527">
        <f>+'ACUM-FEBRERO'!B227</f>
        <v>0</v>
      </c>
      <c r="N105" s="27"/>
    </row>
    <row r="106" spans="1:14" ht="15.75" customHeight="1" thickBot="1">
      <c r="A106" s="27"/>
      <c r="D106" s="795" t="s">
        <v>53</v>
      </c>
      <c r="E106" s="796"/>
      <c r="F106" s="797"/>
      <c r="G106" s="527">
        <f>+'ACUM-FEBRERO'!B228</f>
        <v>306</v>
      </c>
      <c r="N106" s="27"/>
    </row>
    <row r="107" spans="1:14" ht="15.75" customHeight="1" thickBot="1">
      <c r="A107" s="27"/>
      <c r="D107" s="795" t="s">
        <v>54</v>
      </c>
      <c r="E107" s="796"/>
      <c r="F107" s="797"/>
      <c r="G107" s="527">
        <f>+'ACUM-FEBRERO'!B229</f>
        <v>0</v>
      </c>
      <c r="N107" s="27"/>
    </row>
    <row r="108" spans="1:14" ht="15.75" thickBot="1">
      <c r="A108" s="27"/>
      <c r="D108" s="795" t="s">
        <v>55</v>
      </c>
      <c r="E108" s="796"/>
      <c r="F108" s="797"/>
      <c r="G108" s="527">
        <f>+'ACUM-FEBRERO'!B230</f>
        <v>0</v>
      </c>
      <c r="N108" s="27"/>
    </row>
    <row r="109" spans="1:14" s="497" customFormat="1" ht="15.75" thickBot="1">
      <c r="A109" s="27"/>
      <c r="D109" s="795" t="s">
        <v>56</v>
      </c>
      <c r="E109" s="796"/>
      <c r="F109" s="797"/>
      <c r="G109" s="527">
        <v>1</v>
      </c>
      <c r="N109" s="27"/>
    </row>
    <row r="110" spans="1:14" s="497" customFormat="1" ht="15.75" thickBot="1">
      <c r="A110" s="27"/>
      <c r="D110" s="795" t="s">
        <v>276</v>
      </c>
      <c r="E110" s="796"/>
      <c r="F110" s="797"/>
      <c r="G110" s="528">
        <v>1</v>
      </c>
      <c r="N110" s="27"/>
    </row>
    <row r="111" spans="1:14" ht="15.75" thickBot="1">
      <c r="A111" s="27"/>
      <c r="E111" s="1"/>
      <c r="F111" s="1"/>
      <c r="N111" s="27"/>
    </row>
    <row r="112" spans="1:14" ht="15.75" thickBot="1">
      <c r="A112" s="27"/>
      <c r="F112" s="9" t="s">
        <v>2</v>
      </c>
      <c r="G112" s="3">
        <f>SUM(G102:G111)</f>
        <v>342</v>
      </c>
      <c r="N112" s="27"/>
    </row>
    <row r="113" spans="1:14">
      <c r="A113" s="27"/>
      <c r="N113" s="27"/>
    </row>
    <row r="114" spans="1:14">
      <c r="A114" s="27"/>
      <c r="N114" s="27"/>
    </row>
    <row r="115" spans="1:14">
      <c r="A115" s="27"/>
      <c r="N115" s="27"/>
    </row>
    <row r="116" spans="1:14">
      <c r="A116" s="27"/>
      <c r="N116" s="27"/>
    </row>
    <row r="117" spans="1:14">
      <c r="A117" s="27"/>
      <c r="N117" s="27"/>
    </row>
    <row r="118" spans="1:14">
      <c r="A118" s="27"/>
      <c r="N118" s="27"/>
    </row>
    <row r="119" spans="1:14">
      <c r="A119" s="27"/>
      <c r="N119" s="27"/>
    </row>
    <row r="120" spans="1:14">
      <c r="A120" s="27"/>
      <c r="N120" s="27"/>
    </row>
    <row r="121" spans="1:14">
      <c r="A121" s="27"/>
      <c r="N121" s="27"/>
    </row>
    <row r="122" spans="1:14">
      <c r="A122" s="27"/>
      <c r="N122" s="27"/>
    </row>
    <row r="123" spans="1:14">
      <c r="A123" s="27"/>
      <c r="N123" s="27"/>
    </row>
    <row r="124" spans="1:14">
      <c r="A124" s="27"/>
      <c r="N124" s="27"/>
    </row>
    <row r="125" spans="1:14">
      <c r="A125" s="27"/>
      <c r="N125" s="27"/>
    </row>
    <row r="126" spans="1:14">
      <c r="A126" s="27"/>
      <c r="N126" s="27"/>
    </row>
    <row r="127" spans="1:14">
      <c r="A127" s="27"/>
      <c r="N127" s="27"/>
    </row>
    <row r="128" spans="1:14">
      <c r="A128" s="27"/>
      <c r="N128" s="27"/>
    </row>
    <row r="129" spans="1:14">
      <c r="A129" s="27"/>
      <c r="N129" s="27"/>
    </row>
    <row r="130" spans="1:14">
      <c r="A130" s="27"/>
      <c r="N130" s="27"/>
    </row>
    <row r="131" spans="1:14">
      <c r="A131" s="27"/>
      <c r="N131" s="27"/>
    </row>
    <row r="132" spans="1:14">
      <c r="A132" s="27"/>
      <c r="N132" s="27"/>
    </row>
    <row r="133" spans="1:14">
      <c r="A133" s="27"/>
      <c r="N133" s="27"/>
    </row>
    <row r="134" spans="1:14">
      <c r="A134" s="27"/>
      <c r="N134" s="27"/>
    </row>
    <row r="135" spans="1:14">
      <c r="A135" s="27"/>
      <c r="N135" s="27"/>
    </row>
    <row r="136" spans="1:14">
      <c r="A136" s="27"/>
      <c r="N136" s="27"/>
    </row>
    <row r="137" spans="1:14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</row>
  </sheetData>
  <mergeCells count="13">
    <mergeCell ref="C2:L2"/>
    <mergeCell ref="C97:L97"/>
    <mergeCell ref="D101:F101"/>
    <mergeCell ref="D102:F102"/>
    <mergeCell ref="D103:F103"/>
    <mergeCell ref="B66:L67"/>
    <mergeCell ref="D109:F109"/>
    <mergeCell ref="D110:F110"/>
    <mergeCell ref="D104:F104"/>
    <mergeCell ref="D105:F105"/>
    <mergeCell ref="D106:F106"/>
    <mergeCell ref="D107:F107"/>
    <mergeCell ref="D108:F108"/>
  </mergeCell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O141"/>
  <sheetViews>
    <sheetView topLeftCell="A13" workbookViewId="0">
      <selection activeCell="E47" sqref="E47:G47"/>
    </sheetView>
  </sheetViews>
  <sheetFormatPr baseColWidth="10" defaultRowHeight="15"/>
  <cols>
    <col min="1" max="2" width="4.7109375" style="122" customWidth="1"/>
    <col min="3" max="3" width="41.140625" customWidth="1"/>
    <col min="13" max="13" width="4.140625" style="122" customWidth="1"/>
    <col min="14" max="14" width="4.42578125" customWidth="1"/>
  </cols>
  <sheetData>
    <row r="1" spans="1:14" s="122" customFormat="1" ht="15.75" thickBo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122" customFormat="1" ht="21">
      <c r="A2" s="27"/>
      <c r="C2" s="806" t="s">
        <v>261</v>
      </c>
      <c r="D2" s="807"/>
      <c r="E2" s="807"/>
      <c r="F2" s="807"/>
      <c r="G2" s="807"/>
      <c r="H2" s="807"/>
      <c r="I2" s="807"/>
      <c r="J2" s="807"/>
      <c r="K2" s="807"/>
      <c r="L2" s="807"/>
      <c r="M2" s="106"/>
      <c r="N2" s="27"/>
    </row>
    <row r="3" spans="1:14" s="187" customFormat="1" ht="15.75" customHeight="1">
      <c r="A3" s="53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06"/>
      <c r="N3" s="53"/>
    </row>
    <row r="4" spans="1:14" s="187" customFormat="1" ht="15" customHeight="1">
      <c r="A4" s="53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06"/>
      <c r="N4" s="53"/>
    </row>
    <row r="5" spans="1:14" s="122" customFormat="1" ht="15.75" thickBot="1">
      <c r="A5" s="27"/>
      <c r="M5" s="106"/>
      <c r="N5" s="27"/>
    </row>
    <row r="6" spans="1:14" ht="39.75" customHeight="1" thickBot="1">
      <c r="A6" s="27"/>
      <c r="C6" s="124" t="s">
        <v>64</v>
      </c>
      <c r="D6" s="124" t="s">
        <v>213</v>
      </c>
      <c r="E6" s="124" t="s">
        <v>50</v>
      </c>
      <c r="F6" s="124" t="s">
        <v>214</v>
      </c>
      <c r="G6" s="124" t="s">
        <v>215</v>
      </c>
      <c r="H6" s="124" t="s">
        <v>216</v>
      </c>
      <c r="I6" s="124" t="s">
        <v>217</v>
      </c>
      <c r="J6" s="124" t="s">
        <v>218</v>
      </c>
      <c r="K6" s="124" t="s">
        <v>219</v>
      </c>
      <c r="L6" s="128" t="s">
        <v>233</v>
      </c>
      <c r="M6" s="106"/>
      <c r="N6" s="27"/>
    </row>
    <row r="7" spans="1:14" ht="15.75" thickBot="1">
      <c r="A7" s="27"/>
      <c r="C7" s="135" t="s">
        <v>104</v>
      </c>
      <c r="D7" s="136">
        <v>0</v>
      </c>
      <c r="E7" s="49">
        <v>1</v>
      </c>
      <c r="F7" s="49">
        <v>0</v>
      </c>
      <c r="G7" s="49">
        <v>2</v>
      </c>
      <c r="H7" s="49">
        <v>6</v>
      </c>
      <c r="I7" s="49">
        <v>4</v>
      </c>
      <c r="J7" s="49">
        <v>0</v>
      </c>
      <c r="K7" s="137">
        <v>0</v>
      </c>
      <c r="L7" s="138">
        <f t="shared" ref="L7:L50" si="0">SUM(D7:K7)</f>
        <v>13</v>
      </c>
      <c r="M7" s="106"/>
      <c r="N7" s="27"/>
    </row>
    <row r="8" spans="1:14" ht="15.75" thickBot="1">
      <c r="A8" s="27"/>
      <c r="C8" s="135" t="s">
        <v>85</v>
      </c>
      <c r="D8" s="136">
        <v>0</v>
      </c>
      <c r="E8" s="49">
        <v>1</v>
      </c>
      <c r="F8" s="49">
        <v>0</v>
      </c>
      <c r="G8" s="49">
        <v>0</v>
      </c>
      <c r="H8" s="49">
        <v>0</v>
      </c>
      <c r="I8" s="49">
        <v>1</v>
      </c>
      <c r="J8" s="49">
        <v>0</v>
      </c>
      <c r="K8" s="137">
        <v>0</v>
      </c>
      <c r="L8" s="138">
        <f t="shared" si="0"/>
        <v>2</v>
      </c>
      <c r="M8" s="106"/>
      <c r="N8" s="27"/>
    </row>
    <row r="9" spans="1:14" ht="15.75" thickBot="1">
      <c r="A9" s="27"/>
      <c r="C9" s="135" t="s">
        <v>86</v>
      </c>
      <c r="D9" s="136">
        <v>0</v>
      </c>
      <c r="E9" s="49">
        <v>1</v>
      </c>
      <c r="F9" s="49">
        <v>2</v>
      </c>
      <c r="G9" s="49">
        <v>1</v>
      </c>
      <c r="H9" s="49">
        <v>0</v>
      </c>
      <c r="I9" s="49">
        <v>0</v>
      </c>
      <c r="J9" s="49">
        <v>0</v>
      </c>
      <c r="K9" s="137">
        <v>0</v>
      </c>
      <c r="L9" s="138">
        <f t="shared" si="0"/>
        <v>4</v>
      </c>
      <c r="M9" s="106"/>
      <c r="N9" s="27"/>
    </row>
    <row r="10" spans="1:14" ht="15.75" thickBot="1">
      <c r="A10" s="27"/>
      <c r="C10" s="135" t="s">
        <v>87</v>
      </c>
      <c r="D10" s="136">
        <v>1</v>
      </c>
      <c r="E10" s="49">
        <v>0</v>
      </c>
      <c r="F10" s="49">
        <v>1</v>
      </c>
      <c r="G10" s="49">
        <v>0</v>
      </c>
      <c r="H10" s="49">
        <v>0</v>
      </c>
      <c r="I10" s="49">
        <v>0</v>
      </c>
      <c r="J10" s="49">
        <v>0</v>
      </c>
      <c r="K10" s="137">
        <v>0</v>
      </c>
      <c r="L10" s="138">
        <f t="shared" si="0"/>
        <v>2</v>
      </c>
      <c r="M10" s="106"/>
      <c r="N10" s="27"/>
    </row>
    <row r="11" spans="1:14" ht="15.75" thickBot="1">
      <c r="A11" s="27"/>
      <c r="C11" s="135" t="s">
        <v>97</v>
      </c>
      <c r="D11" s="136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137">
        <v>0</v>
      </c>
      <c r="L11" s="138">
        <f t="shared" si="0"/>
        <v>0</v>
      </c>
      <c r="M11" s="106"/>
      <c r="N11" s="27"/>
    </row>
    <row r="12" spans="1:14" ht="15.75" thickBot="1">
      <c r="A12" s="27"/>
      <c r="C12" s="135" t="s">
        <v>92</v>
      </c>
      <c r="D12" s="136">
        <v>1</v>
      </c>
      <c r="E12" s="49">
        <v>2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137">
        <v>0</v>
      </c>
      <c r="L12" s="138">
        <f t="shared" si="0"/>
        <v>3</v>
      </c>
      <c r="M12" s="106"/>
      <c r="N12" s="27"/>
    </row>
    <row r="13" spans="1:14" ht="15.75" thickBot="1">
      <c r="A13" s="27"/>
      <c r="C13" s="135" t="s">
        <v>68</v>
      </c>
      <c r="D13" s="136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137">
        <v>0</v>
      </c>
      <c r="L13" s="138">
        <f t="shared" si="0"/>
        <v>0</v>
      </c>
      <c r="M13" s="106"/>
      <c r="N13" s="27"/>
    </row>
    <row r="14" spans="1:14" ht="15.75" thickBot="1">
      <c r="A14" s="27"/>
      <c r="C14" s="135" t="s">
        <v>69</v>
      </c>
      <c r="D14" s="136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137">
        <v>0</v>
      </c>
      <c r="L14" s="138">
        <f t="shared" si="0"/>
        <v>0</v>
      </c>
      <c r="M14" s="106"/>
      <c r="N14" s="27"/>
    </row>
    <row r="15" spans="1:14" ht="15.75" thickBot="1">
      <c r="A15" s="27"/>
      <c r="C15" s="135" t="s">
        <v>88</v>
      </c>
      <c r="D15" s="136">
        <v>0</v>
      </c>
      <c r="E15" s="49">
        <v>0</v>
      </c>
      <c r="F15" s="49">
        <v>0</v>
      </c>
      <c r="G15" s="49">
        <v>0</v>
      </c>
      <c r="H15" s="49">
        <v>0</v>
      </c>
      <c r="I15" s="49">
        <v>1</v>
      </c>
      <c r="J15" s="49">
        <v>0</v>
      </c>
      <c r="K15" s="137">
        <v>0</v>
      </c>
      <c r="L15" s="138">
        <f t="shared" si="0"/>
        <v>1</v>
      </c>
      <c r="M15" s="106"/>
      <c r="N15" s="27"/>
    </row>
    <row r="16" spans="1:14" ht="15.75" thickBot="1">
      <c r="A16" s="27"/>
      <c r="C16" s="135" t="s">
        <v>223</v>
      </c>
      <c r="D16" s="136">
        <v>0</v>
      </c>
      <c r="E16" s="49">
        <v>1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137">
        <v>0</v>
      </c>
      <c r="L16" s="138">
        <f t="shared" si="0"/>
        <v>1</v>
      </c>
      <c r="M16" s="106"/>
      <c r="N16" s="27"/>
    </row>
    <row r="17" spans="1:14" ht="15.75" thickBot="1">
      <c r="A17" s="27"/>
      <c r="C17" s="135" t="s">
        <v>67</v>
      </c>
      <c r="D17" s="136">
        <v>0</v>
      </c>
      <c r="E17" s="49">
        <v>0</v>
      </c>
      <c r="F17" s="49">
        <v>2</v>
      </c>
      <c r="G17" s="49">
        <v>1</v>
      </c>
      <c r="H17" s="49">
        <v>0</v>
      </c>
      <c r="I17" s="49">
        <v>2</v>
      </c>
      <c r="J17" s="49">
        <v>0</v>
      </c>
      <c r="K17" s="137">
        <v>0</v>
      </c>
      <c r="L17" s="138">
        <f t="shared" si="0"/>
        <v>5</v>
      </c>
      <c r="M17" s="106"/>
      <c r="N17" s="27"/>
    </row>
    <row r="18" spans="1:14" ht="15.75" thickBot="1">
      <c r="A18" s="27"/>
      <c r="C18" s="135" t="s">
        <v>93</v>
      </c>
      <c r="D18" s="136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137">
        <v>0</v>
      </c>
      <c r="L18" s="138">
        <f t="shared" si="0"/>
        <v>0</v>
      </c>
      <c r="M18" s="106"/>
      <c r="N18" s="27"/>
    </row>
    <row r="19" spans="1:14" ht="15.75" thickBot="1">
      <c r="A19" s="27"/>
      <c r="C19" s="135" t="s">
        <v>105</v>
      </c>
      <c r="D19" s="136">
        <v>0</v>
      </c>
      <c r="E19" s="49">
        <v>4</v>
      </c>
      <c r="F19" s="49">
        <v>2</v>
      </c>
      <c r="G19" s="49">
        <v>0</v>
      </c>
      <c r="H19" s="49">
        <v>3</v>
      </c>
      <c r="I19" s="49">
        <v>0</v>
      </c>
      <c r="J19" s="49">
        <v>0</v>
      </c>
      <c r="K19" s="137">
        <v>0</v>
      </c>
      <c r="L19" s="138">
        <f t="shared" si="0"/>
        <v>9</v>
      </c>
      <c r="M19" s="106"/>
      <c r="N19" s="27"/>
    </row>
    <row r="20" spans="1:14" ht="15.75" thickBot="1">
      <c r="A20" s="27"/>
      <c r="C20" s="135" t="s">
        <v>70</v>
      </c>
      <c r="D20" s="136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137">
        <v>0</v>
      </c>
      <c r="L20" s="138">
        <f t="shared" si="0"/>
        <v>0</v>
      </c>
      <c r="M20" s="106"/>
      <c r="N20" s="27"/>
    </row>
    <row r="21" spans="1:14" ht="15.75" thickBot="1">
      <c r="A21" s="27"/>
      <c r="C21" s="135" t="s">
        <v>106</v>
      </c>
      <c r="D21" s="136">
        <v>0</v>
      </c>
      <c r="E21" s="49">
        <v>1</v>
      </c>
      <c r="F21" s="49">
        <v>2</v>
      </c>
      <c r="G21" s="49">
        <v>11</v>
      </c>
      <c r="H21" s="49">
        <v>4</v>
      </c>
      <c r="I21" s="49">
        <v>1</v>
      </c>
      <c r="J21" s="49">
        <v>0</v>
      </c>
      <c r="K21" s="137">
        <v>0</v>
      </c>
      <c r="L21" s="138">
        <f t="shared" si="0"/>
        <v>19</v>
      </c>
      <c r="M21" s="106"/>
      <c r="N21" s="27"/>
    </row>
    <row r="22" spans="1:14" ht="15.75" thickBot="1">
      <c r="A22" s="27"/>
      <c r="C22" s="135" t="s">
        <v>111</v>
      </c>
      <c r="D22" s="136">
        <v>9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137">
        <v>0</v>
      </c>
      <c r="L22" s="138">
        <f t="shared" si="0"/>
        <v>9</v>
      </c>
      <c r="M22" s="106"/>
      <c r="N22" s="27"/>
    </row>
    <row r="23" spans="1:14" ht="15.75" thickBot="1">
      <c r="A23" s="27"/>
      <c r="C23" s="135" t="s">
        <v>102</v>
      </c>
      <c r="D23" s="136">
        <v>0</v>
      </c>
      <c r="E23" s="49">
        <v>0</v>
      </c>
      <c r="F23" s="49">
        <v>1</v>
      </c>
      <c r="G23" s="49">
        <v>0</v>
      </c>
      <c r="H23" s="49">
        <v>0</v>
      </c>
      <c r="I23" s="49">
        <v>0</v>
      </c>
      <c r="J23" s="49">
        <v>1</v>
      </c>
      <c r="K23" s="137">
        <v>0</v>
      </c>
      <c r="L23" s="138">
        <f t="shared" si="0"/>
        <v>2</v>
      </c>
      <c r="M23" s="106"/>
      <c r="N23" s="27"/>
    </row>
    <row r="24" spans="1:14" ht="15.75" thickBot="1">
      <c r="A24" s="27"/>
      <c r="C24" s="135" t="s">
        <v>98</v>
      </c>
      <c r="D24" s="136">
        <v>0</v>
      </c>
      <c r="E24" s="49">
        <v>0</v>
      </c>
      <c r="F24" s="49">
        <v>0</v>
      </c>
      <c r="G24" s="150">
        <v>1</v>
      </c>
      <c r="H24" s="49">
        <v>2</v>
      </c>
      <c r="I24" s="49">
        <v>0</v>
      </c>
      <c r="J24" s="49">
        <v>1</v>
      </c>
      <c r="K24" s="137">
        <v>0</v>
      </c>
      <c r="L24" s="138">
        <f t="shared" si="0"/>
        <v>4</v>
      </c>
      <c r="M24" s="106"/>
      <c r="N24" s="27"/>
    </row>
    <row r="25" spans="1:14" ht="15.75" thickBot="1">
      <c r="A25" s="27"/>
      <c r="C25" s="135" t="s">
        <v>108</v>
      </c>
      <c r="D25" s="136">
        <v>0</v>
      </c>
      <c r="E25" s="49">
        <v>1</v>
      </c>
      <c r="F25" s="49">
        <v>3</v>
      </c>
      <c r="G25" s="49">
        <v>0</v>
      </c>
      <c r="H25" s="49">
        <v>0</v>
      </c>
      <c r="I25" s="49">
        <v>0</v>
      </c>
      <c r="J25" s="49">
        <v>0</v>
      </c>
      <c r="K25" s="137">
        <v>0</v>
      </c>
      <c r="L25" s="138">
        <f t="shared" si="0"/>
        <v>4</v>
      </c>
      <c r="M25" s="106"/>
      <c r="N25" s="27"/>
    </row>
    <row r="26" spans="1:14" ht="15.75" thickBot="1">
      <c r="A26" s="27"/>
      <c r="C26" s="135" t="s">
        <v>89</v>
      </c>
      <c r="D26" s="136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137">
        <v>0</v>
      </c>
      <c r="L26" s="138">
        <f t="shared" si="0"/>
        <v>0</v>
      </c>
      <c r="M26" s="106"/>
      <c r="N26" s="27"/>
    </row>
    <row r="27" spans="1:14" ht="15.75" thickBot="1">
      <c r="A27" s="27"/>
      <c r="C27" s="135" t="s">
        <v>94</v>
      </c>
      <c r="D27" s="136">
        <v>0</v>
      </c>
      <c r="E27" s="49">
        <v>1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137">
        <v>0</v>
      </c>
      <c r="L27" s="138">
        <f t="shared" si="0"/>
        <v>1</v>
      </c>
      <c r="M27" s="106"/>
      <c r="N27" s="27"/>
    </row>
    <row r="28" spans="1:14" ht="15.75" thickBot="1">
      <c r="A28" s="27"/>
      <c r="C28" s="135" t="s">
        <v>109</v>
      </c>
      <c r="D28" s="136">
        <v>0</v>
      </c>
      <c r="E28" s="49">
        <v>0</v>
      </c>
      <c r="F28" s="49">
        <v>0</v>
      </c>
      <c r="G28" s="49">
        <v>2</v>
      </c>
      <c r="H28" s="49">
        <v>4</v>
      </c>
      <c r="I28" s="49">
        <v>1</v>
      </c>
      <c r="J28" s="49">
        <v>7</v>
      </c>
      <c r="K28" s="137">
        <v>0</v>
      </c>
      <c r="L28" s="138">
        <f t="shared" si="0"/>
        <v>14</v>
      </c>
      <c r="M28" s="106"/>
      <c r="N28" s="27"/>
    </row>
    <row r="29" spans="1:14" ht="15.75" thickBot="1">
      <c r="A29" s="27"/>
      <c r="C29" s="135" t="s">
        <v>99</v>
      </c>
      <c r="D29" s="136">
        <v>0</v>
      </c>
      <c r="E29" s="49">
        <v>0</v>
      </c>
      <c r="F29" s="49">
        <v>0</v>
      </c>
      <c r="G29" s="49">
        <v>2</v>
      </c>
      <c r="H29" s="49">
        <v>0</v>
      </c>
      <c r="I29" s="49">
        <v>0</v>
      </c>
      <c r="J29" s="49">
        <v>0</v>
      </c>
      <c r="K29" s="137">
        <v>0</v>
      </c>
      <c r="L29" s="138">
        <f t="shared" si="0"/>
        <v>2</v>
      </c>
      <c r="M29" s="106"/>
      <c r="N29" s="27"/>
    </row>
    <row r="30" spans="1:14" ht="15.75" thickBot="1">
      <c r="A30" s="27"/>
      <c r="C30" s="135" t="s">
        <v>72</v>
      </c>
      <c r="D30" s="136">
        <v>0</v>
      </c>
      <c r="E30" s="49">
        <v>1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137">
        <v>0</v>
      </c>
      <c r="L30" s="138">
        <f t="shared" si="0"/>
        <v>1</v>
      </c>
      <c r="M30" s="106"/>
      <c r="N30" s="27"/>
    </row>
    <row r="31" spans="1:14" ht="15.75" thickBot="1">
      <c r="A31" s="27"/>
      <c r="C31" s="135" t="s">
        <v>115</v>
      </c>
      <c r="D31" s="136">
        <v>0</v>
      </c>
      <c r="E31" s="49">
        <v>8</v>
      </c>
      <c r="F31" s="49">
        <v>6</v>
      </c>
      <c r="G31" s="49">
        <v>7</v>
      </c>
      <c r="H31" s="49">
        <v>1</v>
      </c>
      <c r="I31" s="49">
        <v>2</v>
      </c>
      <c r="J31" s="49">
        <v>1</v>
      </c>
      <c r="K31" s="137">
        <v>0</v>
      </c>
      <c r="L31" s="138">
        <f t="shared" si="0"/>
        <v>25</v>
      </c>
      <c r="M31" s="106"/>
      <c r="N31" s="27"/>
    </row>
    <row r="32" spans="1:14" ht="15.75" thickBot="1">
      <c r="A32" s="27"/>
      <c r="C32" s="135" t="s">
        <v>100</v>
      </c>
      <c r="D32" s="136">
        <v>1</v>
      </c>
      <c r="E32" s="49">
        <v>1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137">
        <v>0</v>
      </c>
      <c r="L32" s="138">
        <f t="shared" si="0"/>
        <v>2</v>
      </c>
      <c r="M32" s="106"/>
      <c r="N32" s="27"/>
    </row>
    <row r="33" spans="1:14" ht="15.75" thickBot="1">
      <c r="A33" s="27"/>
      <c r="C33" s="135" t="s">
        <v>73</v>
      </c>
      <c r="D33" s="136">
        <v>0</v>
      </c>
      <c r="E33" s="49">
        <v>0</v>
      </c>
      <c r="F33" s="49">
        <v>1</v>
      </c>
      <c r="G33" s="49">
        <v>0</v>
      </c>
      <c r="H33" s="49">
        <v>0</v>
      </c>
      <c r="I33" s="49">
        <v>0</v>
      </c>
      <c r="J33" s="49">
        <v>0</v>
      </c>
      <c r="K33" s="137">
        <v>0</v>
      </c>
      <c r="L33" s="138">
        <f t="shared" si="0"/>
        <v>1</v>
      </c>
      <c r="M33" s="106"/>
      <c r="N33" s="27"/>
    </row>
    <row r="34" spans="1:14" ht="15.75" thickBot="1">
      <c r="A34" s="27"/>
      <c r="C34" s="135" t="s">
        <v>75</v>
      </c>
      <c r="D34" s="136">
        <v>0</v>
      </c>
      <c r="E34" s="49">
        <v>0</v>
      </c>
      <c r="F34" s="49">
        <v>1</v>
      </c>
      <c r="G34" s="49">
        <v>1</v>
      </c>
      <c r="H34" s="49">
        <v>0</v>
      </c>
      <c r="I34" s="49">
        <v>0</v>
      </c>
      <c r="J34" s="49">
        <v>0</v>
      </c>
      <c r="K34" s="137">
        <v>0</v>
      </c>
      <c r="L34" s="138">
        <f t="shared" si="0"/>
        <v>2</v>
      </c>
      <c r="M34" s="106"/>
      <c r="N34" s="27"/>
    </row>
    <row r="35" spans="1:14" ht="15.75" thickBot="1">
      <c r="A35" s="27"/>
      <c r="C35" s="135" t="s">
        <v>90</v>
      </c>
      <c r="D35" s="136">
        <v>0</v>
      </c>
      <c r="E35" s="49">
        <v>0</v>
      </c>
      <c r="F35" s="49">
        <v>1</v>
      </c>
      <c r="G35" s="49">
        <v>0</v>
      </c>
      <c r="H35" s="49">
        <v>0</v>
      </c>
      <c r="I35" s="49">
        <v>0</v>
      </c>
      <c r="J35" s="49">
        <v>0</v>
      </c>
      <c r="K35" s="137">
        <v>0</v>
      </c>
      <c r="L35" s="138">
        <f t="shared" si="0"/>
        <v>1</v>
      </c>
      <c r="M35" s="106"/>
      <c r="N35" s="27"/>
    </row>
    <row r="36" spans="1:14" ht="15.75" thickBot="1">
      <c r="A36" s="27"/>
      <c r="C36" s="135" t="s">
        <v>112</v>
      </c>
      <c r="D36" s="136">
        <v>0</v>
      </c>
      <c r="E36" s="49">
        <v>3</v>
      </c>
      <c r="F36" s="49">
        <v>2</v>
      </c>
      <c r="G36" s="49">
        <v>0</v>
      </c>
      <c r="H36" s="49">
        <v>0</v>
      </c>
      <c r="I36" s="49">
        <v>0</v>
      </c>
      <c r="J36" s="49">
        <v>0</v>
      </c>
      <c r="K36" s="137">
        <v>0</v>
      </c>
      <c r="L36" s="138">
        <f t="shared" si="0"/>
        <v>5</v>
      </c>
      <c r="M36" s="106"/>
      <c r="N36" s="27"/>
    </row>
    <row r="37" spans="1:14" ht="15.75" thickBot="1">
      <c r="A37" s="27"/>
      <c r="C37" s="135" t="s">
        <v>101</v>
      </c>
      <c r="D37" s="136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137">
        <v>0</v>
      </c>
      <c r="L37" s="138">
        <f t="shared" si="0"/>
        <v>0</v>
      </c>
      <c r="M37" s="106"/>
      <c r="N37" s="27"/>
    </row>
    <row r="38" spans="1:14" ht="15.75" thickBot="1">
      <c r="A38" s="27"/>
      <c r="C38" s="135" t="s">
        <v>119</v>
      </c>
      <c r="D38" s="136">
        <v>0</v>
      </c>
      <c r="E38" s="49">
        <v>4</v>
      </c>
      <c r="F38" s="49">
        <v>31</v>
      </c>
      <c r="G38" s="49">
        <v>13</v>
      </c>
      <c r="H38" s="49">
        <v>5</v>
      </c>
      <c r="I38" s="49">
        <v>5</v>
      </c>
      <c r="J38" s="49">
        <v>3</v>
      </c>
      <c r="K38" s="137">
        <v>0</v>
      </c>
      <c r="L38" s="138">
        <f t="shared" si="0"/>
        <v>61</v>
      </c>
      <c r="M38" s="106"/>
      <c r="N38" s="27"/>
    </row>
    <row r="39" spans="1:14" ht="15.75" thickBot="1">
      <c r="A39" s="27"/>
      <c r="C39" s="135" t="s">
        <v>118</v>
      </c>
      <c r="D39" s="136">
        <v>1</v>
      </c>
      <c r="E39" s="49">
        <v>8</v>
      </c>
      <c r="F39" s="49">
        <v>15</v>
      </c>
      <c r="G39" s="49">
        <v>8</v>
      </c>
      <c r="H39" s="49">
        <v>7</v>
      </c>
      <c r="I39" s="49">
        <v>15</v>
      </c>
      <c r="J39" s="49">
        <v>1</v>
      </c>
      <c r="K39" s="137">
        <v>0</v>
      </c>
      <c r="L39" s="138">
        <f t="shared" si="0"/>
        <v>55</v>
      </c>
      <c r="M39" s="106"/>
      <c r="N39" s="27"/>
    </row>
    <row r="40" spans="1:14" ht="15.75" thickBot="1">
      <c r="A40" s="27"/>
      <c r="C40" s="135" t="s">
        <v>116</v>
      </c>
      <c r="D40" s="136">
        <v>1</v>
      </c>
      <c r="E40" s="49">
        <v>9</v>
      </c>
      <c r="F40" s="49">
        <v>6</v>
      </c>
      <c r="G40" s="49">
        <v>5</v>
      </c>
      <c r="H40" s="49">
        <v>4</v>
      </c>
      <c r="I40" s="150">
        <v>2</v>
      </c>
      <c r="J40" s="49">
        <v>4</v>
      </c>
      <c r="K40" s="137">
        <v>0</v>
      </c>
      <c r="L40" s="138">
        <f t="shared" si="0"/>
        <v>31</v>
      </c>
      <c r="M40" s="106"/>
      <c r="N40" s="27"/>
    </row>
    <row r="41" spans="1:14" ht="15.75" thickBot="1">
      <c r="A41" s="27"/>
      <c r="C41" s="135" t="s">
        <v>91</v>
      </c>
      <c r="D41" s="136">
        <v>0</v>
      </c>
      <c r="E41" s="49">
        <v>1</v>
      </c>
      <c r="F41" s="49">
        <v>1</v>
      </c>
      <c r="G41" s="49">
        <v>1</v>
      </c>
      <c r="H41" s="49">
        <v>0</v>
      </c>
      <c r="I41" s="49">
        <v>0</v>
      </c>
      <c r="J41" s="49">
        <v>0</v>
      </c>
      <c r="K41" s="137">
        <v>0</v>
      </c>
      <c r="L41" s="138">
        <f t="shared" si="0"/>
        <v>3</v>
      </c>
      <c r="M41" s="106"/>
      <c r="N41" s="27"/>
    </row>
    <row r="42" spans="1:14" ht="15.75" thickBot="1">
      <c r="A42" s="27"/>
      <c r="C42" s="135" t="s">
        <v>110</v>
      </c>
      <c r="D42" s="136">
        <v>0</v>
      </c>
      <c r="E42" s="49">
        <v>0</v>
      </c>
      <c r="F42" s="49">
        <v>2</v>
      </c>
      <c r="G42" s="49">
        <v>4</v>
      </c>
      <c r="H42" s="49">
        <v>6</v>
      </c>
      <c r="I42" s="49">
        <v>2</v>
      </c>
      <c r="J42" s="49">
        <v>3</v>
      </c>
      <c r="K42" s="137">
        <v>0</v>
      </c>
      <c r="L42" s="138">
        <f t="shared" si="0"/>
        <v>17</v>
      </c>
      <c r="M42" s="106"/>
      <c r="N42" s="27"/>
    </row>
    <row r="43" spans="1:14" ht="15.75" thickBot="1">
      <c r="A43" s="27"/>
      <c r="C43" s="135" t="s">
        <v>103</v>
      </c>
      <c r="D43" s="136">
        <v>0</v>
      </c>
      <c r="E43" s="49">
        <v>0</v>
      </c>
      <c r="F43" s="49">
        <v>2</v>
      </c>
      <c r="G43" s="49">
        <v>0</v>
      </c>
      <c r="H43" s="49">
        <v>0</v>
      </c>
      <c r="I43" s="49">
        <v>4</v>
      </c>
      <c r="J43" s="49">
        <v>0</v>
      </c>
      <c r="K43" s="137">
        <v>0</v>
      </c>
      <c r="L43" s="138">
        <f t="shared" si="0"/>
        <v>6</v>
      </c>
      <c r="M43" s="106"/>
      <c r="N43" s="27"/>
    </row>
    <row r="44" spans="1:14" ht="15.75" thickBot="1">
      <c r="A44" s="27"/>
      <c r="C44" s="135" t="s">
        <v>95</v>
      </c>
      <c r="D44" s="136">
        <v>0</v>
      </c>
      <c r="E44" s="49">
        <v>0</v>
      </c>
      <c r="F44" s="49">
        <v>0</v>
      </c>
      <c r="G44" s="49">
        <v>1</v>
      </c>
      <c r="H44" s="49">
        <v>1</v>
      </c>
      <c r="I44" s="49">
        <v>0</v>
      </c>
      <c r="J44" s="49">
        <v>0</v>
      </c>
      <c r="K44" s="137">
        <v>0</v>
      </c>
      <c r="L44" s="138">
        <f t="shared" si="0"/>
        <v>2</v>
      </c>
      <c r="M44" s="106"/>
      <c r="N44" s="27"/>
    </row>
    <row r="45" spans="1:14" ht="15.75" thickBot="1">
      <c r="A45" s="27"/>
      <c r="C45" s="152" t="s">
        <v>80</v>
      </c>
      <c r="D45" s="153">
        <v>0</v>
      </c>
      <c r="E45" s="154">
        <v>2</v>
      </c>
      <c r="F45" s="154">
        <v>3</v>
      </c>
      <c r="G45" s="154">
        <v>0</v>
      </c>
      <c r="H45" s="154">
        <v>0</v>
      </c>
      <c r="I45" s="154">
        <v>0</v>
      </c>
      <c r="J45" s="154">
        <v>0</v>
      </c>
      <c r="K45" s="155">
        <v>0</v>
      </c>
      <c r="L45" s="156">
        <f t="shared" si="0"/>
        <v>5</v>
      </c>
      <c r="M45" s="106"/>
      <c r="N45" s="27"/>
    </row>
    <row r="46" spans="1:14" ht="15.75" thickBot="1">
      <c r="A46" s="27"/>
      <c r="C46" s="107" t="s">
        <v>96</v>
      </c>
      <c r="D46" s="160">
        <v>0</v>
      </c>
      <c r="E46" s="161">
        <v>1</v>
      </c>
      <c r="F46" s="161">
        <v>1</v>
      </c>
      <c r="G46" s="161">
        <v>0</v>
      </c>
      <c r="H46" s="161">
        <v>0</v>
      </c>
      <c r="I46" s="161">
        <v>0</v>
      </c>
      <c r="J46" s="161">
        <v>0</v>
      </c>
      <c r="K46" s="162">
        <v>0</v>
      </c>
      <c r="L46" s="100">
        <f t="shared" si="0"/>
        <v>2</v>
      </c>
      <c r="M46" s="106"/>
      <c r="N46" s="27"/>
    </row>
    <row r="47" spans="1:14" ht="15.75" thickBot="1">
      <c r="A47" s="27"/>
      <c r="C47" s="107" t="s">
        <v>107</v>
      </c>
      <c r="D47" s="157">
        <v>0</v>
      </c>
      <c r="E47" s="158">
        <v>1</v>
      </c>
      <c r="F47" s="158">
        <v>1</v>
      </c>
      <c r="G47" s="158">
        <v>0</v>
      </c>
      <c r="H47" s="158">
        <v>0</v>
      </c>
      <c r="I47" s="158">
        <v>0</v>
      </c>
      <c r="J47" s="158">
        <v>0</v>
      </c>
      <c r="K47" s="159">
        <v>0</v>
      </c>
      <c r="L47" s="100">
        <f t="shared" si="0"/>
        <v>2</v>
      </c>
      <c r="M47" s="106"/>
      <c r="N47" s="27"/>
    </row>
    <row r="48" spans="1:14" ht="15.75" thickBot="1">
      <c r="A48" s="27"/>
      <c r="C48" s="135" t="s">
        <v>114</v>
      </c>
      <c r="D48" s="136">
        <v>0</v>
      </c>
      <c r="E48" s="49">
        <v>1</v>
      </c>
      <c r="F48" s="49">
        <v>0</v>
      </c>
      <c r="G48" s="49">
        <v>8</v>
      </c>
      <c r="H48" s="49">
        <v>1</v>
      </c>
      <c r="I48" s="49">
        <v>2</v>
      </c>
      <c r="J48" s="49">
        <v>6</v>
      </c>
      <c r="K48" s="137">
        <v>0</v>
      </c>
      <c r="L48" s="138">
        <f t="shared" si="0"/>
        <v>18</v>
      </c>
      <c r="M48" s="106"/>
      <c r="N48" s="27"/>
    </row>
    <row r="49" spans="1:14" ht="15.75" thickBot="1">
      <c r="A49" s="27"/>
      <c r="C49" s="135" t="s">
        <v>113</v>
      </c>
      <c r="D49" s="136">
        <v>0</v>
      </c>
      <c r="E49" s="49">
        <v>1</v>
      </c>
      <c r="F49" s="49">
        <v>2</v>
      </c>
      <c r="G49" s="49">
        <v>13</v>
      </c>
      <c r="H49" s="49">
        <v>3</v>
      </c>
      <c r="I49" s="49">
        <v>2</v>
      </c>
      <c r="J49" s="49">
        <v>0</v>
      </c>
      <c r="K49" s="137">
        <v>0</v>
      </c>
      <c r="L49" s="138">
        <f t="shared" si="0"/>
        <v>21</v>
      </c>
      <c r="M49" s="106"/>
      <c r="N49" s="27"/>
    </row>
    <row r="50" spans="1:14" ht="15.75" thickBot="1">
      <c r="A50" s="27"/>
      <c r="C50" s="135" t="s">
        <v>117</v>
      </c>
      <c r="D50" s="136">
        <v>1</v>
      </c>
      <c r="E50" s="49">
        <v>4</v>
      </c>
      <c r="F50" s="49">
        <v>0</v>
      </c>
      <c r="G50" s="49">
        <v>1</v>
      </c>
      <c r="H50" s="49">
        <v>5</v>
      </c>
      <c r="I50" s="49">
        <v>12</v>
      </c>
      <c r="J50" s="49">
        <v>0</v>
      </c>
      <c r="K50" s="137">
        <v>0</v>
      </c>
      <c r="L50" s="138">
        <f t="shared" si="0"/>
        <v>23</v>
      </c>
      <c r="M50" s="106"/>
      <c r="N50" s="27"/>
    </row>
    <row r="51" spans="1:14" ht="15.75" thickBot="1">
      <c r="A51" s="27"/>
      <c r="C51" s="135"/>
      <c r="D51" s="153"/>
      <c r="E51" s="154"/>
      <c r="F51" s="154"/>
      <c r="G51" s="154"/>
      <c r="H51" s="154"/>
      <c r="I51" s="154"/>
      <c r="J51" s="154"/>
      <c r="K51" s="155"/>
      <c r="L51" s="138"/>
      <c r="M51" s="106"/>
      <c r="N51" s="27"/>
    </row>
    <row r="52" spans="1:14" ht="16.5" thickBot="1">
      <c r="A52" s="27"/>
      <c r="C52" s="135" t="s">
        <v>2</v>
      </c>
      <c r="D52" s="133">
        <f t="shared" ref="D52:L52" si="1">SUM(D7:D51)</f>
        <v>15</v>
      </c>
      <c r="E52" s="133">
        <f t="shared" si="1"/>
        <v>58</v>
      </c>
      <c r="F52" s="133">
        <f t="shared" si="1"/>
        <v>88</v>
      </c>
      <c r="G52" s="133">
        <f t="shared" si="1"/>
        <v>82</v>
      </c>
      <c r="H52" s="133">
        <f t="shared" si="1"/>
        <v>52</v>
      </c>
      <c r="I52" s="133">
        <f t="shared" si="1"/>
        <v>56</v>
      </c>
      <c r="J52" s="133">
        <f t="shared" si="1"/>
        <v>27</v>
      </c>
      <c r="K52" s="133">
        <f t="shared" si="1"/>
        <v>0</v>
      </c>
      <c r="L52" s="163">
        <f t="shared" si="1"/>
        <v>378</v>
      </c>
      <c r="M52" s="190"/>
      <c r="N52" s="27"/>
    </row>
    <row r="53" spans="1:14">
      <c r="A53" s="27"/>
      <c r="N53" s="27"/>
    </row>
    <row r="54" spans="1:14">
      <c r="A54" s="27"/>
      <c r="C54" s="790" t="s">
        <v>228</v>
      </c>
      <c r="D54" s="790"/>
      <c r="E54" s="790"/>
      <c r="F54" s="790"/>
      <c r="G54" s="790"/>
      <c r="H54" s="790"/>
      <c r="I54" s="790"/>
      <c r="J54" s="790"/>
      <c r="K54" s="790"/>
      <c r="L54" s="790"/>
      <c r="M54" s="790"/>
      <c r="N54" s="790"/>
    </row>
    <row r="55" spans="1:14" ht="26.25" customHeight="1">
      <c r="A55" s="27"/>
      <c r="C55" s="790"/>
      <c r="D55" s="790"/>
      <c r="E55" s="790"/>
      <c r="F55" s="790"/>
      <c r="G55" s="790"/>
      <c r="H55" s="790"/>
      <c r="I55" s="790"/>
      <c r="J55" s="790"/>
      <c r="K55" s="790"/>
      <c r="L55" s="790"/>
      <c r="M55" s="790"/>
      <c r="N55" s="790"/>
    </row>
    <row r="56" spans="1:14">
      <c r="A56" s="27"/>
      <c r="N56" s="27"/>
    </row>
    <row r="57" spans="1:14">
      <c r="A57" s="27"/>
      <c r="N57" s="27"/>
    </row>
    <row r="58" spans="1:14">
      <c r="A58" s="27"/>
      <c r="N58" s="27"/>
    </row>
    <row r="59" spans="1:14">
      <c r="A59" s="27"/>
      <c r="N59" s="27"/>
    </row>
    <row r="60" spans="1:14">
      <c r="A60" s="27"/>
      <c r="N60" s="27"/>
    </row>
    <row r="61" spans="1:14">
      <c r="A61" s="27"/>
      <c r="N61" s="27"/>
    </row>
    <row r="62" spans="1:14">
      <c r="A62" s="27"/>
      <c r="N62" s="27"/>
    </row>
    <row r="63" spans="1:14">
      <c r="A63" s="27"/>
      <c r="N63" s="27"/>
    </row>
    <row r="64" spans="1:14">
      <c r="A64" s="27"/>
      <c r="N64" s="27"/>
    </row>
    <row r="65" spans="1:14">
      <c r="A65" s="27"/>
      <c r="N65" s="27"/>
    </row>
    <row r="66" spans="1:14">
      <c r="A66" s="27"/>
      <c r="N66" s="27"/>
    </row>
    <row r="67" spans="1:14">
      <c r="A67" s="27"/>
      <c r="N67" s="27"/>
    </row>
    <row r="68" spans="1:14">
      <c r="A68" s="27"/>
      <c r="N68" s="27"/>
    </row>
    <row r="69" spans="1:14">
      <c r="A69" s="27"/>
      <c r="N69" s="27"/>
    </row>
    <row r="70" spans="1:14">
      <c r="A70" s="27"/>
      <c r="N70" s="27"/>
    </row>
    <row r="71" spans="1:14">
      <c r="A71" s="27"/>
      <c r="N71" s="27"/>
    </row>
    <row r="72" spans="1:14">
      <c r="A72" s="27"/>
      <c r="N72" s="27"/>
    </row>
    <row r="73" spans="1:14">
      <c r="A73" s="27"/>
      <c r="N73" s="27"/>
    </row>
    <row r="74" spans="1:14">
      <c r="A74" s="27"/>
      <c r="N74" s="27"/>
    </row>
    <row r="75" spans="1:14">
      <c r="A75" s="27"/>
      <c r="N75" s="27"/>
    </row>
    <row r="76" spans="1:14">
      <c r="A76" s="27"/>
      <c r="N76" s="27"/>
    </row>
    <row r="77" spans="1:14">
      <c r="A77" s="27"/>
      <c r="N77" s="27"/>
    </row>
    <row r="78" spans="1:14">
      <c r="A78" s="27"/>
      <c r="N78" s="27"/>
    </row>
    <row r="79" spans="1:14">
      <c r="A79" s="27"/>
      <c r="N79" s="27"/>
    </row>
    <row r="80" spans="1:14">
      <c r="A80" s="27"/>
      <c r="N80" s="27"/>
    </row>
    <row r="81" spans="1:14" ht="21">
      <c r="A81" s="27"/>
      <c r="C81" s="798" t="s">
        <v>258</v>
      </c>
      <c r="D81" s="799"/>
      <c r="E81" s="799"/>
      <c r="F81" s="799"/>
      <c r="G81" s="799"/>
      <c r="H81" s="799"/>
      <c r="I81" s="799"/>
      <c r="J81" s="799"/>
      <c r="K81" s="799"/>
      <c r="L81" s="799"/>
      <c r="M81" s="186"/>
      <c r="N81" s="27"/>
    </row>
    <row r="82" spans="1:14">
      <c r="A82" s="27"/>
      <c r="N82" s="27"/>
    </row>
    <row r="83" spans="1:14">
      <c r="A83" s="27"/>
      <c r="N83" s="27"/>
    </row>
    <row r="84" spans="1:14" ht="15.75" thickBot="1">
      <c r="A84" s="27"/>
      <c r="N84" s="27"/>
    </row>
    <row r="85" spans="1:14" ht="24.75" thickBot="1">
      <c r="A85" s="27"/>
      <c r="D85" s="811" t="s">
        <v>58</v>
      </c>
      <c r="E85" s="812"/>
      <c r="F85" s="813"/>
      <c r="G85" s="126" t="s">
        <v>220</v>
      </c>
      <c r="N85" s="27"/>
    </row>
    <row r="86" spans="1:14">
      <c r="A86" s="27"/>
      <c r="D86" s="808" t="s">
        <v>49</v>
      </c>
      <c r="E86" s="809"/>
      <c r="F86" s="810"/>
      <c r="G86" s="5">
        <v>1</v>
      </c>
      <c r="N86" s="27"/>
    </row>
    <row r="87" spans="1:14">
      <c r="A87" s="27"/>
      <c r="D87" s="808" t="s">
        <v>50</v>
      </c>
      <c r="E87" s="809"/>
      <c r="F87" s="810"/>
      <c r="G87" s="5">
        <v>27</v>
      </c>
      <c r="N87" s="27"/>
    </row>
    <row r="88" spans="1:14">
      <c r="A88" s="27"/>
      <c r="D88" s="808" t="s">
        <v>51</v>
      </c>
      <c r="E88" s="809"/>
      <c r="F88" s="810"/>
      <c r="G88" s="5">
        <v>25</v>
      </c>
      <c r="N88" s="27"/>
    </row>
    <row r="89" spans="1:14">
      <c r="A89" s="27"/>
      <c r="D89" s="808" t="s">
        <v>52</v>
      </c>
      <c r="E89" s="809"/>
      <c r="F89" s="810"/>
      <c r="G89" s="5">
        <v>74</v>
      </c>
      <c r="N89" s="27"/>
    </row>
    <row r="90" spans="1:14" ht="15" customHeight="1">
      <c r="A90" s="27"/>
      <c r="D90" s="808" t="s">
        <v>53</v>
      </c>
      <c r="E90" s="809"/>
      <c r="F90" s="810"/>
      <c r="G90" s="5">
        <v>48</v>
      </c>
      <c r="N90" s="27"/>
    </row>
    <row r="91" spans="1:14" ht="15" customHeight="1">
      <c r="A91" s="27"/>
      <c r="D91" s="808" t="s">
        <v>54</v>
      </c>
      <c r="E91" s="809"/>
      <c r="F91" s="810"/>
      <c r="G91" s="5">
        <v>90</v>
      </c>
      <c r="N91" s="27"/>
    </row>
    <row r="92" spans="1:14">
      <c r="A92" s="27"/>
      <c r="D92" s="808" t="s">
        <v>55</v>
      </c>
      <c r="E92" s="809"/>
      <c r="F92" s="810"/>
      <c r="G92" s="5">
        <v>0</v>
      </c>
      <c r="N92" s="27"/>
    </row>
    <row r="93" spans="1:14">
      <c r="A93" s="27"/>
      <c r="D93" s="808" t="s">
        <v>56</v>
      </c>
      <c r="E93" s="809"/>
      <c r="F93" s="810"/>
      <c r="G93" s="5">
        <v>0</v>
      </c>
      <c r="N93" s="27"/>
    </row>
    <row r="94" spans="1:14" ht="27" customHeight="1">
      <c r="A94" s="27"/>
      <c r="D94" s="808" t="s">
        <v>237</v>
      </c>
      <c r="E94" s="809"/>
      <c r="F94" s="810"/>
      <c r="G94" s="5">
        <v>1</v>
      </c>
      <c r="N94" s="27"/>
    </row>
    <row r="95" spans="1:14" ht="15.75" thickBot="1">
      <c r="A95" s="27"/>
      <c r="E95" s="1"/>
      <c r="F95" s="140"/>
      <c r="N95" s="27"/>
    </row>
    <row r="96" spans="1:14" ht="15.75" thickBot="1">
      <c r="A96" s="27"/>
      <c r="E96" s="9" t="s">
        <v>2</v>
      </c>
      <c r="F96" s="3">
        <f>+G86+G87+G88+G89+G90+G91+G92+G94</f>
        <v>266</v>
      </c>
      <c r="N96" s="27"/>
    </row>
    <row r="97" spans="1:14">
      <c r="A97" s="27"/>
      <c r="N97" s="27"/>
    </row>
    <row r="98" spans="1:14">
      <c r="A98" s="27"/>
      <c r="N98" s="27"/>
    </row>
    <row r="99" spans="1:14">
      <c r="A99" s="27"/>
      <c r="N99" s="27"/>
    </row>
    <row r="100" spans="1:14">
      <c r="A100" s="27"/>
      <c r="N100" s="27"/>
    </row>
    <row r="101" spans="1:14">
      <c r="A101" s="27"/>
      <c r="N101" s="27"/>
    </row>
    <row r="102" spans="1:14">
      <c r="A102" s="27"/>
      <c r="N102" s="27"/>
    </row>
    <row r="103" spans="1:14">
      <c r="A103" s="27"/>
      <c r="N103" s="27"/>
    </row>
    <row r="104" spans="1:14">
      <c r="A104" s="27"/>
      <c r="N104" s="27"/>
    </row>
    <row r="105" spans="1:14">
      <c r="A105" s="27"/>
      <c r="N105" s="27"/>
    </row>
    <row r="106" spans="1:14">
      <c r="A106" s="27"/>
      <c r="N106" s="27"/>
    </row>
    <row r="107" spans="1:14">
      <c r="A107" s="27"/>
      <c r="N107" s="27"/>
    </row>
    <row r="108" spans="1:14">
      <c r="A108" s="27"/>
      <c r="N108" s="27"/>
    </row>
    <row r="109" spans="1:14">
      <c r="A109" s="27"/>
      <c r="N109" s="27"/>
    </row>
    <row r="110" spans="1:14">
      <c r="A110" s="27"/>
      <c r="N110" s="27"/>
    </row>
    <row r="111" spans="1:14">
      <c r="A111" s="27"/>
      <c r="N111" s="27"/>
    </row>
    <row r="112" spans="1:14">
      <c r="A112" s="27"/>
      <c r="N112" s="27"/>
    </row>
    <row r="113" spans="1:15">
      <c r="A113" s="27"/>
      <c r="N113" s="27"/>
    </row>
    <row r="114" spans="1:15">
      <c r="A114" s="27"/>
      <c r="N114" s="27"/>
    </row>
    <row r="115" spans="1:15">
      <c r="A115" s="27"/>
      <c r="N115" s="27"/>
    </row>
    <row r="116" spans="1:15">
      <c r="A116" s="27"/>
      <c r="N116" s="27"/>
    </row>
    <row r="117" spans="1:15">
      <c r="A117" s="27"/>
      <c r="N117" s="27"/>
    </row>
    <row r="118" spans="1:15">
      <c r="A118" s="27"/>
      <c r="N118" s="27"/>
    </row>
    <row r="119" spans="1:15">
      <c r="A119" s="27"/>
      <c r="N119" s="27"/>
    </row>
    <row r="120" spans="1:15">
      <c r="A120" s="27"/>
      <c r="N120" s="27"/>
    </row>
    <row r="121" spans="1:15">
      <c r="A121" s="27"/>
      <c r="N121" s="27"/>
    </row>
    <row r="122" spans="1:15">
      <c r="A122" s="27"/>
      <c r="N122" s="27"/>
    </row>
    <row r="123" spans="1:1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</row>
    <row r="124" spans="1:15"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N124" s="122"/>
      <c r="O124" s="122"/>
    </row>
    <row r="125" spans="1:15"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N125" s="122"/>
      <c r="O125" s="122"/>
    </row>
    <row r="126" spans="1:15"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N126" s="122"/>
      <c r="O126" s="122"/>
    </row>
    <row r="127" spans="1:15"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N127" s="122"/>
      <c r="O127" s="122"/>
    </row>
    <row r="128" spans="1:15"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N128" s="122"/>
      <c r="O128" s="122"/>
    </row>
    <row r="129" spans="3:15"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N129" s="122"/>
      <c r="O129" s="122"/>
    </row>
    <row r="130" spans="3:15"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N130" s="122"/>
      <c r="O130" s="122"/>
    </row>
    <row r="131" spans="3:15"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N131" s="122"/>
      <c r="O131" s="122"/>
    </row>
    <row r="132" spans="3:15"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N132" s="122"/>
      <c r="O132" s="122"/>
    </row>
    <row r="133" spans="3:15"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N133" s="122"/>
      <c r="O133" s="122"/>
    </row>
    <row r="134" spans="3:15"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N134" s="122"/>
      <c r="O134" s="122"/>
    </row>
    <row r="135" spans="3:15"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N135" s="122"/>
      <c r="O135" s="122"/>
    </row>
    <row r="136" spans="3:15"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N136" s="122"/>
      <c r="O136" s="122"/>
    </row>
    <row r="137" spans="3:15"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N137" s="122"/>
      <c r="O137" s="122"/>
    </row>
    <row r="138" spans="3:15"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N138" s="122"/>
      <c r="O138" s="122"/>
    </row>
    <row r="139" spans="3:15"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N139" s="122"/>
      <c r="O139" s="122"/>
    </row>
    <row r="140" spans="3:15"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N140" s="122"/>
      <c r="O140" s="122"/>
    </row>
    <row r="141" spans="3:15"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N141" s="122"/>
      <c r="O141" s="122"/>
    </row>
  </sheetData>
  <mergeCells count="13">
    <mergeCell ref="C2:L2"/>
    <mergeCell ref="C54:N55"/>
    <mergeCell ref="C81:L81"/>
    <mergeCell ref="D94:F94"/>
    <mergeCell ref="D85:F85"/>
    <mergeCell ref="D86:F86"/>
    <mergeCell ref="D87:F87"/>
    <mergeCell ref="D88:F88"/>
    <mergeCell ref="D89:F89"/>
    <mergeCell ref="D90:F90"/>
    <mergeCell ref="D91:F91"/>
    <mergeCell ref="D92:F92"/>
    <mergeCell ref="D93:F93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N353"/>
  <sheetViews>
    <sheetView topLeftCell="A117" workbookViewId="0">
      <selection activeCell="E47" sqref="E47:G47"/>
    </sheetView>
  </sheetViews>
  <sheetFormatPr baseColWidth="10" defaultRowHeight="15"/>
  <cols>
    <col min="1" max="1" width="4.140625" style="122" customWidth="1"/>
    <col min="2" max="2" width="5.28515625" style="122" customWidth="1"/>
    <col min="3" max="3" width="37.42578125" customWidth="1"/>
    <col min="13" max="13" width="3.7109375" customWidth="1"/>
  </cols>
  <sheetData>
    <row r="1" spans="1:13" s="122" customFormat="1" ht="15.75" thickBo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</row>
    <row r="2" spans="1:13" s="122" customFormat="1" ht="21">
      <c r="A2" s="27"/>
      <c r="C2" s="806" t="s">
        <v>260</v>
      </c>
      <c r="D2" s="807"/>
      <c r="E2" s="807"/>
      <c r="F2" s="807"/>
      <c r="G2" s="807"/>
      <c r="H2" s="807"/>
      <c r="I2" s="807"/>
      <c r="J2" s="807"/>
      <c r="K2" s="807"/>
      <c r="L2" s="807"/>
      <c r="M2" s="27"/>
    </row>
    <row r="3" spans="1:13" s="122" customFormat="1">
      <c r="A3" s="27"/>
      <c r="M3" s="27"/>
    </row>
    <row r="4" spans="1:13" s="122" customFormat="1">
      <c r="A4" s="27"/>
      <c r="M4" s="27"/>
    </row>
    <row r="5" spans="1:13" s="122" customFormat="1" ht="15.75" thickBot="1">
      <c r="A5" s="27"/>
      <c r="M5" s="27"/>
    </row>
    <row r="6" spans="1:13" ht="36.75" customHeight="1" thickBot="1">
      <c r="A6" s="27"/>
      <c r="C6" s="124" t="s">
        <v>64</v>
      </c>
      <c r="D6" s="124" t="s">
        <v>213</v>
      </c>
      <c r="E6" s="124" t="s">
        <v>50</v>
      </c>
      <c r="F6" s="124" t="s">
        <v>214</v>
      </c>
      <c r="G6" s="124" t="s">
        <v>215</v>
      </c>
      <c r="H6" s="124" t="s">
        <v>216</v>
      </c>
      <c r="I6" s="124" t="s">
        <v>217</v>
      </c>
      <c r="J6" s="124" t="s">
        <v>218</v>
      </c>
      <c r="K6" s="124" t="s">
        <v>219</v>
      </c>
      <c r="L6" s="128" t="s">
        <v>233</v>
      </c>
      <c r="M6" s="27"/>
    </row>
    <row r="7" spans="1:13" ht="15.75" thickBot="1">
      <c r="A7" s="27"/>
      <c r="C7" s="135" t="s">
        <v>104</v>
      </c>
      <c r="D7" s="136">
        <v>0</v>
      </c>
      <c r="E7" s="49">
        <v>1</v>
      </c>
      <c r="F7" s="49">
        <v>0</v>
      </c>
      <c r="G7" s="49">
        <v>2</v>
      </c>
      <c r="H7" s="49">
        <v>6</v>
      </c>
      <c r="I7" s="49">
        <v>4</v>
      </c>
      <c r="J7" s="49">
        <v>0</v>
      </c>
      <c r="K7" s="137">
        <v>0</v>
      </c>
      <c r="L7" s="138">
        <f t="shared" ref="L7:L50" si="0">SUM(D7:K7)</f>
        <v>13</v>
      </c>
      <c r="M7" s="27"/>
    </row>
    <row r="8" spans="1:13" ht="15.75" thickBot="1">
      <c r="A8" s="27"/>
      <c r="C8" s="135" t="s">
        <v>85</v>
      </c>
      <c r="D8" s="136">
        <v>0</v>
      </c>
      <c r="E8" s="49">
        <v>1</v>
      </c>
      <c r="F8" s="49">
        <v>0</v>
      </c>
      <c r="G8" s="49">
        <v>0</v>
      </c>
      <c r="H8" s="49">
        <v>0</v>
      </c>
      <c r="I8" s="49">
        <v>1</v>
      </c>
      <c r="J8" s="49">
        <v>0</v>
      </c>
      <c r="K8" s="137">
        <v>0</v>
      </c>
      <c r="L8" s="138">
        <f t="shared" si="0"/>
        <v>2</v>
      </c>
      <c r="M8" s="27"/>
    </row>
    <row r="9" spans="1:13" ht="15.75" thickBot="1">
      <c r="A9" s="27"/>
      <c r="C9" s="135" t="s">
        <v>86</v>
      </c>
      <c r="D9" s="136">
        <v>0</v>
      </c>
      <c r="E9" s="49">
        <v>1</v>
      </c>
      <c r="F9" s="49">
        <v>2</v>
      </c>
      <c r="G9" s="49">
        <v>1</v>
      </c>
      <c r="H9" s="49">
        <v>0</v>
      </c>
      <c r="I9" s="49">
        <v>0</v>
      </c>
      <c r="J9" s="49">
        <v>0</v>
      </c>
      <c r="K9" s="137">
        <v>0</v>
      </c>
      <c r="L9" s="138">
        <f t="shared" si="0"/>
        <v>4</v>
      </c>
      <c r="M9" s="27"/>
    </row>
    <row r="10" spans="1:13" ht="15.75" thickBot="1">
      <c r="A10" s="27"/>
      <c r="C10" s="135" t="s">
        <v>87</v>
      </c>
      <c r="D10" s="136">
        <v>1</v>
      </c>
      <c r="E10" s="49">
        <v>0</v>
      </c>
      <c r="F10" s="49">
        <v>1</v>
      </c>
      <c r="G10" s="49">
        <v>0</v>
      </c>
      <c r="H10" s="49">
        <v>0</v>
      </c>
      <c r="I10" s="49">
        <v>0</v>
      </c>
      <c r="J10" s="49">
        <v>0</v>
      </c>
      <c r="K10" s="137">
        <v>0</v>
      </c>
      <c r="L10" s="138">
        <f t="shared" si="0"/>
        <v>2</v>
      </c>
      <c r="M10" s="27"/>
    </row>
    <row r="11" spans="1:13" ht="15.75" thickBot="1">
      <c r="A11" s="27"/>
      <c r="C11" s="135" t="s">
        <v>97</v>
      </c>
      <c r="D11" s="136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137">
        <v>0</v>
      </c>
      <c r="L11" s="138">
        <f t="shared" si="0"/>
        <v>0</v>
      </c>
      <c r="M11" s="27"/>
    </row>
    <row r="12" spans="1:13" ht="15.75" thickBot="1">
      <c r="A12" s="27"/>
      <c r="C12" s="135" t="s">
        <v>92</v>
      </c>
      <c r="D12" s="136">
        <v>1</v>
      </c>
      <c r="E12" s="49">
        <v>2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137">
        <v>0</v>
      </c>
      <c r="L12" s="138">
        <f t="shared" si="0"/>
        <v>3</v>
      </c>
      <c r="M12" s="27"/>
    </row>
    <row r="13" spans="1:13" ht="15.75" thickBot="1">
      <c r="A13" s="27"/>
      <c r="C13" s="135" t="s">
        <v>68</v>
      </c>
      <c r="D13" s="136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137">
        <v>0</v>
      </c>
      <c r="L13" s="138">
        <f t="shared" si="0"/>
        <v>0</v>
      </c>
      <c r="M13" s="27"/>
    </row>
    <row r="14" spans="1:13" ht="15.75" thickBot="1">
      <c r="A14" s="27"/>
      <c r="C14" s="135" t="s">
        <v>69</v>
      </c>
      <c r="D14" s="136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137">
        <v>0</v>
      </c>
      <c r="L14" s="138">
        <f t="shared" si="0"/>
        <v>0</v>
      </c>
      <c r="M14" s="27"/>
    </row>
    <row r="15" spans="1:13" ht="15.75" thickBot="1">
      <c r="A15" s="27"/>
      <c r="C15" s="135" t="s">
        <v>88</v>
      </c>
      <c r="D15" s="136">
        <v>0</v>
      </c>
      <c r="E15" s="49">
        <v>0</v>
      </c>
      <c r="F15" s="49">
        <v>0</v>
      </c>
      <c r="G15" s="49">
        <v>0</v>
      </c>
      <c r="H15" s="49">
        <v>0</v>
      </c>
      <c r="I15" s="49">
        <v>1</v>
      </c>
      <c r="J15" s="49">
        <v>0</v>
      </c>
      <c r="K15" s="137">
        <v>0</v>
      </c>
      <c r="L15" s="138">
        <f t="shared" si="0"/>
        <v>1</v>
      </c>
      <c r="M15" s="27"/>
    </row>
    <row r="16" spans="1:13" ht="15.75" thickBot="1">
      <c r="A16" s="27"/>
      <c r="C16" s="135" t="s">
        <v>223</v>
      </c>
      <c r="D16" s="136">
        <v>0</v>
      </c>
      <c r="E16" s="49">
        <v>1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137">
        <v>0</v>
      </c>
      <c r="L16" s="138">
        <f t="shared" si="0"/>
        <v>1</v>
      </c>
      <c r="M16" s="27"/>
    </row>
    <row r="17" spans="1:13" ht="15.75" thickBot="1">
      <c r="A17" s="27"/>
      <c r="C17" s="135" t="s">
        <v>67</v>
      </c>
      <c r="D17" s="136">
        <v>0</v>
      </c>
      <c r="E17" s="49">
        <v>0</v>
      </c>
      <c r="F17" s="49">
        <v>2</v>
      </c>
      <c r="G17" s="49">
        <v>1</v>
      </c>
      <c r="H17" s="49">
        <v>0</v>
      </c>
      <c r="I17" s="49">
        <v>2</v>
      </c>
      <c r="J17" s="49">
        <v>0</v>
      </c>
      <c r="K17" s="137">
        <v>0</v>
      </c>
      <c r="L17" s="138">
        <f t="shared" si="0"/>
        <v>5</v>
      </c>
      <c r="M17" s="27"/>
    </row>
    <row r="18" spans="1:13" ht="15.75" thickBot="1">
      <c r="A18" s="27"/>
      <c r="C18" s="135" t="s">
        <v>93</v>
      </c>
      <c r="D18" s="136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137">
        <v>0</v>
      </c>
      <c r="L18" s="138">
        <f t="shared" si="0"/>
        <v>0</v>
      </c>
      <c r="M18" s="27"/>
    </row>
    <row r="19" spans="1:13" ht="15.75" thickBot="1">
      <c r="A19" s="27"/>
      <c r="C19" s="135" t="s">
        <v>105</v>
      </c>
      <c r="D19" s="136">
        <v>0</v>
      </c>
      <c r="E19" s="49">
        <v>4</v>
      </c>
      <c r="F19" s="49">
        <v>2</v>
      </c>
      <c r="G19" s="49">
        <v>0</v>
      </c>
      <c r="H19" s="49">
        <v>3</v>
      </c>
      <c r="I19" s="49">
        <v>0</v>
      </c>
      <c r="J19" s="49">
        <v>0</v>
      </c>
      <c r="K19" s="137">
        <v>0</v>
      </c>
      <c r="L19" s="138">
        <f t="shared" si="0"/>
        <v>9</v>
      </c>
      <c r="M19" s="27"/>
    </row>
    <row r="20" spans="1:13" ht="15.75" thickBot="1">
      <c r="A20" s="27"/>
      <c r="C20" s="135" t="s">
        <v>70</v>
      </c>
      <c r="D20" s="136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137">
        <v>0</v>
      </c>
      <c r="L20" s="138">
        <f t="shared" si="0"/>
        <v>0</v>
      </c>
      <c r="M20" s="27"/>
    </row>
    <row r="21" spans="1:13" ht="15.75" thickBot="1">
      <c r="A21" s="27"/>
      <c r="C21" s="135" t="s">
        <v>106</v>
      </c>
      <c r="D21" s="136">
        <v>0</v>
      </c>
      <c r="E21" s="49">
        <v>1</v>
      </c>
      <c r="F21" s="49">
        <v>2</v>
      </c>
      <c r="G21" s="49">
        <v>11</v>
      </c>
      <c r="H21" s="49">
        <v>4</v>
      </c>
      <c r="I21" s="49">
        <v>1</v>
      </c>
      <c r="J21" s="49">
        <v>0</v>
      </c>
      <c r="K21" s="137">
        <v>0</v>
      </c>
      <c r="L21" s="138">
        <f t="shared" si="0"/>
        <v>19</v>
      </c>
      <c r="M21" s="27"/>
    </row>
    <row r="22" spans="1:13" ht="15.75" thickBot="1">
      <c r="A22" s="27"/>
      <c r="C22" s="135" t="s">
        <v>111</v>
      </c>
      <c r="D22" s="136">
        <v>9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137">
        <v>0</v>
      </c>
      <c r="L22" s="138">
        <f t="shared" si="0"/>
        <v>9</v>
      </c>
      <c r="M22" s="27"/>
    </row>
    <row r="23" spans="1:13" ht="15.75" thickBot="1">
      <c r="A23" s="27"/>
      <c r="C23" s="135" t="s">
        <v>102</v>
      </c>
      <c r="D23" s="136">
        <v>0</v>
      </c>
      <c r="E23" s="49">
        <v>0</v>
      </c>
      <c r="F23" s="49">
        <v>1</v>
      </c>
      <c r="G23" s="49">
        <v>0</v>
      </c>
      <c r="H23" s="49">
        <v>0</v>
      </c>
      <c r="I23" s="49">
        <v>0</v>
      </c>
      <c r="J23" s="49">
        <v>1</v>
      </c>
      <c r="K23" s="137">
        <v>0</v>
      </c>
      <c r="L23" s="138">
        <f t="shared" si="0"/>
        <v>2</v>
      </c>
      <c r="M23" s="27"/>
    </row>
    <row r="24" spans="1:13" ht="15.75" thickBot="1">
      <c r="A24" s="27"/>
      <c r="C24" s="135" t="s">
        <v>98</v>
      </c>
      <c r="D24" s="136">
        <v>0</v>
      </c>
      <c r="E24" s="49">
        <v>0</v>
      </c>
      <c r="F24" s="49">
        <v>0</v>
      </c>
      <c r="G24" s="150">
        <v>1</v>
      </c>
      <c r="H24" s="49">
        <v>2</v>
      </c>
      <c r="I24" s="49">
        <v>0</v>
      </c>
      <c r="J24" s="49">
        <v>1</v>
      </c>
      <c r="K24" s="137">
        <v>0</v>
      </c>
      <c r="L24" s="138">
        <f t="shared" si="0"/>
        <v>4</v>
      </c>
      <c r="M24" s="27"/>
    </row>
    <row r="25" spans="1:13" ht="15.75" thickBot="1">
      <c r="A25" s="27"/>
      <c r="C25" s="135" t="s">
        <v>108</v>
      </c>
      <c r="D25" s="136">
        <v>0</v>
      </c>
      <c r="E25" s="49">
        <v>1</v>
      </c>
      <c r="F25" s="49">
        <v>3</v>
      </c>
      <c r="G25" s="49">
        <v>0</v>
      </c>
      <c r="H25" s="49">
        <v>0</v>
      </c>
      <c r="I25" s="49">
        <v>0</v>
      </c>
      <c r="J25" s="49">
        <v>0</v>
      </c>
      <c r="K25" s="137">
        <v>0</v>
      </c>
      <c r="L25" s="138">
        <f t="shared" si="0"/>
        <v>4</v>
      </c>
      <c r="M25" s="27"/>
    </row>
    <row r="26" spans="1:13" ht="15.75" thickBot="1">
      <c r="A26" s="27"/>
      <c r="C26" s="135" t="s">
        <v>89</v>
      </c>
      <c r="D26" s="136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137">
        <v>0</v>
      </c>
      <c r="L26" s="138">
        <f t="shared" si="0"/>
        <v>0</v>
      </c>
      <c r="M26" s="27"/>
    </row>
    <row r="27" spans="1:13" ht="15.75" thickBot="1">
      <c r="A27" s="27"/>
      <c r="C27" s="135" t="s">
        <v>94</v>
      </c>
      <c r="D27" s="136">
        <v>0</v>
      </c>
      <c r="E27" s="49">
        <v>1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137">
        <v>0</v>
      </c>
      <c r="L27" s="138">
        <f t="shared" si="0"/>
        <v>1</v>
      </c>
      <c r="M27" s="27"/>
    </row>
    <row r="28" spans="1:13" ht="15.75" thickBot="1">
      <c r="A28" s="27"/>
      <c r="C28" s="135" t="s">
        <v>109</v>
      </c>
      <c r="D28" s="136">
        <v>0</v>
      </c>
      <c r="E28" s="49">
        <v>0</v>
      </c>
      <c r="F28" s="49">
        <v>0</v>
      </c>
      <c r="G28" s="49">
        <v>2</v>
      </c>
      <c r="H28" s="49">
        <v>4</v>
      </c>
      <c r="I28" s="49">
        <v>1</v>
      </c>
      <c r="J28" s="49">
        <v>7</v>
      </c>
      <c r="K28" s="137">
        <v>0</v>
      </c>
      <c r="L28" s="138">
        <f t="shared" si="0"/>
        <v>14</v>
      </c>
      <c r="M28" s="27"/>
    </row>
    <row r="29" spans="1:13" ht="15.75" thickBot="1">
      <c r="A29" s="27"/>
      <c r="C29" s="135" t="s">
        <v>99</v>
      </c>
      <c r="D29" s="136">
        <v>0</v>
      </c>
      <c r="E29" s="49">
        <v>0</v>
      </c>
      <c r="F29" s="49">
        <v>0</v>
      </c>
      <c r="G29" s="49">
        <v>2</v>
      </c>
      <c r="H29" s="49">
        <v>0</v>
      </c>
      <c r="I29" s="49">
        <v>0</v>
      </c>
      <c r="J29" s="49">
        <v>0</v>
      </c>
      <c r="K29" s="137">
        <v>0</v>
      </c>
      <c r="L29" s="138">
        <f t="shared" si="0"/>
        <v>2</v>
      </c>
      <c r="M29" s="27"/>
    </row>
    <row r="30" spans="1:13" ht="15.75" thickBot="1">
      <c r="A30" s="27"/>
      <c r="C30" s="135" t="s">
        <v>72</v>
      </c>
      <c r="D30" s="136">
        <v>0</v>
      </c>
      <c r="E30" s="49">
        <v>1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137">
        <v>0</v>
      </c>
      <c r="L30" s="138">
        <f t="shared" si="0"/>
        <v>1</v>
      </c>
      <c r="M30" s="27"/>
    </row>
    <row r="31" spans="1:13" ht="15.75" thickBot="1">
      <c r="A31" s="27"/>
      <c r="C31" s="135" t="s">
        <v>115</v>
      </c>
      <c r="D31" s="136">
        <v>0</v>
      </c>
      <c r="E31" s="49">
        <v>8</v>
      </c>
      <c r="F31" s="49">
        <v>6</v>
      </c>
      <c r="G31" s="49">
        <v>7</v>
      </c>
      <c r="H31" s="49">
        <v>1</v>
      </c>
      <c r="I31" s="49">
        <v>2</v>
      </c>
      <c r="J31" s="49">
        <v>1</v>
      </c>
      <c r="K31" s="137">
        <v>0</v>
      </c>
      <c r="L31" s="138">
        <f t="shared" si="0"/>
        <v>25</v>
      </c>
      <c r="M31" s="27"/>
    </row>
    <row r="32" spans="1:13" ht="15.75" thickBot="1">
      <c r="A32" s="27"/>
      <c r="C32" s="135" t="s">
        <v>100</v>
      </c>
      <c r="D32" s="136">
        <v>1</v>
      </c>
      <c r="E32" s="49">
        <v>1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137">
        <v>0</v>
      </c>
      <c r="L32" s="138">
        <f t="shared" si="0"/>
        <v>2</v>
      </c>
      <c r="M32" s="27"/>
    </row>
    <row r="33" spans="1:13" ht="15.75" thickBot="1">
      <c r="A33" s="27"/>
      <c r="C33" s="135" t="s">
        <v>73</v>
      </c>
      <c r="D33" s="136">
        <v>0</v>
      </c>
      <c r="E33" s="49">
        <v>0</v>
      </c>
      <c r="F33" s="49">
        <v>1</v>
      </c>
      <c r="G33" s="49">
        <v>0</v>
      </c>
      <c r="H33" s="49">
        <v>0</v>
      </c>
      <c r="I33" s="49">
        <v>0</v>
      </c>
      <c r="J33" s="49">
        <v>0</v>
      </c>
      <c r="K33" s="137">
        <v>0</v>
      </c>
      <c r="L33" s="138">
        <f t="shared" si="0"/>
        <v>1</v>
      </c>
      <c r="M33" s="27"/>
    </row>
    <row r="34" spans="1:13" ht="15.75" thickBot="1">
      <c r="A34" s="27"/>
      <c r="C34" s="135" t="s">
        <v>75</v>
      </c>
      <c r="D34" s="136">
        <v>0</v>
      </c>
      <c r="E34" s="49">
        <v>0</v>
      </c>
      <c r="F34" s="49">
        <v>1</v>
      </c>
      <c r="G34" s="49">
        <v>1</v>
      </c>
      <c r="H34" s="49">
        <v>0</v>
      </c>
      <c r="I34" s="49">
        <v>0</v>
      </c>
      <c r="J34" s="49">
        <v>0</v>
      </c>
      <c r="K34" s="137">
        <v>0</v>
      </c>
      <c r="L34" s="138">
        <f t="shared" si="0"/>
        <v>2</v>
      </c>
      <c r="M34" s="27"/>
    </row>
    <row r="35" spans="1:13" ht="15.75" thickBot="1">
      <c r="A35" s="27"/>
      <c r="C35" s="135" t="s">
        <v>90</v>
      </c>
      <c r="D35" s="136">
        <v>0</v>
      </c>
      <c r="E35" s="49">
        <v>0</v>
      </c>
      <c r="F35" s="49">
        <v>1</v>
      </c>
      <c r="G35" s="49">
        <v>0</v>
      </c>
      <c r="H35" s="49">
        <v>0</v>
      </c>
      <c r="I35" s="49">
        <v>0</v>
      </c>
      <c r="J35" s="49">
        <v>0</v>
      </c>
      <c r="K35" s="137">
        <v>0</v>
      </c>
      <c r="L35" s="138">
        <f t="shared" si="0"/>
        <v>1</v>
      </c>
      <c r="M35" s="27"/>
    </row>
    <row r="36" spans="1:13" ht="15.75" thickBot="1">
      <c r="A36" s="27"/>
      <c r="C36" s="135" t="s">
        <v>112</v>
      </c>
      <c r="D36" s="136">
        <v>0</v>
      </c>
      <c r="E36" s="49">
        <v>3</v>
      </c>
      <c r="F36" s="49">
        <v>2</v>
      </c>
      <c r="G36" s="49">
        <v>0</v>
      </c>
      <c r="H36" s="49">
        <v>0</v>
      </c>
      <c r="I36" s="49">
        <v>0</v>
      </c>
      <c r="J36" s="49">
        <v>0</v>
      </c>
      <c r="K36" s="137">
        <v>0</v>
      </c>
      <c r="L36" s="138">
        <f t="shared" si="0"/>
        <v>5</v>
      </c>
      <c r="M36" s="27"/>
    </row>
    <row r="37" spans="1:13" ht="15.75" thickBot="1">
      <c r="A37" s="27"/>
      <c r="C37" s="135" t="s">
        <v>101</v>
      </c>
      <c r="D37" s="136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137">
        <v>0</v>
      </c>
      <c r="L37" s="138">
        <f t="shared" si="0"/>
        <v>0</v>
      </c>
      <c r="M37" s="27"/>
    </row>
    <row r="38" spans="1:13" ht="15.75" thickBot="1">
      <c r="A38" s="27"/>
      <c r="C38" s="135" t="s">
        <v>119</v>
      </c>
      <c r="D38" s="136">
        <v>0</v>
      </c>
      <c r="E38" s="49">
        <v>4</v>
      </c>
      <c r="F38" s="49">
        <v>31</v>
      </c>
      <c r="G38" s="49">
        <v>13</v>
      </c>
      <c r="H38" s="49">
        <v>5</v>
      </c>
      <c r="I38" s="49">
        <v>5</v>
      </c>
      <c r="J38" s="49">
        <v>3</v>
      </c>
      <c r="K38" s="137">
        <v>0</v>
      </c>
      <c r="L38" s="138">
        <f t="shared" si="0"/>
        <v>61</v>
      </c>
      <c r="M38" s="27"/>
    </row>
    <row r="39" spans="1:13" ht="15.75" thickBot="1">
      <c r="A39" s="27"/>
      <c r="C39" s="135" t="s">
        <v>118</v>
      </c>
      <c r="D39" s="136">
        <v>1</v>
      </c>
      <c r="E39" s="49">
        <v>8</v>
      </c>
      <c r="F39" s="49">
        <v>15</v>
      </c>
      <c r="G39" s="49">
        <v>8</v>
      </c>
      <c r="H39" s="49">
        <v>7</v>
      </c>
      <c r="I39" s="49">
        <v>15</v>
      </c>
      <c r="J39" s="49">
        <v>1</v>
      </c>
      <c r="K39" s="137">
        <v>0</v>
      </c>
      <c r="L39" s="138">
        <f t="shared" si="0"/>
        <v>55</v>
      </c>
      <c r="M39" s="27"/>
    </row>
    <row r="40" spans="1:13" ht="15.75" thickBot="1">
      <c r="A40" s="27"/>
      <c r="C40" s="135" t="s">
        <v>116</v>
      </c>
      <c r="D40" s="136">
        <v>1</v>
      </c>
      <c r="E40" s="49">
        <v>9</v>
      </c>
      <c r="F40" s="49">
        <v>6</v>
      </c>
      <c r="G40" s="49">
        <v>5</v>
      </c>
      <c r="H40" s="49">
        <v>4</v>
      </c>
      <c r="I40" s="150">
        <v>2</v>
      </c>
      <c r="J40" s="49">
        <v>4</v>
      </c>
      <c r="K40" s="137">
        <v>0</v>
      </c>
      <c r="L40" s="138">
        <f t="shared" si="0"/>
        <v>31</v>
      </c>
      <c r="M40" s="27"/>
    </row>
    <row r="41" spans="1:13" ht="15.75" thickBot="1">
      <c r="A41" s="27"/>
      <c r="C41" s="135" t="s">
        <v>91</v>
      </c>
      <c r="D41" s="136">
        <v>0</v>
      </c>
      <c r="E41" s="49">
        <v>1</v>
      </c>
      <c r="F41" s="49">
        <v>1</v>
      </c>
      <c r="G41" s="49">
        <v>1</v>
      </c>
      <c r="H41" s="49">
        <v>0</v>
      </c>
      <c r="I41" s="49">
        <v>0</v>
      </c>
      <c r="J41" s="49">
        <v>0</v>
      </c>
      <c r="K41" s="137">
        <v>0</v>
      </c>
      <c r="L41" s="138">
        <f t="shared" si="0"/>
        <v>3</v>
      </c>
      <c r="M41" s="27"/>
    </row>
    <row r="42" spans="1:13" ht="15.75" thickBot="1">
      <c r="A42" s="27"/>
      <c r="C42" s="135" t="s">
        <v>110</v>
      </c>
      <c r="D42" s="136">
        <v>0</v>
      </c>
      <c r="E42" s="49">
        <v>0</v>
      </c>
      <c r="F42" s="49">
        <v>2</v>
      </c>
      <c r="G42" s="49">
        <v>4</v>
      </c>
      <c r="H42" s="49">
        <v>6</v>
      </c>
      <c r="I42" s="49">
        <v>2</v>
      </c>
      <c r="J42" s="49">
        <v>3</v>
      </c>
      <c r="K42" s="137">
        <v>0</v>
      </c>
      <c r="L42" s="138">
        <f t="shared" si="0"/>
        <v>17</v>
      </c>
      <c r="M42" s="27"/>
    </row>
    <row r="43" spans="1:13" ht="15.75" thickBot="1">
      <c r="A43" s="27"/>
      <c r="C43" s="135" t="s">
        <v>103</v>
      </c>
      <c r="D43" s="136">
        <v>0</v>
      </c>
      <c r="E43" s="49">
        <v>0</v>
      </c>
      <c r="F43" s="49">
        <v>2</v>
      </c>
      <c r="G43" s="49">
        <v>0</v>
      </c>
      <c r="H43" s="49">
        <v>0</v>
      </c>
      <c r="I43" s="49">
        <v>4</v>
      </c>
      <c r="J43" s="49">
        <v>0</v>
      </c>
      <c r="K43" s="137">
        <v>0</v>
      </c>
      <c r="L43" s="138">
        <f t="shared" si="0"/>
        <v>6</v>
      </c>
      <c r="M43" s="27"/>
    </row>
    <row r="44" spans="1:13" ht="15.75" thickBot="1">
      <c r="A44" s="27"/>
      <c r="C44" s="135" t="s">
        <v>95</v>
      </c>
      <c r="D44" s="136">
        <v>0</v>
      </c>
      <c r="E44" s="49">
        <v>0</v>
      </c>
      <c r="F44" s="49">
        <v>0</v>
      </c>
      <c r="G44" s="49">
        <v>1</v>
      </c>
      <c r="H44" s="49">
        <v>1</v>
      </c>
      <c r="I44" s="49">
        <v>0</v>
      </c>
      <c r="J44" s="49">
        <v>0</v>
      </c>
      <c r="K44" s="137">
        <v>0</v>
      </c>
      <c r="L44" s="138">
        <f t="shared" si="0"/>
        <v>2</v>
      </c>
      <c r="M44" s="27"/>
    </row>
    <row r="45" spans="1:13" ht="15.75" thickBot="1">
      <c r="A45" s="27"/>
      <c r="C45" s="135" t="s">
        <v>80</v>
      </c>
      <c r="D45" s="136">
        <v>0</v>
      </c>
      <c r="E45" s="49">
        <v>2</v>
      </c>
      <c r="F45" s="49">
        <v>3</v>
      </c>
      <c r="G45" s="49">
        <v>0</v>
      </c>
      <c r="H45" s="49">
        <v>0</v>
      </c>
      <c r="I45" s="49">
        <v>0</v>
      </c>
      <c r="J45" s="49">
        <v>0</v>
      </c>
      <c r="K45" s="137">
        <v>0</v>
      </c>
      <c r="L45" s="138">
        <f t="shared" si="0"/>
        <v>5</v>
      </c>
      <c r="M45" s="27"/>
    </row>
    <row r="46" spans="1:13" ht="15.75" thickBot="1">
      <c r="A46" s="27"/>
      <c r="C46" s="135" t="s">
        <v>96</v>
      </c>
      <c r="D46" s="136">
        <v>0</v>
      </c>
      <c r="E46" s="49">
        <v>1</v>
      </c>
      <c r="F46" s="49">
        <v>1</v>
      </c>
      <c r="G46" s="49">
        <v>0</v>
      </c>
      <c r="H46" s="49">
        <v>0</v>
      </c>
      <c r="I46" s="49">
        <v>0</v>
      </c>
      <c r="J46" s="49">
        <v>0</v>
      </c>
      <c r="K46" s="137">
        <v>0</v>
      </c>
      <c r="L46" s="138">
        <f t="shared" si="0"/>
        <v>2</v>
      </c>
      <c r="M46" s="27"/>
    </row>
    <row r="47" spans="1:13" ht="15.75" thickBot="1">
      <c r="A47" s="27"/>
      <c r="C47" s="135" t="s">
        <v>107</v>
      </c>
      <c r="D47" s="136">
        <v>0</v>
      </c>
      <c r="E47" s="49">
        <v>1</v>
      </c>
      <c r="F47" s="49">
        <v>1</v>
      </c>
      <c r="G47" s="49">
        <v>0</v>
      </c>
      <c r="H47" s="49">
        <v>0</v>
      </c>
      <c r="I47" s="49">
        <v>0</v>
      </c>
      <c r="J47" s="49">
        <v>0</v>
      </c>
      <c r="K47" s="137">
        <v>0</v>
      </c>
      <c r="L47" s="138">
        <f t="shared" si="0"/>
        <v>2</v>
      </c>
      <c r="M47" s="27"/>
    </row>
    <row r="48" spans="1:13" ht="15.75" thickBot="1">
      <c r="A48" s="27"/>
      <c r="C48" s="135" t="s">
        <v>114</v>
      </c>
      <c r="D48" s="136">
        <v>0</v>
      </c>
      <c r="E48" s="49">
        <v>1</v>
      </c>
      <c r="F48" s="49">
        <v>0</v>
      </c>
      <c r="G48" s="49">
        <v>8</v>
      </c>
      <c r="H48" s="49">
        <v>1</v>
      </c>
      <c r="I48" s="49">
        <v>2</v>
      </c>
      <c r="J48" s="49">
        <v>6</v>
      </c>
      <c r="K48" s="137">
        <v>0</v>
      </c>
      <c r="L48" s="138">
        <f t="shared" si="0"/>
        <v>18</v>
      </c>
      <c r="M48" s="27"/>
    </row>
    <row r="49" spans="1:13" ht="15.75" thickBot="1">
      <c r="A49" s="27"/>
      <c r="C49" s="135" t="s">
        <v>113</v>
      </c>
      <c r="D49" s="136">
        <v>0</v>
      </c>
      <c r="E49" s="49">
        <v>1</v>
      </c>
      <c r="F49" s="49">
        <v>2</v>
      </c>
      <c r="G49" s="49">
        <v>13</v>
      </c>
      <c r="H49" s="49">
        <v>3</v>
      </c>
      <c r="I49" s="49">
        <v>2</v>
      </c>
      <c r="J49" s="49">
        <v>0</v>
      </c>
      <c r="K49" s="137">
        <v>0</v>
      </c>
      <c r="L49" s="138">
        <f t="shared" si="0"/>
        <v>21</v>
      </c>
      <c r="M49" s="27"/>
    </row>
    <row r="50" spans="1:13" ht="15.75" thickBot="1">
      <c r="A50" s="27"/>
      <c r="C50" s="135" t="s">
        <v>117</v>
      </c>
      <c r="D50" s="136">
        <v>1</v>
      </c>
      <c r="E50" s="49">
        <v>4</v>
      </c>
      <c r="F50" s="49">
        <v>0</v>
      </c>
      <c r="G50" s="49">
        <v>1</v>
      </c>
      <c r="H50" s="49">
        <v>5</v>
      </c>
      <c r="I50" s="49">
        <v>12</v>
      </c>
      <c r="J50" s="49">
        <v>0</v>
      </c>
      <c r="K50" s="137">
        <v>0</v>
      </c>
      <c r="L50" s="138">
        <f t="shared" si="0"/>
        <v>23</v>
      </c>
      <c r="M50" s="27"/>
    </row>
    <row r="51" spans="1:13" ht="15.75" thickBot="1">
      <c r="A51" s="27"/>
      <c r="C51" s="135"/>
      <c r="D51" s="136"/>
      <c r="E51" s="49"/>
      <c r="F51" s="49"/>
      <c r="G51" s="49"/>
      <c r="H51" s="49"/>
      <c r="I51" s="49"/>
      <c r="J51" s="49"/>
      <c r="K51" s="137"/>
      <c r="L51" s="138"/>
      <c r="M51" s="27"/>
    </row>
    <row r="52" spans="1:13" ht="16.5" thickBot="1">
      <c r="A52" s="27"/>
      <c r="C52" s="135" t="s">
        <v>2</v>
      </c>
      <c r="D52" s="246">
        <f t="shared" ref="D52:L52" si="1">SUM(D7:D51)</f>
        <v>15</v>
      </c>
      <c r="E52" s="246">
        <f t="shared" si="1"/>
        <v>58</v>
      </c>
      <c r="F52" s="246">
        <f t="shared" si="1"/>
        <v>88</v>
      </c>
      <c r="G52" s="246">
        <f t="shared" si="1"/>
        <v>82</v>
      </c>
      <c r="H52" s="246">
        <f t="shared" si="1"/>
        <v>52</v>
      </c>
      <c r="I52" s="246">
        <f t="shared" si="1"/>
        <v>56</v>
      </c>
      <c r="J52" s="246">
        <f t="shared" si="1"/>
        <v>27</v>
      </c>
      <c r="K52" s="245">
        <f t="shared" si="1"/>
        <v>0</v>
      </c>
      <c r="L52" s="138">
        <f t="shared" si="1"/>
        <v>378</v>
      </c>
      <c r="M52" s="27"/>
    </row>
    <row r="53" spans="1:13">
      <c r="A53" s="27"/>
      <c r="M53" s="27"/>
    </row>
    <row r="54" spans="1:13">
      <c r="A54" s="27"/>
      <c r="M54" s="27"/>
    </row>
    <row r="55" spans="1:13">
      <c r="A55" s="27"/>
      <c r="M55" s="27"/>
    </row>
    <row r="56" spans="1:13">
      <c r="A56" s="27"/>
      <c r="M56" s="27"/>
    </row>
    <row r="57" spans="1:13">
      <c r="A57" s="27"/>
      <c r="M57" s="27"/>
    </row>
    <row r="58" spans="1:13">
      <c r="A58" s="27"/>
      <c r="M58" s="27"/>
    </row>
    <row r="59" spans="1:13">
      <c r="A59" s="27"/>
      <c r="M59" s="27"/>
    </row>
    <row r="60" spans="1:13">
      <c r="A60" s="27"/>
      <c r="M60" s="27"/>
    </row>
    <row r="61" spans="1:13">
      <c r="A61" s="27"/>
      <c r="M61" s="27"/>
    </row>
    <row r="62" spans="1:13">
      <c r="A62" s="27"/>
      <c r="M62" s="27"/>
    </row>
    <row r="63" spans="1:13">
      <c r="A63" s="27"/>
      <c r="M63" s="27"/>
    </row>
    <row r="64" spans="1:13">
      <c r="A64" s="27"/>
      <c r="M64" s="27"/>
    </row>
    <row r="65" spans="1:13">
      <c r="A65" s="27"/>
      <c r="M65" s="27"/>
    </row>
    <row r="66" spans="1:13">
      <c r="A66" s="27"/>
      <c r="M66" s="27"/>
    </row>
    <row r="67" spans="1:13">
      <c r="A67" s="27"/>
      <c r="M67" s="27"/>
    </row>
    <row r="68" spans="1:13">
      <c r="A68" s="27"/>
      <c r="M68" s="27"/>
    </row>
    <row r="69" spans="1:13">
      <c r="A69" s="27"/>
      <c r="M69" s="27"/>
    </row>
    <row r="70" spans="1:13">
      <c r="A70" s="27"/>
      <c r="M70" s="27"/>
    </row>
    <row r="71" spans="1:13">
      <c r="A71" s="27"/>
      <c r="M71" s="27"/>
    </row>
    <row r="72" spans="1:13">
      <c r="A72" s="27"/>
      <c r="M72" s="27"/>
    </row>
    <row r="73" spans="1:13">
      <c r="A73" s="27"/>
      <c r="M73" s="27"/>
    </row>
    <row r="74" spans="1:13">
      <c r="A74" s="27"/>
      <c r="M74" s="27"/>
    </row>
    <row r="75" spans="1:13">
      <c r="A75" s="27"/>
      <c r="M75" s="27"/>
    </row>
    <row r="76" spans="1:13">
      <c r="A76" s="27"/>
      <c r="M76" s="27"/>
    </row>
    <row r="77" spans="1:13">
      <c r="A77" s="27"/>
      <c r="M77" s="27"/>
    </row>
    <row r="78" spans="1:13">
      <c r="A78" s="27"/>
      <c r="M78" s="27"/>
    </row>
    <row r="79" spans="1:13">
      <c r="A79" s="27"/>
      <c r="M79" s="27"/>
    </row>
    <row r="80" spans="1:13">
      <c r="A80" s="27"/>
      <c r="M80" s="27"/>
    </row>
    <row r="81" spans="1:13">
      <c r="A81" s="27"/>
      <c r="M81" s="27"/>
    </row>
    <row r="82" spans="1:13">
      <c r="A82" s="27"/>
      <c r="M82" s="27"/>
    </row>
    <row r="83" spans="1:13">
      <c r="A83" s="27"/>
      <c r="M83" s="27"/>
    </row>
    <row r="84" spans="1:13">
      <c r="A84" s="27"/>
      <c r="M84" s="27"/>
    </row>
    <row r="85" spans="1:13" ht="21">
      <c r="A85" s="27"/>
      <c r="C85" s="798" t="s">
        <v>259</v>
      </c>
      <c r="D85" s="799"/>
      <c r="E85" s="799"/>
      <c r="F85" s="799"/>
      <c r="G85" s="799"/>
      <c r="H85" s="799"/>
      <c r="I85" s="799"/>
      <c r="J85" s="799"/>
      <c r="K85" s="799"/>
      <c r="L85" s="799"/>
      <c r="M85" s="27"/>
    </row>
    <row r="86" spans="1:13">
      <c r="A86" s="27"/>
      <c r="M86" s="27"/>
    </row>
    <row r="87" spans="1:13">
      <c r="A87" s="27"/>
      <c r="M87" s="27"/>
    </row>
    <row r="88" spans="1:13">
      <c r="A88" s="27"/>
      <c r="M88" s="27"/>
    </row>
    <row r="89" spans="1:13">
      <c r="A89" s="27"/>
      <c r="M89" s="27"/>
    </row>
    <row r="90" spans="1:13" ht="15.75" thickBot="1">
      <c r="A90" s="27"/>
      <c r="M90" s="27"/>
    </row>
    <row r="91" spans="1:13" ht="24.75" thickBot="1">
      <c r="A91" s="27"/>
      <c r="D91" s="811" t="s">
        <v>58</v>
      </c>
      <c r="E91" s="812"/>
      <c r="F91" s="813"/>
      <c r="G91" s="126" t="s">
        <v>220</v>
      </c>
      <c r="M91" s="27"/>
    </row>
    <row r="92" spans="1:13">
      <c r="A92" s="27"/>
      <c r="D92" s="814" t="s">
        <v>49</v>
      </c>
      <c r="E92" s="814"/>
      <c r="F92" s="814"/>
      <c r="G92" s="5">
        <v>0</v>
      </c>
      <c r="M92" s="27"/>
    </row>
    <row r="93" spans="1:13">
      <c r="A93" s="27"/>
      <c r="D93" s="814" t="s">
        <v>50</v>
      </c>
      <c r="E93" s="814"/>
      <c r="F93" s="814"/>
      <c r="G93" s="5">
        <v>23</v>
      </c>
      <c r="M93" s="27"/>
    </row>
    <row r="94" spans="1:13">
      <c r="A94" s="27"/>
      <c r="D94" s="814" t="s">
        <v>51</v>
      </c>
      <c r="E94" s="814"/>
      <c r="F94" s="814"/>
      <c r="G94" s="5">
        <v>32</v>
      </c>
      <c r="M94" s="27"/>
    </row>
    <row r="95" spans="1:13">
      <c r="A95" s="27"/>
      <c r="D95" s="814" t="s">
        <v>52</v>
      </c>
      <c r="E95" s="814"/>
      <c r="F95" s="814"/>
      <c r="G95" s="5">
        <v>27</v>
      </c>
      <c r="M95" s="27"/>
    </row>
    <row r="96" spans="1:13">
      <c r="A96" s="27"/>
      <c r="D96" s="814" t="s">
        <v>53</v>
      </c>
      <c r="E96" s="814"/>
      <c r="F96" s="814"/>
      <c r="G96" s="5">
        <v>30</v>
      </c>
      <c r="M96" s="27"/>
    </row>
    <row r="97" spans="1:13">
      <c r="A97" s="27"/>
      <c r="D97" s="814" t="s">
        <v>54</v>
      </c>
      <c r="E97" s="814"/>
      <c r="F97" s="814"/>
      <c r="G97" s="5">
        <v>98</v>
      </c>
      <c r="M97" s="27"/>
    </row>
    <row r="98" spans="1:13">
      <c r="A98" s="27"/>
      <c r="D98" s="814" t="s">
        <v>55</v>
      </c>
      <c r="E98" s="814"/>
      <c r="F98" s="814"/>
      <c r="G98" s="5">
        <v>0</v>
      </c>
      <c r="M98" s="27"/>
    </row>
    <row r="99" spans="1:13">
      <c r="A99" s="27"/>
      <c r="D99" s="814" t="s">
        <v>56</v>
      </c>
      <c r="E99" s="814"/>
      <c r="F99" s="814"/>
      <c r="G99" s="5">
        <v>0</v>
      </c>
      <c r="M99" s="27"/>
    </row>
    <row r="100" spans="1:13" ht="15.75" thickBot="1">
      <c r="A100" s="27"/>
      <c r="D100" s="1"/>
      <c r="E100" s="140"/>
      <c r="M100" s="27"/>
    </row>
    <row r="101" spans="1:13" ht="15.75" thickBot="1">
      <c r="A101" s="27"/>
      <c r="F101" s="9" t="s">
        <v>2</v>
      </c>
      <c r="G101" s="3">
        <f>SUM(G92:G100)</f>
        <v>210</v>
      </c>
      <c r="M101" s="27"/>
    </row>
    <row r="102" spans="1:13">
      <c r="A102" s="27"/>
      <c r="M102" s="27"/>
    </row>
    <row r="103" spans="1:13">
      <c r="A103" s="27"/>
      <c r="M103" s="27"/>
    </row>
    <row r="104" spans="1:13">
      <c r="A104" s="27"/>
      <c r="C104" s="122"/>
      <c r="D104" s="122"/>
      <c r="E104" s="122"/>
      <c r="F104" s="122"/>
      <c r="G104" s="122"/>
      <c r="H104" s="122"/>
      <c r="I104" s="122"/>
      <c r="J104" s="122"/>
      <c r="M104" s="27"/>
    </row>
    <row r="105" spans="1:13">
      <c r="A105" s="27"/>
      <c r="C105" s="122"/>
      <c r="D105" s="122"/>
      <c r="E105" s="122"/>
      <c r="F105" s="122"/>
      <c r="G105" s="122"/>
      <c r="H105" s="122"/>
      <c r="I105" s="122"/>
      <c r="J105" s="122"/>
      <c r="M105" s="27"/>
    </row>
    <row r="106" spans="1:13">
      <c r="A106" s="27"/>
      <c r="C106" s="122"/>
      <c r="D106" s="122"/>
      <c r="E106" s="122"/>
      <c r="F106" s="122"/>
      <c r="G106" s="122"/>
      <c r="H106" s="122"/>
      <c r="I106" s="122"/>
      <c r="J106" s="122"/>
      <c r="M106" s="27"/>
    </row>
    <row r="107" spans="1:13">
      <c r="A107" s="27"/>
      <c r="C107" s="122"/>
      <c r="D107" s="122"/>
      <c r="E107" s="122"/>
      <c r="F107" s="122"/>
      <c r="G107" s="122"/>
      <c r="H107" s="122"/>
      <c r="I107" s="122"/>
      <c r="J107" s="122"/>
      <c r="M107" s="27"/>
    </row>
    <row r="108" spans="1:13">
      <c r="A108" s="27"/>
      <c r="C108" s="122"/>
      <c r="D108" s="122"/>
      <c r="E108" s="122"/>
      <c r="F108" s="122"/>
      <c r="G108" s="122"/>
      <c r="H108" s="122"/>
      <c r="I108" s="122"/>
      <c r="J108" s="122"/>
      <c r="M108" s="27"/>
    </row>
    <row r="109" spans="1:13">
      <c r="A109" s="27"/>
      <c r="C109" s="122"/>
      <c r="D109" s="122"/>
      <c r="E109" s="122"/>
      <c r="F109" s="122"/>
      <c r="G109" s="122"/>
      <c r="H109" s="122"/>
      <c r="I109" s="122"/>
      <c r="J109" s="122"/>
      <c r="M109" s="27"/>
    </row>
    <row r="110" spans="1:13">
      <c r="A110" s="27"/>
      <c r="C110" s="122"/>
      <c r="D110" s="122"/>
      <c r="E110" s="122"/>
      <c r="F110" s="122"/>
      <c r="G110" s="122"/>
      <c r="H110" s="122"/>
      <c r="I110" s="122"/>
      <c r="J110" s="122"/>
      <c r="M110" s="27"/>
    </row>
    <row r="111" spans="1:13">
      <c r="A111" s="27"/>
      <c r="C111" s="122"/>
      <c r="D111" s="122"/>
      <c r="E111" s="122"/>
      <c r="F111" s="122"/>
      <c r="G111" s="122"/>
      <c r="H111" s="122"/>
      <c r="I111" s="122"/>
      <c r="J111" s="122"/>
      <c r="M111" s="27"/>
    </row>
    <row r="112" spans="1:13">
      <c r="A112" s="27"/>
      <c r="C112" s="122"/>
      <c r="D112" s="122"/>
      <c r="E112" s="122"/>
      <c r="F112" s="122"/>
      <c r="G112" s="122"/>
      <c r="H112" s="122"/>
      <c r="I112" s="122"/>
      <c r="J112" s="122"/>
      <c r="M112" s="27"/>
    </row>
    <row r="113" spans="1:14">
      <c r="A113" s="27"/>
      <c r="C113" s="122"/>
      <c r="D113" s="122"/>
      <c r="E113" s="122"/>
      <c r="F113" s="122"/>
      <c r="G113" s="122"/>
      <c r="H113" s="122"/>
      <c r="I113" s="122"/>
      <c r="J113" s="122"/>
      <c r="M113" s="27"/>
    </row>
    <row r="114" spans="1:14">
      <c r="A114" s="27"/>
      <c r="C114" s="122"/>
      <c r="D114" s="122"/>
      <c r="E114" s="122"/>
      <c r="F114" s="122"/>
      <c r="G114" s="122"/>
      <c r="H114" s="122"/>
      <c r="I114" s="122"/>
      <c r="J114" s="122"/>
      <c r="M114" s="27"/>
    </row>
    <row r="115" spans="1:14">
      <c r="A115" s="27"/>
      <c r="C115" s="122"/>
      <c r="D115" s="122"/>
      <c r="E115" s="122"/>
      <c r="F115" s="122"/>
      <c r="G115" s="122"/>
      <c r="H115" s="122"/>
      <c r="I115" s="122"/>
      <c r="J115" s="122"/>
      <c r="M115" s="27"/>
    </row>
    <row r="116" spans="1:14">
      <c r="A116" s="27"/>
      <c r="C116" s="122"/>
      <c r="D116" s="122"/>
      <c r="E116" s="122"/>
      <c r="F116" s="122"/>
      <c r="G116" s="122"/>
      <c r="H116" s="122"/>
      <c r="I116" s="122"/>
      <c r="J116" s="122"/>
      <c r="M116" s="27"/>
    </row>
    <row r="117" spans="1:14">
      <c r="A117" s="27"/>
      <c r="C117" s="122"/>
      <c r="D117" s="122"/>
      <c r="E117" s="122"/>
      <c r="F117" s="122"/>
      <c r="G117" s="122"/>
      <c r="H117" s="122"/>
      <c r="I117" s="122"/>
      <c r="J117" s="122"/>
      <c r="M117" s="27"/>
    </row>
    <row r="118" spans="1:14">
      <c r="A118" s="27"/>
      <c r="C118" s="122"/>
      <c r="D118" s="122"/>
      <c r="E118" s="122"/>
      <c r="F118" s="122"/>
      <c r="G118" s="122"/>
      <c r="H118" s="122"/>
      <c r="I118" s="122"/>
      <c r="J118" s="122"/>
      <c r="M118" s="27"/>
    </row>
    <row r="119" spans="1:14">
      <c r="A119" s="27"/>
      <c r="C119" s="122"/>
      <c r="D119" s="122"/>
      <c r="E119" s="122"/>
      <c r="F119" s="122"/>
      <c r="G119" s="122"/>
      <c r="H119" s="122"/>
      <c r="I119" s="122"/>
      <c r="J119" s="122"/>
      <c r="M119" s="27"/>
    </row>
    <row r="120" spans="1:14">
      <c r="A120" s="27"/>
      <c r="C120" s="122"/>
      <c r="D120" s="122"/>
      <c r="E120" s="122"/>
      <c r="F120" s="122"/>
      <c r="G120" s="122"/>
      <c r="H120" s="122"/>
      <c r="I120" s="122"/>
      <c r="J120" s="122"/>
      <c r="M120" s="27"/>
    </row>
    <row r="121" spans="1:14">
      <c r="A121" s="27"/>
      <c r="C121" s="122"/>
      <c r="D121" s="122"/>
      <c r="E121" s="122"/>
      <c r="F121" s="122"/>
      <c r="G121" s="122"/>
      <c r="H121" s="122"/>
      <c r="I121" s="122"/>
      <c r="J121" s="122"/>
      <c r="M121" s="27"/>
    </row>
    <row r="122" spans="1:14">
      <c r="A122" s="27"/>
      <c r="C122" s="122"/>
      <c r="D122" s="122"/>
      <c r="E122" s="122"/>
      <c r="F122" s="122"/>
      <c r="G122" s="122"/>
      <c r="H122" s="122"/>
      <c r="I122" s="122"/>
      <c r="J122" s="122"/>
      <c r="M122" s="27"/>
    </row>
    <row r="123" spans="1:14">
      <c r="A123" s="27"/>
      <c r="C123" s="122"/>
      <c r="D123" s="122"/>
      <c r="E123" s="122"/>
      <c r="F123" s="122"/>
      <c r="G123" s="122"/>
      <c r="H123" s="122"/>
      <c r="I123" s="122"/>
      <c r="J123" s="122"/>
      <c r="M123" s="27"/>
    </row>
    <row r="124" spans="1:14">
      <c r="A124" s="27"/>
      <c r="C124" s="122"/>
      <c r="D124" s="122"/>
      <c r="E124" s="122"/>
      <c r="F124" s="122"/>
      <c r="G124" s="122"/>
      <c r="H124" s="122"/>
      <c r="I124" s="122"/>
      <c r="J124" s="122"/>
      <c r="M124" s="27"/>
    </row>
    <row r="125" spans="1:14">
      <c r="A125" s="27"/>
      <c r="C125" s="122"/>
      <c r="D125" s="122"/>
      <c r="E125" s="122"/>
      <c r="F125" s="122"/>
      <c r="G125" s="122"/>
      <c r="H125" s="122"/>
      <c r="I125" s="122"/>
      <c r="J125" s="122"/>
      <c r="M125" s="27"/>
    </row>
    <row r="126" spans="1:14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</row>
    <row r="127" spans="1:14"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</row>
    <row r="128" spans="1:14"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</row>
    <row r="129" spans="3:14"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</row>
    <row r="130" spans="3:14"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</row>
    <row r="131" spans="3:14"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</row>
    <row r="132" spans="3:14"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</row>
    <row r="133" spans="3:14"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</row>
    <row r="134" spans="3:14"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</row>
    <row r="135" spans="3:14"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</row>
    <row r="136" spans="3:14"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</row>
    <row r="137" spans="3:14"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</row>
    <row r="138" spans="3:14"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</row>
    <row r="139" spans="3:14"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</row>
    <row r="140" spans="3:14"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</row>
    <row r="141" spans="3:14"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</row>
    <row r="142" spans="3:14"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</row>
    <row r="143" spans="3:14"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</row>
    <row r="144" spans="3:14"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</row>
    <row r="145" spans="3:14"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</row>
    <row r="146" spans="3:14"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</row>
    <row r="147" spans="3:14"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</row>
    <row r="148" spans="3:14"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</row>
    <row r="149" spans="3:14"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</row>
    <row r="150" spans="3:14"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</row>
    <row r="151" spans="3:14"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</row>
    <row r="152" spans="3:14"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</row>
    <row r="153" spans="3:14"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</row>
    <row r="154" spans="3:14"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</row>
    <row r="155" spans="3:14"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</row>
    <row r="156" spans="3:14"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</row>
    <row r="157" spans="3:14"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</row>
    <row r="158" spans="3:14"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</row>
    <row r="159" spans="3:14"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</row>
    <row r="160" spans="3:14"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</row>
    <row r="161" spans="3:14"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</row>
    <row r="162" spans="3:14"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</row>
    <row r="163" spans="3:14"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</row>
    <row r="164" spans="3:14"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</row>
    <row r="165" spans="3:14"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</row>
    <row r="166" spans="3:14"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</row>
    <row r="167" spans="3:14"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</row>
    <row r="168" spans="3:14"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</row>
    <row r="169" spans="3:14"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</row>
    <row r="170" spans="3:14"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</row>
    <row r="171" spans="3:14"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</row>
    <row r="172" spans="3:14"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</row>
    <row r="173" spans="3:14"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</row>
    <row r="174" spans="3:14"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</row>
    <row r="175" spans="3:14"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</row>
    <row r="176" spans="3:14"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</row>
    <row r="177" spans="3:14"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</row>
    <row r="178" spans="3:14"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</row>
    <row r="179" spans="3:14"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</row>
    <row r="180" spans="3:14"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</row>
    <row r="181" spans="3:14"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</row>
    <row r="182" spans="3:14"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</row>
    <row r="183" spans="3:14"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</row>
    <row r="184" spans="3:14"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</row>
    <row r="185" spans="3:14"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</row>
    <row r="186" spans="3:14"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</row>
    <row r="187" spans="3:14"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</row>
    <row r="188" spans="3:14"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</row>
    <row r="189" spans="3:14"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</row>
    <row r="190" spans="3:14"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</row>
    <row r="191" spans="3:14"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</row>
    <row r="192" spans="3:14"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</row>
    <row r="193" spans="3:14"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</row>
    <row r="194" spans="3:14"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</row>
    <row r="195" spans="3:14"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</row>
    <row r="196" spans="3:14"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</row>
    <row r="197" spans="3:14"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</row>
    <row r="198" spans="3:14"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</row>
    <row r="199" spans="3:14"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</row>
    <row r="200" spans="3:14"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</row>
    <row r="201" spans="3:14"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</row>
    <row r="202" spans="3:14"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</row>
    <row r="203" spans="3:14"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</row>
    <row r="204" spans="3:14"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</row>
    <row r="205" spans="3:14"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</row>
    <row r="206" spans="3:14"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</row>
    <row r="207" spans="3:14"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</row>
    <row r="208" spans="3:14"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</row>
    <row r="209" spans="3:14"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</row>
    <row r="210" spans="3:14"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</row>
    <row r="211" spans="3:14"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</row>
    <row r="212" spans="3:14"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</row>
    <row r="213" spans="3:14"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</row>
    <row r="214" spans="3:14"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</row>
    <row r="215" spans="3:14"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</row>
    <row r="216" spans="3:14"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</row>
    <row r="217" spans="3:14"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</row>
    <row r="218" spans="3:14"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</row>
    <row r="219" spans="3:14"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</row>
    <row r="220" spans="3:14"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</row>
    <row r="221" spans="3:14"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</row>
    <row r="222" spans="3:14"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</row>
    <row r="223" spans="3:14"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</row>
    <row r="224" spans="3:14"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</row>
    <row r="225" spans="3:14"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</row>
    <row r="226" spans="3:14"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</row>
    <row r="227" spans="3:14"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</row>
    <row r="228" spans="3:14"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</row>
    <row r="229" spans="3:14"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</row>
    <row r="230" spans="3:14"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</row>
    <row r="231" spans="3:14"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</row>
    <row r="232" spans="3:14"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</row>
    <row r="233" spans="3:14"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</row>
    <row r="234" spans="3:14"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</row>
    <row r="235" spans="3:14"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</row>
    <row r="236" spans="3:14"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</row>
    <row r="237" spans="3:14"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</row>
    <row r="238" spans="3:14"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</row>
    <row r="239" spans="3:14"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</row>
    <row r="240" spans="3:14"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</row>
    <row r="241" spans="3:14"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</row>
    <row r="242" spans="3:14"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</row>
    <row r="243" spans="3:14"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</row>
    <row r="244" spans="3:14"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</row>
    <row r="245" spans="3:14"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</row>
    <row r="246" spans="3:14"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</row>
    <row r="247" spans="3:14"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</row>
    <row r="248" spans="3:14"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</row>
    <row r="249" spans="3:14"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</row>
    <row r="250" spans="3:14"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</row>
    <row r="251" spans="3:14"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</row>
    <row r="252" spans="3:14"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</row>
    <row r="253" spans="3:14"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</row>
    <row r="254" spans="3:14"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</row>
    <row r="255" spans="3:14"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</row>
    <row r="256" spans="3:14"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</row>
    <row r="257" spans="3:14"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</row>
    <row r="258" spans="3:14"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</row>
    <row r="259" spans="3:14"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</row>
    <row r="260" spans="3:14"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</row>
    <row r="261" spans="3:14"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</row>
    <row r="262" spans="3:14"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</row>
    <row r="263" spans="3:14"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</row>
    <row r="264" spans="3:14"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</row>
    <row r="265" spans="3:14"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</row>
    <row r="266" spans="3:14"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</row>
    <row r="267" spans="3:14"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</row>
    <row r="268" spans="3:14"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</row>
    <row r="269" spans="3:14"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</row>
    <row r="270" spans="3:14"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</row>
    <row r="271" spans="3:14"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</row>
    <row r="272" spans="3:14"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</row>
    <row r="273" spans="3:14"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</row>
    <row r="274" spans="3:14"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</row>
    <row r="275" spans="3:14"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</row>
    <row r="276" spans="3:14"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</row>
    <row r="277" spans="3:14"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</row>
    <row r="278" spans="3:14"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</row>
    <row r="279" spans="3:14"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</row>
    <row r="280" spans="3:14"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</row>
    <row r="281" spans="3:14"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</row>
    <row r="282" spans="3:14"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</row>
    <row r="283" spans="3:14"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</row>
    <row r="284" spans="3:14"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</row>
    <row r="285" spans="3:14"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</row>
    <row r="286" spans="3:14"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</row>
    <row r="287" spans="3:14"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</row>
    <row r="288" spans="3:14"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</row>
    <row r="289" spans="3:14"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</row>
    <row r="290" spans="3:14"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</row>
    <row r="291" spans="3:14"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</row>
    <row r="292" spans="3:14"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</row>
    <row r="293" spans="3:14"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</row>
    <row r="294" spans="3:14"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</row>
    <row r="295" spans="3:14"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</row>
    <row r="296" spans="3:14"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</row>
    <row r="297" spans="3:14"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</row>
    <row r="298" spans="3:14"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</row>
    <row r="299" spans="3:14"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</row>
    <row r="300" spans="3:14"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</row>
    <row r="301" spans="3:14"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</row>
    <row r="302" spans="3:14"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</row>
    <row r="303" spans="3:14"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</row>
    <row r="304" spans="3:14"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</row>
    <row r="305" spans="3:14"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</row>
    <row r="306" spans="3:14"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</row>
    <row r="307" spans="3:14"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</row>
    <row r="308" spans="3:14"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</row>
    <row r="309" spans="3:14"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</row>
    <row r="310" spans="3:14"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</row>
    <row r="311" spans="3:14"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</row>
    <row r="312" spans="3:14"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</row>
    <row r="313" spans="3:14"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</row>
    <row r="314" spans="3:14"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</row>
    <row r="315" spans="3:14"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</row>
    <row r="316" spans="3:14"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</row>
    <row r="317" spans="3:14"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</row>
    <row r="318" spans="3:14"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</row>
    <row r="319" spans="3:14"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</row>
    <row r="320" spans="3:14"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</row>
    <row r="321" spans="3:14"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</row>
    <row r="322" spans="3:14"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</row>
    <row r="323" spans="3:14"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</row>
    <row r="324" spans="3:14"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</row>
    <row r="325" spans="3:14"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</row>
    <row r="326" spans="3:14"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</row>
    <row r="327" spans="3:14"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</row>
    <row r="328" spans="3:14"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</row>
    <row r="329" spans="3:14"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</row>
    <row r="330" spans="3:14"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</row>
    <row r="331" spans="3:14"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</row>
    <row r="332" spans="3:14"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</row>
    <row r="333" spans="3:14"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</row>
    <row r="334" spans="3:14"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</row>
    <row r="335" spans="3:14"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</row>
    <row r="336" spans="3:14"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</row>
    <row r="337" spans="3:14"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</row>
    <row r="338" spans="3:14"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</row>
    <row r="339" spans="3:14"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</row>
    <row r="340" spans="3:14"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</row>
    <row r="341" spans="3:14"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</row>
    <row r="342" spans="3:14"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</row>
    <row r="343" spans="3:14"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</row>
    <row r="344" spans="3:14"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</row>
    <row r="345" spans="3:14"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</row>
    <row r="346" spans="3:14"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</row>
    <row r="347" spans="3:14"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</row>
    <row r="348" spans="3:14"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</row>
    <row r="349" spans="3:14"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</row>
    <row r="350" spans="3:14"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</row>
    <row r="351" spans="3:14"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</row>
    <row r="352" spans="3:14"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</row>
    <row r="353" spans="3:14"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</row>
  </sheetData>
  <mergeCells count="11">
    <mergeCell ref="D95:F95"/>
    <mergeCell ref="D96:F96"/>
    <mergeCell ref="D97:F97"/>
    <mergeCell ref="D98:F98"/>
    <mergeCell ref="D99:F99"/>
    <mergeCell ref="D94:F94"/>
    <mergeCell ref="D91:F91"/>
    <mergeCell ref="C2:L2"/>
    <mergeCell ref="C85:L85"/>
    <mergeCell ref="D92:F92"/>
    <mergeCell ref="D93:F93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N132"/>
  <sheetViews>
    <sheetView topLeftCell="A115" workbookViewId="0">
      <selection activeCell="E47" sqref="E47:G47"/>
    </sheetView>
  </sheetViews>
  <sheetFormatPr baseColWidth="10" defaultRowHeight="15"/>
  <cols>
    <col min="1" max="1" width="4.140625" style="122" customWidth="1"/>
    <col min="2" max="2" width="5.28515625" style="122" customWidth="1"/>
    <col min="3" max="3" width="37.42578125" style="122" customWidth="1"/>
    <col min="4" max="12" width="11.42578125" style="122"/>
    <col min="13" max="13" width="3.85546875" style="122" customWidth="1"/>
    <col min="14" max="14" width="3.7109375" style="122" customWidth="1"/>
    <col min="15" max="16384" width="11.42578125" style="122"/>
  </cols>
  <sheetData>
    <row r="1" spans="1:14" ht="15.75" thickBo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ht="21">
      <c r="A2" s="27"/>
      <c r="C2" s="806" t="s">
        <v>278</v>
      </c>
      <c r="D2" s="807"/>
      <c r="E2" s="807"/>
      <c r="F2" s="807"/>
      <c r="G2" s="807"/>
      <c r="H2" s="807"/>
      <c r="I2" s="807"/>
      <c r="J2" s="807"/>
      <c r="K2" s="807"/>
      <c r="L2" s="807"/>
      <c r="M2" s="242"/>
      <c r="N2" s="27"/>
    </row>
    <row r="3" spans="1:14">
      <c r="A3" s="27"/>
      <c r="N3" s="27"/>
    </row>
    <row r="4" spans="1:14">
      <c r="A4" s="27"/>
      <c r="N4" s="27"/>
    </row>
    <row r="5" spans="1:14" ht="15.75" thickBot="1">
      <c r="A5" s="27"/>
      <c r="N5" s="27"/>
    </row>
    <row r="6" spans="1:14" ht="36.75" customHeight="1" thickBot="1">
      <c r="A6" s="27"/>
      <c r="C6" s="124" t="s">
        <v>64</v>
      </c>
      <c r="D6" s="124" t="s">
        <v>213</v>
      </c>
      <c r="E6" s="124" t="s">
        <v>50</v>
      </c>
      <c r="F6" s="124" t="s">
        <v>214</v>
      </c>
      <c r="G6" s="124" t="s">
        <v>215</v>
      </c>
      <c r="H6" s="124" t="s">
        <v>216</v>
      </c>
      <c r="I6" s="124" t="s">
        <v>217</v>
      </c>
      <c r="J6" s="124" t="s">
        <v>218</v>
      </c>
      <c r="K6" s="124" t="s">
        <v>219</v>
      </c>
      <c r="L6" s="128" t="s">
        <v>233</v>
      </c>
      <c r="M6" s="189"/>
      <c r="N6" s="27"/>
    </row>
    <row r="7" spans="1:14" ht="15.75" thickBot="1">
      <c r="A7" s="27"/>
      <c r="C7" s="135" t="s">
        <v>104</v>
      </c>
      <c r="D7" s="136">
        <v>0</v>
      </c>
      <c r="E7" s="49">
        <v>0</v>
      </c>
      <c r="F7" s="49">
        <v>1</v>
      </c>
      <c r="G7" s="49">
        <v>1</v>
      </c>
      <c r="H7" s="49">
        <v>2</v>
      </c>
      <c r="I7" s="49">
        <v>4</v>
      </c>
      <c r="J7" s="49">
        <v>0</v>
      </c>
      <c r="K7" s="137">
        <v>0</v>
      </c>
      <c r="L7" s="138">
        <v>8</v>
      </c>
      <c r="M7" s="106"/>
      <c r="N7" s="27"/>
    </row>
    <row r="8" spans="1:14" ht="15.75" thickBot="1">
      <c r="A8" s="27"/>
      <c r="C8" s="135" t="s">
        <v>85</v>
      </c>
      <c r="D8" s="136">
        <v>0</v>
      </c>
      <c r="E8" s="49">
        <v>0</v>
      </c>
      <c r="F8" s="49">
        <v>0</v>
      </c>
      <c r="G8" s="49">
        <v>0</v>
      </c>
      <c r="H8" s="49">
        <v>0</v>
      </c>
      <c r="I8" s="49">
        <v>3</v>
      </c>
      <c r="J8" s="49">
        <v>0</v>
      </c>
      <c r="K8" s="137">
        <v>0</v>
      </c>
      <c r="L8" s="138">
        <v>3</v>
      </c>
      <c r="M8" s="106"/>
      <c r="N8" s="27"/>
    </row>
    <row r="9" spans="1:14" ht="15.75" thickBot="1">
      <c r="A9" s="27"/>
      <c r="C9" s="135" t="s">
        <v>86</v>
      </c>
      <c r="D9" s="136">
        <v>0</v>
      </c>
      <c r="E9" s="49">
        <v>0</v>
      </c>
      <c r="F9" s="49">
        <v>0</v>
      </c>
      <c r="G9" s="49">
        <v>0</v>
      </c>
      <c r="H9" s="49">
        <v>0</v>
      </c>
      <c r="I9" s="49">
        <v>3</v>
      </c>
      <c r="J9" s="49">
        <v>0</v>
      </c>
      <c r="K9" s="137">
        <v>0</v>
      </c>
      <c r="L9" s="138">
        <v>3</v>
      </c>
      <c r="M9" s="106"/>
      <c r="N9" s="27"/>
    </row>
    <row r="10" spans="1:14" ht="15.75" thickBot="1">
      <c r="A10" s="27"/>
      <c r="C10" s="135" t="s">
        <v>87</v>
      </c>
      <c r="D10" s="136">
        <v>0</v>
      </c>
      <c r="E10" s="49">
        <v>0</v>
      </c>
      <c r="F10" s="49">
        <v>1</v>
      </c>
      <c r="G10" s="49">
        <v>4</v>
      </c>
      <c r="H10" s="49">
        <v>4</v>
      </c>
      <c r="I10" s="49">
        <v>0</v>
      </c>
      <c r="J10" s="49">
        <v>0</v>
      </c>
      <c r="K10" s="137">
        <v>0</v>
      </c>
      <c r="L10" s="138">
        <v>9</v>
      </c>
      <c r="M10" s="106"/>
      <c r="N10" s="27"/>
    </row>
    <row r="11" spans="1:14" ht="15.75" thickBot="1">
      <c r="A11" s="27"/>
      <c r="C11" s="135" t="s">
        <v>97</v>
      </c>
      <c r="D11" s="136">
        <v>0</v>
      </c>
      <c r="E11" s="49">
        <v>0</v>
      </c>
      <c r="F11" s="49">
        <v>0</v>
      </c>
      <c r="G11" s="49">
        <v>0</v>
      </c>
      <c r="H11" s="49">
        <v>3</v>
      </c>
      <c r="I11" s="49">
        <v>3</v>
      </c>
      <c r="J11" s="49">
        <v>0</v>
      </c>
      <c r="K11" s="137">
        <v>0</v>
      </c>
      <c r="L11" s="138">
        <v>6</v>
      </c>
      <c r="M11" s="106"/>
      <c r="N11" s="27"/>
    </row>
    <row r="12" spans="1:14" ht="15.75" thickBot="1">
      <c r="A12" s="27"/>
      <c r="C12" s="135" t="s">
        <v>92</v>
      </c>
      <c r="D12" s="136">
        <v>0</v>
      </c>
      <c r="E12" s="49">
        <v>0</v>
      </c>
      <c r="F12" s="49">
        <v>0</v>
      </c>
      <c r="G12" s="49">
        <v>0</v>
      </c>
      <c r="H12" s="49">
        <v>0</v>
      </c>
      <c r="I12" s="49">
        <v>3</v>
      </c>
      <c r="J12" s="49">
        <v>0</v>
      </c>
      <c r="K12" s="137">
        <v>0</v>
      </c>
      <c r="L12" s="138">
        <v>3</v>
      </c>
      <c r="M12" s="106"/>
      <c r="N12" s="27"/>
    </row>
    <row r="13" spans="1:14" ht="15.75" thickBot="1">
      <c r="A13" s="27"/>
      <c r="C13" s="135" t="s">
        <v>68</v>
      </c>
      <c r="D13" s="136">
        <v>0</v>
      </c>
      <c r="E13" s="49">
        <v>0</v>
      </c>
      <c r="F13" s="49">
        <v>0</v>
      </c>
      <c r="G13" s="49">
        <v>0</v>
      </c>
      <c r="H13" s="49">
        <v>0</v>
      </c>
      <c r="I13" s="49">
        <v>3</v>
      </c>
      <c r="J13" s="49">
        <v>0</v>
      </c>
      <c r="K13" s="137">
        <v>0</v>
      </c>
      <c r="L13" s="138">
        <v>3</v>
      </c>
      <c r="M13" s="106"/>
      <c r="N13" s="27"/>
    </row>
    <row r="14" spans="1:14" ht="15.75" thickBot="1">
      <c r="A14" s="27"/>
      <c r="C14" s="135" t="s">
        <v>69</v>
      </c>
      <c r="D14" s="136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1</v>
      </c>
      <c r="K14" s="137">
        <v>0</v>
      </c>
      <c r="L14" s="138">
        <v>1</v>
      </c>
      <c r="M14" s="106"/>
      <c r="N14" s="27"/>
    </row>
    <row r="15" spans="1:14" ht="15.75" thickBot="1">
      <c r="A15" s="27"/>
      <c r="C15" s="135" t="s">
        <v>257</v>
      </c>
      <c r="D15" s="136">
        <v>0</v>
      </c>
      <c r="E15" s="49">
        <v>0</v>
      </c>
      <c r="F15" s="49">
        <v>0</v>
      </c>
      <c r="G15" s="49">
        <v>0</v>
      </c>
      <c r="H15" s="49">
        <v>1</v>
      </c>
      <c r="I15" s="49">
        <v>0</v>
      </c>
      <c r="J15" s="49">
        <v>0</v>
      </c>
      <c r="K15" s="137">
        <v>0</v>
      </c>
      <c r="L15" s="138">
        <v>1</v>
      </c>
      <c r="M15" s="106"/>
      <c r="N15" s="27"/>
    </row>
    <row r="16" spans="1:14" ht="15.75" thickBot="1">
      <c r="A16" s="27"/>
      <c r="C16" s="135" t="s">
        <v>269</v>
      </c>
      <c r="D16" s="136">
        <v>0</v>
      </c>
      <c r="E16" s="49">
        <v>0</v>
      </c>
      <c r="F16" s="49">
        <v>0</v>
      </c>
      <c r="G16" s="49">
        <v>0</v>
      </c>
      <c r="H16" s="49">
        <v>0</v>
      </c>
      <c r="I16" s="49">
        <v>1</v>
      </c>
      <c r="J16" s="49">
        <v>0</v>
      </c>
      <c r="K16" s="137">
        <v>0</v>
      </c>
      <c r="L16" s="138">
        <v>1</v>
      </c>
      <c r="M16" s="106"/>
      <c r="N16" s="27"/>
    </row>
    <row r="17" spans="1:14" ht="15.75" thickBot="1">
      <c r="A17" s="27"/>
      <c r="C17" s="135" t="s">
        <v>88</v>
      </c>
      <c r="D17" s="136">
        <v>0</v>
      </c>
      <c r="E17" s="49">
        <v>0</v>
      </c>
      <c r="F17" s="49">
        <v>0</v>
      </c>
      <c r="G17" s="49">
        <v>0</v>
      </c>
      <c r="H17" s="49">
        <v>3</v>
      </c>
      <c r="I17" s="49">
        <v>0</v>
      </c>
      <c r="J17" s="49">
        <v>0</v>
      </c>
      <c r="K17" s="137">
        <v>0</v>
      </c>
      <c r="L17" s="138">
        <v>3</v>
      </c>
      <c r="M17" s="106"/>
      <c r="N17" s="27"/>
    </row>
    <row r="18" spans="1:14" ht="15.75" thickBot="1">
      <c r="A18" s="27"/>
      <c r="C18" s="135" t="s">
        <v>223</v>
      </c>
      <c r="D18" s="136">
        <v>0</v>
      </c>
      <c r="E18" s="49">
        <v>0</v>
      </c>
      <c r="F18" s="49">
        <v>0</v>
      </c>
      <c r="G18" s="49">
        <v>0</v>
      </c>
      <c r="H18" s="49">
        <v>0</v>
      </c>
      <c r="I18" s="49">
        <v>1</v>
      </c>
      <c r="J18" s="49">
        <v>0</v>
      </c>
      <c r="K18" s="137">
        <v>0</v>
      </c>
      <c r="L18" s="138">
        <v>1</v>
      </c>
      <c r="M18" s="106"/>
      <c r="N18" s="27"/>
    </row>
    <row r="19" spans="1:14" ht="15.75" thickBot="1">
      <c r="A19" s="27"/>
      <c r="C19" s="135" t="s">
        <v>67</v>
      </c>
      <c r="D19" s="136">
        <v>0</v>
      </c>
      <c r="E19" s="49">
        <v>0</v>
      </c>
      <c r="F19" s="49">
        <v>0</v>
      </c>
      <c r="G19" s="49">
        <v>0</v>
      </c>
      <c r="H19" s="49">
        <v>1</v>
      </c>
      <c r="I19" s="49">
        <v>5</v>
      </c>
      <c r="J19" s="49">
        <v>0</v>
      </c>
      <c r="K19" s="137">
        <v>0</v>
      </c>
      <c r="L19" s="138">
        <v>6</v>
      </c>
      <c r="M19" s="106"/>
      <c r="N19" s="27"/>
    </row>
    <row r="20" spans="1:14" ht="15.75" thickBot="1">
      <c r="A20" s="27"/>
      <c r="C20" s="135" t="s">
        <v>93</v>
      </c>
      <c r="D20" s="136">
        <v>0</v>
      </c>
      <c r="E20" s="49">
        <v>0</v>
      </c>
      <c r="F20" s="49">
        <v>0</v>
      </c>
      <c r="G20" s="49">
        <v>0</v>
      </c>
      <c r="H20" s="49">
        <v>1</v>
      </c>
      <c r="I20" s="49">
        <v>1</v>
      </c>
      <c r="J20" s="49">
        <v>0</v>
      </c>
      <c r="K20" s="137">
        <v>0</v>
      </c>
      <c r="L20" s="138">
        <v>2</v>
      </c>
      <c r="M20" s="106"/>
      <c r="N20" s="27"/>
    </row>
    <row r="21" spans="1:14" ht="15.75" thickBot="1">
      <c r="A21" s="27"/>
      <c r="C21" s="135" t="s">
        <v>105</v>
      </c>
      <c r="D21" s="136">
        <v>3</v>
      </c>
      <c r="E21" s="49">
        <v>0</v>
      </c>
      <c r="F21" s="49">
        <v>0</v>
      </c>
      <c r="G21" s="49">
        <v>3</v>
      </c>
      <c r="H21" s="49">
        <v>3</v>
      </c>
      <c r="I21" s="49">
        <v>6</v>
      </c>
      <c r="J21" s="49">
        <v>0</v>
      </c>
      <c r="K21" s="137">
        <v>0</v>
      </c>
      <c r="L21" s="138">
        <v>15</v>
      </c>
      <c r="M21" s="106"/>
      <c r="N21" s="27"/>
    </row>
    <row r="22" spans="1:14" ht="15.75" thickBot="1">
      <c r="A22" s="27"/>
      <c r="C22" s="135" t="s">
        <v>70</v>
      </c>
      <c r="D22" s="136">
        <v>0</v>
      </c>
      <c r="E22" s="49">
        <v>0</v>
      </c>
      <c r="F22" s="49">
        <v>0</v>
      </c>
      <c r="G22" s="49">
        <v>0</v>
      </c>
      <c r="H22" s="49">
        <v>1</v>
      </c>
      <c r="I22" s="49">
        <v>2</v>
      </c>
      <c r="J22" s="49">
        <v>0</v>
      </c>
      <c r="K22" s="137">
        <v>0</v>
      </c>
      <c r="L22" s="138">
        <v>3</v>
      </c>
      <c r="M22" s="106"/>
      <c r="N22" s="27"/>
    </row>
    <row r="23" spans="1:14" ht="15.75" thickBot="1">
      <c r="A23" s="27"/>
      <c r="C23" s="135" t="s">
        <v>106</v>
      </c>
      <c r="D23" s="136">
        <v>0</v>
      </c>
      <c r="E23" s="49">
        <v>0</v>
      </c>
      <c r="F23" s="49">
        <v>0</v>
      </c>
      <c r="G23" s="49">
        <v>3</v>
      </c>
      <c r="H23" s="49">
        <v>2</v>
      </c>
      <c r="I23" s="49">
        <v>7</v>
      </c>
      <c r="J23" s="49">
        <v>0</v>
      </c>
      <c r="K23" s="137">
        <v>0</v>
      </c>
      <c r="L23" s="138">
        <v>12</v>
      </c>
      <c r="M23" s="106"/>
      <c r="N23" s="27"/>
    </row>
    <row r="24" spans="1:14" ht="15.75" thickBot="1">
      <c r="A24" s="27"/>
      <c r="C24" s="135" t="s">
        <v>111</v>
      </c>
      <c r="D24" s="136">
        <v>0</v>
      </c>
      <c r="E24" s="49">
        <v>0</v>
      </c>
      <c r="F24" s="49">
        <v>0</v>
      </c>
      <c r="G24" s="150">
        <v>0</v>
      </c>
      <c r="H24" s="49">
        <v>0</v>
      </c>
      <c r="I24" s="49">
        <v>9</v>
      </c>
      <c r="J24" s="49">
        <v>0</v>
      </c>
      <c r="K24" s="137">
        <v>0</v>
      </c>
      <c r="L24" s="138">
        <v>9</v>
      </c>
      <c r="M24" s="106"/>
      <c r="N24" s="27"/>
    </row>
    <row r="25" spans="1:14" ht="15.75" thickBot="1">
      <c r="A25" s="27"/>
      <c r="C25" s="135" t="s">
        <v>102</v>
      </c>
      <c r="D25" s="136">
        <v>0</v>
      </c>
      <c r="E25" s="49">
        <v>0</v>
      </c>
      <c r="F25" s="49">
        <v>0</v>
      </c>
      <c r="G25" s="49">
        <v>0</v>
      </c>
      <c r="H25" s="49">
        <v>0</v>
      </c>
      <c r="I25" s="49">
        <v>6</v>
      </c>
      <c r="J25" s="49">
        <v>0</v>
      </c>
      <c r="K25" s="137">
        <v>0</v>
      </c>
      <c r="L25" s="138">
        <v>6</v>
      </c>
      <c r="M25" s="106"/>
      <c r="N25" s="27"/>
    </row>
    <row r="26" spans="1:14" ht="15.75" thickBot="1">
      <c r="A26" s="27"/>
      <c r="C26" s="135" t="s">
        <v>98</v>
      </c>
      <c r="D26" s="136">
        <v>0</v>
      </c>
      <c r="E26" s="49">
        <v>0</v>
      </c>
      <c r="F26" s="49">
        <v>0</v>
      </c>
      <c r="G26" s="49">
        <v>1</v>
      </c>
      <c r="H26" s="49">
        <v>0</v>
      </c>
      <c r="I26" s="49">
        <v>3</v>
      </c>
      <c r="J26" s="49">
        <v>2</v>
      </c>
      <c r="K26" s="137">
        <v>0</v>
      </c>
      <c r="L26" s="138">
        <v>6</v>
      </c>
      <c r="M26" s="106"/>
      <c r="N26" s="27"/>
    </row>
    <row r="27" spans="1:14" ht="15.75" thickBot="1">
      <c r="A27" s="27"/>
      <c r="C27" s="135" t="s">
        <v>108</v>
      </c>
      <c r="D27" s="136">
        <v>0</v>
      </c>
      <c r="E27" s="49">
        <v>0</v>
      </c>
      <c r="F27" s="49">
        <v>0</v>
      </c>
      <c r="G27" s="49">
        <v>4</v>
      </c>
      <c r="H27" s="49">
        <v>2</v>
      </c>
      <c r="I27" s="49">
        <v>3</v>
      </c>
      <c r="J27" s="49">
        <v>0</v>
      </c>
      <c r="K27" s="137">
        <v>0</v>
      </c>
      <c r="L27" s="138">
        <v>9</v>
      </c>
      <c r="M27" s="106"/>
      <c r="N27" s="27"/>
    </row>
    <row r="28" spans="1:14" ht="15.75" thickBot="1">
      <c r="A28" s="27"/>
      <c r="C28" s="135" t="s">
        <v>89</v>
      </c>
      <c r="D28" s="136">
        <v>0</v>
      </c>
      <c r="E28" s="49">
        <v>0</v>
      </c>
      <c r="F28" s="49">
        <v>0</v>
      </c>
      <c r="G28" s="49">
        <v>0</v>
      </c>
      <c r="H28" s="49">
        <v>0</v>
      </c>
      <c r="I28" s="49">
        <v>2</v>
      </c>
      <c r="J28" s="49">
        <v>0</v>
      </c>
      <c r="K28" s="137">
        <v>0</v>
      </c>
      <c r="L28" s="138">
        <v>2</v>
      </c>
      <c r="M28" s="106"/>
      <c r="N28" s="27"/>
    </row>
    <row r="29" spans="1:14" ht="15.75" thickBot="1">
      <c r="A29" s="27"/>
      <c r="C29" s="135" t="s">
        <v>94</v>
      </c>
      <c r="D29" s="136">
        <v>0</v>
      </c>
      <c r="E29" s="49">
        <v>0</v>
      </c>
      <c r="F29" s="49">
        <v>0</v>
      </c>
      <c r="G29" s="49">
        <v>1</v>
      </c>
      <c r="H29" s="49">
        <v>0</v>
      </c>
      <c r="I29" s="49">
        <v>2</v>
      </c>
      <c r="J29" s="49">
        <v>0</v>
      </c>
      <c r="K29" s="137">
        <v>0</v>
      </c>
      <c r="L29" s="138">
        <v>3</v>
      </c>
      <c r="M29" s="106"/>
      <c r="N29" s="27"/>
    </row>
    <row r="30" spans="1:14" ht="15.75" thickBot="1">
      <c r="A30" s="27"/>
      <c r="C30" s="135" t="s">
        <v>71</v>
      </c>
      <c r="D30" s="136">
        <v>0</v>
      </c>
      <c r="E30" s="49">
        <v>0</v>
      </c>
      <c r="F30" s="49">
        <v>0</v>
      </c>
      <c r="G30" s="49">
        <v>0</v>
      </c>
      <c r="H30" s="49">
        <v>0</v>
      </c>
      <c r="I30" s="49">
        <v>1</v>
      </c>
      <c r="J30" s="49">
        <v>0</v>
      </c>
      <c r="K30" s="137">
        <v>0</v>
      </c>
      <c r="L30" s="138">
        <v>1</v>
      </c>
      <c r="M30" s="106"/>
      <c r="N30" s="27"/>
    </row>
    <row r="31" spans="1:14" ht="15.75" thickBot="1">
      <c r="A31" s="27"/>
      <c r="C31" s="135" t="s">
        <v>109</v>
      </c>
      <c r="D31" s="136">
        <v>0</v>
      </c>
      <c r="E31" s="49">
        <v>0</v>
      </c>
      <c r="F31" s="49">
        <v>0</v>
      </c>
      <c r="G31" s="49">
        <v>0</v>
      </c>
      <c r="H31" s="49">
        <v>1</v>
      </c>
      <c r="I31" s="49">
        <v>7</v>
      </c>
      <c r="J31" s="49">
        <v>0</v>
      </c>
      <c r="K31" s="137">
        <v>0</v>
      </c>
      <c r="L31" s="138">
        <v>8</v>
      </c>
      <c r="M31" s="106"/>
      <c r="N31" s="27"/>
    </row>
    <row r="32" spans="1:14" ht="15.75" thickBot="1">
      <c r="A32" s="27"/>
      <c r="C32" s="135" t="s">
        <v>99</v>
      </c>
      <c r="D32" s="136">
        <v>0</v>
      </c>
      <c r="E32" s="49">
        <v>0</v>
      </c>
      <c r="F32" s="49">
        <v>0</v>
      </c>
      <c r="G32" s="49">
        <v>0</v>
      </c>
      <c r="H32" s="49">
        <v>1</v>
      </c>
      <c r="I32" s="49">
        <v>3</v>
      </c>
      <c r="J32" s="49">
        <v>0</v>
      </c>
      <c r="K32" s="137">
        <v>0</v>
      </c>
      <c r="L32" s="138">
        <v>4</v>
      </c>
      <c r="M32" s="106"/>
      <c r="N32" s="27"/>
    </row>
    <row r="33" spans="1:14" ht="15.75" thickBot="1">
      <c r="A33" s="27"/>
      <c r="C33" s="135" t="s">
        <v>72</v>
      </c>
      <c r="D33" s="136">
        <v>1</v>
      </c>
      <c r="E33" s="49">
        <v>0</v>
      </c>
      <c r="F33" s="49">
        <v>0</v>
      </c>
      <c r="G33" s="49">
        <v>0</v>
      </c>
      <c r="H33" s="49">
        <v>1</v>
      </c>
      <c r="I33" s="49">
        <v>4</v>
      </c>
      <c r="J33" s="49">
        <v>0</v>
      </c>
      <c r="K33" s="137">
        <v>0</v>
      </c>
      <c r="L33" s="138">
        <v>6</v>
      </c>
      <c r="M33" s="106"/>
      <c r="N33" s="27"/>
    </row>
    <row r="34" spans="1:14" ht="15.75" thickBot="1">
      <c r="A34" s="27"/>
      <c r="C34" s="135" t="s">
        <v>115</v>
      </c>
      <c r="D34" s="136">
        <v>0</v>
      </c>
      <c r="E34" s="49">
        <v>2</v>
      </c>
      <c r="F34" s="49">
        <v>3</v>
      </c>
      <c r="G34" s="49">
        <v>4</v>
      </c>
      <c r="H34" s="49">
        <v>5</v>
      </c>
      <c r="I34" s="49">
        <v>8</v>
      </c>
      <c r="J34" s="49">
        <v>0</v>
      </c>
      <c r="K34" s="137">
        <v>0</v>
      </c>
      <c r="L34" s="138">
        <v>22</v>
      </c>
      <c r="M34" s="106"/>
      <c r="N34" s="27"/>
    </row>
    <row r="35" spans="1:14" ht="15.75" thickBot="1">
      <c r="A35" s="27"/>
      <c r="C35" s="135" t="s">
        <v>100</v>
      </c>
      <c r="D35" s="136">
        <v>0</v>
      </c>
      <c r="E35" s="49">
        <v>1</v>
      </c>
      <c r="F35" s="49">
        <v>0</v>
      </c>
      <c r="G35" s="49">
        <v>2</v>
      </c>
      <c r="H35" s="49">
        <v>0</v>
      </c>
      <c r="I35" s="49">
        <v>5</v>
      </c>
      <c r="J35" s="49">
        <v>0</v>
      </c>
      <c r="K35" s="137">
        <v>0</v>
      </c>
      <c r="L35" s="138">
        <v>8</v>
      </c>
      <c r="M35" s="106"/>
      <c r="N35" s="27"/>
    </row>
    <row r="36" spans="1:14" ht="15.75" thickBot="1">
      <c r="A36" s="27"/>
      <c r="C36" s="135" t="s">
        <v>73</v>
      </c>
      <c r="D36" s="136">
        <v>0</v>
      </c>
      <c r="E36" s="49">
        <v>0</v>
      </c>
      <c r="F36" s="49">
        <v>0</v>
      </c>
      <c r="G36" s="49">
        <v>0</v>
      </c>
      <c r="H36" s="49">
        <v>1</v>
      </c>
      <c r="I36" s="49">
        <v>3</v>
      </c>
      <c r="J36" s="49">
        <v>0</v>
      </c>
      <c r="K36" s="137">
        <v>0</v>
      </c>
      <c r="L36" s="138">
        <v>4</v>
      </c>
      <c r="M36" s="106"/>
      <c r="N36" s="27"/>
    </row>
    <row r="37" spans="1:14" ht="15.75" thickBot="1">
      <c r="A37" s="27"/>
      <c r="C37" s="135" t="s">
        <v>75</v>
      </c>
      <c r="D37" s="136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137">
        <v>0</v>
      </c>
      <c r="L37" s="138">
        <v>0</v>
      </c>
      <c r="M37" s="106"/>
      <c r="N37" s="27"/>
    </row>
    <row r="38" spans="1:14" ht="15.75" thickBot="1">
      <c r="A38" s="27"/>
      <c r="C38" s="135" t="s">
        <v>90</v>
      </c>
      <c r="D38" s="136">
        <v>0</v>
      </c>
      <c r="E38" s="49">
        <v>0</v>
      </c>
      <c r="F38" s="49">
        <v>0</v>
      </c>
      <c r="G38" s="49">
        <v>0</v>
      </c>
      <c r="H38" s="49">
        <v>0</v>
      </c>
      <c r="I38" s="49">
        <v>6</v>
      </c>
      <c r="J38" s="49">
        <v>0</v>
      </c>
      <c r="K38" s="137">
        <v>0</v>
      </c>
      <c r="L38" s="138">
        <v>6</v>
      </c>
      <c r="M38" s="106"/>
      <c r="N38" s="27"/>
    </row>
    <row r="39" spans="1:14" ht="15.75" thickBot="1">
      <c r="A39" s="27"/>
      <c r="C39" s="135" t="s">
        <v>76</v>
      </c>
      <c r="D39" s="136">
        <v>0</v>
      </c>
      <c r="E39" s="49">
        <v>0</v>
      </c>
      <c r="F39" s="49">
        <v>0</v>
      </c>
      <c r="G39" s="49">
        <v>0</v>
      </c>
      <c r="H39" s="49">
        <v>0</v>
      </c>
      <c r="I39" s="49">
        <v>1</v>
      </c>
      <c r="J39" s="49">
        <v>0</v>
      </c>
      <c r="K39" s="137">
        <v>0</v>
      </c>
      <c r="L39" s="138">
        <v>1</v>
      </c>
      <c r="M39" s="106"/>
      <c r="N39" s="27"/>
    </row>
    <row r="40" spans="1:14" ht="15.75" thickBot="1">
      <c r="A40" s="27"/>
      <c r="C40" s="135" t="s">
        <v>112</v>
      </c>
      <c r="D40" s="136">
        <v>0</v>
      </c>
      <c r="E40" s="49">
        <v>0</v>
      </c>
      <c r="F40" s="49">
        <v>0</v>
      </c>
      <c r="G40" s="49">
        <v>0</v>
      </c>
      <c r="H40" s="49">
        <v>0</v>
      </c>
      <c r="I40" s="150">
        <v>4</v>
      </c>
      <c r="J40" s="49">
        <v>0</v>
      </c>
      <c r="K40" s="137">
        <v>0</v>
      </c>
      <c r="L40" s="138">
        <v>4</v>
      </c>
      <c r="M40" s="106"/>
      <c r="N40" s="27"/>
    </row>
    <row r="41" spans="1:14" ht="15.75" thickBot="1">
      <c r="A41" s="27"/>
      <c r="C41" s="135" t="s">
        <v>101</v>
      </c>
      <c r="D41" s="136">
        <v>0</v>
      </c>
      <c r="E41" s="49">
        <v>0</v>
      </c>
      <c r="F41" s="49">
        <v>0</v>
      </c>
      <c r="G41" s="49">
        <v>0</v>
      </c>
      <c r="H41" s="49">
        <v>0</v>
      </c>
      <c r="I41" s="49">
        <v>2</v>
      </c>
      <c r="J41" s="49">
        <v>0</v>
      </c>
      <c r="K41" s="137">
        <v>0</v>
      </c>
      <c r="L41" s="138">
        <v>2</v>
      </c>
      <c r="M41" s="106"/>
      <c r="N41" s="27"/>
    </row>
    <row r="42" spans="1:14" ht="15.75" thickBot="1">
      <c r="A42" s="27"/>
      <c r="C42" s="135" t="s">
        <v>119</v>
      </c>
      <c r="D42" s="136">
        <v>1</v>
      </c>
      <c r="E42" s="49">
        <v>0</v>
      </c>
      <c r="F42" s="49">
        <v>6</v>
      </c>
      <c r="G42" s="49">
        <v>11</v>
      </c>
      <c r="H42" s="49">
        <v>25</v>
      </c>
      <c r="I42" s="49">
        <v>57</v>
      </c>
      <c r="J42" s="49">
        <v>0</v>
      </c>
      <c r="K42" s="137">
        <v>0</v>
      </c>
      <c r="L42" s="138">
        <v>100</v>
      </c>
      <c r="M42" s="106"/>
      <c r="N42" s="27"/>
    </row>
    <row r="43" spans="1:14" ht="15.75" thickBot="1">
      <c r="A43" s="27"/>
      <c r="C43" s="135" t="s">
        <v>118</v>
      </c>
      <c r="D43" s="136">
        <v>0</v>
      </c>
      <c r="E43" s="49">
        <v>1</v>
      </c>
      <c r="F43" s="49">
        <v>0</v>
      </c>
      <c r="G43" s="49">
        <v>8</v>
      </c>
      <c r="H43" s="49">
        <v>19</v>
      </c>
      <c r="I43" s="49">
        <v>33</v>
      </c>
      <c r="J43" s="49">
        <v>2</v>
      </c>
      <c r="K43" s="137">
        <v>0</v>
      </c>
      <c r="L43" s="138">
        <v>63</v>
      </c>
      <c r="M43" s="106"/>
      <c r="N43" s="27"/>
    </row>
    <row r="44" spans="1:14" ht="15.75" thickBot="1">
      <c r="A44" s="27"/>
      <c r="C44" s="135" t="s">
        <v>116</v>
      </c>
      <c r="D44" s="136">
        <v>0</v>
      </c>
      <c r="E44" s="49">
        <v>2</v>
      </c>
      <c r="F44" s="49">
        <v>6</v>
      </c>
      <c r="G44" s="49">
        <v>8</v>
      </c>
      <c r="H44" s="49">
        <v>9</v>
      </c>
      <c r="I44" s="49">
        <v>18</v>
      </c>
      <c r="J44" s="49">
        <v>0</v>
      </c>
      <c r="K44" s="137">
        <v>0</v>
      </c>
      <c r="L44" s="138">
        <v>43</v>
      </c>
      <c r="M44" s="106"/>
      <c r="N44" s="27"/>
    </row>
    <row r="45" spans="1:14" ht="15.75" thickBot="1">
      <c r="A45" s="27"/>
      <c r="C45" s="135" t="s">
        <v>91</v>
      </c>
      <c r="D45" s="136">
        <v>1</v>
      </c>
      <c r="E45" s="49">
        <v>0</v>
      </c>
      <c r="F45" s="49">
        <v>0</v>
      </c>
      <c r="G45" s="49">
        <v>2</v>
      </c>
      <c r="H45" s="49">
        <v>1</v>
      </c>
      <c r="I45" s="49">
        <v>2</v>
      </c>
      <c r="J45" s="49">
        <v>0</v>
      </c>
      <c r="K45" s="137">
        <v>0</v>
      </c>
      <c r="L45" s="138">
        <v>6</v>
      </c>
      <c r="M45" s="106"/>
      <c r="N45" s="27"/>
    </row>
    <row r="46" spans="1:14" ht="15.75" thickBot="1">
      <c r="A46" s="27"/>
      <c r="C46" s="135" t="s">
        <v>110</v>
      </c>
      <c r="D46" s="136">
        <v>0</v>
      </c>
      <c r="E46" s="49">
        <v>0</v>
      </c>
      <c r="F46" s="49">
        <v>0</v>
      </c>
      <c r="G46" s="49">
        <v>2</v>
      </c>
      <c r="H46" s="49">
        <v>1</v>
      </c>
      <c r="I46" s="49">
        <v>5</v>
      </c>
      <c r="J46" s="49">
        <v>0</v>
      </c>
      <c r="K46" s="137">
        <v>0</v>
      </c>
      <c r="L46" s="138">
        <v>8</v>
      </c>
      <c r="M46" s="106"/>
      <c r="N46" s="27"/>
    </row>
    <row r="47" spans="1:14" ht="15.75" thickBot="1">
      <c r="A47" s="27"/>
      <c r="C47" s="135" t="s">
        <v>103</v>
      </c>
      <c r="D47" s="136">
        <v>0</v>
      </c>
      <c r="E47" s="49">
        <v>0</v>
      </c>
      <c r="F47" s="49">
        <v>0</v>
      </c>
      <c r="G47" s="49">
        <v>0</v>
      </c>
      <c r="H47" s="49">
        <v>1</v>
      </c>
      <c r="I47" s="49">
        <v>13</v>
      </c>
      <c r="J47" s="49">
        <v>0</v>
      </c>
      <c r="K47" s="137">
        <v>0</v>
      </c>
      <c r="L47" s="138">
        <v>14</v>
      </c>
      <c r="M47" s="106"/>
      <c r="N47" s="27"/>
    </row>
    <row r="48" spans="1:14" ht="15.75" thickBot="1">
      <c r="A48" s="27"/>
      <c r="C48" s="135" t="s">
        <v>95</v>
      </c>
      <c r="D48" s="136">
        <v>0</v>
      </c>
      <c r="E48" s="49">
        <v>0</v>
      </c>
      <c r="F48" s="49">
        <v>0</v>
      </c>
      <c r="G48" s="49">
        <v>0</v>
      </c>
      <c r="H48" s="49">
        <v>1</v>
      </c>
      <c r="I48" s="49">
        <v>4</v>
      </c>
      <c r="J48" s="49">
        <v>1</v>
      </c>
      <c r="K48" s="137">
        <v>0</v>
      </c>
      <c r="L48" s="138">
        <v>6</v>
      </c>
      <c r="M48" s="106"/>
      <c r="N48" s="27"/>
    </row>
    <row r="49" spans="1:14" ht="15.75" thickBot="1">
      <c r="A49" s="27"/>
      <c r="C49" s="135" t="s">
        <v>78</v>
      </c>
      <c r="D49" s="136">
        <v>0</v>
      </c>
      <c r="E49" s="49">
        <v>0</v>
      </c>
      <c r="F49" s="49">
        <v>0</v>
      </c>
      <c r="G49" s="49">
        <v>0</v>
      </c>
      <c r="H49" s="49">
        <v>0</v>
      </c>
      <c r="I49" s="49">
        <v>1</v>
      </c>
      <c r="J49" s="49">
        <v>0</v>
      </c>
      <c r="K49" s="137">
        <v>0</v>
      </c>
      <c r="L49" s="138">
        <v>1</v>
      </c>
      <c r="M49" s="106"/>
      <c r="N49" s="27"/>
    </row>
    <row r="50" spans="1:14" ht="15.75" thickBot="1">
      <c r="A50" s="27"/>
      <c r="C50" s="135" t="s">
        <v>80</v>
      </c>
      <c r="D50" s="136">
        <v>0</v>
      </c>
      <c r="E50" s="49">
        <v>0</v>
      </c>
      <c r="F50" s="49">
        <v>0</v>
      </c>
      <c r="G50" s="49">
        <v>0</v>
      </c>
      <c r="H50" s="49">
        <v>0</v>
      </c>
      <c r="I50" s="49">
        <v>18</v>
      </c>
      <c r="J50" s="49">
        <v>12</v>
      </c>
      <c r="K50" s="137">
        <v>0</v>
      </c>
      <c r="L50" s="138">
        <v>30</v>
      </c>
      <c r="M50" s="106"/>
      <c r="N50" s="27"/>
    </row>
    <row r="51" spans="1:14" ht="15.75" thickBot="1">
      <c r="A51" s="27"/>
      <c r="C51" s="135" t="s">
        <v>81</v>
      </c>
      <c r="D51" s="136">
        <v>0</v>
      </c>
      <c r="E51" s="49">
        <v>0</v>
      </c>
      <c r="F51" s="49">
        <v>0</v>
      </c>
      <c r="G51" s="49">
        <v>1</v>
      </c>
      <c r="H51" s="49">
        <v>2</v>
      </c>
      <c r="I51" s="49">
        <v>3</v>
      </c>
      <c r="J51" s="49">
        <v>0</v>
      </c>
      <c r="K51" s="137">
        <v>0</v>
      </c>
      <c r="L51" s="138">
        <v>6</v>
      </c>
      <c r="M51" s="106"/>
      <c r="N51" s="27"/>
    </row>
    <row r="52" spans="1:14" ht="15.75" thickBot="1">
      <c r="A52" s="27"/>
      <c r="C52" s="135" t="s">
        <v>82</v>
      </c>
      <c r="D52" s="136">
        <v>0</v>
      </c>
      <c r="E52" s="136">
        <v>0</v>
      </c>
      <c r="F52" s="136">
        <v>0</v>
      </c>
      <c r="G52" s="136">
        <v>0</v>
      </c>
      <c r="H52" s="136">
        <v>0</v>
      </c>
      <c r="I52" s="136">
        <v>1</v>
      </c>
      <c r="J52" s="136">
        <v>0</v>
      </c>
      <c r="K52" s="136">
        <v>0</v>
      </c>
      <c r="L52" s="138">
        <v>1</v>
      </c>
      <c r="M52" s="106"/>
      <c r="N52" s="27"/>
    </row>
    <row r="53" spans="1:14" ht="15.75" thickBot="1">
      <c r="A53" s="27"/>
      <c r="C53" s="135" t="s">
        <v>83</v>
      </c>
      <c r="D53" s="136">
        <v>0</v>
      </c>
      <c r="E53" s="136">
        <v>0</v>
      </c>
      <c r="F53" s="136">
        <v>0</v>
      </c>
      <c r="G53" s="136">
        <v>0</v>
      </c>
      <c r="H53" s="136">
        <v>0</v>
      </c>
      <c r="I53" s="136">
        <v>1</v>
      </c>
      <c r="J53" s="136">
        <v>0</v>
      </c>
      <c r="K53" s="136">
        <v>0</v>
      </c>
      <c r="L53" s="138">
        <v>1</v>
      </c>
      <c r="M53" s="106"/>
      <c r="N53" s="27"/>
    </row>
    <row r="54" spans="1:14" ht="15.75" thickBot="1">
      <c r="A54" s="27"/>
      <c r="C54" s="135" t="s">
        <v>96</v>
      </c>
      <c r="D54" s="136">
        <v>0</v>
      </c>
      <c r="E54" s="136">
        <v>0</v>
      </c>
      <c r="F54" s="136">
        <v>0</v>
      </c>
      <c r="G54" s="136">
        <v>0</v>
      </c>
      <c r="H54" s="136">
        <v>1</v>
      </c>
      <c r="I54" s="136">
        <v>2</v>
      </c>
      <c r="J54" s="136">
        <v>1</v>
      </c>
      <c r="K54" s="136">
        <v>0</v>
      </c>
      <c r="L54" s="138">
        <v>4</v>
      </c>
      <c r="M54" s="106"/>
      <c r="N54" s="27"/>
    </row>
    <row r="55" spans="1:14" ht="15.75" thickBot="1">
      <c r="A55" s="27"/>
      <c r="C55" s="135" t="s">
        <v>107</v>
      </c>
      <c r="D55" s="136">
        <v>0</v>
      </c>
      <c r="E55" s="136">
        <v>0</v>
      </c>
      <c r="F55" s="136">
        <v>1</v>
      </c>
      <c r="G55" s="136">
        <v>1</v>
      </c>
      <c r="H55" s="136">
        <v>1</v>
      </c>
      <c r="I55" s="136">
        <v>3</v>
      </c>
      <c r="J55" s="136">
        <v>1</v>
      </c>
      <c r="K55" s="136">
        <v>0</v>
      </c>
      <c r="L55" s="138">
        <v>7</v>
      </c>
      <c r="M55" s="106"/>
      <c r="N55" s="27"/>
    </row>
    <row r="56" spans="1:14" ht="15.75" thickBot="1">
      <c r="A56" s="27"/>
      <c r="C56" s="135" t="s">
        <v>114</v>
      </c>
      <c r="D56" s="136">
        <v>0</v>
      </c>
      <c r="E56" s="136">
        <v>0</v>
      </c>
      <c r="F56" s="136">
        <v>0</v>
      </c>
      <c r="G56" s="136">
        <v>1</v>
      </c>
      <c r="H56" s="136">
        <v>4</v>
      </c>
      <c r="I56" s="136">
        <v>19</v>
      </c>
      <c r="J56" s="136">
        <v>0</v>
      </c>
      <c r="K56" s="136">
        <v>0</v>
      </c>
      <c r="L56" s="138">
        <v>24</v>
      </c>
      <c r="M56" s="106"/>
      <c r="N56" s="27"/>
    </row>
    <row r="57" spans="1:14" ht="15.75" thickBot="1">
      <c r="A57" s="27"/>
      <c r="C57" s="135" t="s">
        <v>113</v>
      </c>
      <c r="D57" s="136">
        <v>0</v>
      </c>
      <c r="E57" s="136">
        <v>0</v>
      </c>
      <c r="F57" s="136">
        <v>0</v>
      </c>
      <c r="G57" s="136">
        <v>4</v>
      </c>
      <c r="H57" s="136">
        <v>3</v>
      </c>
      <c r="I57" s="136">
        <v>9</v>
      </c>
      <c r="J57" s="136">
        <v>0</v>
      </c>
      <c r="K57" s="136">
        <v>0</v>
      </c>
      <c r="L57" s="138">
        <v>16</v>
      </c>
      <c r="M57" s="106"/>
      <c r="N57" s="27"/>
    </row>
    <row r="58" spans="1:14" ht="15.75" thickBot="1">
      <c r="A58" s="27"/>
      <c r="C58" s="135" t="s">
        <v>117</v>
      </c>
      <c r="D58" s="136">
        <v>2</v>
      </c>
      <c r="E58" s="136">
        <v>0</v>
      </c>
      <c r="F58" s="136">
        <v>2</v>
      </c>
      <c r="G58" s="136">
        <v>3</v>
      </c>
      <c r="H58" s="136">
        <v>5</v>
      </c>
      <c r="I58" s="136">
        <v>35</v>
      </c>
      <c r="J58" s="136">
        <v>2</v>
      </c>
      <c r="K58" s="136">
        <v>0</v>
      </c>
      <c r="L58" s="138">
        <v>49</v>
      </c>
      <c r="M58" s="106"/>
      <c r="N58" s="27"/>
    </row>
    <row r="59" spans="1:14" ht="15.75" thickBot="1">
      <c r="A59" s="27"/>
      <c r="N59" s="27"/>
    </row>
    <row r="60" spans="1:14" ht="16.5" thickBot="1">
      <c r="A60" s="27"/>
      <c r="D60" s="246">
        <f t="shared" ref="D60:L60" si="0">SUM(D7:D59)</f>
        <v>8</v>
      </c>
      <c r="E60" s="246">
        <f t="shared" si="0"/>
        <v>6</v>
      </c>
      <c r="F60" s="246">
        <f t="shared" si="0"/>
        <v>20</v>
      </c>
      <c r="G60" s="246">
        <f t="shared" si="0"/>
        <v>64</v>
      </c>
      <c r="H60" s="246">
        <f t="shared" si="0"/>
        <v>105</v>
      </c>
      <c r="I60" s="246">
        <f t="shared" si="0"/>
        <v>335</v>
      </c>
      <c r="J60" s="246">
        <f t="shared" si="0"/>
        <v>22</v>
      </c>
      <c r="K60" s="245">
        <f t="shared" si="0"/>
        <v>0</v>
      </c>
      <c r="L60" s="171">
        <f t="shared" si="0"/>
        <v>560</v>
      </c>
      <c r="M60" s="247"/>
      <c r="N60" s="27"/>
    </row>
    <row r="61" spans="1:14">
      <c r="A61" s="27"/>
      <c r="N61" s="27"/>
    </row>
    <row r="62" spans="1:14">
      <c r="A62" s="27"/>
      <c r="N62" s="27"/>
    </row>
    <row r="63" spans="1:14">
      <c r="A63" s="27"/>
      <c r="N63" s="27"/>
    </row>
    <row r="64" spans="1:14">
      <c r="A64" s="27"/>
      <c r="N64" s="27"/>
    </row>
    <row r="65" spans="1:14">
      <c r="A65" s="27"/>
      <c r="N65" s="27"/>
    </row>
    <row r="66" spans="1:14">
      <c r="A66" s="27"/>
      <c r="N66" s="27"/>
    </row>
    <row r="67" spans="1:14">
      <c r="A67" s="27"/>
      <c r="N67" s="27"/>
    </row>
    <row r="68" spans="1:14">
      <c r="A68" s="27"/>
      <c r="N68" s="27"/>
    </row>
    <row r="69" spans="1:14">
      <c r="A69" s="27"/>
      <c r="N69" s="27"/>
    </row>
    <row r="70" spans="1:14">
      <c r="A70" s="27"/>
      <c r="N70" s="27"/>
    </row>
    <row r="71" spans="1:14">
      <c r="A71" s="27"/>
      <c r="N71" s="27"/>
    </row>
    <row r="72" spans="1:14">
      <c r="A72" s="27"/>
      <c r="N72" s="27"/>
    </row>
    <row r="73" spans="1:14">
      <c r="A73" s="27"/>
      <c r="N73" s="27"/>
    </row>
    <row r="74" spans="1:14">
      <c r="A74" s="27"/>
      <c r="N74" s="27"/>
    </row>
    <row r="75" spans="1:14">
      <c r="A75" s="27"/>
      <c r="N75" s="27"/>
    </row>
    <row r="76" spans="1:14">
      <c r="A76" s="27"/>
      <c r="N76" s="27"/>
    </row>
    <row r="77" spans="1:14">
      <c r="A77" s="27"/>
      <c r="N77" s="27"/>
    </row>
    <row r="78" spans="1:14">
      <c r="A78" s="27"/>
      <c r="N78" s="27"/>
    </row>
    <row r="79" spans="1:14">
      <c r="A79" s="27"/>
      <c r="N79" s="27"/>
    </row>
    <row r="80" spans="1:14">
      <c r="A80" s="27"/>
      <c r="N80" s="27"/>
    </row>
    <row r="81" spans="1:14">
      <c r="A81" s="27"/>
      <c r="N81" s="27"/>
    </row>
    <row r="82" spans="1:14">
      <c r="A82" s="27"/>
      <c r="N82" s="27"/>
    </row>
    <row r="83" spans="1:14">
      <c r="A83" s="27"/>
      <c r="N83" s="27"/>
    </row>
    <row r="84" spans="1:14">
      <c r="A84" s="27"/>
      <c r="N84" s="27"/>
    </row>
    <row r="85" spans="1:14">
      <c r="A85" s="27"/>
      <c r="N85" s="27"/>
    </row>
    <row r="86" spans="1:14">
      <c r="A86" s="27"/>
      <c r="N86" s="27"/>
    </row>
    <row r="87" spans="1:14">
      <c r="A87" s="27"/>
      <c r="N87" s="27"/>
    </row>
    <row r="88" spans="1:14">
      <c r="A88" s="27"/>
      <c r="N88" s="27"/>
    </row>
    <row r="89" spans="1:14">
      <c r="A89" s="27"/>
      <c r="N89" s="27"/>
    </row>
    <row r="90" spans="1:14">
      <c r="A90" s="27"/>
      <c r="N90" s="27"/>
    </row>
    <row r="91" spans="1:14">
      <c r="A91" s="27"/>
      <c r="N91" s="27"/>
    </row>
    <row r="92" spans="1:14">
      <c r="A92" s="27"/>
      <c r="N92" s="27"/>
    </row>
    <row r="93" spans="1:14">
      <c r="A93" s="27"/>
      <c r="N93" s="27"/>
    </row>
    <row r="94" spans="1:14" ht="21">
      <c r="A94" s="27"/>
      <c r="C94" s="798" t="s">
        <v>259</v>
      </c>
      <c r="D94" s="799"/>
      <c r="E94" s="799"/>
      <c r="F94" s="799"/>
      <c r="G94" s="799"/>
      <c r="H94" s="799"/>
      <c r="I94" s="799"/>
      <c r="J94" s="799"/>
      <c r="K94" s="799"/>
      <c r="L94" s="799"/>
      <c r="M94" s="243"/>
      <c r="N94" s="27"/>
    </row>
    <row r="95" spans="1:14">
      <c r="A95" s="27"/>
      <c r="N95" s="27"/>
    </row>
    <row r="96" spans="1:14">
      <c r="A96" s="27"/>
      <c r="N96" s="27"/>
    </row>
    <row r="97" spans="1:14">
      <c r="A97" s="27"/>
      <c r="N97" s="27"/>
    </row>
    <row r="98" spans="1:14">
      <c r="A98" s="27"/>
      <c r="N98" s="27"/>
    </row>
    <row r="99" spans="1:14" ht="15.75" thickBot="1">
      <c r="A99" s="27"/>
      <c r="N99" s="27"/>
    </row>
    <row r="100" spans="1:14" ht="24.75" thickBot="1">
      <c r="A100" s="27"/>
      <c r="D100" s="811" t="s">
        <v>58</v>
      </c>
      <c r="E100" s="812"/>
      <c r="F100" s="813"/>
      <c r="G100" s="256" t="s">
        <v>220</v>
      </c>
      <c r="N100" s="27"/>
    </row>
    <row r="101" spans="1:14">
      <c r="A101" s="27"/>
      <c r="D101" s="818" t="s">
        <v>49</v>
      </c>
      <c r="E101" s="819"/>
      <c r="F101" s="819"/>
      <c r="G101" s="257">
        <v>8</v>
      </c>
      <c r="N101" s="27"/>
    </row>
    <row r="102" spans="1:14">
      <c r="A102" s="27"/>
      <c r="D102" s="817" t="s">
        <v>50</v>
      </c>
      <c r="E102" s="814"/>
      <c r="F102" s="814"/>
      <c r="G102" s="258">
        <v>6</v>
      </c>
      <c r="N102" s="27"/>
    </row>
    <row r="103" spans="1:14">
      <c r="A103" s="27"/>
      <c r="D103" s="817" t="s">
        <v>51</v>
      </c>
      <c r="E103" s="814"/>
      <c r="F103" s="814"/>
      <c r="G103" s="258">
        <v>20</v>
      </c>
      <c r="N103" s="27"/>
    </row>
    <row r="104" spans="1:14">
      <c r="A104" s="27"/>
      <c r="D104" s="817" t="s">
        <v>52</v>
      </c>
      <c r="E104" s="814"/>
      <c r="F104" s="814"/>
      <c r="G104" s="258">
        <v>64</v>
      </c>
      <c r="N104" s="27"/>
    </row>
    <row r="105" spans="1:14" ht="15" customHeight="1">
      <c r="A105" s="27"/>
      <c r="D105" s="817" t="s">
        <v>53</v>
      </c>
      <c r="E105" s="814"/>
      <c r="F105" s="814"/>
      <c r="G105" s="258">
        <v>105</v>
      </c>
      <c r="N105" s="27"/>
    </row>
    <row r="106" spans="1:14" ht="15" customHeight="1">
      <c r="A106" s="27"/>
      <c r="D106" s="817" t="s">
        <v>54</v>
      </c>
      <c r="E106" s="814"/>
      <c r="F106" s="814"/>
      <c r="G106" s="258">
        <v>335</v>
      </c>
      <c r="N106" s="27"/>
    </row>
    <row r="107" spans="1:14">
      <c r="A107" s="27"/>
      <c r="D107" s="817" t="s">
        <v>55</v>
      </c>
      <c r="E107" s="814"/>
      <c r="F107" s="814"/>
      <c r="G107" s="258">
        <v>22</v>
      </c>
      <c r="N107" s="27"/>
    </row>
    <row r="108" spans="1:14">
      <c r="A108" s="27"/>
      <c r="D108" s="817" t="s">
        <v>56</v>
      </c>
      <c r="E108" s="814"/>
      <c r="F108" s="814"/>
      <c r="G108" s="258">
        <v>0</v>
      </c>
      <c r="N108" s="27"/>
    </row>
    <row r="109" spans="1:14" ht="15.75" thickBot="1">
      <c r="A109" s="27"/>
      <c r="D109" s="815" t="s">
        <v>276</v>
      </c>
      <c r="E109" s="816"/>
      <c r="F109" s="816"/>
      <c r="G109" s="259">
        <v>0</v>
      </c>
      <c r="N109" s="27"/>
    </row>
    <row r="110" spans="1:14" ht="15.75" thickBot="1">
      <c r="A110" s="27"/>
      <c r="D110" s="249"/>
      <c r="E110" s="249"/>
      <c r="F110" s="249"/>
      <c r="G110" s="12"/>
      <c r="N110" s="27"/>
    </row>
    <row r="111" spans="1:14" ht="15.75" thickBot="1">
      <c r="A111" s="27"/>
      <c r="F111" s="97" t="s">
        <v>2</v>
      </c>
      <c r="G111" s="3">
        <f>SUM(G101:G109)</f>
        <v>560</v>
      </c>
      <c r="N111" s="27"/>
    </row>
    <row r="112" spans="1:14">
      <c r="A112" s="27"/>
      <c r="N112" s="27"/>
    </row>
    <row r="113" spans="1:14">
      <c r="A113" s="27"/>
      <c r="N113" s="27"/>
    </row>
    <row r="114" spans="1:14">
      <c r="A114" s="27"/>
      <c r="N114" s="27"/>
    </row>
    <row r="115" spans="1:14">
      <c r="A115" s="27"/>
      <c r="N115" s="27"/>
    </row>
    <row r="116" spans="1:14">
      <c r="A116" s="27"/>
      <c r="N116" s="27"/>
    </row>
    <row r="117" spans="1:14">
      <c r="A117" s="27"/>
      <c r="N117" s="27"/>
    </row>
    <row r="118" spans="1:14">
      <c r="A118" s="27"/>
      <c r="N118" s="27"/>
    </row>
    <row r="119" spans="1:14">
      <c r="A119" s="27"/>
      <c r="N119" s="27"/>
    </row>
    <row r="120" spans="1:14">
      <c r="A120" s="27"/>
      <c r="N120" s="27"/>
    </row>
    <row r="121" spans="1:14">
      <c r="A121" s="27"/>
      <c r="N121" s="27"/>
    </row>
    <row r="122" spans="1:14">
      <c r="A122" s="27"/>
      <c r="N122" s="27"/>
    </row>
    <row r="123" spans="1:14">
      <c r="A123" s="27"/>
      <c r="N123" s="27"/>
    </row>
    <row r="124" spans="1:14">
      <c r="A124" s="27"/>
      <c r="N124" s="27"/>
    </row>
    <row r="125" spans="1:14">
      <c r="A125" s="27"/>
      <c r="N125" s="27"/>
    </row>
    <row r="126" spans="1:14">
      <c r="A126" s="27"/>
      <c r="N126" s="27"/>
    </row>
    <row r="127" spans="1:14">
      <c r="A127" s="27"/>
      <c r="N127" s="27"/>
    </row>
    <row r="128" spans="1:14">
      <c r="A128" s="27"/>
      <c r="N128" s="27"/>
    </row>
    <row r="129" spans="1:14">
      <c r="A129" s="27"/>
      <c r="N129" s="27"/>
    </row>
    <row r="130" spans="1:14">
      <c r="A130" s="27"/>
      <c r="N130" s="27"/>
    </row>
    <row r="131" spans="1:14">
      <c r="A131" s="27"/>
      <c r="N131" s="27"/>
    </row>
    <row r="132" spans="1:14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</row>
  </sheetData>
  <mergeCells count="12">
    <mergeCell ref="D101:F101"/>
    <mergeCell ref="D102:F102"/>
    <mergeCell ref="D103:F103"/>
    <mergeCell ref="C2:L2"/>
    <mergeCell ref="C94:L94"/>
    <mergeCell ref="D100:F100"/>
    <mergeCell ref="D109:F109"/>
    <mergeCell ref="D104:F104"/>
    <mergeCell ref="D105:F105"/>
    <mergeCell ref="D106:F106"/>
    <mergeCell ref="D107:F107"/>
    <mergeCell ref="D108:F108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132"/>
  <sheetViews>
    <sheetView topLeftCell="A121" workbookViewId="0">
      <selection activeCell="E47" sqref="E47:G47"/>
    </sheetView>
  </sheetViews>
  <sheetFormatPr baseColWidth="10" defaultRowHeight="15"/>
  <cols>
    <col min="1" max="1" width="4.140625" style="122" customWidth="1"/>
    <col min="2" max="2" width="5.28515625" style="122" customWidth="1"/>
    <col min="3" max="3" width="37.42578125" style="122" customWidth="1"/>
    <col min="4" max="12" width="11.42578125" style="122"/>
    <col min="13" max="13" width="3.85546875" style="122" customWidth="1"/>
    <col min="14" max="14" width="3.7109375" style="122" customWidth="1"/>
    <col min="15" max="16384" width="11.42578125" style="122"/>
  </cols>
  <sheetData>
    <row r="1" spans="1:14" ht="15.75" thickBo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ht="21">
      <c r="A2" s="27"/>
      <c r="C2" s="806" t="s">
        <v>284</v>
      </c>
      <c r="D2" s="807"/>
      <c r="E2" s="807"/>
      <c r="F2" s="807"/>
      <c r="G2" s="807"/>
      <c r="H2" s="807"/>
      <c r="I2" s="807"/>
      <c r="J2" s="807"/>
      <c r="K2" s="807"/>
      <c r="L2" s="807"/>
      <c r="M2" s="341"/>
      <c r="N2" s="27"/>
    </row>
    <row r="3" spans="1:14">
      <c r="A3" s="27"/>
      <c r="N3" s="27"/>
    </row>
    <row r="4" spans="1:14">
      <c r="A4" s="27"/>
      <c r="N4" s="27"/>
    </row>
    <row r="5" spans="1:14" ht="15.75" thickBot="1">
      <c r="A5" s="27"/>
      <c r="N5" s="27"/>
    </row>
    <row r="6" spans="1:14" ht="36.75" customHeight="1" thickBot="1">
      <c r="A6" s="27"/>
      <c r="C6" s="124" t="s">
        <v>64</v>
      </c>
      <c r="D6" s="124" t="s">
        <v>213</v>
      </c>
      <c r="E6" s="124" t="s">
        <v>50</v>
      </c>
      <c r="F6" s="124" t="s">
        <v>214</v>
      </c>
      <c r="G6" s="124" t="s">
        <v>215</v>
      </c>
      <c r="H6" s="124" t="s">
        <v>216</v>
      </c>
      <c r="I6" s="124" t="s">
        <v>217</v>
      </c>
      <c r="J6" s="124" t="s">
        <v>218</v>
      </c>
      <c r="K6" s="124" t="s">
        <v>219</v>
      </c>
      <c r="L6" s="128" t="s">
        <v>233</v>
      </c>
      <c r="M6" s="189"/>
      <c r="N6" s="27"/>
    </row>
    <row r="7" spans="1:14" ht="15.75" thickBot="1">
      <c r="A7" s="27"/>
      <c r="C7" s="135" t="s">
        <v>104</v>
      </c>
      <c r="D7" s="136">
        <v>0</v>
      </c>
      <c r="E7" s="49">
        <v>3</v>
      </c>
      <c r="F7" s="49">
        <v>1</v>
      </c>
      <c r="G7" s="49">
        <v>0</v>
      </c>
      <c r="H7" s="49">
        <v>0</v>
      </c>
      <c r="I7" s="49">
        <v>2</v>
      </c>
      <c r="J7" s="49">
        <v>2</v>
      </c>
      <c r="K7" s="137">
        <v>0</v>
      </c>
      <c r="L7" s="138">
        <f t="shared" ref="L7:L38" si="0">SUM(D7:K7)</f>
        <v>8</v>
      </c>
      <c r="M7" s="106"/>
      <c r="N7" s="27"/>
    </row>
    <row r="8" spans="1:14" ht="15.75" thickBot="1">
      <c r="A8" s="27"/>
      <c r="C8" s="135" t="s">
        <v>85</v>
      </c>
      <c r="D8" s="136">
        <v>0</v>
      </c>
      <c r="E8" s="49">
        <v>1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137">
        <v>1</v>
      </c>
      <c r="L8" s="138">
        <f t="shared" si="0"/>
        <v>2</v>
      </c>
      <c r="M8" s="106"/>
      <c r="N8" s="27"/>
    </row>
    <row r="9" spans="1:14" ht="15.75" thickBot="1">
      <c r="A9" s="27"/>
      <c r="C9" s="135" t="s">
        <v>86</v>
      </c>
      <c r="D9" s="136">
        <v>0</v>
      </c>
      <c r="E9" s="49">
        <v>0</v>
      </c>
      <c r="F9" s="49">
        <v>0</v>
      </c>
      <c r="G9" s="49">
        <v>1</v>
      </c>
      <c r="H9" s="49">
        <v>0</v>
      </c>
      <c r="I9" s="49">
        <v>0</v>
      </c>
      <c r="J9" s="49">
        <v>0</v>
      </c>
      <c r="K9" s="137">
        <v>0</v>
      </c>
      <c r="L9" s="138">
        <f t="shared" si="0"/>
        <v>1</v>
      </c>
      <c r="M9" s="106"/>
      <c r="N9" s="27"/>
    </row>
    <row r="10" spans="1:14" ht="15.75" thickBot="1">
      <c r="A10" s="27"/>
      <c r="C10" s="135" t="s">
        <v>87</v>
      </c>
      <c r="D10" s="136">
        <v>1</v>
      </c>
      <c r="E10" s="49">
        <v>0</v>
      </c>
      <c r="F10" s="49">
        <v>10</v>
      </c>
      <c r="G10" s="49">
        <v>0</v>
      </c>
      <c r="H10" s="49">
        <v>0</v>
      </c>
      <c r="I10" s="49">
        <v>0</v>
      </c>
      <c r="J10" s="49">
        <v>0</v>
      </c>
      <c r="K10" s="137">
        <v>0</v>
      </c>
      <c r="L10" s="138">
        <f t="shared" si="0"/>
        <v>11</v>
      </c>
      <c r="M10" s="106"/>
      <c r="N10" s="27"/>
    </row>
    <row r="11" spans="1:14" ht="15.75" thickBot="1">
      <c r="A11" s="27"/>
      <c r="C11" s="135" t="s">
        <v>97</v>
      </c>
      <c r="D11" s="136">
        <v>0</v>
      </c>
      <c r="E11" s="49">
        <v>2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137">
        <v>0</v>
      </c>
      <c r="L11" s="138">
        <f t="shared" si="0"/>
        <v>2</v>
      </c>
      <c r="M11" s="106"/>
      <c r="N11" s="27"/>
    </row>
    <row r="12" spans="1:14" ht="15.75" thickBot="1">
      <c r="A12" s="27"/>
      <c r="C12" s="135" t="s">
        <v>92</v>
      </c>
      <c r="D12" s="136">
        <v>1</v>
      </c>
      <c r="E12" s="49">
        <v>2</v>
      </c>
      <c r="F12" s="49">
        <v>3</v>
      </c>
      <c r="G12" s="49">
        <v>0</v>
      </c>
      <c r="H12" s="49">
        <v>0</v>
      </c>
      <c r="I12" s="49">
        <v>0</v>
      </c>
      <c r="J12" s="49">
        <v>0</v>
      </c>
      <c r="K12" s="137">
        <v>0</v>
      </c>
      <c r="L12" s="138">
        <f t="shared" si="0"/>
        <v>6</v>
      </c>
      <c r="M12" s="106"/>
      <c r="N12" s="27"/>
    </row>
    <row r="13" spans="1:14" ht="15.75" thickBot="1">
      <c r="A13" s="27"/>
      <c r="C13" s="135" t="s">
        <v>68</v>
      </c>
      <c r="D13" s="136">
        <v>0</v>
      </c>
      <c r="E13" s="49">
        <v>0</v>
      </c>
      <c r="F13" s="49">
        <v>0</v>
      </c>
      <c r="G13" s="49">
        <v>1</v>
      </c>
      <c r="H13" s="49">
        <v>0</v>
      </c>
      <c r="I13" s="49">
        <v>0</v>
      </c>
      <c r="J13" s="49">
        <v>0</v>
      </c>
      <c r="K13" s="137">
        <v>0</v>
      </c>
      <c r="L13" s="138">
        <f t="shared" si="0"/>
        <v>1</v>
      </c>
      <c r="M13" s="106"/>
      <c r="N13" s="27"/>
    </row>
    <row r="14" spans="1:14" ht="15.75" thickBot="1">
      <c r="A14" s="27"/>
      <c r="C14" s="135" t="s">
        <v>69</v>
      </c>
      <c r="D14" s="136">
        <v>0</v>
      </c>
      <c r="E14" s="49">
        <v>2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137">
        <v>0</v>
      </c>
      <c r="L14" s="138">
        <f t="shared" si="0"/>
        <v>2</v>
      </c>
      <c r="M14" s="106"/>
      <c r="N14" s="27"/>
    </row>
    <row r="15" spans="1:14" ht="15.75" thickBot="1">
      <c r="A15" s="27"/>
      <c r="C15" s="135" t="s">
        <v>257</v>
      </c>
      <c r="D15" s="136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137">
        <v>0</v>
      </c>
      <c r="L15" s="138">
        <f t="shared" si="0"/>
        <v>0</v>
      </c>
      <c r="M15" s="106"/>
      <c r="N15" s="27"/>
    </row>
    <row r="16" spans="1:14" ht="15.75" thickBot="1">
      <c r="A16" s="27"/>
      <c r="C16" s="135" t="s">
        <v>269</v>
      </c>
      <c r="D16" s="136">
        <v>0</v>
      </c>
      <c r="E16" s="49">
        <v>0</v>
      </c>
      <c r="F16" s="49">
        <v>0</v>
      </c>
      <c r="G16" s="49">
        <v>1</v>
      </c>
      <c r="H16" s="49">
        <v>0</v>
      </c>
      <c r="I16" s="49">
        <v>0</v>
      </c>
      <c r="J16" s="49">
        <v>0</v>
      </c>
      <c r="K16" s="137">
        <v>0</v>
      </c>
      <c r="L16" s="138">
        <f t="shared" si="0"/>
        <v>1</v>
      </c>
      <c r="M16" s="106"/>
      <c r="N16" s="27"/>
    </row>
    <row r="17" spans="1:14" ht="15.75" thickBot="1">
      <c r="A17" s="27"/>
      <c r="C17" s="135" t="s">
        <v>88</v>
      </c>
      <c r="D17" s="136">
        <v>0</v>
      </c>
      <c r="E17" s="49">
        <v>0</v>
      </c>
      <c r="F17" s="49">
        <v>2</v>
      </c>
      <c r="G17" s="49">
        <v>0</v>
      </c>
      <c r="H17" s="49">
        <v>0</v>
      </c>
      <c r="I17" s="49">
        <v>0</v>
      </c>
      <c r="J17" s="49">
        <v>1</v>
      </c>
      <c r="K17" s="137">
        <v>0</v>
      </c>
      <c r="L17" s="138">
        <f t="shared" si="0"/>
        <v>3</v>
      </c>
      <c r="M17" s="106"/>
      <c r="N17" s="27"/>
    </row>
    <row r="18" spans="1:14" ht="15.75" thickBot="1">
      <c r="A18" s="27"/>
      <c r="C18" s="135" t="s">
        <v>223</v>
      </c>
      <c r="D18" s="136">
        <v>1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137">
        <v>0</v>
      </c>
      <c r="L18" s="138">
        <f t="shared" si="0"/>
        <v>1</v>
      </c>
      <c r="M18" s="106"/>
      <c r="N18" s="27"/>
    </row>
    <row r="19" spans="1:14" ht="15.75" thickBot="1">
      <c r="A19" s="27"/>
      <c r="C19" s="135" t="s">
        <v>67</v>
      </c>
      <c r="D19" s="136">
        <v>0</v>
      </c>
      <c r="E19" s="49">
        <v>0</v>
      </c>
      <c r="F19" s="49">
        <v>0</v>
      </c>
      <c r="G19" s="49">
        <v>0</v>
      </c>
      <c r="H19" s="49">
        <v>4</v>
      </c>
      <c r="I19" s="49">
        <v>0</v>
      </c>
      <c r="J19" s="49">
        <v>0</v>
      </c>
      <c r="K19" s="137">
        <v>0</v>
      </c>
      <c r="L19" s="138">
        <f t="shared" si="0"/>
        <v>4</v>
      </c>
      <c r="M19" s="106"/>
      <c r="N19" s="27"/>
    </row>
    <row r="20" spans="1:14" ht="15.75" thickBot="1">
      <c r="A20" s="27"/>
      <c r="C20" s="135" t="s">
        <v>93</v>
      </c>
      <c r="D20" s="136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137">
        <v>0</v>
      </c>
      <c r="L20" s="138">
        <f t="shared" si="0"/>
        <v>0</v>
      </c>
      <c r="M20" s="106"/>
      <c r="N20" s="27"/>
    </row>
    <row r="21" spans="1:14" ht="15.75" thickBot="1">
      <c r="A21" s="27"/>
      <c r="C21" s="135" t="s">
        <v>105</v>
      </c>
      <c r="D21" s="136">
        <v>8</v>
      </c>
      <c r="E21" s="49">
        <v>0</v>
      </c>
      <c r="F21" s="49">
        <v>0</v>
      </c>
      <c r="G21" s="49">
        <v>1</v>
      </c>
      <c r="H21" s="49">
        <v>2</v>
      </c>
      <c r="I21" s="49">
        <v>1</v>
      </c>
      <c r="J21" s="49">
        <v>1</v>
      </c>
      <c r="K21" s="137">
        <v>0</v>
      </c>
      <c r="L21" s="138">
        <f t="shared" si="0"/>
        <v>13</v>
      </c>
      <c r="M21" s="106"/>
      <c r="N21" s="27"/>
    </row>
    <row r="22" spans="1:14" ht="15.75" thickBot="1">
      <c r="A22" s="27"/>
      <c r="C22" s="135" t="s">
        <v>70</v>
      </c>
      <c r="D22" s="136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137">
        <v>0</v>
      </c>
      <c r="L22" s="138">
        <f t="shared" si="0"/>
        <v>0</v>
      </c>
      <c r="M22" s="106"/>
      <c r="N22" s="27"/>
    </row>
    <row r="23" spans="1:14" ht="15.75" thickBot="1">
      <c r="A23" s="27"/>
      <c r="C23" s="135" t="s">
        <v>106</v>
      </c>
      <c r="D23" s="136">
        <v>0</v>
      </c>
      <c r="E23" s="49">
        <v>0</v>
      </c>
      <c r="F23" s="49">
        <v>0</v>
      </c>
      <c r="G23" s="49">
        <v>13</v>
      </c>
      <c r="H23" s="49">
        <v>0</v>
      </c>
      <c r="I23" s="49">
        <v>0</v>
      </c>
      <c r="J23" s="49">
        <v>0</v>
      </c>
      <c r="K23" s="137">
        <v>0</v>
      </c>
      <c r="L23" s="138">
        <f t="shared" si="0"/>
        <v>13</v>
      </c>
      <c r="M23" s="106"/>
      <c r="N23" s="27"/>
    </row>
    <row r="24" spans="1:14" ht="15.75" thickBot="1">
      <c r="A24" s="27"/>
      <c r="C24" s="135" t="s">
        <v>111</v>
      </c>
      <c r="D24" s="136">
        <v>5</v>
      </c>
      <c r="E24" s="49">
        <v>0</v>
      </c>
      <c r="F24" s="49">
        <v>0</v>
      </c>
      <c r="G24" s="150">
        <v>0</v>
      </c>
      <c r="H24" s="49">
        <v>1</v>
      </c>
      <c r="I24" s="49">
        <v>1</v>
      </c>
      <c r="J24" s="49">
        <v>0</v>
      </c>
      <c r="K24" s="137">
        <v>0</v>
      </c>
      <c r="L24" s="138">
        <f t="shared" si="0"/>
        <v>7</v>
      </c>
      <c r="M24" s="106"/>
      <c r="N24" s="27"/>
    </row>
    <row r="25" spans="1:14" ht="15.75" thickBot="1">
      <c r="A25" s="27"/>
      <c r="C25" s="135" t="s">
        <v>102</v>
      </c>
      <c r="D25" s="136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137">
        <v>0</v>
      </c>
      <c r="L25" s="138">
        <f t="shared" si="0"/>
        <v>0</v>
      </c>
      <c r="M25" s="106"/>
      <c r="N25" s="27"/>
    </row>
    <row r="26" spans="1:14" ht="15.75" thickBot="1">
      <c r="A26" s="27"/>
      <c r="C26" s="135" t="s">
        <v>98</v>
      </c>
      <c r="D26" s="136">
        <v>0</v>
      </c>
      <c r="E26" s="49">
        <v>0</v>
      </c>
      <c r="F26" s="49">
        <v>0</v>
      </c>
      <c r="G26" s="49">
        <v>3</v>
      </c>
      <c r="H26" s="49">
        <v>0</v>
      </c>
      <c r="I26" s="49">
        <v>0</v>
      </c>
      <c r="J26" s="49">
        <v>0</v>
      </c>
      <c r="K26" s="137">
        <v>0</v>
      </c>
      <c r="L26" s="138">
        <f t="shared" si="0"/>
        <v>3</v>
      </c>
      <c r="M26" s="106"/>
      <c r="N26" s="27"/>
    </row>
    <row r="27" spans="1:14" ht="15.75" thickBot="1">
      <c r="A27" s="27"/>
      <c r="C27" s="135" t="s">
        <v>108</v>
      </c>
      <c r="D27" s="136">
        <v>1</v>
      </c>
      <c r="E27" s="49">
        <v>0</v>
      </c>
      <c r="F27" s="49">
        <v>2</v>
      </c>
      <c r="G27" s="49">
        <v>0</v>
      </c>
      <c r="H27" s="49">
        <v>0</v>
      </c>
      <c r="I27" s="49">
        <v>0</v>
      </c>
      <c r="J27" s="49">
        <v>0</v>
      </c>
      <c r="K27" s="137">
        <v>0</v>
      </c>
      <c r="L27" s="138">
        <f t="shared" si="0"/>
        <v>3</v>
      </c>
      <c r="M27" s="106"/>
      <c r="N27" s="27"/>
    </row>
    <row r="28" spans="1:14" ht="15.75" thickBot="1">
      <c r="A28" s="27"/>
      <c r="C28" s="135" t="s">
        <v>89</v>
      </c>
      <c r="D28" s="136">
        <v>0</v>
      </c>
      <c r="E28" s="49">
        <v>0</v>
      </c>
      <c r="F28" s="49">
        <v>2</v>
      </c>
      <c r="G28" s="49">
        <v>0</v>
      </c>
      <c r="H28" s="49">
        <v>0</v>
      </c>
      <c r="I28" s="49">
        <v>0</v>
      </c>
      <c r="J28" s="49">
        <v>0</v>
      </c>
      <c r="K28" s="137">
        <v>0</v>
      </c>
      <c r="L28" s="138">
        <f t="shared" si="0"/>
        <v>2</v>
      </c>
      <c r="M28" s="106"/>
      <c r="N28" s="27"/>
    </row>
    <row r="29" spans="1:14" ht="15.75" thickBot="1">
      <c r="A29" s="27"/>
      <c r="C29" s="135" t="s">
        <v>94</v>
      </c>
      <c r="D29" s="136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137">
        <v>0</v>
      </c>
      <c r="L29" s="138">
        <f t="shared" si="0"/>
        <v>0</v>
      </c>
      <c r="M29" s="106"/>
      <c r="N29" s="27"/>
    </row>
    <row r="30" spans="1:14" ht="15.75" thickBot="1">
      <c r="A30" s="27"/>
      <c r="C30" s="135" t="s">
        <v>71</v>
      </c>
      <c r="D30" s="136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137">
        <v>0</v>
      </c>
      <c r="L30" s="138">
        <f t="shared" si="0"/>
        <v>0</v>
      </c>
      <c r="M30" s="106"/>
      <c r="N30" s="27"/>
    </row>
    <row r="31" spans="1:14" ht="15.75" thickBot="1">
      <c r="A31" s="27"/>
      <c r="C31" s="135" t="s">
        <v>109</v>
      </c>
      <c r="D31" s="136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5</v>
      </c>
      <c r="K31" s="137">
        <v>0</v>
      </c>
      <c r="L31" s="138">
        <f t="shared" si="0"/>
        <v>5</v>
      </c>
      <c r="M31" s="106"/>
      <c r="N31" s="27"/>
    </row>
    <row r="32" spans="1:14" ht="15.75" thickBot="1">
      <c r="A32" s="27"/>
      <c r="C32" s="135" t="s">
        <v>99</v>
      </c>
      <c r="D32" s="136">
        <v>0</v>
      </c>
      <c r="E32" s="49">
        <v>0</v>
      </c>
      <c r="F32" s="49">
        <v>1</v>
      </c>
      <c r="G32" s="49">
        <v>0</v>
      </c>
      <c r="H32" s="49">
        <v>0</v>
      </c>
      <c r="I32" s="49">
        <v>0</v>
      </c>
      <c r="J32" s="49">
        <v>0</v>
      </c>
      <c r="K32" s="137">
        <v>0</v>
      </c>
      <c r="L32" s="138">
        <f t="shared" si="0"/>
        <v>1</v>
      </c>
      <c r="M32" s="106"/>
      <c r="N32" s="27"/>
    </row>
    <row r="33" spans="1:14" ht="15.75" thickBot="1">
      <c r="A33" s="27"/>
      <c r="C33" s="135" t="s">
        <v>72</v>
      </c>
      <c r="D33" s="136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137">
        <v>0</v>
      </c>
      <c r="L33" s="138">
        <f t="shared" si="0"/>
        <v>0</v>
      </c>
      <c r="M33" s="106"/>
      <c r="N33" s="27"/>
    </row>
    <row r="34" spans="1:14" ht="15.75" thickBot="1">
      <c r="A34" s="27"/>
      <c r="C34" s="135" t="s">
        <v>115</v>
      </c>
      <c r="D34" s="136">
        <v>1</v>
      </c>
      <c r="E34" s="49">
        <v>8</v>
      </c>
      <c r="F34" s="49">
        <v>10</v>
      </c>
      <c r="G34" s="49">
        <v>4</v>
      </c>
      <c r="H34" s="49">
        <v>3</v>
      </c>
      <c r="I34" s="49">
        <v>4</v>
      </c>
      <c r="J34" s="49">
        <v>4</v>
      </c>
      <c r="K34" s="137">
        <v>0</v>
      </c>
      <c r="L34" s="138">
        <f t="shared" si="0"/>
        <v>34</v>
      </c>
      <c r="M34" s="106"/>
      <c r="N34" s="27"/>
    </row>
    <row r="35" spans="1:14" ht="15.75" thickBot="1">
      <c r="A35" s="27"/>
      <c r="C35" s="135" t="s">
        <v>100</v>
      </c>
      <c r="D35" s="136">
        <v>0</v>
      </c>
      <c r="E35" s="49">
        <v>1</v>
      </c>
      <c r="F35" s="49">
        <v>2</v>
      </c>
      <c r="G35" s="49">
        <v>0</v>
      </c>
      <c r="H35" s="49">
        <v>0</v>
      </c>
      <c r="I35" s="49">
        <v>0</v>
      </c>
      <c r="J35" s="49">
        <v>0</v>
      </c>
      <c r="K35" s="137">
        <v>0</v>
      </c>
      <c r="L35" s="138">
        <f t="shared" si="0"/>
        <v>3</v>
      </c>
      <c r="M35" s="106"/>
      <c r="N35" s="27"/>
    </row>
    <row r="36" spans="1:14" ht="15.75" thickBot="1">
      <c r="A36" s="27"/>
      <c r="C36" s="135" t="s">
        <v>73</v>
      </c>
      <c r="D36" s="136">
        <v>1</v>
      </c>
      <c r="E36" s="49">
        <v>1</v>
      </c>
      <c r="F36" s="49">
        <v>2</v>
      </c>
      <c r="G36" s="49">
        <v>0</v>
      </c>
      <c r="H36" s="49">
        <v>0</v>
      </c>
      <c r="I36" s="49">
        <v>2</v>
      </c>
      <c r="J36" s="49">
        <v>2</v>
      </c>
      <c r="K36" s="137">
        <v>0</v>
      </c>
      <c r="L36" s="138">
        <f t="shared" si="0"/>
        <v>8</v>
      </c>
      <c r="M36" s="106"/>
      <c r="N36" s="27"/>
    </row>
    <row r="37" spans="1:14" ht="15.75" thickBot="1">
      <c r="A37" s="27"/>
      <c r="C37" s="135" t="s">
        <v>75</v>
      </c>
      <c r="D37" s="136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137">
        <v>0</v>
      </c>
      <c r="L37" s="138">
        <f t="shared" si="0"/>
        <v>0</v>
      </c>
      <c r="M37" s="106"/>
      <c r="N37" s="27"/>
    </row>
    <row r="38" spans="1:14" ht="15.75" thickBot="1">
      <c r="A38" s="27"/>
      <c r="C38" s="135" t="s">
        <v>90</v>
      </c>
      <c r="D38" s="136">
        <v>0</v>
      </c>
      <c r="E38" s="49">
        <v>0</v>
      </c>
      <c r="F38" s="49">
        <v>0</v>
      </c>
      <c r="G38" s="49">
        <v>0</v>
      </c>
      <c r="H38" s="49">
        <v>3</v>
      </c>
      <c r="I38" s="49">
        <v>0</v>
      </c>
      <c r="J38" s="49">
        <v>0</v>
      </c>
      <c r="K38" s="137">
        <v>0</v>
      </c>
      <c r="L38" s="138">
        <f t="shared" si="0"/>
        <v>3</v>
      </c>
      <c r="M38" s="106"/>
      <c r="N38" s="27"/>
    </row>
    <row r="39" spans="1:14" ht="15.75" thickBot="1">
      <c r="A39" s="27"/>
      <c r="C39" s="135" t="s">
        <v>76</v>
      </c>
      <c r="D39" s="136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137">
        <v>0</v>
      </c>
      <c r="L39" s="138">
        <f t="shared" ref="L39:L58" si="1">SUM(D39:K39)</f>
        <v>0</v>
      </c>
      <c r="M39" s="106"/>
      <c r="N39" s="27"/>
    </row>
    <row r="40" spans="1:14" ht="15.75" thickBot="1">
      <c r="A40" s="27"/>
      <c r="C40" s="135" t="s">
        <v>112</v>
      </c>
      <c r="D40" s="136">
        <v>0</v>
      </c>
      <c r="E40" s="49">
        <v>0</v>
      </c>
      <c r="F40" s="49">
        <v>0</v>
      </c>
      <c r="G40" s="49">
        <v>0</v>
      </c>
      <c r="H40" s="49">
        <v>0</v>
      </c>
      <c r="I40" s="150">
        <v>0</v>
      </c>
      <c r="J40" s="49">
        <v>0</v>
      </c>
      <c r="K40" s="137">
        <v>0</v>
      </c>
      <c r="L40" s="138">
        <f t="shared" si="1"/>
        <v>0</v>
      </c>
      <c r="M40" s="106"/>
      <c r="N40" s="27"/>
    </row>
    <row r="41" spans="1:14" ht="15.75" thickBot="1">
      <c r="A41" s="27"/>
      <c r="C41" s="135" t="s">
        <v>101</v>
      </c>
      <c r="D41" s="136">
        <v>0</v>
      </c>
      <c r="E41" s="49">
        <v>1</v>
      </c>
      <c r="F41" s="49">
        <v>1</v>
      </c>
      <c r="G41" s="49">
        <v>0</v>
      </c>
      <c r="H41" s="49">
        <v>0</v>
      </c>
      <c r="I41" s="49">
        <v>0</v>
      </c>
      <c r="J41" s="49">
        <v>0</v>
      </c>
      <c r="K41" s="137">
        <v>0</v>
      </c>
      <c r="L41" s="138">
        <f t="shared" si="1"/>
        <v>2</v>
      </c>
      <c r="M41" s="106"/>
      <c r="N41" s="27"/>
    </row>
    <row r="42" spans="1:14" ht="15.75" thickBot="1">
      <c r="A42" s="27"/>
      <c r="C42" s="135" t="s">
        <v>119</v>
      </c>
      <c r="D42" s="136">
        <v>0</v>
      </c>
      <c r="E42" s="49">
        <v>0</v>
      </c>
      <c r="F42" s="49">
        <v>12</v>
      </c>
      <c r="G42" s="49">
        <v>23</v>
      </c>
      <c r="H42" s="49">
        <v>23</v>
      </c>
      <c r="I42" s="49">
        <v>19</v>
      </c>
      <c r="J42" s="49">
        <v>15</v>
      </c>
      <c r="K42" s="137">
        <v>2</v>
      </c>
      <c r="L42" s="138">
        <f t="shared" si="1"/>
        <v>94</v>
      </c>
      <c r="M42" s="106"/>
      <c r="N42" s="27"/>
    </row>
    <row r="43" spans="1:14" ht="15.75" thickBot="1">
      <c r="A43" s="27"/>
      <c r="C43" s="135" t="s">
        <v>118</v>
      </c>
      <c r="D43" s="136">
        <v>3</v>
      </c>
      <c r="E43" s="49">
        <v>3</v>
      </c>
      <c r="F43" s="49">
        <v>16</v>
      </c>
      <c r="G43" s="49">
        <v>13</v>
      </c>
      <c r="H43" s="49">
        <v>3</v>
      </c>
      <c r="I43" s="49">
        <v>14</v>
      </c>
      <c r="J43" s="49">
        <v>3</v>
      </c>
      <c r="K43" s="137">
        <v>0</v>
      </c>
      <c r="L43" s="138">
        <f t="shared" si="1"/>
        <v>55</v>
      </c>
      <c r="M43" s="106"/>
      <c r="N43" s="27"/>
    </row>
    <row r="44" spans="1:14" ht="15.75" thickBot="1">
      <c r="A44" s="27"/>
      <c r="C44" s="135" t="s">
        <v>116</v>
      </c>
      <c r="D44" s="136">
        <v>3</v>
      </c>
      <c r="E44" s="49">
        <v>0</v>
      </c>
      <c r="F44" s="49">
        <v>2</v>
      </c>
      <c r="G44" s="49">
        <v>0</v>
      </c>
      <c r="H44" s="49">
        <v>0</v>
      </c>
      <c r="I44" s="49">
        <v>0</v>
      </c>
      <c r="J44" s="49">
        <v>31</v>
      </c>
      <c r="K44" s="137">
        <v>0</v>
      </c>
      <c r="L44" s="138">
        <f t="shared" si="1"/>
        <v>36</v>
      </c>
      <c r="M44" s="106"/>
      <c r="N44" s="27"/>
    </row>
    <row r="45" spans="1:14" ht="15.75" thickBot="1">
      <c r="A45" s="27"/>
      <c r="C45" s="135" t="s">
        <v>91</v>
      </c>
      <c r="D45" s="136">
        <v>0</v>
      </c>
      <c r="E45" s="49">
        <v>0</v>
      </c>
      <c r="F45" s="49">
        <v>3</v>
      </c>
      <c r="G45" s="49">
        <v>1</v>
      </c>
      <c r="H45" s="49">
        <v>0</v>
      </c>
      <c r="I45" s="49">
        <v>4</v>
      </c>
      <c r="J45" s="49">
        <v>1</v>
      </c>
      <c r="K45" s="137">
        <v>0</v>
      </c>
      <c r="L45" s="138">
        <f t="shared" si="1"/>
        <v>9</v>
      </c>
      <c r="M45" s="106"/>
      <c r="N45" s="27"/>
    </row>
    <row r="46" spans="1:14" ht="15.75" thickBot="1">
      <c r="A46" s="27"/>
      <c r="C46" s="135" t="s">
        <v>110</v>
      </c>
      <c r="D46" s="136">
        <v>0</v>
      </c>
      <c r="E46" s="49">
        <v>0</v>
      </c>
      <c r="F46" s="49">
        <v>1</v>
      </c>
      <c r="G46" s="49">
        <v>4</v>
      </c>
      <c r="H46" s="49">
        <v>3</v>
      </c>
      <c r="I46" s="49">
        <v>1</v>
      </c>
      <c r="J46" s="49">
        <v>1</v>
      </c>
      <c r="K46" s="137">
        <v>1</v>
      </c>
      <c r="L46" s="138">
        <f t="shared" si="1"/>
        <v>11</v>
      </c>
      <c r="M46" s="106"/>
      <c r="N46" s="27"/>
    </row>
    <row r="47" spans="1:14" ht="15.75" thickBot="1">
      <c r="A47" s="27"/>
      <c r="C47" s="135" t="s">
        <v>103</v>
      </c>
      <c r="D47" s="136">
        <v>0</v>
      </c>
      <c r="E47" s="49">
        <v>0</v>
      </c>
      <c r="F47" s="49">
        <v>0</v>
      </c>
      <c r="G47" s="49">
        <v>0</v>
      </c>
      <c r="H47" s="49">
        <v>0</v>
      </c>
      <c r="I47" s="49">
        <v>5</v>
      </c>
      <c r="J47" s="49">
        <v>0</v>
      </c>
      <c r="K47" s="137">
        <v>0</v>
      </c>
      <c r="L47" s="138">
        <f t="shared" si="1"/>
        <v>5</v>
      </c>
      <c r="M47" s="106"/>
      <c r="N47" s="27"/>
    </row>
    <row r="48" spans="1:14" ht="15.75" thickBot="1">
      <c r="A48" s="27"/>
      <c r="C48" s="135" t="s">
        <v>95</v>
      </c>
      <c r="D48" s="136">
        <v>0</v>
      </c>
      <c r="E48" s="49">
        <v>0</v>
      </c>
      <c r="F48" s="49">
        <v>0</v>
      </c>
      <c r="G48" s="49">
        <v>0</v>
      </c>
      <c r="H48" s="49">
        <v>0</v>
      </c>
      <c r="I48" s="49">
        <v>2</v>
      </c>
      <c r="J48" s="49">
        <v>1</v>
      </c>
      <c r="K48" s="137">
        <v>0</v>
      </c>
      <c r="L48" s="138">
        <f t="shared" si="1"/>
        <v>3</v>
      </c>
      <c r="M48" s="106"/>
      <c r="N48" s="27"/>
    </row>
    <row r="49" spans="1:14" ht="15.75" thickBot="1">
      <c r="A49" s="27"/>
      <c r="C49" s="135" t="s">
        <v>78</v>
      </c>
      <c r="D49" s="136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0</v>
      </c>
      <c r="K49" s="137">
        <v>0</v>
      </c>
      <c r="L49" s="138">
        <f t="shared" si="1"/>
        <v>0</v>
      </c>
      <c r="M49" s="106"/>
      <c r="N49" s="27"/>
    </row>
    <row r="50" spans="1:14" ht="15.75" thickBot="1">
      <c r="A50" s="27"/>
      <c r="C50" s="135" t="s">
        <v>80</v>
      </c>
      <c r="D50" s="136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2</v>
      </c>
      <c r="K50" s="137">
        <v>0</v>
      </c>
      <c r="L50" s="138">
        <f t="shared" si="1"/>
        <v>2</v>
      </c>
      <c r="M50" s="106"/>
      <c r="N50" s="27"/>
    </row>
    <row r="51" spans="1:14" ht="15.75" thickBot="1">
      <c r="A51" s="27"/>
      <c r="C51" s="135" t="s">
        <v>81</v>
      </c>
      <c r="D51" s="136">
        <v>0</v>
      </c>
      <c r="E51" s="49">
        <v>0</v>
      </c>
      <c r="F51" s="49">
        <v>2</v>
      </c>
      <c r="G51" s="49">
        <v>0</v>
      </c>
      <c r="H51" s="49">
        <v>0</v>
      </c>
      <c r="I51" s="49">
        <v>0</v>
      </c>
      <c r="J51" s="49">
        <v>0</v>
      </c>
      <c r="K51" s="137">
        <v>0</v>
      </c>
      <c r="L51" s="138">
        <f t="shared" si="1"/>
        <v>2</v>
      </c>
      <c r="M51" s="106"/>
      <c r="N51" s="27"/>
    </row>
    <row r="52" spans="1:14" ht="15.75" thickBot="1">
      <c r="A52" s="27"/>
      <c r="C52" s="135" t="s">
        <v>82</v>
      </c>
      <c r="D52" s="136">
        <v>0</v>
      </c>
      <c r="E52" s="136">
        <v>0</v>
      </c>
      <c r="F52" s="136">
        <v>0</v>
      </c>
      <c r="G52" s="136">
        <v>0</v>
      </c>
      <c r="H52" s="136">
        <v>0</v>
      </c>
      <c r="I52" s="136">
        <v>0</v>
      </c>
      <c r="J52" s="136">
        <v>0</v>
      </c>
      <c r="K52" s="136">
        <v>0</v>
      </c>
      <c r="L52" s="138">
        <f t="shared" si="1"/>
        <v>0</v>
      </c>
      <c r="M52" s="106"/>
      <c r="N52" s="27"/>
    </row>
    <row r="53" spans="1:14" ht="15.75" thickBot="1">
      <c r="A53" s="27"/>
      <c r="C53" s="135" t="s">
        <v>83</v>
      </c>
      <c r="D53" s="136">
        <v>0</v>
      </c>
      <c r="E53" s="136">
        <v>0</v>
      </c>
      <c r="F53" s="136">
        <v>0</v>
      </c>
      <c r="G53" s="136">
        <v>0</v>
      </c>
      <c r="H53" s="136">
        <v>0</v>
      </c>
      <c r="I53" s="136">
        <v>0</v>
      </c>
      <c r="J53" s="136">
        <v>0</v>
      </c>
      <c r="K53" s="136">
        <v>0</v>
      </c>
      <c r="L53" s="138">
        <f t="shared" si="1"/>
        <v>0</v>
      </c>
      <c r="M53" s="106"/>
      <c r="N53" s="27"/>
    </row>
    <row r="54" spans="1:14" ht="15.75" thickBot="1">
      <c r="A54" s="27"/>
      <c r="C54" s="135" t="s">
        <v>96</v>
      </c>
      <c r="D54" s="136">
        <v>0</v>
      </c>
      <c r="E54" s="136">
        <v>0</v>
      </c>
      <c r="F54" s="136">
        <v>0</v>
      </c>
      <c r="G54" s="136">
        <v>0</v>
      </c>
      <c r="H54" s="136">
        <v>0</v>
      </c>
      <c r="I54" s="136">
        <v>0</v>
      </c>
      <c r="J54" s="136">
        <v>0</v>
      </c>
      <c r="K54" s="136">
        <v>0</v>
      </c>
      <c r="L54" s="138">
        <f t="shared" si="1"/>
        <v>0</v>
      </c>
      <c r="M54" s="106"/>
      <c r="N54" s="27"/>
    </row>
    <row r="55" spans="1:14" ht="15.75" thickBot="1">
      <c r="A55" s="27"/>
      <c r="C55" s="135" t="s">
        <v>107</v>
      </c>
      <c r="D55" s="136">
        <v>0</v>
      </c>
      <c r="E55" s="136">
        <v>0</v>
      </c>
      <c r="F55" s="136">
        <v>2</v>
      </c>
      <c r="G55" s="136">
        <v>0</v>
      </c>
      <c r="H55" s="136">
        <v>0</v>
      </c>
      <c r="I55" s="136">
        <v>0</v>
      </c>
      <c r="J55" s="136">
        <v>0</v>
      </c>
      <c r="K55" s="136">
        <v>0</v>
      </c>
      <c r="L55" s="138">
        <f t="shared" si="1"/>
        <v>2</v>
      </c>
      <c r="M55" s="106"/>
      <c r="N55" s="27"/>
    </row>
    <row r="56" spans="1:14" ht="15.75" thickBot="1">
      <c r="A56" s="27"/>
      <c r="C56" s="135" t="s">
        <v>114</v>
      </c>
      <c r="D56" s="136">
        <v>0</v>
      </c>
      <c r="E56" s="136">
        <v>0</v>
      </c>
      <c r="F56" s="136">
        <v>2</v>
      </c>
      <c r="G56" s="136">
        <v>2</v>
      </c>
      <c r="H56" s="136">
        <v>3</v>
      </c>
      <c r="I56" s="136">
        <v>4</v>
      </c>
      <c r="J56" s="136">
        <v>6</v>
      </c>
      <c r="K56" s="136">
        <v>0</v>
      </c>
      <c r="L56" s="138">
        <f t="shared" si="1"/>
        <v>17</v>
      </c>
      <c r="M56" s="106"/>
      <c r="N56" s="27"/>
    </row>
    <row r="57" spans="1:14" ht="15.75" thickBot="1">
      <c r="A57" s="27"/>
      <c r="C57" s="135" t="s">
        <v>113</v>
      </c>
      <c r="D57" s="136">
        <v>0</v>
      </c>
      <c r="E57" s="136">
        <v>2</v>
      </c>
      <c r="F57" s="136">
        <v>4</v>
      </c>
      <c r="G57" s="136">
        <v>8</v>
      </c>
      <c r="H57" s="136">
        <v>8</v>
      </c>
      <c r="I57" s="136">
        <v>3</v>
      </c>
      <c r="J57" s="136">
        <v>1</v>
      </c>
      <c r="K57" s="136">
        <v>1</v>
      </c>
      <c r="L57" s="138">
        <f t="shared" si="1"/>
        <v>27</v>
      </c>
      <c r="M57" s="106"/>
      <c r="N57" s="27"/>
    </row>
    <row r="58" spans="1:14" ht="15.75" thickBot="1">
      <c r="A58" s="27"/>
      <c r="C58" s="135" t="s">
        <v>117</v>
      </c>
      <c r="D58" s="136">
        <v>1</v>
      </c>
      <c r="E58" s="136">
        <v>2</v>
      </c>
      <c r="F58" s="136">
        <v>3</v>
      </c>
      <c r="G58" s="136">
        <v>7</v>
      </c>
      <c r="H58" s="136">
        <v>8</v>
      </c>
      <c r="I58" s="136">
        <v>20</v>
      </c>
      <c r="J58" s="136">
        <v>3</v>
      </c>
      <c r="K58" s="136">
        <v>1</v>
      </c>
      <c r="L58" s="138">
        <f t="shared" si="1"/>
        <v>45</v>
      </c>
      <c r="M58" s="106"/>
      <c r="N58" s="27"/>
    </row>
    <row r="59" spans="1:14" ht="15.75" thickBot="1">
      <c r="A59" s="27"/>
      <c r="N59" s="27"/>
    </row>
    <row r="60" spans="1:14" ht="16.5" thickBot="1">
      <c r="A60" s="27"/>
      <c r="D60" s="246">
        <f t="shared" ref="D60:L60" si="2">SUM(D7:D59)</f>
        <v>26</v>
      </c>
      <c r="E60" s="246">
        <f t="shared" si="2"/>
        <v>28</v>
      </c>
      <c r="F60" s="246">
        <f t="shared" si="2"/>
        <v>83</v>
      </c>
      <c r="G60" s="246">
        <f t="shared" si="2"/>
        <v>82</v>
      </c>
      <c r="H60" s="246">
        <f t="shared" si="2"/>
        <v>61</v>
      </c>
      <c r="I60" s="246">
        <f t="shared" si="2"/>
        <v>82</v>
      </c>
      <c r="J60" s="246">
        <f t="shared" si="2"/>
        <v>79</v>
      </c>
      <c r="K60" s="246">
        <f t="shared" si="2"/>
        <v>6</v>
      </c>
      <c r="L60" s="171">
        <f t="shared" si="2"/>
        <v>447</v>
      </c>
      <c r="M60" s="247"/>
      <c r="N60" s="27"/>
    </row>
    <row r="61" spans="1:14">
      <c r="A61" s="27"/>
      <c r="N61" s="27"/>
    </row>
    <row r="62" spans="1:14">
      <c r="A62" s="27"/>
      <c r="N62" s="27"/>
    </row>
    <row r="63" spans="1:14">
      <c r="A63" s="27"/>
      <c r="N63" s="27"/>
    </row>
    <row r="64" spans="1:14">
      <c r="A64" s="27"/>
      <c r="N64" s="27"/>
    </row>
    <row r="65" spans="1:14">
      <c r="A65" s="27"/>
      <c r="N65" s="27"/>
    </row>
    <row r="66" spans="1:14">
      <c r="A66" s="27"/>
      <c r="N66" s="27"/>
    </row>
    <row r="67" spans="1:14">
      <c r="A67" s="27"/>
      <c r="N67" s="27"/>
    </row>
    <row r="68" spans="1:14">
      <c r="A68" s="27"/>
      <c r="N68" s="27"/>
    </row>
    <row r="69" spans="1:14">
      <c r="A69" s="27"/>
      <c r="N69" s="27"/>
    </row>
    <row r="70" spans="1:14">
      <c r="A70" s="27"/>
      <c r="N70" s="27"/>
    </row>
    <row r="71" spans="1:14">
      <c r="A71" s="27"/>
      <c r="N71" s="27"/>
    </row>
    <row r="72" spans="1:14">
      <c r="A72" s="27"/>
      <c r="N72" s="27"/>
    </row>
    <row r="73" spans="1:14">
      <c r="A73" s="27"/>
      <c r="N73" s="27"/>
    </row>
    <row r="74" spans="1:14">
      <c r="A74" s="27"/>
      <c r="N74" s="27"/>
    </row>
    <row r="75" spans="1:14">
      <c r="A75" s="27"/>
      <c r="N75" s="27"/>
    </row>
    <row r="76" spans="1:14">
      <c r="A76" s="27"/>
      <c r="N76" s="27"/>
    </row>
    <row r="77" spans="1:14">
      <c r="A77" s="27"/>
      <c r="N77" s="27"/>
    </row>
    <row r="78" spans="1:14">
      <c r="A78" s="27"/>
      <c r="N78" s="27"/>
    </row>
    <row r="79" spans="1:14">
      <c r="A79" s="27"/>
      <c r="N79" s="27"/>
    </row>
    <row r="80" spans="1:14">
      <c r="A80" s="27"/>
      <c r="N80" s="27"/>
    </row>
    <row r="81" spans="1:14">
      <c r="A81" s="27"/>
      <c r="N81" s="27"/>
    </row>
    <row r="82" spans="1:14">
      <c r="A82" s="27"/>
      <c r="N82" s="27"/>
    </row>
    <row r="83" spans="1:14">
      <c r="A83" s="27"/>
      <c r="N83" s="27"/>
    </row>
    <row r="84" spans="1:14">
      <c r="A84" s="27"/>
      <c r="N84" s="27"/>
    </row>
    <row r="85" spans="1:14">
      <c r="A85" s="27"/>
      <c r="N85" s="27"/>
    </row>
    <row r="86" spans="1:14">
      <c r="A86" s="27"/>
      <c r="N86" s="27"/>
    </row>
    <row r="87" spans="1:14">
      <c r="A87" s="27"/>
      <c r="N87" s="27"/>
    </row>
    <row r="88" spans="1:14">
      <c r="A88" s="27"/>
      <c r="N88" s="27"/>
    </row>
    <row r="89" spans="1:14">
      <c r="A89" s="27"/>
      <c r="N89" s="27"/>
    </row>
    <row r="90" spans="1:14">
      <c r="A90" s="27"/>
      <c r="N90" s="27"/>
    </row>
    <row r="91" spans="1:14">
      <c r="A91" s="27"/>
      <c r="N91" s="27"/>
    </row>
    <row r="92" spans="1:14">
      <c r="A92" s="27"/>
      <c r="N92" s="27"/>
    </row>
    <row r="93" spans="1:14">
      <c r="A93" s="27"/>
      <c r="N93" s="27"/>
    </row>
    <row r="94" spans="1:14" ht="21">
      <c r="A94" s="27"/>
      <c r="C94" s="798" t="s">
        <v>259</v>
      </c>
      <c r="D94" s="799"/>
      <c r="E94" s="799"/>
      <c r="F94" s="799"/>
      <c r="G94" s="799"/>
      <c r="H94" s="799"/>
      <c r="I94" s="799"/>
      <c r="J94" s="799"/>
      <c r="K94" s="799"/>
      <c r="L94" s="799"/>
      <c r="M94" s="342"/>
      <c r="N94" s="27"/>
    </row>
    <row r="95" spans="1:14">
      <c r="A95" s="27"/>
      <c r="N95" s="27"/>
    </row>
    <row r="96" spans="1:14">
      <c r="A96" s="27"/>
      <c r="N96" s="27"/>
    </row>
    <row r="97" spans="1:14">
      <c r="A97" s="27"/>
      <c r="N97" s="27"/>
    </row>
    <row r="98" spans="1:14">
      <c r="A98" s="27"/>
      <c r="N98" s="27"/>
    </row>
    <row r="99" spans="1:14" ht="15.75" thickBot="1">
      <c r="A99" s="27"/>
      <c r="N99" s="27"/>
    </row>
    <row r="100" spans="1:14" ht="24.75" thickBot="1">
      <c r="A100" s="27"/>
      <c r="D100" s="811" t="s">
        <v>58</v>
      </c>
      <c r="E100" s="812"/>
      <c r="F100" s="813"/>
      <c r="G100" s="256" t="s">
        <v>220</v>
      </c>
      <c r="N100" s="27"/>
    </row>
    <row r="101" spans="1:14">
      <c r="A101" s="27"/>
      <c r="D101" s="818" t="s">
        <v>49</v>
      </c>
      <c r="E101" s="819"/>
      <c r="F101" s="819"/>
      <c r="G101" s="257">
        <v>26</v>
      </c>
      <c r="N101" s="27"/>
    </row>
    <row r="102" spans="1:14">
      <c r="A102" s="27"/>
      <c r="D102" s="817" t="s">
        <v>50</v>
      </c>
      <c r="E102" s="814"/>
      <c r="F102" s="814"/>
      <c r="G102" s="258">
        <v>28</v>
      </c>
      <c r="N102" s="27"/>
    </row>
    <row r="103" spans="1:14">
      <c r="A103" s="27"/>
      <c r="D103" s="817" t="s">
        <v>51</v>
      </c>
      <c r="E103" s="814"/>
      <c r="F103" s="814"/>
      <c r="G103" s="258">
        <v>83</v>
      </c>
      <c r="N103" s="27"/>
    </row>
    <row r="104" spans="1:14">
      <c r="A104" s="27"/>
      <c r="D104" s="817" t="s">
        <v>52</v>
      </c>
      <c r="E104" s="814"/>
      <c r="F104" s="814"/>
      <c r="G104" s="258">
        <v>82</v>
      </c>
      <c r="N104" s="27"/>
    </row>
    <row r="105" spans="1:14" ht="15" customHeight="1">
      <c r="A105" s="27"/>
      <c r="D105" s="817" t="s">
        <v>53</v>
      </c>
      <c r="E105" s="814"/>
      <c r="F105" s="814"/>
      <c r="G105" s="258">
        <v>61</v>
      </c>
      <c r="N105" s="27"/>
    </row>
    <row r="106" spans="1:14" ht="15" customHeight="1">
      <c r="A106" s="27"/>
      <c r="D106" s="817" t="s">
        <v>54</v>
      </c>
      <c r="E106" s="814"/>
      <c r="F106" s="814"/>
      <c r="G106" s="258">
        <v>82</v>
      </c>
      <c r="N106" s="27"/>
    </row>
    <row r="107" spans="1:14">
      <c r="A107" s="27"/>
      <c r="D107" s="817" t="s">
        <v>55</v>
      </c>
      <c r="E107" s="814"/>
      <c r="F107" s="814"/>
      <c r="G107" s="258">
        <v>79</v>
      </c>
      <c r="N107" s="27"/>
    </row>
    <row r="108" spans="1:14">
      <c r="A108" s="27"/>
      <c r="D108" s="817" t="s">
        <v>56</v>
      </c>
      <c r="E108" s="814"/>
      <c r="F108" s="814"/>
      <c r="G108" s="258">
        <v>6</v>
      </c>
      <c r="N108" s="27"/>
    </row>
    <row r="109" spans="1:14" ht="15.75" thickBot="1">
      <c r="A109" s="27"/>
      <c r="D109" s="815" t="s">
        <v>276</v>
      </c>
      <c r="E109" s="816"/>
      <c r="F109" s="816"/>
      <c r="G109" s="259">
        <v>0</v>
      </c>
      <c r="N109" s="27"/>
    </row>
    <row r="110" spans="1:14" ht="15.75" thickBot="1">
      <c r="A110" s="27"/>
      <c r="D110" s="249"/>
      <c r="E110" s="249"/>
      <c r="F110" s="249"/>
      <c r="G110" s="12"/>
      <c r="N110" s="27"/>
    </row>
    <row r="111" spans="1:14" ht="15.75" thickBot="1">
      <c r="A111" s="27"/>
      <c r="F111" s="97" t="s">
        <v>2</v>
      </c>
      <c r="G111" s="3">
        <f>SUM(G101:G109)</f>
        <v>447</v>
      </c>
      <c r="N111" s="27"/>
    </row>
    <row r="112" spans="1:14">
      <c r="A112" s="27"/>
      <c r="N112" s="27"/>
    </row>
    <row r="113" spans="1:14">
      <c r="A113" s="27"/>
      <c r="N113" s="27"/>
    </row>
    <row r="114" spans="1:14">
      <c r="A114" s="27"/>
      <c r="N114" s="27"/>
    </row>
    <row r="115" spans="1:14">
      <c r="A115" s="27"/>
      <c r="N115" s="27"/>
    </row>
    <row r="116" spans="1:14">
      <c r="A116" s="27"/>
      <c r="N116" s="27"/>
    </row>
    <row r="117" spans="1:14">
      <c r="A117" s="27"/>
      <c r="N117" s="27"/>
    </row>
    <row r="118" spans="1:14">
      <c r="A118" s="27"/>
      <c r="N118" s="27"/>
    </row>
    <row r="119" spans="1:14">
      <c r="A119" s="27"/>
      <c r="N119" s="27"/>
    </row>
    <row r="120" spans="1:14">
      <c r="A120" s="27"/>
      <c r="N120" s="27"/>
    </row>
    <row r="121" spans="1:14">
      <c r="A121" s="27"/>
      <c r="N121" s="27"/>
    </row>
    <row r="122" spans="1:14">
      <c r="A122" s="27"/>
      <c r="N122" s="27"/>
    </row>
    <row r="123" spans="1:14">
      <c r="A123" s="27"/>
      <c r="N123" s="27"/>
    </row>
    <row r="124" spans="1:14">
      <c r="A124" s="27"/>
      <c r="N124" s="27"/>
    </row>
    <row r="125" spans="1:14">
      <c r="A125" s="27"/>
      <c r="N125" s="27"/>
    </row>
    <row r="126" spans="1:14">
      <c r="A126" s="27"/>
      <c r="N126" s="27"/>
    </row>
    <row r="127" spans="1:14">
      <c r="A127" s="27"/>
      <c r="N127" s="27"/>
    </row>
    <row r="128" spans="1:14">
      <c r="A128" s="27"/>
      <c r="N128" s="27"/>
    </row>
    <row r="129" spans="1:14">
      <c r="A129" s="27"/>
      <c r="N129" s="27"/>
    </row>
    <row r="130" spans="1:14">
      <c r="A130" s="27"/>
      <c r="N130" s="27"/>
    </row>
    <row r="131" spans="1:14">
      <c r="A131" s="27"/>
      <c r="N131" s="27"/>
    </row>
    <row r="132" spans="1:14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</row>
  </sheetData>
  <mergeCells count="12">
    <mergeCell ref="D109:F109"/>
    <mergeCell ref="C2:L2"/>
    <mergeCell ref="C94:L94"/>
    <mergeCell ref="D100:F100"/>
    <mergeCell ref="D101:F101"/>
    <mergeCell ref="D102:F102"/>
    <mergeCell ref="D103:F103"/>
    <mergeCell ref="D104:F104"/>
    <mergeCell ref="D105:F105"/>
    <mergeCell ref="D106:F106"/>
    <mergeCell ref="D107:F107"/>
    <mergeCell ref="D108:F108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133"/>
  <sheetViews>
    <sheetView topLeftCell="A6" workbookViewId="0">
      <selection activeCell="E47" sqref="E47:G47"/>
    </sheetView>
  </sheetViews>
  <sheetFormatPr baseColWidth="10" defaultRowHeight="15"/>
  <cols>
    <col min="1" max="1" width="4.140625" style="122" customWidth="1"/>
    <col min="2" max="2" width="5.28515625" style="122" customWidth="1"/>
    <col min="3" max="3" width="37.42578125" style="122" customWidth="1"/>
    <col min="4" max="12" width="11.42578125" style="122"/>
    <col min="13" max="13" width="3.85546875" style="122" customWidth="1"/>
    <col min="14" max="14" width="3.7109375" style="122" customWidth="1"/>
    <col min="15" max="16384" width="11.42578125" style="122"/>
  </cols>
  <sheetData>
    <row r="1" spans="1:14" ht="15.75" thickBo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ht="21">
      <c r="A2" s="27"/>
      <c r="C2" s="806" t="s">
        <v>285</v>
      </c>
      <c r="D2" s="807"/>
      <c r="E2" s="807"/>
      <c r="F2" s="807"/>
      <c r="G2" s="807"/>
      <c r="H2" s="807"/>
      <c r="I2" s="807"/>
      <c r="J2" s="807"/>
      <c r="K2" s="807"/>
      <c r="L2" s="807"/>
      <c r="M2" s="346"/>
      <c r="N2" s="27"/>
    </row>
    <row r="3" spans="1:14">
      <c r="A3" s="27"/>
      <c r="N3" s="27"/>
    </row>
    <row r="4" spans="1:14">
      <c r="A4" s="27"/>
      <c r="N4" s="27"/>
    </row>
    <row r="5" spans="1:14" ht="15.75" thickBot="1">
      <c r="A5" s="27"/>
      <c r="N5" s="27"/>
    </row>
    <row r="6" spans="1:14" ht="36.75" customHeight="1" thickBot="1">
      <c r="A6" s="27"/>
      <c r="C6" s="124" t="s">
        <v>64</v>
      </c>
      <c r="D6" s="124" t="s">
        <v>213</v>
      </c>
      <c r="E6" s="124" t="s">
        <v>50</v>
      </c>
      <c r="F6" s="124" t="s">
        <v>214</v>
      </c>
      <c r="G6" s="124" t="s">
        <v>215</v>
      </c>
      <c r="H6" s="124" t="s">
        <v>216</v>
      </c>
      <c r="I6" s="124" t="s">
        <v>217</v>
      </c>
      <c r="J6" s="124" t="s">
        <v>218</v>
      </c>
      <c r="K6" s="124" t="s">
        <v>219</v>
      </c>
      <c r="L6" s="128" t="s">
        <v>233</v>
      </c>
      <c r="M6" s="189"/>
      <c r="N6" s="27"/>
    </row>
    <row r="7" spans="1:14" ht="15.75" thickBot="1">
      <c r="A7" s="27"/>
      <c r="C7" s="135" t="s">
        <v>104</v>
      </c>
      <c r="D7" s="136">
        <v>1</v>
      </c>
      <c r="E7" s="136">
        <v>1</v>
      </c>
      <c r="F7" s="136">
        <v>1</v>
      </c>
      <c r="G7" s="136">
        <v>8</v>
      </c>
      <c r="H7" s="136">
        <v>8</v>
      </c>
      <c r="I7" s="136">
        <v>2</v>
      </c>
      <c r="J7" s="136">
        <v>0</v>
      </c>
      <c r="K7" s="136">
        <v>0</v>
      </c>
      <c r="L7" s="138">
        <f t="shared" ref="L7:L38" si="0">SUM(D7:K7)</f>
        <v>21</v>
      </c>
      <c r="M7" s="106"/>
      <c r="N7" s="27"/>
    </row>
    <row r="8" spans="1:14" ht="15.75" thickBot="1">
      <c r="A8" s="27"/>
      <c r="C8" s="135" t="s">
        <v>85</v>
      </c>
      <c r="D8" s="136">
        <v>0</v>
      </c>
      <c r="E8" s="136">
        <v>0</v>
      </c>
      <c r="F8" s="136">
        <v>0</v>
      </c>
      <c r="G8" s="136">
        <v>0</v>
      </c>
      <c r="H8" s="136">
        <v>0</v>
      </c>
      <c r="I8" s="136">
        <v>0</v>
      </c>
      <c r="J8" s="136">
        <v>1</v>
      </c>
      <c r="K8" s="136">
        <v>0</v>
      </c>
      <c r="L8" s="138">
        <f t="shared" si="0"/>
        <v>1</v>
      </c>
      <c r="M8" s="106"/>
      <c r="N8" s="27"/>
    </row>
    <row r="9" spans="1:14" ht="15.75" thickBot="1">
      <c r="A9" s="27"/>
      <c r="C9" s="135" t="s">
        <v>86</v>
      </c>
      <c r="D9" s="136">
        <v>1</v>
      </c>
      <c r="E9" s="136">
        <v>3</v>
      </c>
      <c r="F9" s="136">
        <v>2</v>
      </c>
      <c r="G9" s="136">
        <v>0</v>
      </c>
      <c r="H9" s="136">
        <v>0</v>
      </c>
      <c r="I9" s="136">
        <v>0</v>
      </c>
      <c r="J9" s="136">
        <v>0</v>
      </c>
      <c r="K9" s="136">
        <v>0</v>
      </c>
      <c r="L9" s="138">
        <f t="shared" si="0"/>
        <v>6</v>
      </c>
      <c r="M9" s="106"/>
      <c r="N9" s="27"/>
    </row>
    <row r="10" spans="1:14" ht="15.75" thickBot="1">
      <c r="A10" s="27"/>
      <c r="C10" s="135" t="s">
        <v>87</v>
      </c>
      <c r="D10" s="136">
        <v>0</v>
      </c>
      <c r="E10" s="136">
        <v>0</v>
      </c>
      <c r="F10" s="136">
        <v>0</v>
      </c>
      <c r="G10" s="136">
        <v>8</v>
      </c>
      <c r="H10" s="136">
        <v>0</v>
      </c>
      <c r="I10" s="136">
        <v>0</v>
      </c>
      <c r="J10" s="136">
        <v>0</v>
      </c>
      <c r="K10" s="136">
        <v>0</v>
      </c>
      <c r="L10" s="138">
        <f t="shared" si="0"/>
        <v>8</v>
      </c>
      <c r="M10" s="106"/>
      <c r="N10" s="27"/>
    </row>
    <row r="11" spans="1:14" ht="15.75" thickBot="1">
      <c r="A11" s="27"/>
      <c r="C11" s="135" t="s">
        <v>97</v>
      </c>
      <c r="D11" s="136">
        <v>1</v>
      </c>
      <c r="E11" s="136">
        <v>0</v>
      </c>
      <c r="F11" s="136">
        <v>0</v>
      </c>
      <c r="G11" s="136">
        <v>1</v>
      </c>
      <c r="H11" s="136">
        <v>2</v>
      </c>
      <c r="I11" s="136">
        <v>0</v>
      </c>
      <c r="J11" s="136">
        <v>0</v>
      </c>
      <c r="K11" s="136">
        <v>0</v>
      </c>
      <c r="L11" s="138">
        <f t="shared" si="0"/>
        <v>4</v>
      </c>
      <c r="M11" s="106"/>
      <c r="N11" s="27"/>
    </row>
    <row r="12" spans="1:14" ht="15.75" thickBot="1">
      <c r="A12" s="27"/>
      <c r="C12" s="135" t="s">
        <v>92</v>
      </c>
      <c r="D12" s="136">
        <v>0</v>
      </c>
      <c r="E12" s="136">
        <v>1</v>
      </c>
      <c r="F12" s="136">
        <v>0</v>
      </c>
      <c r="G12" s="136">
        <v>0</v>
      </c>
      <c r="H12" s="136">
        <v>0</v>
      </c>
      <c r="I12" s="136">
        <v>0</v>
      </c>
      <c r="J12" s="136">
        <v>0</v>
      </c>
      <c r="K12" s="136">
        <v>0</v>
      </c>
      <c r="L12" s="138">
        <f t="shared" si="0"/>
        <v>1</v>
      </c>
      <c r="M12" s="106"/>
      <c r="N12" s="27"/>
    </row>
    <row r="13" spans="1:14" ht="15.75" thickBot="1">
      <c r="A13" s="27"/>
      <c r="C13" s="135" t="s">
        <v>68</v>
      </c>
      <c r="D13" s="136">
        <v>0</v>
      </c>
      <c r="E13" s="136">
        <v>0</v>
      </c>
      <c r="F13" s="136">
        <v>0</v>
      </c>
      <c r="G13" s="136">
        <v>0</v>
      </c>
      <c r="H13" s="136">
        <v>0</v>
      </c>
      <c r="I13" s="136">
        <v>0</v>
      </c>
      <c r="J13" s="136">
        <v>0</v>
      </c>
      <c r="K13" s="136">
        <v>0</v>
      </c>
      <c r="L13" s="138">
        <f t="shared" si="0"/>
        <v>0</v>
      </c>
      <c r="M13" s="106"/>
      <c r="N13" s="27"/>
    </row>
    <row r="14" spans="1:14" ht="15.75" thickBot="1">
      <c r="A14" s="27"/>
      <c r="C14" s="135" t="s">
        <v>69</v>
      </c>
      <c r="D14" s="136">
        <v>0</v>
      </c>
      <c r="E14" s="136">
        <v>0</v>
      </c>
      <c r="F14" s="136">
        <v>0</v>
      </c>
      <c r="G14" s="136">
        <v>0</v>
      </c>
      <c r="H14" s="136">
        <v>0</v>
      </c>
      <c r="I14" s="136">
        <v>0</v>
      </c>
      <c r="J14" s="136">
        <v>0</v>
      </c>
      <c r="K14" s="136">
        <v>0</v>
      </c>
      <c r="L14" s="138">
        <f t="shared" si="0"/>
        <v>0</v>
      </c>
      <c r="M14" s="106"/>
      <c r="N14" s="27"/>
    </row>
    <row r="15" spans="1:14" ht="15.75" thickBot="1">
      <c r="A15" s="27"/>
      <c r="C15" s="135" t="s">
        <v>257</v>
      </c>
      <c r="D15" s="136">
        <v>0</v>
      </c>
      <c r="E15" s="136">
        <v>0</v>
      </c>
      <c r="F15" s="136">
        <v>0</v>
      </c>
      <c r="G15" s="136">
        <v>0</v>
      </c>
      <c r="H15" s="136">
        <v>0</v>
      </c>
      <c r="I15" s="136">
        <v>0</v>
      </c>
      <c r="J15" s="136">
        <v>0</v>
      </c>
      <c r="K15" s="136">
        <v>0</v>
      </c>
      <c r="L15" s="138">
        <f t="shared" si="0"/>
        <v>0</v>
      </c>
      <c r="M15" s="106"/>
      <c r="N15" s="27"/>
    </row>
    <row r="16" spans="1:14" ht="15.75" thickBot="1">
      <c r="A16" s="27"/>
      <c r="C16" s="135" t="s">
        <v>269</v>
      </c>
      <c r="D16" s="136">
        <v>0</v>
      </c>
      <c r="E16" s="136">
        <v>0</v>
      </c>
      <c r="F16" s="136">
        <v>0</v>
      </c>
      <c r="G16" s="136">
        <v>0</v>
      </c>
      <c r="H16" s="136">
        <v>0</v>
      </c>
      <c r="I16" s="136">
        <v>0</v>
      </c>
      <c r="J16" s="136">
        <v>0</v>
      </c>
      <c r="K16" s="136">
        <v>0</v>
      </c>
      <c r="L16" s="138">
        <f t="shared" si="0"/>
        <v>0</v>
      </c>
      <c r="M16" s="106"/>
      <c r="N16" s="27"/>
    </row>
    <row r="17" spans="1:14" ht="15.75" thickBot="1">
      <c r="A17" s="27"/>
      <c r="C17" s="135" t="s">
        <v>88</v>
      </c>
      <c r="D17" s="136">
        <v>0</v>
      </c>
      <c r="E17" s="136">
        <v>0</v>
      </c>
      <c r="F17" s="136">
        <v>0</v>
      </c>
      <c r="G17" s="136">
        <v>0</v>
      </c>
      <c r="H17" s="136">
        <v>0</v>
      </c>
      <c r="I17" s="136">
        <v>0</v>
      </c>
      <c r="J17" s="136">
        <v>2</v>
      </c>
      <c r="K17" s="136">
        <v>0</v>
      </c>
      <c r="L17" s="138">
        <f t="shared" si="0"/>
        <v>2</v>
      </c>
      <c r="M17" s="106"/>
      <c r="N17" s="27"/>
    </row>
    <row r="18" spans="1:14" ht="15.75" thickBot="1">
      <c r="A18" s="27"/>
      <c r="C18" s="135" t="s">
        <v>223</v>
      </c>
      <c r="D18" s="136">
        <v>0</v>
      </c>
      <c r="E18" s="136">
        <v>0</v>
      </c>
      <c r="F18" s="136">
        <v>0</v>
      </c>
      <c r="G18" s="136">
        <v>0</v>
      </c>
      <c r="H18" s="136">
        <v>0</v>
      </c>
      <c r="I18" s="136">
        <v>0</v>
      </c>
      <c r="J18" s="136">
        <v>0</v>
      </c>
      <c r="K18" s="136">
        <v>0</v>
      </c>
      <c r="L18" s="138">
        <f t="shared" si="0"/>
        <v>0</v>
      </c>
      <c r="M18" s="106"/>
      <c r="N18" s="27"/>
    </row>
    <row r="19" spans="1:14" ht="15.75" thickBot="1">
      <c r="A19" s="27"/>
      <c r="C19" s="135" t="s">
        <v>67</v>
      </c>
      <c r="D19" s="136">
        <v>0</v>
      </c>
      <c r="E19" s="136">
        <v>0</v>
      </c>
      <c r="F19" s="136">
        <v>3</v>
      </c>
      <c r="G19" s="136">
        <v>1</v>
      </c>
      <c r="H19" s="136">
        <v>0</v>
      </c>
      <c r="I19" s="136">
        <v>0</v>
      </c>
      <c r="J19" s="136">
        <v>1</v>
      </c>
      <c r="K19" s="136">
        <v>0</v>
      </c>
      <c r="L19" s="138">
        <f t="shared" si="0"/>
        <v>5</v>
      </c>
      <c r="M19" s="106"/>
      <c r="N19" s="27"/>
    </row>
    <row r="20" spans="1:14" ht="15.75" thickBot="1">
      <c r="A20" s="27"/>
      <c r="C20" s="135" t="s">
        <v>93</v>
      </c>
      <c r="D20" s="136">
        <v>0</v>
      </c>
      <c r="E20" s="136">
        <v>0</v>
      </c>
      <c r="F20" s="136">
        <v>0</v>
      </c>
      <c r="G20" s="136">
        <v>0</v>
      </c>
      <c r="H20" s="136">
        <v>0</v>
      </c>
      <c r="I20" s="136">
        <v>1</v>
      </c>
      <c r="J20" s="136">
        <v>0</v>
      </c>
      <c r="K20" s="136">
        <v>0</v>
      </c>
      <c r="L20" s="138">
        <f t="shared" si="0"/>
        <v>1</v>
      </c>
      <c r="M20" s="106"/>
      <c r="N20" s="27"/>
    </row>
    <row r="21" spans="1:14" ht="15.75" thickBot="1">
      <c r="A21" s="27"/>
      <c r="C21" s="135" t="s">
        <v>105</v>
      </c>
      <c r="D21" s="136">
        <v>6</v>
      </c>
      <c r="E21" s="136">
        <v>0</v>
      </c>
      <c r="F21" s="136">
        <v>0</v>
      </c>
      <c r="G21" s="136">
        <v>3</v>
      </c>
      <c r="H21" s="136">
        <v>3</v>
      </c>
      <c r="I21" s="136">
        <v>1</v>
      </c>
      <c r="J21" s="136">
        <v>3</v>
      </c>
      <c r="K21" s="136">
        <v>0</v>
      </c>
      <c r="L21" s="138">
        <f t="shared" si="0"/>
        <v>16</v>
      </c>
      <c r="M21" s="106"/>
      <c r="N21" s="27"/>
    </row>
    <row r="22" spans="1:14" ht="15.75" thickBot="1">
      <c r="A22" s="27"/>
      <c r="C22" s="135" t="s">
        <v>70</v>
      </c>
      <c r="D22" s="136">
        <v>0</v>
      </c>
      <c r="E22" s="136">
        <v>0</v>
      </c>
      <c r="F22" s="136">
        <v>0</v>
      </c>
      <c r="G22" s="136">
        <v>0</v>
      </c>
      <c r="H22" s="136">
        <v>0</v>
      </c>
      <c r="I22" s="136">
        <v>0</v>
      </c>
      <c r="J22" s="136">
        <v>0</v>
      </c>
      <c r="K22" s="136">
        <v>0</v>
      </c>
      <c r="L22" s="138">
        <f t="shared" si="0"/>
        <v>0</v>
      </c>
      <c r="M22" s="106"/>
      <c r="N22" s="27"/>
    </row>
    <row r="23" spans="1:14" ht="15.75" thickBot="1">
      <c r="A23" s="27"/>
      <c r="C23" s="135" t="s">
        <v>106</v>
      </c>
      <c r="D23" s="136">
        <v>0</v>
      </c>
      <c r="E23" s="136">
        <v>0</v>
      </c>
      <c r="F23" s="136">
        <v>8</v>
      </c>
      <c r="G23" s="136">
        <v>4</v>
      </c>
      <c r="H23" s="136">
        <v>0</v>
      </c>
      <c r="I23" s="136">
        <v>0</v>
      </c>
      <c r="J23" s="136">
        <v>0</v>
      </c>
      <c r="K23" s="136">
        <v>0</v>
      </c>
      <c r="L23" s="138">
        <f t="shared" si="0"/>
        <v>12</v>
      </c>
      <c r="M23" s="106"/>
      <c r="N23" s="27"/>
    </row>
    <row r="24" spans="1:14" ht="15.75" thickBot="1">
      <c r="A24" s="27"/>
      <c r="C24" s="135" t="s">
        <v>111</v>
      </c>
      <c r="D24" s="136">
        <v>11</v>
      </c>
      <c r="E24" s="136">
        <v>0</v>
      </c>
      <c r="F24" s="136">
        <v>1</v>
      </c>
      <c r="G24" s="136">
        <v>2</v>
      </c>
      <c r="H24" s="136">
        <v>0</v>
      </c>
      <c r="I24" s="136">
        <v>0</v>
      </c>
      <c r="J24" s="136">
        <v>0</v>
      </c>
      <c r="K24" s="136">
        <v>0</v>
      </c>
      <c r="L24" s="138">
        <f t="shared" si="0"/>
        <v>14</v>
      </c>
      <c r="M24" s="106"/>
      <c r="N24" s="27"/>
    </row>
    <row r="25" spans="1:14" ht="15.75" thickBot="1">
      <c r="A25" s="27"/>
      <c r="C25" s="135" t="s">
        <v>102</v>
      </c>
      <c r="D25" s="136">
        <v>1</v>
      </c>
      <c r="E25" s="136">
        <v>2</v>
      </c>
      <c r="F25" s="136">
        <v>1</v>
      </c>
      <c r="G25" s="136">
        <v>2</v>
      </c>
      <c r="H25" s="136">
        <v>1</v>
      </c>
      <c r="I25" s="136">
        <v>0</v>
      </c>
      <c r="J25" s="136">
        <v>0</v>
      </c>
      <c r="K25" s="136">
        <v>0</v>
      </c>
      <c r="L25" s="138">
        <f t="shared" si="0"/>
        <v>7</v>
      </c>
      <c r="M25" s="106"/>
      <c r="N25" s="27"/>
    </row>
    <row r="26" spans="1:14" ht="15.75" thickBot="1">
      <c r="A26" s="27"/>
      <c r="C26" s="135" t="s">
        <v>98</v>
      </c>
      <c r="D26" s="136">
        <v>0</v>
      </c>
      <c r="E26" s="136">
        <v>1</v>
      </c>
      <c r="F26" s="136">
        <v>9</v>
      </c>
      <c r="G26" s="136">
        <v>1</v>
      </c>
      <c r="H26" s="136">
        <v>0</v>
      </c>
      <c r="I26" s="136">
        <v>0</v>
      </c>
      <c r="J26" s="136">
        <v>0</v>
      </c>
      <c r="K26" s="136">
        <v>0</v>
      </c>
      <c r="L26" s="138">
        <f t="shared" si="0"/>
        <v>11</v>
      </c>
      <c r="M26" s="106"/>
      <c r="N26" s="27"/>
    </row>
    <row r="27" spans="1:14" ht="15.75" thickBot="1">
      <c r="A27" s="27"/>
      <c r="C27" s="135" t="s">
        <v>108</v>
      </c>
      <c r="D27" s="136">
        <v>0</v>
      </c>
      <c r="E27" s="136">
        <v>3</v>
      </c>
      <c r="F27" s="136">
        <v>1</v>
      </c>
      <c r="G27" s="136">
        <v>0</v>
      </c>
      <c r="H27" s="136">
        <v>0</v>
      </c>
      <c r="I27" s="136">
        <v>0</v>
      </c>
      <c r="J27" s="136">
        <v>0</v>
      </c>
      <c r="K27" s="136">
        <v>0</v>
      </c>
      <c r="L27" s="138">
        <f t="shared" si="0"/>
        <v>4</v>
      </c>
      <c r="M27" s="106"/>
      <c r="N27" s="27"/>
    </row>
    <row r="28" spans="1:14" ht="15.75" thickBot="1">
      <c r="A28" s="27"/>
      <c r="C28" s="135" t="s">
        <v>89</v>
      </c>
      <c r="D28" s="136">
        <v>0</v>
      </c>
      <c r="E28" s="136">
        <v>0</v>
      </c>
      <c r="F28" s="136">
        <v>2</v>
      </c>
      <c r="G28" s="136">
        <v>1</v>
      </c>
      <c r="H28" s="136">
        <v>0</v>
      </c>
      <c r="I28" s="136">
        <v>0</v>
      </c>
      <c r="J28" s="136">
        <v>0</v>
      </c>
      <c r="K28" s="136">
        <v>0</v>
      </c>
      <c r="L28" s="138">
        <f t="shared" si="0"/>
        <v>3</v>
      </c>
      <c r="M28" s="106"/>
      <c r="N28" s="27"/>
    </row>
    <row r="29" spans="1:14" ht="15.75" thickBot="1">
      <c r="A29" s="27"/>
      <c r="C29" s="135" t="s">
        <v>94</v>
      </c>
      <c r="D29" s="136">
        <v>0</v>
      </c>
      <c r="E29" s="136">
        <v>0</v>
      </c>
      <c r="F29" s="136">
        <v>1</v>
      </c>
      <c r="G29" s="136">
        <v>2</v>
      </c>
      <c r="H29" s="136">
        <v>0</v>
      </c>
      <c r="I29" s="136">
        <v>0</v>
      </c>
      <c r="J29" s="136">
        <v>0</v>
      </c>
      <c r="K29" s="136">
        <v>0</v>
      </c>
      <c r="L29" s="138">
        <f t="shared" si="0"/>
        <v>3</v>
      </c>
      <c r="M29" s="106"/>
      <c r="N29" s="27"/>
    </row>
    <row r="30" spans="1:14" ht="15.75" thickBot="1">
      <c r="A30" s="27"/>
      <c r="C30" s="135" t="s">
        <v>71</v>
      </c>
      <c r="D30" s="136">
        <v>0</v>
      </c>
      <c r="E30" s="136">
        <v>0</v>
      </c>
      <c r="F30" s="136">
        <v>0</v>
      </c>
      <c r="G30" s="136">
        <v>0</v>
      </c>
      <c r="H30" s="136">
        <v>0</v>
      </c>
      <c r="I30" s="136">
        <v>0</v>
      </c>
      <c r="J30" s="136">
        <v>0</v>
      </c>
      <c r="K30" s="136">
        <v>0</v>
      </c>
      <c r="L30" s="138">
        <f t="shared" si="0"/>
        <v>0</v>
      </c>
      <c r="M30" s="106"/>
      <c r="N30" s="27"/>
    </row>
    <row r="31" spans="1:14" ht="15.75" thickBot="1">
      <c r="A31" s="27"/>
      <c r="C31" s="135" t="s">
        <v>109</v>
      </c>
      <c r="D31" s="136">
        <v>0</v>
      </c>
      <c r="E31" s="136">
        <v>0</v>
      </c>
      <c r="F31" s="136">
        <v>0</v>
      </c>
      <c r="G31" s="136">
        <v>0</v>
      </c>
      <c r="H31" s="136">
        <v>1</v>
      </c>
      <c r="I31" s="136">
        <v>1</v>
      </c>
      <c r="J31" s="136">
        <v>1</v>
      </c>
      <c r="K31" s="136">
        <v>0</v>
      </c>
      <c r="L31" s="138">
        <f t="shared" si="0"/>
        <v>3</v>
      </c>
      <c r="M31" s="106"/>
      <c r="N31" s="27"/>
    </row>
    <row r="32" spans="1:14" ht="15.75" thickBot="1">
      <c r="A32" s="27"/>
      <c r="C32" s="135" t="s">
        <v>99</v>
      </c>
      <c r="D32" s="136">
        <v>0</v>
      </c>
      <c r="E32" s="136">
        <v>0</v>
      </c>
      <c r="F32" s="136">
        <v>0</v>
      </c>
      <c r="G32" s="136">
        <v>0</v>
      </c>
      <c r="H32" s="136">
        <v>1</v>
      </c>
      <c r="I32" s="136">
        <v>0</v>
      </c>
      <c r="J32" s="136">
        <v>1</v>
      </c>
      <c r="K32" s="136">
        <v>0</v>
      </c>
      <c r="L32" s="138">
        <f t="shared" si="0"/>
        <v>2</v>
      </c>
      <c r="M32" s="106"/>
      <c r="N32" s="27"/>
    </row>
    <row r="33" spans="1:14" ht="15.75" thickBot="1">
      <c r="A33" s="27"/>
      <c r="C33" s="135" t="s">
        <v>72</v>
      </c>
      <c r="D33" s="136">
        <v>0</v>
      </c>
      <c r="E33" s="136">
        <v>0</v>
      </c>
      <c r="F33" s="136">
        <v>0</v>
      </c>
      <c r="G33" s="136">
        <v>4</v>
      </c>
      <c r="H33" s="136">
        <v>0</v>
      </c>
      <c r="I33" s="136">
        <v>0</v>
      </c>
      <c r="J33" s="136">
        <v>0</v>
      </c>
      <c r="K33" s="136">
        <v>0</v>
      </c>
      <c r="L33" s="138">
        <f t="shared" si="0"/>
        <v>4</v>
      </c>
      <c r="M33" s="106"/>
      <c r="N33" s="27"/>
    </row>
    <row r="34" spans="1:14" ht="15.75" thickBot="1">
      <c r="A34" s="27"/>
      <c r="C34" s="135" t="s">
        <v>115</v>
      </c>
      <c r="D34" s="136">
        <v>1</v>
      </c>
      <c r="E34" s="136">
        <v>3</v>
      </c>
      <c r="F34" s="136">
        <v>11</v>
      </c>
      <c r="G34" s="136">
        <v>9</v>
      </c>
      <c r="H34" s="136">
        <v>2</v>
      </c>
      <c r="I34" s="136">
        <v>1</v>
      </c>
      <c r="J34" s="136">
        <v>0</v>
      </c>
      <c r="K34" s="136">
        <v>0</v>
      </c>
      <c r="L34" s="138">
        <f t="shared" si="0"/>
        <v>27</v>
      </c>
      <c r="M34" s="106"/>
      <c r="N34" s="27"/>
    </row>
    <row r="35" spans="1:14" ht="15.75" thickBot="1">
      <c r="A35" s="27"/>
      <c r="C35" s="135" t="s">
        <v>100</v>
      </c>
      <c r="D35" s="136">
        <v>0</v>
      </c>
      <c r="E35" s="136">
        <v>1</v>
      </c>
      <c r="F35" s="136">
        <v>0</v>
      </c>
      <c r="G35" s="136">
        <v>0</v>
      </c>
      <c r="H35" s="136">
        <v>0</v>
      </c>
      <c r="I35" s="136">
        <v>1</v>
      </c>
      <c r="J35" s="136">
        <v>1</v>
      </c>
      <c r="K35" s="136">
        <v>0</v>
      </c>
      <c r="L35" s="138">
        <f t="shared" si="0"/>
        <v>3</v>
      </c>
      <c r="M35" s="106"/>
      <c r="N35" s="27"/>
    </row>
    <row r="36" spans="1:14" ht="15.75" thickBot="1">
      <c r="A36" s="27"/>
      <c r="C36" s="135" t="s">
        <v>73</v>
      </c>
      <c r="D36" s="136">
        <v>1</v>
      </c>
      <c r="E36" s="136">
        <v>0</v>
      </c>
      <c r="F36" s="136">
        <v>0</v>
      </c>
      <c r="G36" s="136">
        <v>1</v>
      </c>
      <c r="H36" s="136">
        <v>0</v>
      </c>
      <c r="I36" s="136">
        <v>0</v>
      </c>
      <c r="J36" s="136">
        <v>0</v>
      </c>
      <c r="K36" s="136">
        <v>0</v>
      </c>
      <c r="L36" s="138">
        <f t="shared" si="0"/>
        <v>2</v>
      </c>
      <c r="M36" s="106"/>
      <c r="N36" s="27"/>
    </row>
    <row r="37" spans="1:14" ht="15.75" thickBot="1">
      <c r="A37" s="27"/>
      <c r="C37" s="135" t="s">
        <v>75</v>
      </c>
      <c r="D37" s="136">
        <v>0</v>
      </c>
      <c r="E37" s="136">
        <v>0</v>
      </c>
      <c r="F37" s="136">
        <v>0</v>
      </c>
      <c r="G37" s="136">
        <v>0</v>
      </c>
      <c r="H37" s="136">
        <v>0</v>
      </c>
      <c r="I37" s="136">
        <v>0</v>
      </c>
      <c r="J37" s="136">
        <v>0</v>
      </c>
      <c r="K37" s="136">
        <v>0</v>
      </c>
      <c r="L37" s="138">
        <f t="shared" si="0"/>
        <v>0</v>
      </c>
      <c r="M37" s="106"/>
      <c r="N37" s="27"/>
    </row>
    <row r="38" spans="1:14" ht="15.75" thickBot="1">
      <c r="A38" s="27"/>
      <c r="C38" s="135" t="s">
        <v>90</v>
      </c>
      <c r="D38" s="136">
        <v>1</v>
      </c>
      <c r="E38" s="136">
        <v>1</v>
      </c>
      <c r="F38" s="136">
        <v>0</v>
      </c>
      <c r="G38" s="136">
        <v>1</v>
      </c>
      <c r="H38" s="136">
        <v>0</v>
      </c>
      <c r="I38" s="136">
        <v>0</v>
      </c>
      <c r="J38" s="136">
        <v>0</v>
      </c>
      <c r="K38" s="136">
        <v>0</v>
      </c>
      <c r="L38" s="138">
        <f t="shared" si="0"/>
        <v>3</v>
      </c>
      <c r="M38" s="106"/>
      <c r="N38" s="27"/>
    </row>
    <row r="39" spans="1:14" ht="15.75" thickBot="1">
      <c r="A39" s="27"/>
      <c r="C39" s="135" t="s">
        <v>76</v>
      </c>
      <c r="D39" s="136">
        <v>0</v>
      </c>
      <c r="E39" s="136">
        <v>0</v>
      </c>
      <c r="F39" s="136">
        <v>0</v>
      </c>
      <c r="G39" s="136">
        <v>0</v>
      </c>
      <c r="H39" s="136">
        <v>0</v>
      </c>
      <c r="I39" s="136">
        <v>0</v>
      </c>
      <c r="J39" s="136">
        <v>0</v>
      </c>
      <c r="K39" s="136">
        <v>0</v>
      </c>
      <c r="L39" s="138">
        <f t="shared" ref="L39:L59" si="1">SUM(D39:K39)</f>
        <v>0</v>
      </c>
      <c r="M39" s="106"/>
      <c r="N39" s="27"/>
    </row>
    <row r="40" spans="1:14" ht="15.75" thickBot="1">
      <c r="A40" s="27"/>
      <c r="C40" s="135" t="s">
        <v>112</v>
      </c>
      <c r="D40" s="136">
        <v>0</v>
      </c>
      <c r="E40" s="136">
        <v>0</v>
      </c>
      <c r="F40" s="136">
        <v>0</v>
      </c>
      <c r="G40" s="136">
        <v>0</v>
      </c>
      <c r="H40" s="136">
        <v>0</v>
      </c>
      <c r="I40" s="136">
        <v>0</v>
      </c>
      <c r="J40" s="136">
        <v>1</v>
      </c>
      <c r="K40" s="136">
        <v>0</v>
      </c>
      <c r="L40" s="138">
        <f t="shared" si="1"/>
        <v>1</v>
      </c>
      <c r="M40" s="106"/>
      <c r="N40" s="27"/>
    </row>
    <row r="41" spans="1:14" ht="15.75" thickBot="1">
      <c r="A41" s="27"/>
      <c r="C41" s="135" t="s">
        <v>101</v>
      </c>
      <c r="D41" s="136">
        <v>0</v>
      </c>
      <c r="E41" s="136">
        <v>0</v>
      </c>
      <c r="F41" s="136">
        <v>0</v>
      </c>
      <c r="G41" s="136">
        <v>0</v>
      </c>
      <c r="H41" s="136">
        <v>0</v>
      </c>
      <c r="I41" s="136">
        <v>0</v>
      </c>
      <c r="J41" s="136">
        <v>0</v>
      </c>
      <c r="K41" s="136">
        <v>0</v>
      </c>
      <c r="L41" s="138">
        <f t="shared" si="1"/>
        <v>0</v>
      </c>
      <c r="M41" s="106"/>
      <c r="N41" s="27"/>
    </row>
    <row r="42" spans="1:14" ht="15.75" thickBot="1">
      <c r="A42" s="27"/>
      <c r="C42" s="135" t="s">
        <v>119</v>
      </c>
      <c r="D42" s="136">
        <v>1</v>
      </c>
      <c r="E42" s="136">
        <v>4</v>
      </c>
      <c r="F42" s="136">
        <v>21</v>
      </c>
      <c r="G42" s="136">
        <v>18</v>
      </c>
      <c r="H42" s="136">
        <v>13</v>
      </c>
      <c r="I42" s="136">
        <v>10</v>
      </c>
      <c r="J42" s="136">
        <v>8</v>
      </c>
      <c r="K42" s="136">
        <v>2</v>
      </c>
      <c r="L42" s="138">
        <f t="shared" si="1"/>
        <v>77</v>
      </c>
      <c r="M42" s="106"/>
      <c r="N42" s="27"/>
    </row>
    <row r="43" spans="1:14" ht="15.75" thickBot="1">
      <c r="A43" s="27"/>
      <c r="C43" s="135" t="s">
        <v>118</v>
      </c>
      <c r="D43" s="136">
        <v>0</v>
      </c>
      <c r="E43" s="136">
        <v>10</v>
      </c>
      <c r="F43" s="136">
        <v>13</v>
      </c>
      <c r="G43" s="136">
        <v>8</v>
      </c>
      <c r="H43" s="136">
        <v>13</v>
      </c>
      <c r="I43" s="136">
        <v>10</v>
      </c>
      <c r="J43" s="136">
        <v>1</v>
      </c>
      <c r="K43" s="136">
        <v>0</v>
      </c>
      <c r="L43" s="138">
        <f t="shared" si="1"/>
        <v>55</v>
      </c>
      <c r="M43" s="106"/>
      <c r="N43" s="27"/>
    </row>
    <row r="44" spans="1:14" ht="15.75" thickBot="1">
      <c r="A44" s="27"/>
      <c r="C44" s="135" t="s">
        <v>116</v>
      </c>
      <c r="D44" s="136">
        <v>0</v>
      </c>
      <c r="E44" s="136">
        <v>19</v>
      </c>
      <c r="F44" s="136">
        <v>8</v>
      </c>
      <c r="G44" s="136">
        <v>4</v>
      </c>
      <c r="H44" s="136">
        <v>0</v>
      </c>
      <c r="I44" s="136">
        <v>2</v>
      </c>
      <c r="J44" s="136">
        <v>2</v>
      </c>
      <c r="K44" s="136">
        <v>0</v>
      </c>
      <c r="L44" s="138">
        <f t="shared" si="1"/>
        <v>35</v>
      </c>
      <c r="M44" s="106"/>
      <c r="N44" s="27"/>
    </row>
    <row r="45" spans="1:14" ht="15.75" thickBot="1">
      <c r="A45" s="27"/>
      <c r="C45" s="135" t="s">
        <v>91</v>
      </c>
      <c r="D45" s="136">
        <v>1</v>
      </c>
      <c r="E45" s="136">
        <v>1</v>
      </c>
      <c r="F45" s="136">
        <v>3</v>
      </c>
      <c r="G45" s="136">
        <v>1</v>
      </c>
      <c r="H45" s="136">
        <v>1</v>
      </c>
      <c r="I45" s="136">
        <v>0</v>
      </c>
      <c r="J45" s="136">
        <v>0</v>
      </c>
      <c r="K45" s="136">
        <v>0</v>
      </c>
      <c r="L45" s="138">
        <f t="shared" si="1"/>
        <v>7</v>
      </c>
      <c r="M45" s="106"/>
      <c r="N45" s="27"/>
    </row>
    <row r="46" spans="1:14" ht="15.75" thickBot="1">
      <c r="A46" s="27"/>
      <c r="C46" s="135" t="s">
        <v>110</v>
      </c>
      <c r="D46" s="136">
        <v>0</v>
      </c>
      <c r="E46" s="136">
        <v>0</v>
      </c>
      <c r="F46" s="136">
        <v>4</v>
      </c>
      <c r="G46" s="136">
        <v>2</v>
      </c>
      <c r="H46" s="136">
        <v>1</v>
      </c>
      <c r="I46" s="136">
        <v>5</v>
      </c>
      <c r="J46" s="136">
        <v>0</v>
      </c>
      <c r="K46" s="136">
        <v>0</v>
      </c>
      <c r="L46" s="138">
        <f t="shared" si="1"/>
        <v>12</v>
      </c>
      <c r="M46" s="106"/>
      <c r="N46" s="27"/>
    </row>
    <row r="47" spans="1:14" ht="15.75" thickBot="1">
      <c r="A47" s="27"/>
      <c r="C47" s="135" t="s">
        <v>103</v>
      </c>
      <c r="D47" s="136">
        <v>0</v>
      </c>
      <c r="E47" s="136">
        <v>1</v>
      </c>
      <c r="F47" s="136">
        <v>2</v>
      </c>
      <c r="G47" s="136">
        <v>2</v>
      </c>
      <c r="H47" s="136">
        <v>1</v>
      </c>
      <c r="I47" s="136">
        <v>6</v>
      </c>
      <c r="J47" s="136">
        <v>2</v>
      </c>
      <c r="K47" s="136">
        <v>0</v>
      </c>
      <c r="L47" s="138">
        <f t="shared" si="1"/>
        <v>14</v>
      </c>
      <c r="M47" s="106"/>
      <c r="N47" s="27"/>
    </row>
    <row r="48" spans="1:14" ht="15.75" thickBot="1">
      <c r="A48" s="27"/>
      <c r="C48" s="135" t="s">
        <v>95</v>
      </c>
      <c r="D48" s="136">
        <v>0</v>
      </c>
      <c r="E48" s="136">
        <v>0</v>
      </c>
      <c r="F48" s="136">
        <v>1</v>
      </c>
      <c r="G48" s="136">
        <v>1</v>
      </c>
      <c r="H48" s="136">
        <v>1</v>
      </c>
      <c r="I48" s="136">
        <v>0</v>
      </c>
      <c r="J48" s="136">
        <v>0</v>
      </c>
      <c r="K48" s="136">
        <v>0</v>
      </c>
      <c r="L48" s="138">
        <f t="shared" si="1"/>
        <v>3</v>
      </c>
      <c r="M48" s="106"/>
      <c r="N48" s="27"/>
    </row>
    <row r="49" spans="1:14" ht="15.75" thickBot="1">
      <c r="A49" s="27"/>
      <c r="C49" s="135" t="s">
        <v>78</v>
      </c>
      <c r="D49" s="136">
        <v>0</v>
      </c>
      <c r="E49" s="136">
        <v>0</v>
      </c>
      <c r="F49" s="136">
        <v>0</v>
      </c>
      <c r="G49" s="136">
        <v>0</v>
      </c>
      <c r="H49" s="136">
        <v>0</v>
      </c>
      <c r="I49" s="136">
        <v>0</v>
      </c>
      <c r="J49" s="136">
        <v>0</v>
      </c>
      <c r="K49" s="136">
        <v>0</v>
      </c>
      <c r="L49" s="138">
        <f t="shared" si="1"/>
        <v>0</v>
      </c>
      <c r="M49" s="106"/>
      <c r="N49" s="27"/>
    </row>
    <row r="50" spans="1:14" ht="15.75" thickBot="1">
      <c r="A50" s="27"/>
      <c r="C50" s="135" t="s">
        <v>80</v>
      </c>
      <c r="D50" s="136">
        <v>0</v>
      </c>
      <c r="E50" s="136">
        <v>0</v>
      </c>
      <c r="F50" s="136">
        <v>0</v>
      </c>
      <c r="G50" s="136">
        <v>0</v>
      </c>
      <c r="H50" s="136">
        <v>0</v>
      </c>
      <c r="I50" s="136">
        <v>0</v>
      </c>
      <c r="J50" s="136">
        <v>0</v>
      </c>
      <c r="K50" s="136">
        <v>0</v>
      </c>
      <c r="L50" s="138">
        <f t="shared" si="1"/>
        <v>0</v>
      </c>
      <c r="M50" s="106"/>
      <c r="N50" s="27"/>
    </row>
    <row r="51" spans="1:14" ht="15.75" thickBot="1">
      <c r="A51" s="27"/>
      <c r="C51" s="135" t="s">
        <v>81</v>
      </c>
      <c r="D51" s="136">
        <v>0</v>
      </c>
      <c r="E51" s="136">
        <v>0</v>
      </c>
      <c r="F51" s="136">
        <v>0</v>
      </c>
      <c r="G51" s="136">
        <v>0</v>
      </c>
      <c r="H51" s="136">
        <v>0</v>
      </c>
      <c r="I51" s="136">
        <v>0</v>
      </c>
      <c r="J51" s="136">
        <v>0</v>
      </c>
      <c r="K51" s="136">
        <v>0</v>
      </c>
      <c r="L51" s="138">
        <f t="shared" si="1"/>
        <v>0</v>
      </c>
      <c r="M51" s="106"/>
      <c r="N51" s="27"/>
    </row>
    <row r="52" spans="1:14" ht="15.75" thickBot="1">
      <c r="A52" s="27"/>
      <c r="C52" s="135" t="s">
        <v>82</v>
      </c>
      <c r="D52" s="136">
        <v>0</v>
      </c>
      <c r="E52" s="136">
        <v>0</v>
      </c>
      <c r="F52" s="136">
        <v>0</v>
      </c>
      <c r="G52" s="136">
        <v>0</v>
      </c>
      <c r="H52" s="136">
        <v>0</v>
      </c>
      <c r="I52" s="136">
        <v>0</v>
      </c>
      <c r="J52" s="136">
        <v>0</v>
      </c>
      <c r="K52" s="136">
        <v>0</v>
      </c>
      <c r="L52" s="138">
        <f t="shared" si="1"/>
        <v>0</v>
      </c>
      <c r="M52" s="106"/>
      <c r="N52" s="27"/>
    </row>
    <row r="53" spans="1:14" ht="15.75" thickBot="1">
      <c r="A53" s="27"/>
      <c r="C53" s="135" t="s">
        <v>83</v>
      </c>
      <c r="D53" s="136">
        <v>0</v>
      </c>
      <c r="E53" s="136">
        <v>0</v>
      </c>
      <c r="F53" s="136">
        <v>0</v>
      </c>
      <c r="G53" s="136">
        <v>0</v>
      </c>
      <c r="H53" s="136">
        <v>0</v>
      </c>
      <c r="I53" s="136">
        <v>0</v>
      </c>
      <c r="J53" s="136">
        <v>0</v>
      </c>
      <c r="K53" s="136">
        <v>0</v>
      </c>
      <c r="L53" s="138">
        <f t="shared" si="1"/>
        <v>0</v>
      </c>
      <c r="M53" s="106"/>
      <c r="N53" s="27"/>
    </row>
    <row r="54" spans="1:14" ht="15.75" thickBot="1">
      <c r="A54" s="27"/>
      <c r="C54" s="135" t="s">
        <v>96</v>
      </c>
      <c r="D54" s="136">
        <v>0</v>
      </c>
      <c r="E54" s="136">
        <v>1</v>
      </c>
      <c r="F54" s="136">
        <v>0</v>
      </c>
      <c r="G54" s="136">
        <v>0</v>
      </c>
      <c r="H54" s="136">
        <v>0</v>
      </c>
      <c r="I54" s="136">
        <v>0</v>
      </c>
      <c r="J54" s="136">
        <v>0</v>
      </c>
      <c r="K54" s="136">
        <v>0</v>
      </c>
      <c r="L54" s="138">
        <f t="shared" si="1"/>
        <v>1</v>
      </c>
      <c r="M54" s="106"/>
      <c r="N54" s="27"/>
    </row>
    <row r="55" spans="1:14" ht="15.75" thickBot="1">
      <c r="A55" s="27"/>
      <c r="C55" s="135" t="s">
        <v>107</v>
      </c>
      <c r="D55" s="136">
        <v>1</v>
      </c>
      <c r="E55" s="136">
        <v>4</v>
      </c>
      <c r="F55" s="136">
        <v>0</v>
      </c>
      <c r="G55" s="136">
        <v>0</v>
      </c>
      <c r="H55" s="136">
        <v>0</v>
      </c>
      <c r="I55" s="136">
        <v>0</v>
      </c>
      <c r="J55" s="136">
        <v>0</v>
      </c>
      <c r="K55" s="136">
        <v>0</v>
      </c>
      <c r="L55" s="138">
        <f t="shared" si="1"/>
        <v>5</v>
      </c>
      <c r="M55" s="106"/>
      <c r="N55" s="27"/>
    </row>
    <row r="56" spans="1:14" ht="15.75" thickBot="1">
      <c r="A56" s="27"/>
      <c r="C56" s="135" t="s">
        <v>114</v>
      </c>
      <c r="D56" s="136">
        <v>0</v>
      </c>
      <c r="E56" s="136">
        <v>0</v>
      </c>
      <c r="F56" s="136">
        <v>5</v>
      </c>
      <c r="G56" s="136">
        <v>2</v>
      </c>
      <c r="H56" s="136">
        <v>6</v>
      </c>
      <c r="I56" s="136">
        <v>3</v>
      </c>
      <c r="J56" s="136">
        <v>5</v>
      </c>
      <c r="K56" s="136">
        <v>0</v>
      </c>
      <c r="L56" s="138">
        <f t="shared" si="1"/>
        <v>21</v>
      </c>
      <c r="M56" s="106"/>
      <c r="N56" s="27"/>
    </row>
    <row r="57" spans="1:14" ht="15.75" thickBot="1">
      <c r="A57" s="27"/>
      <c r="C57" s="135" t="s">
        <v>113</v>
      </c>
      <c r="D57" s="136">
        <v>0</v>
      </c>
      <c r="E57" s="136">
        <v>1</v>
      </c>
      <c r="F57" s="136">
        <v>1</v>
      </c>
      <c r="G57" s="136">
        <v>7</v>
      </c>
      <c r="H57" s="136">
        <v>11</v>
      </c>
      <c r="I57" s="136">
        <v>6</v>
      </c>
      <c r="J57" s="136">
        <v>1</v>
      </c>
      <c r="K57" s="136">
        <v>0</v>
      </c>
      <c r="L57" s="138">
        <f t="shared" si="1"/>
        <v>27</v>
      </c>
      <c r="M57" s="106"/>
      <c r="N57" s="27"/>
    </row>
    <row r="58" spans="1:14" ht="15.75" thickBot="1">
      <c r="A58" s="27"/>
      <c r="C58" s="135" t="s">
        <v>117</v>
      </c>
      <c r="D58" s="136">
        <v>3</v>
      </c>
      <c r="E58" s="136">
        <v>9</v>
      </c>
      <c r="F58" s="136">
        <v>7</v>
      </c>
      <c r="G58" s="136">
        <v>2</v>
      </c>
      <c r="H58" s="136">
        <v>6</v>
      </c>
      <c r="I58" s="136">
        <v>19</v>
      </c>
      <c r="J58" s="136">
        <v>7</v>
      </c>
      <c r="K58" s="136">
        <v>0</v>
      </c>
      <c r="L58" s="138">
        <f t="shared" si="1"/>
        <v>53</v>
      </c>
      <c r="M58" s="106"/>
      <c r="N58" s="27"/>
    </row>
    <row r="59" spans="1:14" ht="15.75" thickBot="1">
      <c r="A59" s="27"/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136">
        <v>0</v>
      </c>
      <c r="K59" s="136">
        <v>0</v>
      </c>
      <c r="L59" s="348">
        <f t="shared" si="1"/>
        <v>0</v>
      </c>
      <c r="N59" s="27"/>
    </row>
    <row r="60" spans="1:14" ht="16.5" thickBot="1">
      <c r="A60" s="27"/>
      <c r="D60" s="246">
        <f t="shared" ref="D60:L60" si="2">SUM(D7:D59)</f>
        <v>30</v>
      </c>
      <c r="E60" s="246">
        <f t="shared" si="2"/>
        <v>66</v>
      </c>
      <c r="F60" s="246">
        <f t="shared" si="2"/>
        <v>105</v>
      </c>
      <c r="G60" s="246">
        <f t="shared" si="2"/>
        <v>95</v>
      </c>
      <c r="H60" s="246">
        <f t="shared" si="2"/>
        <v>71</v>
      </c>
      <c r="I60" s="246">
        <f t="shared" si="2"/>
        <v>68</v>
      </c>
      <c r="J60" s="246">
        <f t="shared" si="2"/>
        <v>37</v>
      </c>
      <c r="K60" s="246">
        <f t="shared" si="2"/>
        <v>2</v>
      </c>
      <c r="L60" s="171">
        <f t="shared" si="2"/>
        <v>474</v>
      </c>
      <c r="M60" s="247"/>
      <c r="N60" s="27"/>
    </row>
    <row r="61" spans="1:14">
      <c r="A61" s="27"/>
      <c r="N61" s="27"/>
    </row>
    <row r="62" spans="1:14">
      <c r="A62" s="27"/>
      <c r="N62" s="27"/>
    </row>
    <row r="63" spans="1:14">
      <c r="A63" s="27"/>
      <c r="N63" s="27"/>
    </row>
    <row r="64" spans="1:14">
      <c r="A64" s="27"/>
      <c r="N64" s="27"/>
    </row>
    <row r="65" spans="1:14">
      <c r="A65" s="27"/>
      <c r="N65" s="27"/>
    </row>
    <row r="66" spans="1:14">
      <c r="A66" s="27"/>
      <c r="N66" s="27"/>
    </row>
    <row r="67" spans="1:14">
      <c r="A67" s="27"/>
      <c r="N67" s="27"/>
    </row>
    <row r="68" spans="1:14">
      <c r="A68" s="27"/>
      <c r="N68" s="27"/>
    </row>
    <row r="69" spans="1:14">
      <c r="A69" s="27"/>
      <c r="N69" s="27"/>
    </row>
    <row r="70" spans="1:14">
      <c r="A70" s="27"/>
      <c r="N70" s="27"/>
    </row>
    <row r="71" spans="1:14">
      <c r="A71" s="27"/>
      <c r="N71" s="27"/>
    </row>
    <row r="72" spans="1:14">
      <c r="A72" s="27"/>
      <c r="N72" s="27"/>
    </row>
    <row r="73" spans="1:14">
      <c r="A73" s="27"/>
      <c r="N73" s="27"/>
    </row>
    <row r="74" spans="1:14">
      <c r="A74" s="27"/>
      <c r="N74" s="27"/>
    </row>
    <row r="75" spans="1:14">
      <c r="A75" s="27"/>
      <c r="N75" s="27"/>
    </row>
    <row r="76" spans="1:14">
      <c r="A76" s="27"/>
      <c r="N76" s="27"/>
    </row>
    <row r="77" spans="1:14">
      <c r="A77" s="27"/>
      <c r="N77" s="27"/>
    </row>
    <row r="78" spans="1:14">
      <c r="A78" s="27"/>
      <c r="N78" s="27"/>
    </row>
    <row r="79" spans="1:14">
      <c r="A79" s="27"/>
      <c r="N79" s="27"/>
    </row>
    <row r="80" spans="1:14">
      <c r="A80" s="27"/>
      <c r="N80" s="27"/>
    </row>
    <row r="81" spans="1:14">
      <c r="A81" s="27"/>
      <c r="N81" s="27"/>
    </row>
    <row r="82" spans="1:14">
      <c r="A82" s="27"/>
      <c r="N82" s="27"/>
    </row>
    <row r="83" spans="1:14">
      <c r="A83" s="27"/>
      <c r="N83" s="27"/>
    </row>
    <row r="84" spans="1:14">
      <c r="A84" s="27"/>
      <c r="N84" s="27"/>
    </row>
    <row r="85" spans="1:14">
      <c r="A85" s="27"/>
      <c r="N85" s="27"/>
    </row>
    <row r="86" spans="1:14">
      <c r="A86" s="27"/>
      <c r="N86" s="27"/>
    </row>
    <row r="87" spans="1:14">
      <c r="A87" s="27"/>
      <c r="N87" s="27"/>
    </row>
    <row r="88" spans="1:14">
      <c r="A88" s="27"/>
      <c r="N88" s="27"/>
    </row>
    <row r="89" spans="1:14">
      <c r="A89" s="27"/>
      <c r="N89" s="27"/>
    </row>
    <row r="90" spans="1:14">
      <c r="A90" s="27"/>
      <c r="N90" s="27"/>
    </row>
    <row r="91" spans="1:14">
      <c r="A91" s="27"/>
      <c r="N91" s="27"/>
    </row>
    <row r="92" spans="1:14">
      <c r="A92" s="27"/>
      <c r="N92" s="27"/>
    </row>
    <row r="93" spans="1:14">
      <c r="A93" s="27"/>
      <c r="N93" s="27"/>
    </row>
    <row r="94" spans="1:14" ht="21">
      <c r="A94" s="27"/>
      <c r="C94" s="798" t="s">
        <v>259</v>
      </c>
      <c r="D94" s="799"/>
      <c r="E94" s="799"/>
      <c r="F94" s="799"/>
      <c r="G94" s="799"/>
      <c r="H94" s="799"/>
      <c r="I94" s="799"/>
      <c r="J94" s="799"/>
      <c r="K94" s="799"/>
      <c r="L94" s="799"/>
      <c r="M94" s="347"/>
      <c r="N94" s="27"/>
    </row>
    <row r="95" spans="1:14">
      <c r="A95" s="27"/>
      <c r="N95" s="27"/>
    </row>
    <row r="96" spans="1:14">
      <c r="A96" s="27"/>
      <c r="N96" s="27"/>
    </row>
    <row r="97" spans="1:14">
      <c r="A97" s="27"/>
      <c r="N97" s="27"/>
    </row>
    <row r="98" spans="1:14">
      <c r="A98" s="27"/>
      <c r="N98" s="27"/>
    </row>
    <row r="99" spans="1:14" ht="15.75" thickBot="1">
      <c r="A99" s="27"/>
      <c r="N99" s="27"/>
    </row>
    <row r="100" spans="1:14" ht="24.75" thickBot="1">
      <c r="A100" s="27"/>
      <c r="D100" s="811" t="s">
        <v>58</v>
      </c>
      <c r="E100" s="812"/>
      <c r="F100" s="813"/>
      <c r="G100" s="256" t="s">
        <v>220</v>
      </c>
      <c r="N100" s="27"/>
    </row>
    <row r="101" spans="1:14">
      <c r="A101" s="27"/>
      <c r="D101" s="818" t="s">
        <v>49</v>
      </c>
      <c r="E101" s="819"/>
      <c r="F101" s="819"/>
      <c r="G101" s="257">
        <v>26</v>
      </c>
      <c r="N101" s="27"/>
    </row>
    <row r="102" spans="1:14">
      <c r="A102" s="27"/>
      <c r="D102" s="817" t="s">
        <v>50</v>
      </c>
      <c r="E102" s="814"/>
      <c r="F102" s="814"/>
      <c r="G102" s="258">
        <v>28</v>
      </c>
      <c r="N102" s="27"/>
    </row>
    <row r="103" spans="1:14">
      <c r="A103" s="27"/>
      <c r="D103" s="817" t="s">
        <v>51</v>
      </c>
      <c r="E103" s="814"/>
      <c r="F103" s="814"/>
      <c r="G103" s="258">
        <v>83</v>
      </c>
      <c r="N103" s="27"/>
    </row>
    <row r="104" spans="1:14">
      <c r="A104" s="27"/>
      <c r="D104" s="817" t="s">
        <v>52</v>
      </c>
      <c r="E104" s="814"/>
      <c r="F104" s="814"/>
      <c r="G104" s="258">
        <v>82</v>
      </c>
      <c r="N104" s="27"/>
    </row>
    <row r="105" spans="1:14" ht="15" customHeight="1">
      <c r="A105" s="27"/>
      <c r="D105" s="817" t="s">
        <v>53</v>
      </c>
      <c r="E105" s="814"/>
      <c r="F105" s="814"/>
      <c r="G105" s="258">
        <v>61</v>
      </c>
      <c r="N105" s="27"/>
    </row>
    <row r="106" spans="1:14" ht="15" customHeight="1">
      <c r="A106" s="27"/>
      <c r="D106" s="817" t="s">
        <v>54</v>
      </c>
      <c r="E106" s="814"/>
      <c r="F106" s="814"/>
      <c r="G106" s="258">
        <v>82</v>
      </c>
      <c r="N106" s="27"/>
    </row>
    <row r="107" spans="1:14">
      <c r="A107" s="27"/>
      <c r="D107" s="817" t="s">
        <v>55</v>
      </c>
      <c r="E107" s="814"/>
      <c r="F107" s="814"/>
      <c r="G107" s="258">
        <v>79</v>
      </c>
      <c r="N107" s="27"/>
    </row>
    <row r="108" spans="1:14">
      <c r="A108" s="27"/>
      <c r="D108" s="817" t="s">
        <v>56</v>
      </c>
      <c r="E108" s="814"/>
      <c r="F108" s="814"/>
      <c r="G108" s="258">
        <v>6</v>
      </c>
      <c r="N108" s="27"/>
    </row>
    <row r="109" spans="1:14" ht="15.75" thickBot="1">
      <c r="A109" s="27"/>
      <c r="D109" s="815" t="s">
        <v>276</v>
      </c>
      <c r="E109" s="816"/>
      <c r="F109" s="816"/>
      <c r="G109" s="259">
        <v>0</v>
      </c>
      <c r="N109" s="27"/>
    </row>
    <row r="110" spans="1:14" ht="15.75" thickBot="1">
      <c r="A110" s="27"/>
      <c r="D110" s="249"/>
      <c r="E110" s="249"/>
      <c r="F110" s="249"/>
      <c r="G110" s="12"/>
      <c r="N110" s="27"/>
    </row>
    <row r="111" spans="1:14" ht="15.75" thickBot="1">
      <c r="A111" s="27"/>
      <c r="F111" s="97" t="s">
        <v>2</v>
      </c>
      <c r="G111" s="3">
        <f>SUM(G101:G109)</f>
        <v>447</v>
      </c>
      <c r="N111" s="27"/>
    </row>
    <row r="112" spans="1:14">
      <c r="A112" s="27"/>
      <c r="N112" s="27"/>
    </row>
    <row r="113" spans="1:14">
      <c r="A113" s="27"/>
      <c r="N113" s="27"/>
    </row>
    <row r="114" spans="1:14">
      <c r="A114" s="27"/>
      <c r="N114" s="27"/>
    </row>
    <row r="115" spans="1:14">
      <c r="A115" s="27"/>
      <c r="N115" s="27"/>
    </row>
    <row r="116" spans="1:14">
      <c r="A116" s="27"/>
      <c r="N116" s="27"/>
    </row>
    <row r="117" spans="1:14">
      <c r="A117" s="27"/>
      <c r="N117" s="27"/>
    </row>
    <row r="118" spans="1:14">
      <c r="A118" s="27"/>
      <c r="N118" s="27"/>
    </row>
    <row r="119" spans="1:14">
      <c r="A119" s="27"/>
      <c r="N119" s="27"/>
    </row>
    <row r="120" spans="1:14">
      <c r="A120" s="27"/>
      <c r="N120" s="27"/>
    </row>
    <row r="121" spans="1:14">
      <c r="A121" s="27"/>
      <c r="N121" s="27"/>
    </row>
    <row r="122" spans="1:14">
      <c r="A122" s="27"/>
      <c r="N122" s="27"/>
    </row>
    <row r="123" spans="1:14">
      <c r="A123" s="27"/>
      <c r="N123" s="27"/>
    </row>
    <row r="124" spans="1:14">
      <c r="A124" s="27"/>
      <c r="N124" s="27"/>
    </row>
    <row r="125" spans="1:14">
      <c r="A125" s="27"/>
      <c r="N125" s="27"/>
    </row>
    <row r="126" spans="1:14">
      <c r="A126" s="27"/>
      <c r="N126" s="27"/>
    </row>
    <row r="127" spans="1:14">
      <c r="A127" s="27"/>
      <c r="N127" s="27"/>
    </row>
    <row r="128" spans="1:14">
      <c r="A128" s="27"/>
      <c r="N128" s="27"/>
    </row>
    <row r="129" spans="1:14">
      <c r="A129" s="27"/>
      <c r="N129" s="27"/>
    </row>
    <row r="130" spans="1:14">
      <c r="A130" s="27"/>
      <c r="N130" s="27"/>
    </row>
    <row r="131" spans="1:14">
      <c r="A131" s="27"/>
      <c r="N131" s="27"/>
    </row>
    <row r="132" spans="1:14">
      <c r="A132" s="27"/>
      <c r="N132" s="27"/>
    </row>
    <row r="133" spans="1:14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</row>
  </sheetData>
  <mergeCells count="12">
    <mergeCell ref="D109:F109"/>
    <mergeCell ref="C2:L2"/>
    <mergeCell ref="C94:L94"/>
    <mergeCell ref="D100:F100"/>
    <mergeCell ref="D101:F101"/>
    <mergeCell ref="D102:F102"/>
    <mergeCell ref="D103:F103"/>
    <mergeCell ref="D104:F104"/>
    <mergeCell ref="D105:F105"/>
    <mergeCell ref="D106:F106"/>
    <mergeCell ref="D107:F107"/>
    <mergeCell ref="D108:F108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133"/>
  <sheetViews>
    <sheetView topLeftCell="A118" workbookViewId="0">
      <selection activeCell="E47" sqref="E47:G47"/>
    </sheetView>
  </sheetViews>
  <sheetFormatPr baseColWidth="10" defaultRowHeight="15"/>
  <cols>
    <col min="1" max="1" width="4.140625" style="122" customWidth="1"/>
    <col min="2" max="2" width="5.28515625" style="122" customWidth="1"/>
    <col min="3" max="3" width="37.42578125" style="122" customWidth="1"/>
    <col min="4" max="12" width="11.42578125" style="122"/>
    <col min="13" max="13" width="3.85546875" style="122" customWidth="1"/>
    <col min="14" max="14" width="3.7109375" style="122" customWidth="1"/>
    <col min="15" max="16384" width="11.42578125" style="122"/>
  </cols>
  <sheetData>
    <row r="1" spans="1:14" ht="15.75" thickBo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ht="21">
      <c r="A2" s="27"/>
      <c r="C2" s="806" t="s">
        <v>285</v>
      </c>
      <c r="D2" s="807"/>
      <c r="E2" s="807"/>
      <c r="F2" s="807"/>
      <c r="G2" s="807"/>
      <c r="H2" s="807"/>
      <c r="I2" s="807"/>
      <c r="J2" s="807"/>
      <c r="K2" s="807"/>
      <c r="L2" s="807"/>
      <c r="M2" s="404"/>
      <c r="N2" s="27"/>
    </row>
    <row r="3" spans="1:14">
      <c r="A3" s="27"/>
      <c r="N3" s="27"/>
    </row>
    <row r="4" spans="1:14">
      <c r="A4" s="27"/>
      <c r="N4" s="27"/>
    </row>
    <row r="5" spans="1:14" ht="15.75" thickBot="1">
      <c r="A5" s="27"/>
      <c r="N5" s="27"/>
    </row>
    <row r="6" spans="1:14" ht="36.75" customHeight="1" thickBot="1">
      <c r="A6" s="27"/>
      <c r="C6" s="124" t="s">
        <v>64</v>
      </c>
      <c r="D6" s="124" t="s">
        <v>213</v>
      </c>
      <c r="E6" s="124" t="s">
        <v>50</v>
      </c>
      <c r="F6" s="124" t="s">
        <v>214</v>
      </c>
      <c r="G6" s="124" t="s">
        <v>215</v>
      </c>
      <c r="H6" s="124" t="s">
        <v>216</v>
      </c>
      <c r="I6" s="124" t="s">
        <v>217</v>
      </c>
      <c r="J6" s="124" t="s">
        <v>218</v>
      </c>
      <c r="K6" s="124" t="s">
        <v>219</v>
      </c>
      <c r="L6" s="128" t="s">
        <v>233</v>
      </c>
      <c r="M6" s="189"/>
      <c r="N6" s="27"/>
    </row>
    <row r="7" spans="1:14" ht="15.75" thickBot="1">
      <c r="A7" s="27"/>
      <c r="C7" s="135">
        <f>+'ACUM-AGOSTO'!A328</f>
        <v>0</v>
      </c>
      <c r="D7" s="136">
        <f>+'ACUM-AGOSTO'!B328</f>
        <v>0</v>
      </c>
      <c r="E7" s="136">
        <f>+'ACUM-AGOSTO'!C328</f>
        <v>0</v>
      </c>
      <c r="F7" s="136">
        <f>+'ACUM-AGOSTO'!D325</f>
        <v>0</v>
      </c>
      <c r="G7" s="136">
        <f>+'ACUM-AGOSTO'!E325</f>
        <v>0</v>
      </c>
      <c r="H7" s="136">
        <f>+'ACUM-AGOSTO'!F328</f>
        <v>0</v>
      </c>
      <c r="I7" s="136">
        <f>+'ACUM-AGOSTO'!G328</f>
        <v>0</v>
      </c>
      <c r="J7" s="136">
        <f>+'ACUM-AGOSTO'!H328</f>
        <v>0</v>
      </c>
      <c r="K7" s="136">
        <f>+'ACUM-AGOSTO'!I328</f>
        <v>0</v>
      </c>
      <c r="L7" s="138">
        <f t="shared" ref="L7:L59" si="0">SUM(D7:K7)</f>
        <v>0</v>
      </c>
      <c r="M7" s="106"/>
      <c r="N7" s="27"/>
    </row>
    <row r="8" spans="1:14" ht="15.75" thickBot="1">
      <c r="A8" s="27"/>
      <c r="C8" s="135" t="str">
        <f>+'ACUM-AGOSTO'!A329</f>
        <v>DIAS QUE TARDO DTAI EN CONTESTAR</v>
      </c>
      <c r="D8" s="136">
        <f>+'ACUM-AGOSTO'!B329</f>
        <v>0</v>
      </c>
      <c r="E8" s="136">
        <f>+'ACUM-AGOSTO'!C329</f>
        <v>0</v>
      </c>
      <c r="F8" s="136">
        <f>+'ACUM-AGOSTO'!D326</f>
        <v>0</v>
      </c>
      <c r="G8" s="136">
        <f>+'ACUM-AGOSTO'!E326</f>
        <v>0</v>
      </c>
      <c r="H8" s="136">
        <f>+'ACUM-AGOSTO'!F329</f>
        <v>0</v>
      </c>
      <c r="I8" s="136">
        <f>+'ACUM-AGOSTO'!G329</f>
        <v>0</v>
      </c>
      <c r="J8" s="136">
        <f>+'ACUM-AGOSTO'!H329</f>
        <v>0</v>
      </c>
      <c r="K8" s="136">
        <f>+'ACUM-AGOSTO'!I329</f>
        <v>0</v>
      </c>
      <c r="L8" s="138">
        <f t="shared" si="0"/>
        <v>0</v>
      </c>
      <c r="M8" s="106"/>
      <c r="N8" s="27"/>
    </row>
    <row r="9" spans="1:14" ht="15.75" thickBot="1">
      <c r="A9" s="27"/>
      <c r="C9" s="135">
        <f>+'ACUM-AGOSTO'!A330</f>
        <v>0</v>
      </c>
      <c r="D9" s="136">
        <f>+'ACUM-AGOSTO'!B330</f>
        <v>0</v>
      </c>
      <c r="E9" s="136">
        <f>+'ACUM-AGOSTO'!C330</f>
        <v>0</v>
      </c>
      <c r="F9" s="136">
        <f>+'ACUM-AGOSTO'!D327</f>
        <v>0</v>
      </c>
      <c r="G9" s="136">
        <f>+'ACUM-AGOSTO'!E327</f>
        <v>0</v>
      </c>
      <c r="H9" s="136">
        <f>+'ACUM-AGOSTO'!F330</f>
        <v>0</v>
      </c>
      <c r="I9" s="136">
        <f>+'ACUM-AGOSTO'!G330</f>
        <v>0</v>
      </c>
      <c r="J9" s="136">
        <f>+'ACUM-AGOSTO'!H330</f>
        <v>0</v>
      </c>
      <c r="K9" s="136">
        <f>+'ACUM-AGOSTO'!I330</f>
        <v>0</v>
      </c>
      <c r="L9" s="138">
        <f t="shared" si="0"/>
        <v>0</v>
      </c>
      <c r="M9" s="106"/>
      <c r="N9" s="27"/>
    </row>
    <row r="10" spans="1:14" ht="15.75" thickBot="1">
      <c r="A10" s="27"/>
      <c r="C10" s="135" t="str">
        <f>+'ACUM-AGOSTO'!A331</f>
        <v>DEPENDENCIAS</v>
      </c>
      <c r="D10" s="136" t="str">
        <f>+'ACUM-AGOSTO'!B331</f>
        <v>MISMO DÍA</v>
      </c>
      <c r="E10" s="136" t="str">
        <f>+'ACUM-AGOSTO'!C331</f>
        <v>UN DIA</v>
      </c>
      <c r="F10" s="136" t="str">
        <f>+'ACUM-AGOSTO'!D331</f>
        <v>DOS DÍAS</v>
      </c>
      <c r="G10" s="136" t="str">
        <f>+'ACUM-AGOSTO'!E331</f>
        <v>TRES DÍAS</v>
      </c>
      <c r="H10" s="136" t="str">
        <f>+'ACUM-AGOSTO'!F331</f>
        <v>CUATRO DÍAS</v>
      </c>
      <c r="I10" s="136" t="str">
        <f>+'ACUM-AGOSTO'!G331</f>
        <v>CINCO DÍAS</v>
      </c>
      <c r="J10" s="136" t="str">
        <f>+'ACUM-AGOSTO'!H331</f>
        <v xml:space="preserve">SEIS DÍAS </v>
      </c>
      <c r="K10" s="136" t="str">
        <f>+'ACUM-AGOSTO'!I331</f>
        <v xml:space="preserve">SIETE DÍAS O MAS </v>
      </c>
      <c r="L10" s="138">
        <f t="shared" si="0"/>
        <v>0</v>
      </c>
      <c r="M10" s="106"/>
      <c r="N10" s="27"/>
    </row>
    <row r="11" spans="1:14" ht="15.75" thickBot="1">
      <c r="A11" s="27"/>
      <c r="C11" s="135" t="str">
        <f>+'ACUM-AGOSTO'!A332</f>
        <v>Actas y Acuerdos</v>
      </c>
      <c r="D11" s="136">
        <f>+'ACUM-AGOSTO'!B332</f>
        <v>0</v>
      </c>
      <c r="E11" s="136">
        <f>+'ACUM-AGOSTO'!C332</f>
        <v>0</v>
      </c>
      <c r="F11" s="136">
        <f>+'ACUM-AGOSTO'!D332</f>
        <v>0</v>
      </c>
      <c r="G11" s="136">
        <f>+'ACUM-AGOSTO'!E332</f>
        <v>0</v>
      </c>
      <c r="H11" s="136">
        <f>+'ACUM-AGOSTO'!F332</f>
        <v>0</v>
      </c>
      <c r="I11" s="136">
        <f>+'ACUM-AGOSTO'!G332</f>
        <v>0</v>
      </c>
      <c r="J11" s="136">
        <f>+'ACUM-AGOSTO'!H332</f>
        <v>0</v>
      </c>
      <c r="K11" s="136">
        <f>+'ACUM-AGOSTO'!I332</f>
        <v>0</v>
      </c>
      <c r="L11" s="138">
        <f t="shared" si="0"/>
        <v>0</v>
      </c>
      <c r="M11" s="106"/>
      <c r="N11" s="27"/>
    </row>
    <row r="12" spans="1:14" ht="15.75" thickBot="1">
      <c r="A12" s="27"/>
      <c r="C12" s="135" t="str">
        <f>+'ACUM-AGOSTO'!A333</f>
        <v>Agua y Alcantarillado</v>
      </c>
      <c r="D12" s="136">
        <f>+'ACUM-AGOSTO'!B333</f>
        <v>0</v>
      </c>
      <c r="E12" s="136">
        <f>+'ACUM-AGOSTO'!C333</f>
        <v>0</v>
      </c>
      <c r="F12" s="136">
        <f>+'ACUM-AGOSTO'!D333</f>
        <v>0</v>
      </c>
      <c r="G12" s="136">
        <f>+'ACUM-AGOSTO'!E333</f>
        <v>0</v>
      </c>
      <c r="H12" s="136">
        <f>+'ACUM-AGOSTO'!F333</f>
        <v>0</v>
      </c>
      <c r="I12" s="136">
        <f>+'ACUM-AGOSTO'!G333</f>
        <v>0</v>
      </c>
      <c r="J12" s="136">
        <f>+'ACUM-AGOSTO'!H333</f>
        <v>0</v>
      </c>
      <c r="K12" s="136">
        <f>+'ACUM-AGOSTO'!I333</f>
        <v>0</v>
      </c>
      <c r="L12" s="138">
        <f t="shared" si="0"/>
        <v>0</v>
      </c>
      <c r="M12" s="106"/>
      <c r="N12" s="27"/>
    </row>
    <row r="13" spans="1:14" ht="15.75" thickBot="1">
      <c r="A13" s="27"/>
      <c r="C13" s="135" t="str">
        <f>+'ACUM-AGOSTO'!A334</f>
        <v>Alumbrado Público</v>
      </c>
      <c r="D13" s="136">
        <f>+'ACUM-AGOSTO'!B334</f>
        <v>0</v>
      </c>
      <c r="E13" s="136">
        <f>+'ACUM-AGOSTO'!C334</f>
        <v>0</v>
      </c>
      <c r="F13" s="136">
        <f>+'ACUM-AGOSTO'!D334</f>
        <v>0</v>
      </c>
      <c r="G13" s="136">
        <f>+'ACUM-AGOSTO'!E334</f>
        <v>0</v>
      </c>
      <c r="H13" s="136">
        <f>+'ACUM-AGOSTO'!F334</f>
        <v>0</v>
      </c>
      <c r="I13" s="136">
        <f>+'ACUM-AGOSTO'!G334</f>
        <v>0</v>
      </c>
      <c r="J13" s="136">
        <f>+'ACUM-AGOSTO'!H334</f>
        <v>0</v>
      </c>
      <c r="K13" s="136">
        <f>+'ACUM-AGOSTO'!I334</f>
        <v>0</v>
      </c>
      <c r="L13" s="138">
        <f t="shared" si="0"/>
        <v>0</v>
      </c>
      <c r="M13" s="106"/>
      <c r="N13" s="27"/>
    </row>
    <row r="14" spans="1:14" ht="15.75" thickBot="1">
      <c r="A14" s="27"/>
      <c r="C14" s="135" t="str">
        <f>+'ACUM-AGOSTO'!A335</f>
        <v>Archivo Municipal</v>
      </c>
      <c r="D14" s="136">
        <f>+'ACUM-AGOSTO'!B335</f>
        <v>0</v>
      </c>
      <c r="E14" s="136">
        <f>+'ACUM-AGOSTO'!C335</f>
        <v>0</v>
      </c>
      <c r="F14" s="136">
        <f>+'ACUM-AGOSTO'!D335</f>
        <v>0</v>
      </c>
      <c r="G14" s="136">
        <f>+'ACUM-AGOSTO'!E335</f>
        <v>0</v>
      </c>
      <c r="H14" s="136">
        <f>+'ACUM-AGOSTO'!F335</f>
        <v>0</v>
      </c>
      <c r="I14" s="136">
        <f>+'ACUM-AGOSTO'!G335</f>
        <v>0</v>
      </c>
      <c r="J14" s="136">
        <f>+'ACUM-AGOSTO'!H335</f>
        <v>0</v>
      </c>
      <c r="K14" s="136">
        <f>+'ACUM-AGOSTO'!I335</f>
        <v>0</v>
      </c>
      <c r="L14" s="138">
        <f t="shared" si="0"/>
        <v>0</v>
      </c>
      <c r="M14" s="106"/>
      <c r="N14" s="27"/>
    </row>
    <row r="15" spans="1:14" ht="15.75" thickBot="1">
      <c r="A15" s="27"/>
      <c r="C15" s="135" t="str">
        <f>+'ACUM-AGOSTO'!A336</f>
        <v>Aseo Público</v>
      </c>
      <c r="D15" s="136">
        <f>+'ACUM-AGOSTO'!B336</f>
        <v>0</v>
      </c>
      <c r="E15" s="136">
        <f>+'ACUM-AGOSTO'!C336</f>
        <v>0</v>
      </c>
      <c r="F15" s="136">
        <f>+'ACUM-AGOSTO'!D336</f>
        <v>0</v>
      </c>
      <c r="G15" s="136">
        <f>+'ACUM-AGOSTO'!E336</f>
        <v>0</v>
      </c>
      <c r="H15" s="136">
        <f>+'ACUM-AGOSTO'!F336</f>
        <v>0</v>
      </c>
      <c r="I15" s="136">
        <f>+'ACUM-AGOSTO'!G336</f>
        <v>0</v>
      </c>
      <c r="J15" s="136">
        <f>+'ACUM-AGOSTO'!H336</f>
        <v>0</v>
      </c>
      <c r="K15" s="136">
        <f>+'ACUM-AGOSTO'!I336</f>
        <v>0</v>
      </c>
      <c r="L15" s="138">
        <f t="shared" si="0"/>
        <v>0</v>
      </c>
      <c r="M15" s="106"/>
      <c r="N15" s="27"/>
    </row>
    <row r="16" spans="1:14" ht="15.75" thickBot="1">
      <c r="A16" s="27"/>
      <c r="C16" s="135" t="str">
        <f>+'ACUM-AGOSTO'!A337</f>
        <v>Asuntos Internos</v>
      </c>
      <c r="D16" s="136">
        <f>+'ACUM-AGOSTO'!B337</f>
        <v>0</v>
      </c>
      <c r="E16" s="136">
        <f>+'ACUM-AGOSTO'!C337</f>
        <v>0</v>
      </c>
      <c r="F16" s="136">
        <f>+'ACUM-AGOSTO'!D337</f>
        <v>0</v>
      </c>
      <c r="G16" s="136">
        <f>+'ACUM-AGOSTO'!E337</f>
        <v>0</v>
      </c>
      <c r="H16" s="136">
        <f>+'ACUM-AGOSTO'!F337</f>
        <v>0</v>
      </c>
      <c r="I16" s="136">
        <f>+'ACUM-AGOSTO'!G337</f>
        <v>0</v>
      </c>
      <c r="J16" s="136">
        <f>+'ACUM-AGOSTO'!H337</f>
        <v>0</v>
      </c>
      <c r="K16" s="136">
        <f>+'ACUM-AGOSTO'!I337</f>
        <v>0</v>
      </c>
      <c r="L16" s="138">
        <f t="shared" si="0"/>
        <v>0</v>
      </c>
      <c r="M16" s="106"/>
      <c r="N16" s="27"/>
    </row>
    <row r="17" spans="1:14" ht="15.75" thickBot="1">
      <c r="A17" s="27"/>
      <c r="C17" s="135" t="str">
        <f>+'ACUM-AGOSTO'!A338</f>
        <v>Atención Ciudadana</v>
      </c>
      <c r="D17" s="136">
        <f>+'ACUM-AGOSTO'!B338</f>
        <v>0</v>
      </c>
      <c r="E17" s="136">
        <f>+'ACUM-AGOSTO'!C338</f>
        <v>0</v>
      </c>
      <c r="F17" s="136">
        <f>+'ACUM-AGOSTO'!D338</f>
        <v>0</v>
      </c>
      <c r="G17" s="136">
        <f>+'ACUM-AGOSTO'!E338</f>
        <v>0</v>
      </c>
      <c r="H17" s="136">
        <f>+'ACUM-AGOSTO'!F338</f>
        <v>0</v>
      </c>
      <c r="I17" s="136">
        <f>+'ACUM-AGOSTO'!G338</f>
        <v>0</v>
      </c>
      <c r="J17" s="136">
        <f>+'ACUM-AGOSTO'!H338</f>
        <v>0</v>
      </c>
      <c r="K17" s="136">
        <f>+'ACUM-AGOSTO'!I338</f>
        <v>0</v>
      </c>
      <c r="L17" s="138">
        <f t="shared" si="0"/>
        <v>0</v>
      </c>
      <c r="M17" s="106"/>
      <c r="N17" s="27"/>
    </row>
    <row r="18" spans="1:14" ht="15.75" thickBot="1">
      <c r="A18" s="27"/>
      <c r="C18" s="135" t="str">
        <f>+'ACUM-AGOSTO'!A339</f>
        <v>Catastro</v>
      </c>
      <c r="D18" s="136">
        <f>+'ACUM-AGOSTO'!B339</f>
        <v>0</v>
      </c>
      <c r="E18" s="136">
        <f>+'ACUM-AGOSTO'!C339</f>
        <v>0</v>
      </c>
      <c r="F18" s="136">
        <f>+'ACUM-AGOSTO'!D339</f>
        <v>0</v>
      </c>
      <c r="G18" s="136">
        <f>+'ACUM-AGOSTO'!E339</f>
        <v>0</v>
      </c>
      <c r="H18" s="136">
        <f>+'ACUM-AGOSTO'!F339</f>
        <v>0</v>
      </c>
      <c r="I18" s="136">
        <f>+'ACUM-AGOSTO'!G339</f>
        <v>0</v>
      </c>
      <c r="J18" s="136">
        <f>+'ACUM-AGOSTO'!H339</f>
        <v>0</v>
      </c>
      <c r="K18" s="136">
        <f>+'ACUM-AGOSTO'!I339</f>
        <v>0</v>
      </c>
      <c r="L18" s="138">
        <f t="shared" si="0"/>
        <v>0</v>
      </c>
      <c r="M18" s="106"/>
      <c r="N18" s="27"/>
    </row>
    <row r="19" spans="1:14" ht="15.75" thickBot="1">
      <c r="A19" s="27"/>
      <c r="C19" s="135" t="str">
        <f>+'ACUM-AGOSTO'!A340</f>
        <v>Cementerios</v>
      </c>
      <c r="D19" s="136">
        <f>+'ACUM-AGOSTO'!B340</f>
        <v>0</v>
      </c>
      <c r="E19" s="136">
        <f>+'ACUM-AGOSTO'!C340</f>
        <v>0</v>
      </c>
      <c r="F19" s="136">
        <f>+'ACUM-AGOSTO'!D340</f>
        <v>0</v>
      </c>
      <c r="G19" s="136">
        <f>+'ACUM-AGOSTO'!E340</f>
        <v>0</v>
      </c>
      <c r="H19" s="136">
        <f>+'ACUM-AGOSTO'!F340</f>
        <v>0</v>
      </c>
      <c r="I19" s="136">
        <f>+'ACUM-AGOSTO'!G340</f>
        <v>0</v>
      </c>
      <c r="J19" s="136">
        <f>+'ACUM-AGOSTO'!H340</f>
        <v>0</v>
      </c>
      <c r="K19" s="136">
        <f>+'ACUM-AGOSTO'!I340</f>
        <v>0</v>
      </c>
      <c r="L19" s="138">
        <f t="shared" si="0"/>
        <v>0</v>
      </c>
      <c r="M19" s="106"/>
      <c r="N19" s="27"/>
    </row>
    <row r="20" spans="1:14" ht="15.75" thickBot="1">
      <c r="A20" s="27"/>
      <c r="C20" s="135" t="str">
        <f>+'ACUM-AGOSTO'!A341</f>
        <v>Centro de  Promoción Económica y Turismo</v>
      </c>
      <c r="D20" s="136">
        <f>+'ACUM-AGOSTO'!B341</f>
        <v>0</v>
      </c>
      <c r="E20" s="136">
        <f>+'ACUM-AGOSTO'!C341</f>
        <v>0</v>
      </c>
      <c r="F20" s="136">
        <f>+'ACUM-AGOSTO'!D341</f>
        <v>0</v>
      </c>
      <c r="G20" s="136">
        <f>+'ACUM-AGOSTO'!E341</f>
        <v>0</v>
      </c>
      <c r="H20" s="136">
        <f>+'ACUM-AGOSTO'!F341</f>
        <v>0</v>
      </c>
      <c r="I20" s="136">
        <f>+'ACUM-AGOSTO'!G341</f>
        <v>0</v>
      </c>
      <c r="J20" s="136">
        <f>+'ACUM-AGOSTO'!H341</f>
        <v>0</v>
      </c>
      <c r="K20" s="136">
        <f>+'ACUM-AGOSTO'!I341</f>
        <v>0</v>
      </c>
      <c r="L20" s="138">
        <f t="shared" si="0"/>
        <v>0</v>
      </c>
      <c r="M20" s="106"/>
      <c r="N20" s="27"/>
    </row>
    <row r="21" spans="1:14" ht="15.75" thickBot="1">
      <c r="A21" s="27"/>
      <c r="C21" s="135" t="str">
        <f>+'ACUM-AGOSTO'!A342</f>
        <v>Comisaría General de Seguridad Pública</v>
      </c>
      <c r="D21" s="136">
        <f>+'ACUM-AGOSTO'!B342</f>
        <v>0</v>
      </c>
      <c r="E21" s="136">
        <f>+'ACUM-AGOSTO'!C342</f>
        <v>0</v>
      </c>
      <c r="F21" s="136">
        <f>+'ACUM-AGOSTO'!D342</f>
        <v>0</v>
      </c>
      <c r="G21" s="136">
        <f>+'ACUM-AGOSTO'!E342</f>
        <v>0</v>
      </c>
      <c r="H21" s="136">
        <f>+'ACUM-AGOSTO'!F342</f>
        <v>0</v>
      </c>
      <c r="I21" s="136">
        <f>+'ACUM-AGOSTO'!G342</f>
        <v>0</v>
      </c>
      <c r="J21" s="136">
        <f>+'ACUM-AGOSTO'!H342</f>
        <v>0</v>
      </c>
      <c r="K21" s="136">
        <f>+'ACUM-AGOSTO'!I342</f>
        <v>0</v>
      </c>
      <c r="L21" s="138">
        <f t="shared" si="0"/>
        <v>0</v>
      </c>
      <c r="M21" s="106"/>
      <c r="N21" s="27"/>
    </row>
    <row r="22" spans="1:14" ht="15.75" thickBot="1">
      <c r="A22" s="27"/>
      <c r="C22" s="135" t="str">
        <f>+'ACUM-AGOSTO'!A343</f>
        <v>Comunicación Social</v>
      </c>
      <c r="D22" s="136">
        <f>+'ACUM-AGOSTO'!B343</f>
        <v>0</v>
      </c>
      <c r="E22" s="136">
        <f>+'ACUM-AGOSTO'!C343</f>
        <v>0</v>
      </c>
      <c r="F22" s="136">
        <f>+'ACUM-AGOSTO'!D343</f>
        <v>0</v>
      </c>
      <c r="G22" s="136">
        <f>+'ACUM-AGOSTO'!E343</f>
        <v>0</v>
      </c>
      <c r="H22" s="136">
        <f>+'ACUM-AGOSTO'!F343</f>
        <v>0</v>
      </c>
      <c r="I22" s="136">
        <f>+'ACUM-AGOSTO'!G343</f>
        <v>0</v>
      </c>
      <c r="J22" s="136">
        <f>+'ACUM-AGOSTO'!H343</f>
        <v>0</v>
      </c>
      <c r="K22" s="136">
        <f>+'ACUM-AGOSTO'!I343</f>
        <v>0</v>
      </c>
      <c r="L22" s="138">
        <f t="shared" si="0"/>
        <v>0</v>
      </c>
      <c r="M22" s="106"/>
      <c r="N22" s="27"/>
    </row>
    <row r="23" spans="1:14" ht="15.75" thickBot="1">
      <c r="A23" s="27"/>
      <c r="C23" s="135" t="str">
        <f>+'ACUM-AGOSTO'!A344</f>
        <v>Comunidad Digna</v>
      </c>
      <c r="D23" s="136">
        <f>+'ACUM-AGOSTO'!B344</f>
        <v>0</v>
      </c>
      <c r="E23" s="136">
        <f>+'ACUM-AGOSTO'!C344</f>
        <v>0</v>
      </c>
      <c r="F23" s="136">
        <f>+'ACUM-AGOSTO'!D344</f>
        <v>0</v>
      </c>
      <c r="G23" s="136">
        <f>+'ACUM-AGOSTO'!E344</f>
        <v>0</v>
      </c>
      <c r="H23" s="136">
        <f>+'ACUM-AGOSTO'!F344</f>
        <v>0</v>
      </c>
      <c r="I23" s="136">
        <f>+'ACUM-AGOSTO'!G344</f>
        <v>0</v>
      </c>
      <c r="J23" s="136">
        <f>+'ACUM-AGOSTO'!H344</f>
        <v>0</v>
      </c>
      <c r="K23" s="136">
        <f>+'ACUM-AGOSTO'!I344</f>
        <v>0</v>
      </c>
      <c r="L23" s="138">
        <f t="shared" si="0"/>
        <v>0</v>
      </c>
      <c r="M23" s="106"/>
      <c r="N23" s="27"/>
    </row>
    <row r="24" spans="1:14" ht="15.75" thickBot="1">
      <c r="A24" s="27"/>
      <c r="C24" s="135" t="str">
        <f>+'ACUM-AGOSTO'!A345</f>
        <v>Consejería Juridica</v>
      </c>
      <c r="D24" s="136">
        <f>+'ACUM-AGOSTO'!B345</f>
        <v>0</v>
      </c>
      <c r="E24" s="136">
        <f>+'ACUM-AGOSTO'!C345</f>
        <v>0</v>
      </c>
      <c r="F24" s="136">
        <f>+'ACUM-AGOSTO'!D345</f>
        <v>0</v>
      </c>
      <c r="G24" s="136">
        <f>+'ACUM-AGOSTO'!E345</f>
        <v>0</v>
      </c>
      <c r="H24" s="136">
        <f>+'ACUM-AGOSTO'!F345</f>
        <v>0</v>
      </c>
      <c r="I24" s="136">
        <f>+'ACUM-AGOSTO'!G345</f>
        <v>0</v>
      </c>
      <c r="J24" s="136">
        <f>+'ACUM-AGOSTO'!H345</f>
        <v>0</v>
      </c>
      <c r="K24" s="136">
        <f>+'ACUM-AGOSTO'!I345</f>
        <v>0</v>
      </c>
      <c r="L24" s="138">
        <f t="shared" si="0"/>
        <v>0</v>
      </c>
      <c r="M24" s="106"/>
      <c r="N24" s="27"/>
    </row>
    <row r="25" spans="1:14" ht="15.75" thickBot="1">
      <c r="A25" s="27"/>
      <c r="C25" s="135" t="str">
        <f>+'ACUM-AGOSTO'!A346</f>
        <v>Contraloría</v>
      </c>
      <c r="D25" s="136">
        <f>+'ACUM-AGOSTO'!B346</f>
        <v>0</v>
      </c>
      <c r="E25" s="136">
        <f>+'ACUM-AGOSTO'!C346</f>
        <v>0</v>
      </c>
      <c r="F25" s="136">
        <f>+'ACUM-AGOSTO'!D346</f>
        <v>0</v>
      </c>
      <c r="G25" s="136">
        <f>+'ACUM-AGOSTO'!E346</f>
        <v>0</v>
      </c>
      <c r="H25" s="136">
        <f>+'ACUM-AGOSTO'!F346</f>
        <v>0</v>
      </c>
      <c r="I25" s="136">
        <f>+'ACUM-AGOSTO'!G346</f>
        <v>0</v>
      </c>
      <c r="J25" s="136">
        <f>+'ACUM-AGOSTO'!H346</f>
        <v>0</v>
      </c>
      <c r="K25" s="136">
        <f>+'ACUM-AGOSTO'!I346</f>
        <v>0</v>
      </c>
      <c r="L25" s="138">
        <f t="shared" si="0"/>
        <v>0</v>
      </c>
      <c r="M25" s="106"/>
      <c r="N25" s="27"/>
    </row>
    <row r="26" spans="1:14" ht="15.75" thickBot="1">
      <c r="A26" s="27"/>
      <c r="C26" s="135" t="str">
        <f>+'ACUM-AGOSTO'!A347</f>
        <v>Coordinación de Delegaciones</v>
      </c>
      <c r="D26" s="136">
        <f>+'ACUM-AGOSTO'!B347</f>
        <v>0</v>
      </c>
      <c r="E26" s="136">
        <f>+'ACUM-AGOSTO'!C347</f>
        <v>0</v>
      </c>
      <c r="F26" s="136">
        <f>+'ACUM-AGOSTO'!D347</f>
        <v>0</v>
      </c>
      <c r="G26" s="136">
        <f>+'ACUM-AGOSTO'!E347</f>
        <v>0</v>
      </c>
      <c r="H26" s="136">
        <f>+'ACUM-AGOSTO'!F347</f>
        <v>0</v>
      </c>
      <c r="I26" s="136">
        <f>+'ACUM-AGOSTO'!G347</f>
        <v>0</v>
      </c>
      <c r="J26" s="136">
        <f>+'ACUM-AGOSTO'!H347</f>
        <v>0</v>
      </c>
      <c r="K26" s="136">
        <f>+'ACUM-AGOSTO'!I347</f>
        <v>0</v>
      </c>
      <c r="L26" s="138">
        <f t="shared" si="0"/>
        <v>0</v>
      </c>
      <c r="M26" s="106"/>
      <c r="N26" s="27"/>
    </row>
    <row r="27" spans="1:14" ht="15.75" thickBot="1">
      <c r="A27" s="27"/>
      <c r="C27" s="135" t="str">
        <f>+'ACUM-AGOSTO'!A348</f>
        <v>Coordinación de Gabinete</v>
      </c>
      <c r="D27" s="136">
        <f>+'ACUM-AGOSTO'!B348</f>
        <v>0</v>
      </c>
      <c r="E27" s="136">
        <f>+'ACUM-AGOSTO'!C348</f>
        <v>0</v>
      </c>
      <c r="F27" s="136">
        <f>+'ACUM-AGOSTO'!D348</f>
        <v>0</v>
      </c>
      <c r="G27" s="136">
        <f>+'ACUM-AGOSTO'!E348</f>
        <v>0</v>
      </c>
      <c r="H27" s="136">
        <f>+'ACUM-AGOSTO'!F348</f>
        <v>0</v>
      </c>
      <c r="I27" s="136">
        <f>+'ACUM-AGOSTO'!G348</f>
        <v>0</v>
      </c>
      <c r="J27" s="136">
        <f>+'ACUM-AGOSTO'!H348</f>
        <v>0</v>
      </c>
      <c r="K27" s="136">
        <f>+'ACUM-AGOSTO'!I348</f>
        <v>0</v>
      </c>
      <c r="L27" s="138">
        <f t="shared" si="0"/>
        <v>0</v>
      </c>
      <c r="M27" s="106"/>
      <c r="N27" s="27"/>
    </row>
    <row r="28" spans="1:14" ht="15.75" thickBot="1">
      <c r="A28" s="27"/>
      <c r="C28" s="135" t="str">
        <f>+'ACUM-AGOSTO'!A349</f>
        <v xml:space="preserve">Coordinación de la Oficina de Presidencia </v>
      </c>
      <c r="D28" s="136">
        <f>+'ACUM-AGOSTO'!B349</f>
        <v>0</v>
      </c>
      <c r="E28" s="136">
        <f>+'ACUM-AGOSTO'!C349</f>
        <v>0</v>
      </c>
      <c r="F28" s="136">
        <f>+'ACUM-AGOSTO'!D349</f>
        <v>0</v>
      </c>
      <c r="G28" s="136">
        <f>+'ACUM-AGOSTO'!E349</f>
        <v>0</v>
      </c>
      <c r="H28" s="136">
        <f>+'ACUM-AGOSTO'!F349</f>
        <v>0</v>
      </c>
      <c r="I28" s="136">
        <f>+'ACUM-AGOSTO'!G349</f>
        <v>0</v>
      </c>
      <c r="J28" s="136">
        <f>+'ACUM-AGOSTO'!H349</f>
        <v>0</v>
      </c>
      <c r="K28" s="136">
        <f>+'ACUM-AGOSTO'!I349</f>
        <v>0</v>
      </c>
      <c r="L28" s="138">
        <f t="shared" si="0"/>
        <v>0</v>
      </c>
      <c r="M28" s="106"/>
      <c r="N28" s="27"/>
    </row>
    <row r="29" spans="1:14" ht="15.75" thickBot="1">
      <c r="A29" s="27"/>
      <c r="C29" s="135" t="str">
        <f>+'ACUM-AGOSTO'!A350</f>
        <v>Coordinación General  Oficina Central de Gobierno, Estrategía y opinión Pública</v>
      </c>
      <c r="D29" s="136">
        <f>+'ACUM-AGOSTO'!B350</f>
        <v>0</v>
      </c>
      <c r="E29" s="136">
        <f>+'ACUM-AGOSTO'!C350</f>
        <v>0</v>
      </c>
      <c r="F29" s="136">
        <f>+'ACUM-AGOSTO'!D350</f>
        <v>0</v>
      </c>
      <c r="G29" s="136">
        <f>+'ACUM-AGOSTO'!E350</f>
        <v>0</v>
      </c>
      <c r="H29" s="136">
        <f>+'ACUM-AGOSTO'!F350</f>
        <v>0</v>
      </c>
      <c r="I29" s="136">
        <f>+'ACUM-AGOSTO'!G350</f>
        <v>0</v>
      </c>
      <c r="J29" s="136">
        <f>+'ACUM-AGOSTO'!H350</f>
        <v>0</v>
      </c>
      <c r="K29" s="136">
        <f>+'ACUM-AGOSTO'!I350</f>
        <v>0</v>
      </c>
      <c r="L29" s="138">
        <f t="shared" si="0"/>
        <v>0</v>
      </c>
      <c r="M29" s="106"/>
      <c r="N29" s="27"/>
    </row>
    <row r="30" spans="1:14" ht="15.75" thickBot="1">
      <c r="A30" s="27"/>
      <c r="C30" s="135" t="str">
        <f>+'ACUM-AGOSTO'!A351</f>
        <v>Coplademun</v>
      </c>
      <c r="D30" s="136">
        <f>+'ACUM-AGOSTO'!B351</f>
        <v>0</v>
      </c>
      <c r="E30" s="136">
        <f>+'ACUM-AGOSTO'!C351</f>
        <v>0</v>
      </c>
      <c r="F30" s="136">
        <f>+'ACUM-AGOSTO'!D351</f>
        <v>0</v>
      </c>
      <c r="G30" s="136">
        <f>+'ACUM-AGOSTO'!E351</f>
        <v>0</v>
      </c>
      <c r="H30" s="136">
        <f>+'ACUM-AGOSTO'!F351</f>
        <v>0</v>
      </c>
      <c r="I30" s="136">
        <f>+'ACUM-AGOSTO'!G351</f>
        <v>0</v>
      </c>
      <c r="J30" s="136">
        <f>+'ACUM-AGOSTO'!H351</f>
        <v>0</v>
      </c>
      <c r="K30" s="136">
        <f>+'ACUM-AGOSTO'!I351</f>
        <v>0</v>
      </c>
      <c r="L30" s="138">
        <f t="shared" si="0"/>
        <v>0</v>
      </c>
      <c r="M30" s="106"/>
      <c r="N30" s="27"/>
    </row>
    <row r="31" spans="1:14" ht="15.75" thickBot="1">
      <c r="A31" s="27"/>
      <c r="C31" s="135" t="str">
        <f>+'ACUM-AGOSTO'!A352</f>
        <v>Desarrollo Social Humano</v>
      </c>
      <c r="D31" s="136">
        <f>+'ACUM-AGOSTO'!B352</f>
        <v>0</v>
      </c>
      <c r="E31" s="136">
        <f>+'ACUM-AGOSTO'!C352</f>
        <v>0</v>
      </c>
      <c r="F31" s="136">
        <f>+'ACUM-AGOSTO'!D352</f>
        <v>0</v>
      </c>
      <c r="G31" s="136">
        <f>+'ACUM-AGOSTO'!E352</f>
        <v>0</v>
      </c>
      <c r="H31" s="136">
        <f>+'ACUM-AGOSTO'!F352</f>
        <v>0</v>
      </c>
      <c r="I31" s="136">
        <f>+'ACUM-AGOSTO'!G352</f>
        <v>0</v>
      </c>
      <c r="J31" s="136">
        <f>+'ACUM-AGOSTO'!H352</f>
        <v>0</v>
      </c>
      <c r="K31" s="136">
        <f>+'ACUM-AGOSTO'!I352</f>
        <v>0</v>
      </c>
      <c r="L31" s="138">
        <f t="shared" si="0"/>
        <v>0</v>
      </c>
      <c r="M31" s="106"/>
      <c r="N31" s="27"/>
    </row>
    <row r="32" spans="1:14" ht="15.75" thickBot="1">
      <c r="A32" s="27"/>
      <c r="C32" s="135" t="str">
        <f>+'ACUM-AGOSTO'!A353</f>
        <v>Dirección General de  Innovación y Tecnología</v>
      </c>
      <c r="D32" s="136">
        <f>+'ACUM-AGOSTO'!B353</f>
        <v>0</v>
      </c>
      <c r="E32" s="136">
        <f>+'ACUM-AGOSTO'!C353</f>
        <v>0</v>
      </c>
      <c r="F32" s="136">
        <f>+'ACUM-AGOSTO'!D353</f>
        <v>0</v>
      </c>
      <c r="G32" s="136">
        <f>+'ACUM-AGOSTO'!E353</f>
        <v>0</v>
      </c>
      <c r="H32" s="136">
        <f>+'ACUM-AGOSTO'!F353</f>
        <v>0</v>
      </c>
      <c r="I32" s="136">
        <f>+'ACUM-AGOSTO'!G353</f>
        <v>0</v>
      </c>
      <c r="J32" s="136">
        <f>+'ACUM-AGOSTO'!H353</f>
        <v>0</v>
      </c>
      <c r="K32" s="136">
        <f>+'ACUM-AGOSTO'!I353</f>
        <v>0</v>
      </c>
      <c r="L32" s="138">
        <f t="shared" si="0"/>
        <v>0</v>
      </c>
      <c r="M32" s="106"/>
      <c r="N32" s="27"/>
    </row>
    <row r="33" spans="1:14" ht="15.75" thickBot="1">
      <c r="A33" s="27"/>
      <c r="C33" s="135" t="str">
        <f>+'ACUM-AGOSTO'!A354</f>
        <v>Dirección General de Ecología</v>
      </c>
      <c r="D33" s="136">
        <f>+'ACUM-AGOSTO'!B354</f>
        <v>0</v>
      </c>
      <c r="E33" s="136">
        <f>+'ACUM-AGOSTO'!C354</f>
        <v>0</v>
      </c>
      <c r="F33" s="136">
        <f>+'ACUM-AGOSTO'!D354</f>
        <v>0</v>
      </c>
      <c r="G33" s="136">
        <f>+'ACUM-AGOSTO'!E354</f>
        <v>0</v>
      </c>
      <c r="H33" s="136">
        <f>+'ACUM-AGOSTO'!F354</f>
        <v>0</v>
      </c>
      <c r="I33" s="136">
        <f>+'ACUM-AGOSTO'!G354</f>
        <v>0</v>
      </c>
      <c r="J33" s="136">
        <f>+'ACUM-AGOSTO'!H354</f>
        <v>0</v>
      </c>
      <c r="K33" s="136">
        <f>+'ACUM-AGOSTO'!I354</f>
        <v>0</v>
      </c>
      <c r="L33" s="138">
        <f t="shared" si="0"/>
        <v>0</v>
      </c>
      <c r="M33" s="106"/>
      <c r="N33" s="27"/>
    </row>
    <row r="34" spans="1:14" ht="15.75" thickBot="1">
      <c r="A34" s="27"/>
      <c r="C34" s="135" t="str">
        <f>+'ACUM-AGOSTO'!A355</f>
        <v>Dirección General de Inspección de Reglamentos</v>
      </c>
      <c r="D34" s="136">
        <f>+'ACUM-AGOSTO'!B355</f>
        <v>0</v>
      </c>
      <c r="E34" s="136">
        <f>+'ACUM-AGOSTO'!C355</f>
        <v>0</v>
      </c>
      <c r="F34" s="136">
        <f>+'ACUM-AGOSTO'!D355</f>
        <v>0</v>
      </c>
      <c r="G34" s="136">
        <f>+'ACUM-AGOSTO'!E355</f>
        <v>0</v>
      </c>
      <c r="H34" s="136">
        <f>+'ACUM-AGOSTO'!F355</f>
        <v>0</v>
      </c>
      <c r="I34" s="136">
        <f>+'ACUM-AGOSTO'!G355</f>
        <v>0</v>
      </c>
      <c r="J34" s="136">
        <f>+'ACUM-AGOSTO'!H355</f>
        <v>0</v>
      </c>
      <c r="K34" s="136">
        <f>+'ACUM-AGOSTO'!I355</f>
        <v>0</v>
      </c>
      <c r="L34" s="138">
        <f t="shared" si="0"/>
        <v>0</v>
      </c>
      <c r="M34" s="106"/>
      <c r="N34" s="27"/>
    </row>
    <row r="35" spans="1:14" ht="15.75" thickBot="1">
      <c r="A35" s="27"/>
      <c r="C35" s="135" t="str">
        <f>+'ACUM-AGOSTO'!A356</f>
        <v>Dirección General de Obras Públicas</v>
      </c>
      <c r="D35" s="136">
        <f>+'ACUM-AGOSTO'!B356</f>
        <v>0</v>
      </c>
      <c r="E35" s="136">
        <f>+'ACUM-AGOSTO'!C356</f>
        <v>0</v>
      </c>
      <c r="F35" s="136">
        <f>+'ACUM-AGOSTO'!D356</f>
        <v>0</v>
      </c>
      <c r="G35" s="136">
        <f>+'ACUM-AGOSTO'!E356</f>
        <v>0</v>
      </c>
      <c r="H35" s="136">
        <f>+'ACUM-AGOSTO'!F356</f>
        <v>0</v>
      </c>
      <c r="I35" s="136">
        <f>+'ACUM-AGOSTO'!G356</f>
        <v>0</v>
      </c>
      <c r="J35" s="136">
        <f>+'ACUM-AGOSTO'!H356</f>
        <v>0</v>
      </c>
      <c r="K35" s="136">
        <f>+'ACUM-AGOSTO'!I356</f>
        <v>0</v>
      </c>
      <c r="L35" s="138">
        <f t="shared" si="0"/>
        <v>0</v>
      </c>
      <c r="M35" s="106"/>
      <c r="N35" s="27"/>
    </row>
    <row r="36" spans="1:14" ht="15.75" thickBot="1">
      <c r="A36" s="27"/>
      <c r="C36" s="135" t="str">
        <f>+'ACUM-AGOSTO'!A357</f>
        <v>Dirección General de Servicios Públicos</v>
      </c>
      <c r="D36" s="136">
        <f>+'ACUM-AGOSTO'!B357</f>
        <v>0</v>
      </c>
      <c r="E36" s="136">
        <f>+'ACUM-AGOSTO'!C357</f>
        <v>0</v>
      </c>
      <c r="F36" s="136">
        <f>+'ACUM-AGOSTO'!D357</f>
        <v>0</v>
      </c>
      <c r="G36" s="136">
        <f>+'ACUM-AGOSTO'!E357</f>
        <v>0</v>
      </c>
      <c r="H36" s="136">
        <f>+'ACUM-AGOSTO'!F357</f>
        <v>0</v>
      </c>
      <c r="I36" s="136">
        <f>+'ACUM-AGOSTO'!G357</f>
        <v>0</v>
      </c>
      <c r="J36" s="136">
        <f>+'ACUM-AGOSTO'!H357</f>
        <v>0</v>
      </c>
      <c r="K36" s="136">
        <f>+'ACUM-AGOSTO'!I357</f>
        <v>0</v>
      </c>
      <c r="L36" s="138">
        <f t="shared" si="0"/>
        <v>0</v>
      </c>
      <c r="M36" s="106"/>
      <c r="N36" s="27"/>
    </row>
    <row r="37" spans="1:14" ht="15.75" thickBot="1">
      <c r="A37" s="27"/>
      <c r="C37" s="135" t="str">
        <f>+'ACUM-AGOSTO'!A358</f>
        <v>Educación Municipal</v>
      </c>
      <c r="D37" s="136">
        <f>+'ACUM-AGOSTO'!B358</f>
        <v>0</v>
      </c>
      <c r="E37" s="136">
        <f>+'ACUM-AGOSTO'!C358</f>
        <v>0</v>
      </c>
      <c r="F37" s="136">
        <f>+'ACUM-AGOSTO'!D358</f>
        <v>0</v>
      </c>
      <c r="G37" s="136">
        <f>+'ACUM-AGOSTO'!E358</f>
        <v>0</v>
      </c>
      <c r="H37" s="136">
        <f>+'ACUM-AGOSTO'!F358</f>
        <v>0</v>
      </c>
      <c r="I37" s="136">
        <f>+'ACUM-AGOSTO'!G358</f>
        <v>0</v>
      </c>
      <c r="J37" s="136">
        <f>+'ACUM-AGOSTO'!H358</f>
        <v>0</v>
      </c>
      <c r="K37" s="136">
        <f>+'ACUM-AGOSTO'!I358</f>
        <v>0</v>
      </c>
      <c r="L37" s="138">
        <f t="shared" si="0"/>
        <v>0</v>
      </c>
      <c r="M37" s="106"/>
      <c r="N37" s="27"/>
    </row>
    <row r="38" spans="1:14" ht="15.75" thickBot="1">
      <c r="A38" s="27"/>
      <c r="C38" s="135" t="str">
        <f>+'ACUM-AGOSTO'!A359</f>
        <v>Estacionómetros y Estacionamientos</v>
      </c>
      <c r="D38" s="136">
        <f>+'ACUM-AGOSTO'!B359</f>
        <v>0</v>
      </c>
      <c r="E38" s="136">
        <f>+'ACUM-AGOSTO'!C359</f>
        <v>0</v>
      </c>
      <c r="F38" s="136">
        <f>+'ACUM-AGOSTO'!D359</f>
        <v>0</v>
      </c>
      <c r="G38" s="136">
        <f>+'ACUM-AGOSTO'!E359</f>
        <v>0</v>
      </c>
      <c r="H38" s="136">
        <f>+'ACUM-AGOSTO'!F359</f>
        <v>0</v>
      </c>
      <c r="I38" s="136">
        <f>+'ACUM-AGOSTO'!G359</f>
        <v>0</v>
      </c>
      <c r="J38" s="136">
        <f>+'ACUM-AGOSTO'!H359</f>
        <v>0</v>
      </c>
      <c r="K38" s="136">
        <f>+'ACUM-AGOSTO'!I359</f>
        <v>0</v>
      </c>
      <c r="L38" s="138">
        <f t="shared" si="0"/>
        <v>0</v>
      </c>
      <c r="M38" s="106"/>
      <c r="N38" s="27"/>
    </row>
    <row r="39" spans="1:14" ht="15.75" thickBot="1">
      <c r="A39" s="27"/>
      <c r="C39" s="135" t="str">
        <f>+'ACUM-AGOSTO'!A360</f>
        <v>Instituto de Capacitación y Oferta Educativa</v>
      </c>
      <c r="D39" s="136">
        <f>+'ACUM-AGOSTO'!B360</f>
        <v>0</v>
      </c>
      <c r="E39" s="136">
        <f>+'ACUM-AGOSTO'!C360</f>
        <v>0</v>
      </c>
      <c r="F39" s="136">
        <f>+'ACUM-AGOSTO'!D360</f>
        <v>0</v>
      </c>
      <c r="G39" s="136">
        <f>+'ACUM-AGOSTO'!E360</f>
        <v>0</v>
      </c>
      <c r="H39" s="136">
        <f>+'ACUM-AGOSTO'!F360</f>
        <v>0</v>
      </c>
      <c r="I39" s="136">
        <f>+'ACUM-AGOSTO'!G360</f>
        <v>0</v>
      </c>
      <c r="J39" s="136">
        <f>+'ACUM-AGOSTO'!H360</f>
        <v>0</v>
      </c>
      <c r="K39" s="136">
        <f>+'ACUM-AGOSTO'!I360</f>
        <v>0</v>
      </c>
      <c r="L39" s="138">
        <f t="shared" si="0"/>
        <v>0</v>
      </c>
      <c r="M39" s="106"/>
      <c r="N39" s="27"/>
    </row>
    <row r="40" spans="1:14" ht="15.75" thickBot="1">
      <c r="A40" s="27"/>
      <c r="C40" s="135" t="str">
        <f>+'ACUM-AGOSTO'!A361</f>
        <v>Instituto de Cultura</v>
      </c>
      <c r="D40" s="136">
        <f>+'ACUM-AGOSTO'!B361</f>
        <v>0</v>
      </c>
      <c r="E40" s="136">
        <f>+'ACUM-AGOSTO'!C361</f>
        <v>0</v>
      </c>
      <c r="F40" s="136">
        <f>+'ACUM-AGOSTO'!D361</f>
        <v>0</v>
      </c>
      <c r="G40" s="136">
        <f>+'ACUM-AGOSTO'!E361</f>
        <v>0</v>
      </c>
      <c r="H40" s="136">
        <f>+'ACUM-AGOSTO'!F361</f>
        <v>0</v>
      </c>
      <c r="I40" s="136">
        <f>+'ACUM-AGOSTO'!G361</f>
        <v>0</v>
      </c>
      <c r="J40" s="136">
        <f>+'ACUM-AGOSTO'!H361</f>
        <v>0</v>
      </c>
      <c r="K40" s="136">
        <f>+'ACUM-AGOSTO'!I361</f>
        <v>0</v>
      </c>
      <c r="L40" s="138">
        <f t="shared" si="0"/>
        <v>0</v>
      </c>
      <c r="M40" s="106"/>
      <c r="N40" s="27"/>
    </row>
    <row r="41" spans="1:14" ht="15.75" thickBot="1">
      <c r="A41" s="27"/>
      <c r="C41" s="135" t="str">
        <f>+'ACUM-AGOSTO'!A362</f>
        <v>Instituto Municipal de la Juventud</v>
      </c>
      <c r="D41" s="136">
        <f>+'ACUM-AGOSTO'!B362</f>
        <v>0</v>
      </c>
      <c r="E41" s="136">
        <f>+'ACUM-AGOSTO'!C362</f>
        <v>0</v>
      </c>
      <c r="F41" s="136">
        <f>+'ACUM-AGOSTO'!D362</f>
        <v>0</v>
      </c>
      <c r="G41" s="136">
        <f>+'ACUM-AGOSTO'!E362</f>
        <v>0</v>
      </c>
      <c r="H41" s="136">
        <f>+'ACUM-AGOSTO'!F362</f>
        <v>0</v>
      </c>
      <c r="I41" s="136">
        <f>+'ACUM-AGOSTO'!G362</f>
        <v>0</v>
      </c>
      <c r="J41" s="136">
        <f>+'ACUM-AGOSTO'!H362</f>
        <v>0</v>
      </c>
      <c r="K41" s="136">
        <f>+'ACUM-AGOSTO'!I362</f>
        <v>0</v>
      </c>
      <c r="L41" s="138">
        <f t="shared" si="0"/>
        <v>0</v>
      </c>
      <c r="M41" s="106"/>
      <c r="N41" s="27"/>
    </row>
    <row r="42" spans="1:14" ht="15.75" thickBot="1">
      <c r="A42" s="27"/>
      <c r="C42" s="135" t="str">
        <f>+'ACUM-AGOSTO'!A363</f>
        <v>Instituto Municipal de la Mujer</v>
      </c>
      <c r="D42" s="136">
        <f>+'ACUM-AGOSTO'!B363</f>
        <v>0</v>
      </c>
      <c r="E42" s="136">
        <f>+'ACUM-AGOSTO'!C363</f>
        <v>0</v>
      </c>
      <c r="F42" s="136">
        <f>+'ACUM-AGOSTO'!D363</f>
        <v>0</v>
      </c>
      <c r="G42" s="136">
        <f>+'ACUM-AGOSTO'!E363</f>
        <v>0</v>
      </c>
      <c r="H42" s="136">
        <f>+'ACUM-AGOSTO'!F363</f>
        <v>0</v>
      </c>
      <c r="I42" s="136">
        <f>+'ACUM-AGOSTO'!G363</f>
        <v>0</v>
      </c>
      <c r="J42" s="136">
        <f>+'ACUM-AGOSTO'!H363</f>
        <v>0</v>
      </c>
      <c r="K42" s="136">
        <f>+'ACUM-AGOSTO'!I363</f>
        <v>0</v>
      </c>
      <c r="L42" s="138">
        <f t="shared" si="0"/>
        <v>0</v>
      </c>
      <c r="M42" s="106"/>
      <c r="N42" s="27"/>
    </row>
    <row r="43" spans="1:14" ht="15.75" thickBot="1">
      <c r="A43" s="27"/>
      <c r="C43" s="135" t="str">
        <f>+'ACUM-AGOSTO'!A364</f>
        <v>Integración y Dictaminación</v>
      </c>
      <c r="D43" s="136">
        <f>+'ACUM-AGOSTO'!B364</f>
        <v>0</v>
      </c>
      <c r="E43" s="136">
        <f>+'ACUM-AGOSTO'!C364</f>
        <v>0</v>
      </c>
      <c r="F43" s="136">
        <f>+'ACUM-AGOSTO'!D364</f>
        <v>0</v>
      </c>
      <c r="G43" s="136">
        <f>+'ACUM-AGOSTO'!E364</f>
        <v>0</v>
      </c>
      <c r="H43" s="136">
        <f>+'ACUM-AGOSTO'!F364</f>
        <v>0</v>
      </c>
      <c r="I43" s="136">
        <f>+'ACUM-AGOSTO'!G364</f>
        <v>0</v>
      </c>
      <c r="J43" s="136">
        <f>+'ACUM-AGOSTO'!H364</f>
        <v>0</v>
      </c>
      <c r="K43" s="136">
        <f>+'ACUM-AGOSTO'!I364</f>
        <v>0</v>
      </c>
      <c r="L43" s="138">
        <f t="shared" si="0"/>
        <v>0</v>
      </c>
      <c r="M43" s="106"/>
      <c r="N43" s="27"/>
    </row>
    <row r="44" spans="1:14" ht="15.75" thickBot="1">
      <c r="A44" s="27"/>
      <c r="C44" s="135" t="str">
        <f>+'ACUM-AGOSTO'!A365</f>
        <v>Junta Municipal de Reclutamiento</v>
      </c>
      <c r="D44" s="136">
        <f>+'ACUM-AGOSTO'!B365</f>
        <v>0</v>
      </c>
      <c r="E44" s="136">
        <f>+'ACUM-AGOSTO'!C365</f>
        <v>0</v>
      </c>
      <c r="F44" s="136">
        <f>+'ACUM-AGOSTO'!D365</f>
        <v>0</v>
      </c>
      <c r="G44" s="136">
        <f>+'ACUM-AGOSTO'!E365</f>
        <v>0</v>
      </c>
      <c r="H44" s="136">
        <f>+'ACUM-AGOSTO'!F365</f>
        <v>0</v>
      </c>
      <c r="I44" s="136">
        <f>+'ACUM-AGOSTO'!G365</f>
        <v>0</v>
      </c>
      <c r="J44" s="136">
        <f>+'ACUM-AGOSTO'!H365</f>
        <v>0</v>
      </c>
      <c r="K44" s="136">
        <f>+'ACUM-AGOSTO'!I365</f>
        <v>0</v>
      </c>
      <c r="L44" s="138">
        <f t="shared" si="0"/>
        <v>0</v>
      </c>
      <c r="M44" s="106"/>
      <c r="N44" s="27"/>
    </row>
    <row r="45" spans="1:14" ht="15.75" thickBot="1">
      <c r="A45" s="27"/>
      <c r="C45" s="135" t="str">
        <f>+'ACUM-AGOSTO'!A366</f>
        <v>Mantenimiento de Pavimentos</v>
      </c>
      <c r="D45" s="136">
        <f>+'ACUM-AGOSTO'!B366</f>
        <v>0</v>
      </c>
      <c r="E45" s="136">
        <f>+'ACUM-AGOSTO'!C366</f>
        <v>0</v>
      </c>
      <c r="F45" s="136">
        <f>+'ACUM-AGOSTO'!D366</f>
        <v>0</v>
      </c>
      <c r="G45" s="136">
        <f>+'ACUM-AGOSTO'!E366</f>
        <v>0</v>
      </c>
      <c r="H45" s="136">
        <f>+'ACUM-AGOSTO'!F366</f>
        <v>0</v>
      </c>
      <c r="I45" s="136">
        <f>+'ACUM-AGOSTO'!G366</f>
        <v>0</v>
      </c>
      <c r="J45" s="136">
        <f>+'ACUM-AGOSTO'!H366</f>
        <v>0</v>
      </c>
      <c r="K45" s="136">
        <f>+'ACUM-AGOSTO'!I366</f>
        <v>0</v>
      </c>
      <c r="L45" s="138">
        <f t="shared" si="0"/>
        <v>0</v>
      </c>
      <c r="M45" s="106"/>
      <c r="N45" s="27"/>
    </row>
    <row r="46" spans="1:14" ht="15.75" thickBot="1">
      <c r="A46" s="27"/>
      <c r="C46" s="135" t="str">
        <f>+'ACUM-AGOSTO'!A367</f>
        <v>Mantenimiento Urbano</v>
      </c>
      <c r="D46" s="136">
        <f>+'ACUM-AGOSTO'!B367</f>
        <v>0</v>
      </c>
      <c r="E46" s="136">
        <f>+'ACUM-AGOSTO'!C367</f>
        <v>0</v>
      </c>
      <c r="F46" s="136">
        <f>+'ACUM-AGOSTO'!D367</f>
        <v>0</v>
      </c>
      <c r="G46" s="136">
        <f>+'ACUM-AGOSTO'!E367</f>
        <v>0</v>
      </c>
      <c r="H46" s="136">
        <f>+'ACUM-AGOSTO'!F367</f>
        <v>0</v>
      </c>
      <c r="I46" s="136">
        <f>+'ACUM-AGOSTO'!G367</f>
        <v>0</v>
      </c>
      <c r="J46" s="136">
        <f>+'ACUM-AGOSTO'!H367</f>
        <v>0</v>
      </c>
      <c r="K46" s="136">
        <f>+'ACUM-AGOSTO'!I367</f>
        <v>0</v>
      </c>
      <c r="L46" s="138">
        <f t="shared" si="0"/>
        <v>0</v>
      </c>
      <c r="M46" s="106"/>
      <c r="N46" s="27"/>
    </row>
    <row r="47" spans="1:14" ht="15.75" thickBot="1">
      <c r="A47" s="27"/>
      <c r="C47" s="135" t="str">
        <f>+'ACUM-AGOSTO'!A368</f>
        <v>Oficialía Mayor Administrativa</v>
      </c>
      <c r="D47" s="136">
        <f>+'ACUM-AGOSTO'!B368</f>
        <v>0</v>
      </c>
      <c r="E47" s="136">
        <f>+'ACUM-AGOSTO'!C368</f>
        <v>0</v>
      </c>
      <c r="F47" s="136">
        <f>+'ACUM-AGOSTO'!D368</f>
        <v>0</v>
      </c>
      <c r="G47" s="136">
        <f>+'ACUM-AGOSTO'!E368</f>
        <v>0</v>
      </c>
      <c r="H47" s="136">
        <f>+'ACUM-AGOSTO'!F368</f>
        <v>0</v>
      </c>
      <c r="I47" s="136">
        <f>+'ACUM-AGOSTO'!G368</f>
        <v>0</v>
      </c>
      <c r="J47" s="136">
        <f>+'ACUM-AGOSTO'!H368</f>
        <v>0</v>
      </c>
      <c r="K47" s="136">
        <f>+'ACUM-AGOSTO'!I368</f>
        <v>0</v>
      </c>
      <c r="L47" s="138">
        <f t="shared" si="0"/>
        <v>0</v>
      </c>
      <c r="M47" s="106"/>
      <c r="N47" s="27"/>
    </row>
    <row r="48" spans="1:14" ht="15.75" thickBot="1">
      <c r="A48" s="27"/>
      <c r="C48" s="135" t="str">
        <f>+'ACUM-AGOSTO'!A369</f>
        <v>Oficialía Mayor de Padrón y Licencias</v>
      </c>
      <c r="D48" s="136">
        <f>+'ACUM-AGOSTO'!B369</f>
        <v>0</v>
      </c>
      <c r="E48" s="136">
        <f>+'ACUM-AGOSTO'!C369</f>
        <v>0</v>
      </c>
      <c r="F48" s="136">
        <f>+'ACUM-AGOSTO'!D369</f>
        <v>0</v>
      </c>
      <c r="G48" s="136">
        <f>+'ACUM-AGOSTO'!E369</f>
        <v>0</v>
      </c>
      <c r="H48" s="136">
        <f>+'ACUM-AGOSTO'!F369</f>
        <v>0</v>
      </c>
      <c r="I48" s="136">
        <f>+'ACUM-AGOSTO'!G369</f>
        <v>0</v>
      </c>
      <c r="J48" s="136">
        <f>+'ACUM-AGOSTO'!H369</f>
        <v>0</v>
      </c>
      <c r="K48" s="136">
        <f>+'ACUM-AGOSTO'!I369</f>
        <v>0</v>
      </c>
      <c r="L48" s="138">
        <f t="shared" si="0"/>
        <v>0</v>
      </c>
      <c r="M48" s="106"/>
      <c r="N48" s="27"/>
    </row>
    <row r="49" spans="1:14" ht="15.75" thickBot="1">
      <c r="A49" s="27"/>
      <c r="C49" s="135" t="str">
        <f>+'ACUM-AGOSTO'!A370</f>
        <v>Parques y Jardines</v>
      </c>
      <c r="D49" s="136">
        <f>+'ACUM-AGOSTO'!B370</f>
        <v>0</v>
      </c>
      <c r="E49" s="136">
        <f>+'ACUM-AGOSTO'!C370</f>
        <v>0</v>
      </c>
      <c r="F49" s="136">
        <f>+'ACUM-AGOSTO'!D370</f>
        <v>0</v>
      </c>
      <c r="G49" s="136">
        <f>+'ACUM-AGOSTO'!E370</f>
        <v>0</v>
      </c>
      <c r="H49" s="136">
        <f>+'ACUM-AGOSTO'!F370</f>
        <v>0</v>
      </c>
      <c r="I49" s="136">
        <f>+'ACUM-AGOSTO'!G370</f>
        <v>0</v>
      </c>
      <c r="J49" s="136">
        <f>+'ACUM-AGOSTO'!H370</f>
        <v>0</v>
      </c>
      <c r="K49" s="136">
        <f>+'ACUM-AGOSTO'!I370</f>
        <v>0</v>
      </c>
      <c r="L49" s="138">
        <f t="shared" si="0"/>
        <v>0</v>
      </c>
      <c r="M49" s="106"/>
      <c r="N49" s="27"/>
    </row>
    <row r="50" spans="1:14" ht="15.75" thickBot="1">
      <c r="A50" s="27"/>
      <c r="C50" s="135" t="str">
        <f>+'ACUM-AGOSTO'!A371</f>
        <v>Participación Ciudadana</v>
      </c>
      <c r="D50" s="136">
        <f>+'ACUM-AGOSTO'!B371</f>
        <v>0</v>
      </c>
      <c r="E50" s="136">
        <f>+'ACUM-AGOSTO'!C371</f>
        <v>0</v>
      </c>
      <c r="F50" s="136">
        <f>+'ACUM-AGOSTO'!D371</f>
        <v>0</v>
      </c>
      <c r="G50" s="136">
        <f>+'ACUM-AGOSTO'!E371</f>
        <v>0</v>
      </c>
      <c r="H50" s="136">
        <f>+'ACUM-AGOSTO'!F371</f>
        <v>0</v>
      </c>
      <c r="I50" s="136">
        <f>+'ACUM-AGOSTO'!G371</f>
        <v>0</v>
      </c>
      <c r="J50" s="136">
        <f>+'ACUM-AGOSTO'!H371</f>
        <v>0</v>
      </c>
      <c r="K50" s="136">
        <f>+'ACUM-AGOSTO'!I371</f>
        <v>0</v>
      </c>
      <c r="L50" s="138">
        <f t="shared" si="0"/>
        <v>0</v>
      </c>
      <c r="M50" s="106"/>
      <c r="N50" s="27"/>
    </row>
    <row r="51" spans="1:14" ht="15.75" thickBot="1">
      <c r="A51" s="27"/>
      <c r="C51" s="135" t="str">
        <f>+'ACUM-AGOSTO'!A372</f>
        <v>Patrimonio Municipal</v>
      </c>
      <c r="D51" s="136">
        <f>+'ACUM-AGOSTO'!B372</f>
        <v>0</v>
      </c>
      <c r="E51" s="136">
        <f>+'ACUM-AGOSTO'!C372</f>
        <v>0</v>
      </c>
      <c r="F51" s="136">
        <f>+'ACUM-AGOSTO'!D372</f>
        <v>0</v>
      </c>
      <c r="G51" s="136">
        <f>+'ACUM-AGOSTO'!E372</f>
        <v>0</v>
      </c>
      <c r="H51" s="136">
        <f>+'ACUM-AGOSTO'!F372</f>
        <v>0</v>
      </c>
      <c r="I51" s="136">
        <f>+'ACUM-AGOSTO'!G372</f>
        <v>0</v>
      </c>
      <c r="J51" s="136">
        <f>+'ACUM-AGOSTO'!H372</f>
        <v>0</v>
      </c>
      <c r="K51" s="136">
        <f>+'ACUM-AGOSTO'!I372</f>
        <v>0</v>
      </c>
      <c r="L51" s="138">
        <f t="shared" si="0"/>
        <v>0</v>
      </c>
      <c r="M51" s="106"/>
      <c r="N51" s="27"/>
    </row>
    <row r="52" spans="1:14" ht="15.75" thickBot="1">
      <c r="A52" s="27"/>
      <c r="C52" s="135" t="str">
        <f>+'ACUM-AGOSTO'!A373</f>
        <v>Protección al Medio Ambiente</v>
      </c>
      <c r="D52" s="136">
        <f>+'ACUM-AGOSTO'!B373</f>
        <v>0</v>
      </c>
      <c r="E52" s="136">
        <f>+'ACUM-AGOSTO'!C373</f>
        <v>0</v>
      </c>
      <c r="F52" s="136">
        <f>+'ACUM-AGOSTO'!D373</f>
        <v>0</v>
      </c>
      <c r="G52" s="136">
        <f>+'ACUM-AGOSTO'!E373</f>
        <v>0</v>
      </c>
      <c r="H52" s="136">
        <f>+'ACUM-AGOSTO'!F373</f>
        <v>0</v>
      </c>
      <c r="I52" s="136">
        <f>+'ACUM-AGOSTO'!G373</f>
        <v>0</v>
      </c>
      <c r="J52" s="136">
        <f>+'ACUM-AGOSTO'!H373</f>
        <v>0</v>
      </c>
      <c r="K52" s="136">
        <f>+'ACUM-AGOSTO'!I373</f>
        <v>0</v>
      </c>
      <c r="L52" s="138">
        <f t="shared" si="0"/>
        <v>0</v>
      </c>
      <c r="M52" s="106"/>
      <c r="N52" s="27"/>
    </row>
    <row r="53" spans="1:14" ht="15.75" thickBot="1">
      <c r="A53" s="27"/>
      <c r="C53" s="135" t="str">
        <f>+'ACUM-AGOSTO'!A374</f>
        <v>Protección Civil y Bomberos</v>
      </c>
      <c r="D53" s="136">
        <f>+'ACUM-AGOSTO'!B374</f>
        <v>0</v>
      </c>
      <c r="E53" s="136">
        <f>+'ACUM-AGOSTO'!C374</f>
        <v>0</v>
      </c>
      <c r="F53" s="136">
        <f>+'ACUM-AGOSTO'!D374</f>
        <v>0</v>
      </c>
      <c r="G53" s="136">
        <f>+'ACUM-AGOSTO'!E374</f>
        <v>0</v>
      </c>
      <c r="H53" s="136">
        <f>+'ACUM-AGOSTO'!F374</f>
        <v>0</v>
      </c>
      <c r="I53" s="136">
        <f>+'ACUM-AGOSTO'!G374</f>
        <v>0</v>
      </c>
      <c r="J53" s="136">
        <f>+'ACUM-AGOSTO'!H374</f>
        <v>0</v>
      </c>
      <c r="K53" s="136">
        <f>+'ACUM-AGOSTO'!I374</f>
        <v>0</v>
      </c>
      <c r="L53" s="138">
        <f t="shared" si="0"/>
        <v>0</v>
      </c>
      <c r="M53" s="106"/>
      <c r="N53" s="27"/>
    </row>
    <row r="54" spans="1:14" ht="15.75" thickBot="1">
      <c r="A54" s="27"/>
      <c r="C54" s="135" t="str">
        <f>+'ACUM-AGOSTO'!A375</f>
        <v>Proyectos Estratégicos</v>
      </c>
      <c r="D54" s="136">
        <f>+'ACUM-AGOSTO'!B375</f>
        <v>0</v>
      </c>
      <c r="E54" s="136">
        <f>+'ACUM-AGOSTO'!C375</f>
        <v>0</v>
      </c>
      <c r="F54" s="136">
        <f>+'ACUM-AGOSTO'!D375</f>
        <v>0</v>
      </c>
      <c r="G54" s="136">
        <f>+'ACUM-AGOSTO'!E375</f>
        <v>0</v>
      </c>
      <c r="H54" s="136">
        <f>+'ACUM-AGOSTO'!F375</f>
        <v>0</v>
      </c>
      <c r="I54" s="136">
        <f>+'ACUM-AGOSTO'!G375</f>
        <v>0</v>
      </c>
      <c r="J54" s="136">
        <f>+'ACUM-AGOSTO'!H375</f>
        <v>0</v>
      </c>
      <c r="K54" s="136">
        <f>+'ACUM-AGOSTO'!I375</f>
        <v>0</v>
      </c>
      <c r="L54" s="138">
        <f t="shared" si="0"/>
        <v>0</v>
      </c>
      <c r="M54" s="106"/>
      <c r="N54" s="27"/>
    </row>
    <row r="55" spans="1:14" ht="15.75" thickBot="1">
      <c r="A55" s="27"/>
      <c r="C55" s="135" t="str">
        <f>+'ACUM-AGOSTO'!A376</f>
        <v>Rastros Municipales</v>
      </c>
      <c r="D55" s="136">
        <f>+'ACUM-AGOSTO'!B376</f>
        <v>0</v>
      </c>
      <c r="E55" s="136">
        <f>+'ACUM-AGOSTO'!C376</f>
        <v>0</v>
      </c>
      <c r="F55" s="136">
        <f>+'ACUM-AGOSTO'!D376</f>
        <v>0</v>
      </c>
      <c r="G55" s="136">
        <f>+'ACUM-AGOSTO'!E376</f>
        <v>0</v>
      </c>
      <c r="H55" s="136">
        <f>+'ACUM-AGOSTO'!F376</f>
        <v>0</v>
      </c>
      <c r="I55" s="136">
        <f>+'ACUM-AGOSTO'!G376</f>
        <v>0</v>
      </c>
      <c r="J55" s="136">
        <f>+'ACUM-AGOSTO'!H376</f>
        <v>0</v>
      </c>
      <c r="K55" s="136">
        <f>+'ACUM-AGOSTO'!I376</f>
        <v>0</v>
      </c>
      <c r="L55" s="138">
        <f t="shared" si="0"/>
        <v>0</v>
      </c>
      <c r="M55" s="106"/>
      <c r="N55" s="27"/>
    </row>
    <row r="56" spans="1:14" ht="15.75" thickBot="1">
      <c r="A56" s="27"/>
      <c r="C56" s="135" t="str">
        <f>+'ACUM-AGOSTO'!A377</f>
        <v>Regidores</v>
      </c>
      <c r="D56" s="136">
        <f>+'ACUM-AGOSTO'!B377</f>
        <v>0</v>
      </c>
      <c r="E56" s="136">
        <f>+'ACUM-AGOSTO'!C377</f>
        <v>0</v>
      </c>
      <c r="F56" s="136">
        <f>+'ACUM-AGOSTO'!D377</f>
        <v>0</v>
      </c>
      <c r="G56" s="136">
        <f>+'ACUM-AGOSTO'!E377</f>
        <v>0</v>
      </c>
      <c r="H56" s="136">
        <f>+'ACUM-AGOSTO'!F377</f>
        <v>0</v>
      </c>
      <c r="I56" s="136">
        <f>+'ACUM-AGOSTO'!G377</f>
        <v>0</v>
      </c>
      <c r="J56" s="136">
        <f>+'ACUM-AGOSTO'!H377</f>
        <v>0</v>
      </c>
      <c r="K56" s="136">
        <f>+'ACUM-AGOSTO'!I377</f>
        <v>0</v>
      </c>
      <c r="L56" s="138">
        <f t="shared" si="0"/>
        <v>0</v>
      </c>
      <c r="M56" s="106"/>
      <c r="N56" s="27"/>
    </row>
    <row r="57" spans="1:14" ht="15.75" thickBot="1">
      <c r="A57" s="27"/>
      <c r="C57" s="135" t="str">
        <f>+'ACUM-AGOSTO'!A378</f>
        <v>Registro Civil</v>
      </c>
      <c r="D57" s="136">
        <f>+'ACUM-AGOSTO'!B378</f>
        <v>0</v>
      </c>
      <c r="E57" s="136">
        <f>+'ACUM-AGOSTO'!C378</f>
        <v>0</v>
      </c>
      <c r="F57" s="136">
        <f>+'ACUM-AGOSTO'!D378</f>
        <v>0</v>
      </c>
      <c r="G57" s="136">
        <f>+'ACUM-AGOSTO'!E378</f>
        <v>0</v>
      </c>
      <c r="H57" s="136">
        <f>+'ACUM-AGOSTO'!F378</f>
        <v>0</v>
      </c>
      <c r="I57" s="136">
        <f>+'ACUM-AGOSTO'!G378</f>
        <v>0</v>
      </c>
      <c r="J57" s="136">
        <f>+'ACUM-AGOSTO'!H378</f>
        <v>0</v>
      </c>
      <c r="K57" s="136">
        <f>+'ACUM-AGOSTO'!I378</f>
        <v>0</v>
      </c>
      <c r="L57" s="138">
        <f t="shared" si="0"/>
        <v>0</v>
      </c>
      <c r="M57" s="106"/>
      <c r="N57" s="27"/>
    </row>
    <row r="58" spans="1:14" ht="15.75" thickBot="1">
      <c r="A58" s="27"/>
      <c r="C58" s="135" t="str">
        <f>+'ACUM-AGOSTO'!A379</f>
        <v>Relaciones Exteriores</v>
      </c>
      <c r="D58" s="136">
        <f>+'ACUM-AGOSTO'!B379</f>
        <v>0</v>
      </c>
      <c r="E58" s="136">
        <f>+'ACUM-AGOSTO'!C379</f>
        <v>0</v>
      </c>
      <c r="F58" s="136">
        <f>+'ACUM-AGOSTO'!D379</f>
        <v>0</v>
      </c>
      <c r="G58" s="136">
        <f>+'ACUM-AGOSTO'!E379</f>
        <v>0</v>
      </c>
      <c r="H58" s="136">
        <f>+'ACUM-AGOSTO'!F379</f>
        <v>0</v>
      </c>
      <c r="I58" s="136">
        <f>+'ACUM-AGOSTO'!G379</f>
        <v>0</v>
      </c>
      <c r="J58" s="136">
        <f>+'ACUM-AGOSTO'!H379</f>
        <v>0</v>
      </c>
      <c r="K58" s="136">
        <f>+'ACUM-AGOSTO'!I379</f>
        <v>0</v>
      </c>
      <c r="L58" s="138">
        <f t="shared" si="0"/>
        <v>0</v>
      </c>
      <c r="M58" s="106"/>
      <c r="N58" s="27"/>
    </row>
    <row r="59" spans="1:14" ht="15.75" thickBot="1">
      <c r="A59" s="27"/>
      <c r="C59" s="135" t="str">
        <f>+'ACUM-AGOSTO'!A380</f>
        <v>Relaciones Públicas</v>
      </c>
      <c r="D59" s="136">
        <f>+'ACUM-AGOSTO'!B380</f>
        <v>0</v>
      </c>
      <c r="E59" s="136">
        <f>+'ACUM-AGOSTO'!C380</f>
        <v>0</v>
      </c>
      <c r="F59" s="136">
        <f>+'ACUM-AGOSTO'!D380</f>
        <v>0</v>
      </c>
      <c r="G59" s="136">
        <f>+'ACUM-AGOSTO'!E380</f>
        <v>0</v>
      </c>
      <c r="H59" s="136">
        <f>+'ACUM-AGOSTO'!F380</f>
        <v>0</v>
      </c>
      <c r="I59" s="136">
        <f>+'ACUM-AGOSTO'!G380</f>
        <v>0</v>
      </c>
      <c r="J59" s="136">
        <f>+'ACUM-AGOSTO'!H380</f>
        <v>0</v>
      </c>
      <c r="K59" s="136">
        <f>+'ACUM-AGOSTO'!I380</f>
        <v>0</v>
      </c>
      <c r="L59" s="348">
        <f t="shared" si="0"/>
        <v>0</v>
      </c>
      <c r="N59" s="27"/>
    </row>
    <row r="60" spans="1:14" ht="16.5" thickBot="1">
      <c r="A60" s="27"/>
      <c r="D60" s="246">
        <f t="shared" ref="D60:L60" si="1">SUM(D7:D59)</f>
        <v>0</v>
      </c>
      <c r="E60" s="246">
        <f t="shared" si="1"/>
        <v>0</v>
      </c>
      <c r="F60" s="246">
        <f t="shared" si="1"/>
        <v>0</v>
      </c>
      <c r="G60" s="246">
        <f t="shared" si="1"/>
        <v>0</v>
      </c>
      <c r="H60" s="246">
        <f t="shared" si="1"/>
        <v>0</v>
      </c>
      <c r="I60" s="246">
        <f t="shared" si="1"/>
        <v>0</v>
      </c>
      <c r="J60" s="246">
        <f t="shared" si="1"/>
        <v>0</v>
      </c>
      <c r="K60" s="246">
        <f t="shared" si="1"/>
        <v>0</v>
      </c>
      <c r="L60" s="171">
        <f t="shared" si="1"/>
        <v>0</v>
      </c>
      <c r="M60" s="247"/>
      <c r="N60" s="27"/>
    </row>
    <row r="61" spans="1:14">
      <c r="A61" s="27"/>
      <c r="N61" s="27"/>
    </row>
    <row r="62" spans="1:14">
      <c r="A62" s="27"/>
      <c r="N62" s="27"/>
    </row>
    <row r="63" spans="1:14">
      <c r="A63" s="27"/>
      <c r="N63" s="27"/>
    </row>
    <row r="64" spans="1:14">
      <c r="A64" s="27"/>
      <c r="N64" s="27"/>
    </row>
    <row r="65" spans="1:14">
      <c r="A65" s="27"/>
      <c r="N65" s="27"/>
    </row>
    <row r="66" spans="1:14">
      <c r="A66" s="27"/>
      <c r="N66" s="27"/>
    </row>
    <row r="67" spans="1:14">
      <c r="A67" s="27"/>
      <c r="N67" s="27"/>
    </row>
    <row r="68" spans="1:14">
      <c r="A68" s="27"/>
      <c r="N68" s="27"/>
    </row>
    <row r="69" spans="1:14">
      <c r="A69" s="27"/>
      <c r="N69" s="27"/>
    </row>
    <row r="70" spans="1:14">
      <c r="A70" s="27"/>
      <c r="N70" s="27"/>
    </row>
    <row r="71" spans="1:14">
      <c r="A71" s="27"/>
      <c r="N71" s="27"/>
    </row>
    <row r="72" spans="1:14">
      <c r="A72" s="27"/>
      <c r="N72" s="27"/>
    </row>
    <row r="73" spans="1:14">
      <c r="A73" s="27"/>
      <c r="N73" s="27"/>
    </row>
    <row r="74" spans="1:14">
      <c r="A74" s="27"/>
      <c r="N74" s="27"/>
    </row>
    <row r="75" spans="1:14">
      <c r="A75" s="27"/>
      <c r="N75" s="27"/>
    </row>
    <row r="76" spans="1:14">
      <c r="A76" s="27"/>
      <c r="N76" s="27"/>
    </row>
    <row r="77" spans="1:14">
      <c r="A77" s="27"/>
      <c r="N77" s="27"/>
    </row>
    <row r="78" spans="1:14">
      <c r="A78" s="27"/>
      <c r="N78" s="27"/>
    </row>
    <row r="79" spans="1:14">
      <c r="A79" s="27"/>
      <c r="N79" s="27"/>
    </row>
    <row r="80" spans="1:14">
      <c r="A80" s="27"/>
      <c r="N80" s="27"/>
    </row>
    <row r="81" spans="1:14">
      <c r="A81" s="27"/>
      <c r="N81" s="27"/>
    </row>
    <row r="82" spans="1:14">
      <c r="A82" s="27"/>
      <c r="N82" s="27"/>
    </row>
    <row r="83" spans="1:14">
      <c r="A83" s="27"/>
      <c r="N83" s="27"/>
    </row>
    <row r="84" spans="1:14">
      <c r="A84" s="27"/>
      <c r="N84" s="27"/>
    </row>
    <row r="85" spans="1:14">
      <c r="A85" s="27"/>
      <c r="N85" s="27"/>
    </row>
    <row r="86" spans="1:14">
      <c r="A86" s="27"/>
      <c r="N86" s="27"/>
    </row>
    <row r="87" spans="1:14">
      <c r="A87" s="27"/>
      <c r="N87" s="27"/>
    </row>
    <row r="88" spans="1:14">
      <c r="A88" s="27"/>
      <c r="N88" s="27"/>
    </row>
    <row r="89" spans="1:14">
      <c r="A89" s="27"/>
      <c r="N89" s="27"/>
    </row>
    <row r="90" spans="1:14">
      <c r="A90" s="27"/>
      <c r="N90" s="27"/>
    </row>
    <row r="91" spans="1:14">
      <c r="A91" s="27"/>
      <c r="N91" s="27"/>
    </row>
    <row r="92" spans="1:14">
      <c r="A92" s="27"/>
      <c r="N92" s="27"/>
    </row>
    <row r="93" spans="1:14">
      <c r="A93" s="27"/>
      <c r="N93" s="27"/>
    </row>
    <row r="94" spans="1:14" ht="21">
      <c r="A94" s="27"/>
      <c r="C94" s="798" t="s">
        <v>259</v>
      </c>
      <c r="D94" s="799"/>
      <c r="E94" s="799"/>
      <c r="F94" s="799"/>
      <c r="G94" s="799"/>
      <c r="H94" s="799"/>
      <c r="I94" s="799"/>
      <c r="J94" s="799"/>
      <c r="K94" s="799"/>
      <c r="L94" s="799"/>
      <c r="M94" s="405"/>
      <c r="N94" s="27"/>
    </row>
    <row r="95" spans="1:14">
      <c r="A95" s="27"/>
      <c r="N95" s="27"/>
    </row>
    <row r="96" spans="1:14">
      <c r="A96" s="27"/>
      <c r="N96" s="27"/>
    </row>
    <row r="97" spans="1:14">
      <c r="A97" s="27"/>
      <c r="N97" s="27"/>
    </row>
    <row r="98" spans="1:14">
      <c r="A98" s="27"/>
      <c r="N98" s="27"/>
    </row>
    <row r="99" spans="1:14" ht="15.75" thickBot="1">
      <c r="A99" s="27"/>
      <c r="N99" s="27"/>
    </row>
    <row r="100" spans="1:14" ht="24.75" thickBot="1">
      <c r="A100" s="27"/>
      <c r="D100" s="811" t="s">
        <v>58</v>
      </c>
      <c r="E100" s="812"/>
      <c r="F100" s="813"/>
      <c r="G100" s="256" t="s">
        <v>220</v>
      </c>
      <c r="N100" s="27"/>
    </row>
    <row r="101" spans="1:14" ht="15.75" thickBot="1">
      <c r="A101" s="27"/>
      <c r="D101" s="818" t="s">
        <v>49</v>
      </c>
      <c r="E101" s="819"/>
      <c r="F101" s="819"/>
      <c r="G101" s="257">
        <f>+'ACUM-AGOSTO'!B199</f>
        <v>32</v>
      </c>
      <c r="N101" s="27"/>
    </row>
    <row r="102" spans="1:14" ht="15.75" thickBot="1">
      <c r="A102" s="27"/>
      <c r="D102" s="817" t="s">
        <v>50</v>
      </c>
      <c r="E102" s="814"/>
      <c r="F102" s="814"/>
      <c r="G102" s="257">
        <f>+'ACUM-AGOSTO'!B200</f>
        <v>30</v>
      </c>
      <c r="N102" s="27"/>
    </row>
    <row r="103" spans="1:14" ht="15.75" thickBot="1">
      <c r="A103" s="27"/>
      <c r="D103" s="817" t="s">
        <v>51</v>
      </c>
      <c r="E103" s="814"/>
      <c r="F103" s="814"/>
      <c r="G103" s="257">
        <f>+'ACUM-AGOSTO'!B201</f>
        <v>1</v>
      </c>
      <c r="N103" s="27"/>
    </row>
    <row r="104" spans="1:14" ht="15.75" thickBot="1">
      <c r="A104" s="27"/>
      <c r="D104" s="817" t="s">
        <v>52</v>
      </c>
      <c r="E104" s="814"/>
      <c r="F104" s="814"/>
      <c r="G104" s="257">
        <f>+'ACUM-AGOSTO'!B202</f>
        <v>16</v>
      </c>
      <c r="N104" s="27"/>
    </row>
    <row r="105" spans="1:14" ht="15" customHeight="1" thickBot="1">
      <c r="A105" s="27"/>
      <c r="D105" s="817" t="s">
        <v>53</v>
      </c>
      <c r="E105" s="814"/>
      <c r="F105" s="814"/>
      <c r="G105" s="257">
        <f>+'ACUM-AGOSTO'!B203</f>
        <v>1</v>
      </c>
      <c r="N105" s="27"/>
    </row>
    <row r="106" spans="1:14" ht="15" customHeight="1" thickBot="1">
      <c r="A106" s="27"/>
      <c r="D106" s="817" t="s">
        <v>54</v>
      </c>
      <c r="E106" s="814"/>
      <c r="F106" s="814"/>
      <c r="G106" s="257">
        <f>+'ACUM-AGOSTO'!B204</f>
        <v>5</v>
      </c>
      <c r="N106" s="27"/>
    </row>
    <row r="107" spans="1:14" ht="15.75" thickBot="1">
      <c r="A107" s="27"/>
      <c r="D107" s="817" t="s">
        <v>55</v>
      </c>
      <c r="E107" s="814"/>
      <c r="F107" s="814"/>
      <c r="G107" s="257">
        <f>+'ACUM-AGOSTO'!B205</f>
        <v>1</v>
      </c>
      <c r="N107" s="27"/>
    </row>
    <row r="108" spans="1:14" ht="15.75" thickBot="1">
      <c r="A108" s="27"/>
      <c r="D108" s="817" t="s">
        <v>56</v>
      </c>
      <c r="E108" s="814"/>
      <c r="F108" s="814"/>
      <c r="G108" s="257">
        <f>+'ACUM-AGOSTO'!B206</f>
        <v>29</v>
      </c>
      <c r="N108" s="27"/>
    </row>
    <row r="109" spans="1:14" ht="15.75" thickBot="1">
      <c r="A109" s="27"/>
      <c r="D109" s="815" t="s">
        <v>276</v>
      </c>
      <c r="E109" s="816"/>
      <c r="F109" s="816"/>
      <c r="G109" s="257">
        <f>+'ACUM-AGOSTO'!B207</f>
        <v>4</v>
      </c>
      <c r="N109" s="27"/>
    </row>
    <row r="110" spans="1:14" ht="15.75" thickBot="1">
      <c r="A110" s="27"/>
      <c r="D110" s="249"/>
      <c r="E110" s="249"/>
      <c r="F110" s="249"/>
      <c r="G110" s="12"/>
      <c r="N110" s="27"/>
    </row>
    <row r="111" spans="1:14" ht="15.75" thickBot="1">
      <c r="A111" s="27"/>
      <c r="F111" s="97" t="s">
        <v>2</v>
      </c>
      <c r="G111" s="3">
        <f>SUM(G101:G109)</f>
        <v>119</v>
      </c>
      <c r="N111" s="27"/>
    </row>
    <row r="112" spans="1:14">
      <c r="A112" s="27"/>
      <c r="N112" s="27"/>
    </row>
    <row r="113" spans="1:14">
      <c r="A113" s="27"/>
      <c r="N113" s="27"/>
    </row>
    <row r="114" spans="1:14">
      <c r="A114" s="27"/>
      <c r="N114" s="27"/>
    </row>
    <row r="115" spans="1:14">
      <c r="A115" s="27"/>
      <c r="N115" s="27"/>
    </row>
    <row r="116" spans="1:14">
      <c r="A116" s="27"/>
      <c r="N116" s="27"/>
    </row>
    <row r="117" spans="1:14">
      <c r="A117" s="27"/>
      <c r="N117" s="27"/>
    </row>
    <row r="118" spans="1:14">
      <c r="A118" s="27"/>
      <c r="N118" s="27"/>
    </row>
    <row r="119" spans="1:14">
      <c r="A119" s="27"/>
      <c r="N119" s="27"/>
    </row>
    <row r="120" spans="1:14">
      <c r="A120" s="27"/>
      <c r="N120" s="27"/>
    </row>
    <row r="121" spans="1:14">
      <c r="A121" s="27"/>
      <c r="N121" s="27"/>
    </row>
    <row r="122" spans="1:14">
      <c r="A122" s="27"/>
      <c r="N122" s="27"/>
    </row>
    <row r="123" spans="1:14">
      <c r="A123" s="27"/>
      <c r="N123" s="27"/>
    </row>
    <row r="124" spans="1:14">
      <c r="A124" s="27"/>
      <c r="N124" s="27"/>
    </row>
    <row r="125" spans="1:14">
      <c r="A125" s="27"/>
      <c r="N125" s="27"/>
    </row>
    <row r="126" spans="1:14">
      <c r="A126" s="27"/>
      <c r="N126" s="27"/>
    </row>
    <row r="127" spans="1:14">
      <c r="A127" s="27"/>
      <c r="N127" s="27"/>
    </row>
    <row r="128" spans="1:14">
      <c r="A128" s="27"/>
      <c r="N128" s="27"/>
    </row>
    <row r="129" spans="1:14">
      <c r="A129" s="27"/>
      <c r="N129" s="27"/>
    </row>
    <row r="130" spans="1:14">
      <c r="A130" s="27"/>
      <c r="N130" s="27"/>
    </row>
    <row r="131" spans="1:14">
      <c r="A131" s="27"/>
      <c r="N131" s="27"/>
    </row>
    <row r="132" spans="1:14">
      <c r="A132" s="27"/>
      <c r="N132" s="27"/>
    </row>
    <row r="133" spans="1:14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</row>
  </sheetData>
  <mergeCells count="12">
    <mergeCell ref="D109:F109"/>
    <mergeCell ref="C2:L2"/>
    <mergeCell ref="C94:L94"/>
    <mergeCell ref="D100:F100"/>
    <mergeCell ref="D101:F101"/>
    <mergeCell ref="D102:F102"/>
    <mergeCell ref="D103:F103"/>
    <mergeCell ref="D104:F104"/>
    <mergeCell ref="D105:F105"/>
    <mergeCell ref="D106:F106"/>
    <mergeCell ref="D107:F107"/>
    <mergeCell ref="D108:F108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136"/>
  <sheetViews>
    <sheetView topLeftCell="A101" workbookViewId="0">
      <selection activeCell="E47" sqref="E47:G47"/>
    </sheetView>
  </sheetViews>
  <sheetFormatPr baseColWidth="10" defaultRowHeight="15"/>
  <cols>
    <col min="1" max="1" width="4.140625" style="122" customWidth="1"/>
    <col min="2" max="2" width="5.28515625" style="122" customWidth="1"/>
    <col min="3" max="3" width="37.42578125" style="122" customWidth="1"/>
    <col min="4" max="12" width="11.42578125" style="122"/>
    <col min="13" max="13" width="3.85546875" style="122" customWidth="1"/>
    <col min="14" max="14" width="3.7109375" style="122" customWidth="1"/>
    <col min="15" max="16384" width="11.42578125" style="122"/>
  </cols>
  <sheetData>
    <row r="1" spans="1:14" ht="15.75" thickBo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ht="21">
      <c r="A2" s="27"/>
      <c r="C2" s="806" t="s">
        <v>293</v>
      </c>
      <c r="D2" s="807"/>
      <c r="E2" s="807"/>
      <c r="F2" s="807"/>
      <c r="G2" s="807"/>
      <c r="H2" s="807"/>
      <c r="I2" s="807"/>
      <c r="J2" s="807"/>
      <c r="K2" s="807"/>
      <c r="L2" s="807"/>
      <c r="M2" s="399"/>
      <c r="N2" s="27"/>
    </row>
    <row r="3" spans="1:14">
      <c r="A3" s="27"/>
      <c r="N3" s="27"/>
    </row>
    <row r="4" spans="1:14">
      <c r="A4" s="27"/>
      <c r="N4" s="27"/>
    </row>
    <row r="5" spans="1:14" ht="15.75" thickBot="1">
      <c r="A5" s="27"/>
      <c r="N5" s="27"/>
    </row>
    <row r="6" spans="1:14" ht="36.75" customHeight="1" thickBot="1">
      <c r="A6" s="27"/>
      <c r="C6" s="124" t="s">
        <v>64</v>
      </c>
      <c r="D6" s="124" t="s">
        <v>213</v>
      </c>
      <c r="E6" s="124" t="s">
        <v>50</v>
      </c>
      <c r="F6" s="124" t="s">
        <v>214</v>
      </c>
      <c r="G6" s="124" t="s">
        <v>215</v>
      </c>
      <c r="H6" s="124" t="s">
        <v>216</v>
      </c>
      <c r="I6" s="124" t="s">
        <v>217</v>
      </c>
      <c r="J6" s="124" t="s">
        <v>218</v>
      </c>
      <c r="K6" s="124" t="s">
        <v>219</v>
      </c>
      <c r="L6" s="128" t="s">
        <v>233</v>
      </c>
      <c r="M6" s="189"/>
      <c r="N6" s="27"/>
    </row>
    <row r="7" spans="1:14" ht="15.75" thickBot="1">
      <c r="A7" s="27"/>
      <c r="C7" s="135" t="s">
        <v>104</v>
      </c>
      <c r="D7" s="136">
        <v>0</v>
      </c>
      <c r="E7" s="136">
        <v>5</v>
      </c>
      <c r="F7" s="136">
        <v>6</v>
      </c>
      <c r="G7" s="136">
        <v>0</v>
      </c>
      <c r="H7" s="136">
        <v>0</v>
      </c>
      <c r="I7" s="136">
        <v>2</v>
      </c>
      <c r="J7" s="136">
        <v>3</v>
      </c>
      <c r="K7" s="136">
        <v>0</v>
      </c>
      <c r="L7" s="239">
        <f>SUM(D7:K7)</f>
        <v>16</v>
      </c>
      <c r="M7" s="106"/>
      <c r="N7" s="27"/>
    </row>
    <row r="8" spans="1:14" ht="15.75" thickBot="1">
      <c r="A8" s="27"/>
      <c r="C8" s="135" t="s">
        <v>85</v>
      </c>
      <c r="D8" s="136">
        <v>0</v>
      </c>
      <c r="E8" s="136">
        <v>0</v>
      </c>
      <c r="F8" s="136">
        <v>0</v>
      </c>
      <c r="G8" s="136">
        <v>2</v>
      </c>
      <c r="H8" s="136">
        <v>0</v>
      </c>
      <c r="I8" s="136">
        <v>0</v>
      </c>
      <c r="J8" s="136">
        <v>0</v>
      </c>
      <c r="K8" s="136">
        <v>0</v>
      </c>
      <c r="L8" s="239">
        <f t="shared" ref="L8:L59" si="0">SUM(D8:K8)</f>
        <v>2</v>
      </c>
      <c r="M8" s="106"/>
      <c r="N8" s="27"/>
    </row>
    <row r="9" spans="1:14" ht="15.75" thickBot="1">
      <c r="A9" s="27"/>
      <c r="C9" s="135" t="s">
        <v>86</v>
      </c>
      <c r="D9" s="136">
        <v>0</v>
      </c>
      <c r="E9" s="136">
        <v>0</v>
      </c>
      <c r="F9" s="136">
        <v>1</v>
      </c>
      <c r="G9" s="136">
        <v>0</v>
      </c>
      <c r="H9" s="136">
        <v>0</v>
      </c>
      <c r="I9" s="136">
        <v>0</v>
      </c>
      <c r="J9" s="136">
        <v>0</v>
      </c>
      <c r="K9" s="136">
        <v>0</v>
      </c>
      <c r="L9" s="239">
        <f t="shared" si="0"/>
        <v>1</v>
      </c>
      <c r="M9" s="106"/>
      <c r="N9" s="27"/>
    </row>
    <row r="10" spans="1:14" ht="15.75" thickBot="1">
      <c r="A10" s="27"/>
      <c r="C10" s="135" t="s">
        <v>87</v>
      </c>
      <c r="D10" s="136">
        <v>1</v>
      </c>
      <c r="E10" s="136">
        <v>5</v>
      </c>
      <c r="F10" s="136">
        <v>2</v>
      </c>
      <c r="G10" s="136">
        <v>0</v>
      </c>
      <c r="H10" s="136">
        <v>0</v>
      </c>
      <c r="I10" s="136">
        <v>0</v>
      </c>
      <c r="J10" s="136">
        <v>0</v>
      </c>
      <c r="K10" s="136">
        <v>0</v>
      </c>
      <c r="L10" s="239">
        <f t="shared" si="0"/>
        <v>8</v>
      </c>
      <c r="M10" s="106"/>
      <c r="N10" s="27"/>
    </row>
    <row r="11" spans="1:14" ht="15.75" thickBot="1">
      <c r="A11" s="27"/>
      <c r="C11" s="135" t="s">
        <v>97</v>
      </c>
      <c r="D11" s="136">
        <v>0</v>
      </c>
      <c r="E11" s="136">
        <v>1</v>
      </c>
      <c r="F11" s="136">
        <v>0</v>
      </c>
      <c r="G11" s="136">
        <v>0</v>
      </c>
      <c r="H11" s="136">
        <v>0</v>
      </c>
      <c r="I11" s="136">
        <v>0</v>
      </c>
      <c r="J11" s="136">
        <v>0</v>
      </c>
      <c r="K11" s="136">
        <v>0</v>
      </c>
      <c r="L11" s="239">
        <f t="shared" si="0"/>
        <v>1</v>
      </c>
      <c r="M11" s="106"/>
      <c r="N11" s="27"/>
    </row>
    <row r="12" spans="1:14" ht="15.75" thickBot="1">
      <c r="A12" s="27"/>
      <c r="C12" s="135" t="s">
        <v>92</v>
      </c>
      <c r="D12" s="136">
        <v>2</v>
      </c>
      <c r="E12" s="136">
        <v>0</v>
      </c>
      <c r="F12" s="136">
        <v>0</v>
      </c>
      <c r="G12" s="136">
        <v>0</v>
      </c>
      <c r="H12" s="136">
        <v>1</v>
      </c>
      <c r="I12" s="136">
        <v>1</v>
      </c>
      <c r="J12" s="136">
        <v>0</v>
      </c>
      <c r="K12" s="136">
        <v>1</v>
      </c>
      <c r="L12" s="239">
        <f t="shared" si="0"/>
        <v>5</v>
      </c>
      <c r="M12" s="106"/>
      <c r="N12" s="27"/>
    </row>
    <row r="13" spans="1:14" ht="15.75" thickBot="1">
      <c r="A13" s="27"/>
      <c r="C13" s="135" t="s">
        <v>68</v>
      </c>
      <c r="D13" s="136">
        <v>0</v>
      </c>
      <c r="E13" s="136">
        <v>0</v>
      </c>
      <c r="F13" s="136">
        <v>0</v>
      </c>
      <c r="G13" s="136">
        <v>0</v>
      </c>
      <c r="H13" s="136">
        <v>0</v>
      </c>
      <c r="I13" s="136">
        <v>0</v>
      </c>
      <c r="J13" s="136">
        <v>0</v>
      </c>
      <c r="K13" s="136">
        <v>0</v>
      </c>
      <c r="L13" s="239">
        <f t="shared" si="0"/>
        <v>0</v>
      </c>
      <c r="M13" s="106"/>
      <c r="N13" s="27"/>
    </row>
    <row r="14" spans="1:14" ht="15.75" thickBot="1">
      <c r="A14" s="27"/>
      <c r="C14" s="135" t="s">
        <v>69</v>
      </c>
      <c r="D14" s="136">
        <v>0</v>
      </c>
      <c r="E14" s="136">
        <v>1</v>
      </c>
      <c r="F14" s="136">
        <v>0</v>
      </c>
      <c r="G14" s="136">
        <v>0</v>
      </c>
      <c r="H14" s="136">
        <v>3</v>
      </c>
      <c r="I14" s="136">
        <v>0</v>
      </c>
      <c r="J14" s="136">
        <v>0</v>
      </c>
      <c r="K14" s="136">
        <v>0</v>
      </c>
      <c r="L14" s="239">
        <f t="shared" si="0"/>
        <v>4</v>
      </c>
      <c r="M14" s="106"/>
      <c r="N14" s="27"/>
    </row>
    <row r="15" spans="1:14" ht="15.75" thickBot="1">
      <c r="A15" s="27"/>
      <c r="C15" s="135" t="s">
        <v>257</v>
      </c>
      <c r="D15" s="136">
        <v>0</v>
      </c>
      <c r="E15" s="136">
        <v>0</v>
      </c>
      <c r="F15" s="136">
        <v>0</v>
      </c>
      <c r="G15" s="136">
        <v>0</v>
      </c>
      <c r="H15" s="136">
        <v>0</v>
      </c>
      <c r="I15" s="136">
        <v>0</v>
      </c>
      <c r="J15" s="136">
        <v>0</v>
      </c>
      <c r="K15" s="136">
        <v>0</v>
      </c>
      <c r="L15" s="239">
        <f t="shared" si="0"/>
        <v>0</v>
      </c>
      <c r="M15" s="106"/>
      <c r="N15" s="27"/>
    </row>
    <row r="16" spans="1:14" ht="15.75" thickBot="1">
      <c r="A16" s="27"/>
      <c r="C16" s="135" t="s">
        <v>269</v>
      </c>
      <c r="D16" s="136">
        <v>0</v>
      </c>
      <c r="E16" s="136">
        <v>0</v>
      </c>
      <c r="F16" s="136">
        <v>0</v>
      </c>
      <c r="G16" s="136">
        <v>0</v>
      </c>
      <c r="H16" s="136">
        <v>0</v>
      </c>
      <c r="I16" s="136">
        <v>0</v>
      </c>
      <c r="J16" s="136">
        <v>0</v>
      </c>
      <c r="K16" s="136">
        <v>0</v>
      </c>
      <c r="L16" s="239">
        <f t="shared" si="0"/>
        <v>0</v>
      </c>
      <c r="M16" s="106"/>
      <c r="N16" s="27"/>
    </row>
    <row r="17" spans="1:14" ht="15.75" thickBot="1">
      <c r="A17" s="27"/>
      <c r="C17" s="135" t="s">
        <v>88</v>
      </c>
      <c r="D17" s="136">
        <v>0</v>
      </c>
      <c r="E17" s="136">
        <v>2</v>
      </c>
      <c r="F17" s="136">
        <v>0</v>
      </c>
      <c r="G17" s="136">
        <v>2</v>
      </c>
      <c r="H17" s="136">
        <v>0</v>
      </c>
      <c r="I17" s="136">
        <v>0</v>
      </c>
      <c r="J17" s="136">
        <v>1</v>
      </c>
      <c r="K17" s="136">
        <v>0</v>
      </c>
      <c r="L17" s="239">
        <f t="shared" si="0"/>
        <v>5</v>
      </c>
      <c r="M17" s="106"/>
      <c r="N17" s="27"/>
    </row>
    <row r="18" spans="1:14" ht="15.75" thickBot="1">
      <c r="A18" s="27"/>
      <c r="C18" s="135" t="s">
        <v>223</v>
      </c>
      <c r="D18" s="136">
        <v>0</v>
      </c>
      <c r="E18" s="136">
        <v>0</v>
      </c>
      <c r="F18" s="136">
        <v>0</v>
      </c>
      <c r="G18" s="136">
        <v>0</v>
      </c>
      <c r="H18" s="136">
        <v>0</v>
      </c>
      <c r="I18" s="136">
        <v>0</v>
      </c>
      <c r="J18" s="136">
        <v>0</v>
      </c>
      <c r="K18" s="136">
        <v>0</v>
      </c>
      <c r="L18" s="239">
        <f t="shared" si="0"/>
        <v>0</v>
      </c>
      <c r="M18" s="106"/>
      <c r="N18" s="27"/>
    </row>
    <row r="19" spans="1:14" ht="15.75" thickBot="1">
      <c r="A19" s="27"/>
      <c r="C19" s="135" t="s">
        <v>67</v>
      </c>
      <c r="D19" s="136">
        <v>0</v>
      </c>
      <c r="E19" s="136">
        <v>1</v>
      </c>
      <c r="F19" s="136">
        <v>1</v>
      </c>
      <c r="G19" s="136">
        <v>1</v>
      </c>
      <c r="H19" s="136">
        <v>2</v>
      </c>
      <c r="I19" s="136">
        <v>0</v>
      </c>
      <c r="J19" s="136">
        <v>0</v>
      </c>
      <c r="K19" s="136">
        <v>0</v>
      </c>
      <c r="L19" s="239">
        <f t="shared" si="0"/>
        <v>5</v>
      </c>
      <c r="M19" s="106"/>
      <c r="N19" s="27"/>
    </row>
    <row r="20" spans="1:14" ht="15.75" thickBot="1">
      <c r="A20" s="27"/>
      <c r="C20" s="135" t="s">
        <v>93</v>
      </c>
      <c r="D20" s="136">
        <v>0</v>
      </c>
      <c r="E20" s="136">
        <v>0</v>
      </c>
      <c r="F20" s="136">
        <v>0</v>
      </c>
      <c r="G20" s="136">
        <v>0</v>
      </c>
      <c r="H20" s="136">
        <v>0</v>
      </c>
      <c r="I20" s="136">
        <v>0</v>
      </c>
      <c r="J20" s="136">
        <v>0</v>
      </c>
      <c r="K20" s="136">
        <v>0</v>
      </c>
      <c r="L20" s="239">
        <f t="shared" si="0"/>
        <v>0</v>
      </c>
      <c r="M20" s="106"/>
      <c r="N20" s="27"/>
    </row>
    <row r="21" spans="1:14" ht="15.75" thickBot="1">
      <c r="A21" s="27"/>
      <c r="C21" s="135" t="s">
        <v>105</v>
      </c>
      <c r="D21" s="136">
        <v>5</v>
      </c>
      <c r="E21" s="136">
        <v>0</v>
      </c>
      <c r="F21" s="136">
        <v>0</v>
      </c>
      <c r="G21" s="136">
        <v>1</v>
      </c>
      <c r="H21" s="136">
        <v>2</v>
      </c>
      <c r="I21" s="136">
        <v>0</v>
      </c>
      <c r="J21" s="136">
        <v>2</v>
      </c>
      <c r="K21" s="136">
        <v>0</v>
      </c>
      <c r="L21" s="239">
        <f t="shared" si="0"/>
        <v>10</v>
      </c>
      <c r="M21" s="106"/>
      <c r="N21" s="27"/>
    </row>
    <row r="22" spans="1:14" ht="15.75" thickBot="1">
      <c r="A22" s="27"/>
      <c r="C22" s="135" t="s">
        <v>70</v>
      </c>
      <c r="D22" s="136">
        <v>0</v>
      </c>
      <c r="E22" s="136">
        <v>0</v>
      </c>
      <c r="F22" s="136">
        <v>0</v>
      </c>
      <c r="G22" s="136">
        <v>0</v>
      </c>
      <c r="H22" s="136">
        <v>0</v>
      </c>
      <c r="I22" s="136">
        <v>0</v>
      </c>
      <c r="J22" s="136">
        <v>0</v>
      </c>
      <c r="K22" s="136">
        <v>0</v>
      </c>
      <c r="L22" s="239">
        <f t="shared" si="0"/>
        <v>0</v>
      </c>
      <c r="M22" s="106"/>
      <c r="N22" s="27"/>
    </row>
    <row r="23" spans="1:14" ht="15.75" thickBot="1">
      <c r="A23" s="27"/>
      <c r="C23" s="135" t="s">
        <v>106</v>
      </c>
      <c r="D23" s="136">
        <v>0</v>
      </c>
      <c r="E23" s="136">
        <v>2</v>
      </c>
      <c r="F23" s="136">
        <v>0</v>
      </c>
      <c r="G23" s="136">
        <v>8</v>
      </c>
      <c r="H23" s="136">
        <v>1</v>
      </c>
      <c r="I23" s="136">
        <v>0</v>
      </c>
      <c r="J23" s="136">
        <v>2</v>
      </c>
      <c r="K23" s="136">
        <v>0</v>
      </c>
      <c r="L23" s="239">
        <f t="shared" si="0"/>
        <v>13</v>
      </c>
      <c r="M23" s="106"/>
      <c r="N23" s="27"/>
    </row>
    <row r="24" spans="1:14" ht="15.75" thickBot="1">
      <c r="A24" s="27"/>
      <c r="C24" s="135" t="s">
        <v>111</v>
      </c>
      <c r="D24" s="136">
        <v>2</v>
      </c>
      <c r="E24" s="136">
        <v>0</v>
      </c>
      <c r="F24" s="136">
        <v>0</v>
      </c>
      <c r="G24" s="136">
        <v>3</v>
      </c>
      <c r="H24" s="136">
        <v>0</v>
      </c>
      <c r="I24" s="136">
        <v>0</v>
      </c>
      <c r="J24" s="136">
        <v>0</v>
      </c>
      <c r="K24" s="136">
        <v>0</v>
      </c>
      <c r="L24" s="239">
        <f t="shared" si="0"/>
        <v>5</v>
      </c>
      <c r="M24" s="106"/>
      <c r="N24" s="27"/>
    </row>
    <row r="25" spans="1:14" ht="15.75" thickBot="1">
      <c r="A25" s="27"/>
      <c r="C25" s="135" t="s">
        <v>102</v>
      </c>
      <c r="D25" s="136">
        <v>0</v>
      </c>
      <c r="E25" s="136">
        <v>0</v>
      </c>
      <c r="F25" s="136">
        <v>2</v>
      </c>
      <c r="G25" s="136">
        <v>0</v>
      </c>
      <c r="H25" s="136">
        <v>1</v>
      </c>
      <c r="I25" s="136">
        <v>0</v>
      </c>
      <c r="J25" s="136">
        <v>0</v>
      </c>
      <c r="K25" s="136">
        <v>0</v>
      </c>
      <c r="L25" s="239">
        <f t="shared" si="0"/>
        <v>3</v>
      </c>
      <c r="M25" s="106"/>
      <c r="N25" s="27"/>
    </row>
    <row r="26" spans="1:14" ht="15.75" thickBot="1">
      <c r="A26" s="27"/>
      <c r="C26" s="135" t="s">
        <v>98</v>
      </c>
      <c r="D26" s="136">
        <v>0</v>
      </c>
      <c r="E26" s="136">
        <v>0</v>
      </c>
      <c r="F26" s="136">
        <v>1</v>
      </c>
      <c r="G26" s="136">
        <v>0</v>
      </c>
      <c r="H26" s="136">
        <v>0</v>
      </c>
      <c r="I26" s="136">
        <v>0</v>
      </c>
      <c r="J26" s="136">
        <v>0</v>
      </c>
      <c r="K26" s="136">
        <v>0</v>
      </c>
      <c r="L26" s="239">
        <f t="shared" si="0"/>
        <v>1</v>
      </c>
      <c r="M26" s="106"/>
      <c r="N26" s="27"/>
    </row>
    <row r="27" spans="1:14" ht="15.75" thickBot="1">
      <c r="A27" s="27"/>
      <c r="C27" s="135" t="s">
        <v>108</v>
      </c>
      <c r="D27" s="136">
        <v>2</v>
      </c>
      <c r="E27" s="136">
        <v>1</v>
      </c>
      <c r="F27" s="136">
        <v>1</v>
      </c>
      <c r="G27" s="136">
        <v>0</v>
      </c>
      <c r="H27" s="136">
        <v>0</v>
      </c>
      <c r="I27" s="136">
        <v>0</v>
      </c>
      <c r="J27" s="136">
        <v>0</v>
      </c>
      <c r="K27" s="136">
        <v>0</v>
      </c>
      <c r="L27" s="239">
        <f t="shared" si="0"/>
        <v>4</v>
      </c>
      <c r="M27" s="106"/>
      <c r="N27" s="27"/>
    </row>
    <row r="28" spans="1:14" ht="15.75" thickBot="1">
      <c r="A28" s="27"/>
      <c r="C28" s="135" t="s">
        <v>89</v>
      </c>
      <c r="D28" s="136">
        <v>0</v>
      </c>
      <c r="E28" s="136">
        <v>1</v>
      </c>
      <c r="F28" s="136">
        <v>0</v>
      </c>
      <c r="G28" s="136">
        <v>1</v>
      </c>
      <c r="H28" s="136">
        <v>1</v>
      </c>
      <c r="I28" s="136">
        <v>0</v>
      </c>
      <c r="J28" s="136">
        <v>1</v>
      </c>
      <c r="K28" s="136">
        <v>0</v>
      </c>
      <c r="L28" s="239">
        <f t="shared" si="0"/>
        <v>4</v>
      </c>
      <c r="M28" s="106"/>
      <c r="N28" s="27"/>
    </row>
    <row r="29" spans="1:14" ht="15.75" thickBot="1">
      <c r="A29" s="27"/>
      <c r="C29" s="135" t="s">
        <v>94</v>
      </c>
      <c r="D29" s="136">
        <v>0</v>
      </c>
      <c r="E29" s="136">
        <v>1</v>
      </c>
      <c r="F29" s="136">
        <v>0</v>
      </c>
      <c r="G29" s="136">
        <v>0</v>
      </c>
      <c r="H29" s="136">
        <v>1</v>
      </c>
      <c r="I29" s="136">
        <v>0</v>
      </c>
      <c r="J29" s="136">
        <v>0</v>
      </c>
      <c r="K29" s="136">
        <v>0</v>
      </c>
      <c r="L29" s="239">
        <f t="shared" si="0"/>
        <v>2</v>
      </c>
      <c r="M29" s="106"/>
      <c r="N29" s="27"/>
    </row>
    <row r="30" spans="1:14" ht="15.75" thickBot="1">
      <c r="A30" s="27"/>
      <c r="C30" s="135" t="s">
        <v>71</v>
      </c>
      <c r="D30" s="136">
        <v>0</v>
      </c>
      <c r="E30" s="136">
        <v>0</v>
      </c>
      <c r="F30" s="136">
        <v>0</v>
      </c>
      <c r="G30" s="136">
        <v>0</v>
      </c>
      <c r="H30" s="136">
        <v>0</v>
      </c>
      <c r="I30" s="136">
        <v>0</v>
      </c>
      <c r="J30" s="136">
        <v>0</v>
      </c>
      <c r="K30" s="136">
        <v>0</v>
      </c>
      <c r="L30" s="239">
        <f t="shared" si="0"/>
        <v>0</v>
      </c>
      <c r="M30" s="106"/>
      <c r="N30" s="27"/>
    </row>
    <row r="31" spans="1:14" ht="15.75" thickBot="1">
      <c r="A31" s="27"/>
      <c r="C31" s="135" t="s">
        <v>109</v>
      </c>
      <c r="D31" s="136">
        <v>0</v>
      </c>
      <c r="E31" s="136">
        <v>0</v>
      </c>
      <c r="F31" s="136">
        <v>0</v>
      </c>
      <c r="G31" s="136">
        <v>0</v>
      </c>
      <c r="H31" s="136">
        <v>0</v>
      </c>
      <c r="I31" s="136">
        <v>0</v>
      </c>
      <c r="J31" s="136">
        <v>3</v>
      </c>
      <c r="K31" s="136">
        <v>0</v>
      </c>
      <c r="L31" s="239">
        <f t="shared" si="0"/>
        <v>3</v>
      </c>
      <c r="M31" s="106"/>
      <c r="N31" s="27"/>
    </row>
    <row r="32" spans="1:14" ht="15.75" thickBot="1">
      <c r="A32" s="27"/>
      <c r="C32" s="135" t="s">
        <v>99</v>
      </c>
      <c r="D32" s="136">
        <v>0</v>
      </c>
      <c r="E32" s="136">
        <v>0</v>
      </c>
      <c r="F32" s="136">
        <v>0</v>
      </c>
      <c r="G32" s="136">
        <v>0</v>
      </c>
      <c r="H32" s="136">
        <v>0</v>
      </c>
      <c r="I32" s="136">
        <v>0</v>
      </c>
      <c r="J32" s="136">
        <v>0</v>
      </c>
      <c r="K32" s="136">
        <v>0</v>
      </c>
      <c r="L32" s="239">
        <f t="shared" si="0"/>
        <v>0</v>
      </c>
      <c r="M32" s="106"/>
      <c r="N32" s="27"/>
    </row>
    <row r="33" spans="1:14" ht="15.75" thickBot="1">
      <c r="A33" s="27"/>
      <c r="C33" s="135" t="s">
        <v>72</v>
      </c>
      <c r="D33" s="136">
        <v>0</v>
      </c>
      <c r="E33" s="136">
        <v>0</v>
      </c>
      <c r="F33" s="136">
        <v>0</v>
      </c>
      <c r="G33" s="136">
        <v>0</v>
      </c>
      <c r="H33" s="136">
        <v>0</v>
      </c>
      <c r="I33" s="136">
        <v>0</v>
      </c>
      <c r="J33" s="136">
        <v>0</v>
      </c>
      <c r="K33" s="136">
        <v>0</v>
      </c>
      <c r="L33" s="239">
        <f t="shared" si="0"/>
        <v>0</v>
      </c>
      <c r="M33" s="106"/>
      <c r="N33" s="27"/>
    </row>
    <row r="34" spans="1:14" ht="15.75" thickBot="1">
      <c r="A34" s="27"/>
      <c r="C34" s="135" t="s">
        <v>115</v>
      </c>
      <c r="D34" s="136">
        <v>1</v>
      </c>
      <c r="E34" s="136">
        <v>3</v>
      </c>
      <c r="F34" s="136">
        <v>4</v>
      </c>
      <c r="G34" s="136">
        <v>5</v>
      </c>
      <c r="H34" s="136">
        <v>1</v>
      </c>
      <c r="I34" s="136">
        <v>4</v>
      </c>
      <c r="J34" s="136">
        <v>1</v>
      </c>
      <c r="K34" s="136">
        <v>0</v>
      </c>
      <c r="L34" s="239">
        <f t="shared" si="0"/>
        <v>19</v>
      </c>
      <c r="M34" s="106"/>
      <c r="N34" s="27"/>
    </row>
    <row r="35" spans="1:14" ht="15.75" thickBot="1">
      <c r="A35" s="27"/>
      <c r="C35" s="135" t="s">
        <v>100</v>
      </c>
      <c r="D35" s="136">
        <v>1</v>
      </c>
      <c r="E35" s="136">
        <v>1</v>
      </c>
      <c r="F35" s="136">
        <v>0</v>
      </c>
      <c r="G35" s="136">
        <v>0</v>
      </c>
      <c r="H35" s="136">
        <v>0</v>
      </c>
      <c r="I35" s="136">
        <v>0</v>
      </c>
      <c r="J35" s="136">
        <v>0</v>
      </c>
      <c r="K35" s="136">
        <v>0</v>
      </c>
      <c r="L35" s="239">
        <f t="shared" si="0"/>
        <v>2</v>
      </c>
      <c r="M35" s="106"/>
      <c r="N35" s="27"/>
    </row>
    <row r="36" spans="1:14" ht="15.75" thickBot="1">
      <c r="A36" s="27"/>
      <c r="C36" s="135" t="s">
        <v>73</v>
      </c>
      <c r="D36" s="136">
        <v>0</v>
      </c>
      <c r="E36" s="136">
        <v>0</v>
      </c>
      <c r="F36" s="136">
        <v>0</v>
      </c>
      <c r="G36" s="136">
        <v>0</v>
      </c>
      <c r="H36" s="136">
        <v>0</v>
      </c>
      <c r="I36" s="136">
        <v>0</v>
      </c>
      <c r="J36" s="136">
        <v>0</v>
      </c>
      <c r="K36" s="136">
        <v>0</v>
      </c>
      <c r="L36" s="239">
        <f t="shared" si="0"/>
        <v>0</v>
      </c>
      <c r="M36" s="106"/>
      <c r="N36" s="27"/>
    </row>
    <row r="37" spans="1:14" ht="15.75" thickBot="1">
      <c r="A37" s="27"/>
      <c r="C37" s="135" t="s">
        <v>75</v>
      </c>
      <c r="D37" s="136">
        <v>0</v>
      </c>
      <c r="E37" s="136">
        <v>0</v>
      </c>
      <c r="F37" s="136">
        <v>0</v>
      </c>
      <c r="G37" s="136">
        <v>0</v>
      </c>
      <c r="H37" s="136">
        <v>0</v>
      </c>
      <c r="I37" s="136">
        <v>0</v>
      </c>
      <c r="J37" s="136">
        <v>0</v>
      </c>
      <c r="K37" s="136">
        <v>0</v>
      </c>
      <c r="L37" s="239">
        <f t="shared" si="0"/>
        <v>0</v>
      </c>
      <c r="M37" s="106"/>
      <c r="N37" s="27"/>
    </row>
    <row r="38" spans="1:14" ht="15.75" thickBot="1">
      <c r="A38" s="27"/>
      <c r="C38" s="135" t="s">
        <v>90</v>
      </c>
      <c r="D38" s="136">
        <v>0</v>
      </c>
      <c r="E38" s="136">
        <v>1</v>
      </c>
      <c r="F38" s="136">
        <v>0</v>
      </c>
      <c r="G38" s="136">
        <v>0</v>
      </c>
      <c r="H38" s="136">
        <v>2</v>
      </c>
      <c r="I38" s="136">
        <v>0</v>
      </c>
      <c r="J38" s="136">
        <v>0</v>
      </c>
      <c r="K38" s="136">
        <v>0</v>
      </c>
      <c r="L38" s="239">
        <f t="shared" si="0"/>
        <v>3</v>
      </c>
      <c r="M38" s="106"/>
      <c r="N38" s="27"/>
    </row>
    <row r="39" spans="1:14" ht="15.75" thickBot="1">
      <c r="A39" s="27"/>
      <c r="C39" s="135" t="s">
        <v>76</v>
      </c>
      <c r="D39" s="136">
        <v>0</v>
      </c>
      <c r="E39" s="136">
        <v>0</v>
      </c>
      <c r="F39" s="136">
        <v>0</v>
      </c>
      <c r="G39" s="136">
        <v>0</v>
      </c>
      <c r="H39" s="136">
        <v>0</v>
      </c>
      <c r="I39" s="136">
        <v>0</v>
      </c>
      <c r="J39" s="136">
        <v>0</v>
      </c>
      <c r="K39" s="136">
        <v>0</v>
      </c>
      <c r="L39" s="239">
        <f t="shared" si="0"/>
        <v>0</v>
      </c>
      <c r="M39" s="106"/>
      <c r="N39" s="27"/>
    </row>
    <row r="40" spans="1:14" ht="15.75" thickBot="1">
      <c r="A40" s="27"/>
      <c r="C40" s="135" t="s">
        <v>112</v>
      </c>
      <c r="D40" s="136">
        <v>0</v>
      </c>
      <c r="E40" s="136">
        <v>0</v>
      </c>
      <c r="F40" s="136">
        <v>0</v>
      </c>
      <c r="G40" s="136">
        <v>0</v>
      </c>
      <c r="H40" s="136">
        <v>0</v>
      </c>
      <c r="I40" s="136">
        <v>0</v>
      </c>
      <c r="J40" s="136">
        <v>0</v>
      </c>
      <c r="K40" s="136">
        <v>0</v>
      </c>
      <c r="L40" s="239">
        <f t="shared" si="0"/>
        <v>0</v>
      </c>
      <c r="M40" s="106"/>
      <c r="N40" s="27"/>
    </row>
    <row r="41" spans="1:14" ht="15.75" thickBot="1">
      <c r="A41" s="27"/>
      <c r="C41" s="135" t="s">
        <v>101</v>
      </c>
      <c r="D41" s="136">
        <v>0</v>
      </c>
      <c r="E41" s="136">
        <v>0</v>
      </c>
      <c r="F41" s="136">
        <v>0</v>
      </c>
      <c r="G41" s="136">
        <v>0</v>
      </c>
      <c r="H41" s="136">
        <v>0</v>
      </c>
      <c r="I41" s="136">
        <v>0</v>
      </c>
      <c r="J41" s="136">
        <v>0</v>
      </c>
      <c r="K41" s="136">
        <v>0</v>
      </c>
      <c r="L41" s="239">
        <f t="shared" si="0"/>
        <v>0</v>
      </c>
      <c r="M41" s="106"/>
      <c r="N41" s="27"/>
    </row>
    <row r="42" spans="1:14" ht="15.75" thickBot="1">
      <c r="A42" s="27"/>
      <c r="C42" s="135" t="s">
        <v>119</v>
      </c>
      <c r="D42" s="136">
        <v>0</v>
      </c>
      <c r="E42" s="136">
        <v>6</v>
      </c>
      <c r="F42" s="136">
        <v>9</v>
      </c>
      <c r="G42" s="136">
        <v>38</v>
      </c>
      <c r="H42" s="136">
        <v>15</v>
      </c>
      <c r="I42" s="136">
        <v>13</v>
      </c>
      <c r="J42" s="136">
        <v>13</v>
      </c>
      <c r="K42" s="136">
        <v>0</v>
      </c>
      <c r="L42" s="239">
        <f t="shared" si="0"/>
        <v>94</v>
      </c>
      <c r="M42" s="106"/>
      <c r="N42" s="27"/>
    </row>
    <row r="43" spans="1:14" ht="15.75" thickBot="1">
      <c r="A43" s="27"/>
      <c r="C43" s="135" t="s">
        <v>118</v>
      </c>
      <c r="D43" s="136">
        <v>0</v>
      </c>
      <c r="E43" s="136">
        <v>7</v>
      </c>
      <c r="F43" s="136">
        <v>18</v>
      </c>
      <c r="G43" s="136">
        <v>12</v>
      </c>
      <c r="H43" s="136">
        <v>9</v>
      </c>
      <c r="I43" s="136">
        <v>10</v>
      </c>
      <c r="J43" s="136">
        <v>8</v>
      </c>
      <c r="K43" s="136">
        <v>0</v>
      </c>
      <c r="L43" s="239">
        <f t="shared" si="0"/>
        <v>64</v>
      </c>
      <c r="M43" s="106"/>
      <c r="N43" s="27"/>
    </row>
    <row r="44" spans="1:14" ht="15.75" thickBot="1">
      <c r="A44" s="27"/>
      <c r="C44" s="135" t="s">
        <v>116</v>
      </c>
      <c r="D44" s="136">
        <v>2</v>
      </c>
      <c r="E44" s="136">
        <v>10</v>
      </c>
      <c r="F44" s="136">
        <v>5</v>
      </c>
      <c r="G44" s="136">
        <v>4</v>
      </c>
      <c r="H44" s="136">
        <v>3</v>
      </c>
      <c r="I44" s="136">
        <v>1</v>
      </c>
      <c r="J44" s="136">
        <v>1</v>
      </c>
      <c r="K44" s="136">
        <v>0</v>
      </c>
      <c r="L44" s="239">
        <f t="shared" si="0"/>
        <v>26</v>
      </c>
      <c r="M44" s="106"/>
      <c r="N44" s="27"/>
    </row>
    <row r="45" spans="1:14" ht="15.75" thickBot="1">
      <c r="A45" s="27"/>
      <c r="C45" s="135" t="s">
        <v>91</v>
      </c>
      <c r="D45" s="136">
        <v>2</v>
      </c>
      <c r="E45" s="136">
        <v>1</v>
      </c>
      <c r="F45" s="136">
        <v>1</v>
      </c>
      <c r="G45" s="136">
        <v>1</v>
      </c>
      <c r="H45" s="136">
        <v>1</v>
      </c>
      <c r="I45" s="136">
        <v>1</v>
      </c>
      <c r="J45" s="136">
        <v>1</v>
      </c>
      <c r="K45" s="136">
        <v>0</v>
      </c>
      <c r="L45" s="239">
        <f t="shared" si="0"/>
        <v>8</v>
      </c>
      <c r="M45" s="106"/>
      <c r="N45" s="27"/>
    </row>
    <row r="46" spans="1:14" ht="15.75" thickBot="1">
      <c r="A46" s="27"/>
      <c r="C46" s="135" t="s">
        <v>110</v>
      </c>
      <c r="D46" s="136">
        <v>0</v>
      </c>
      <c r="E46" s="136">
        <v>0</v>
      </c>
      <c r="F46" s="136">
        <v>1</v>
      </c>
      <c r="G46" s="136">
        <v>3</v>
      </c>
      <c r="H46" s="136">
        <v>1</v>
      </c>
      <c r="I46" s="136">
        <v>3</v>
      </c>
      <c r="J46" s="136">
        <v>1</v>
      </c>
      <c r="K46" s="136">
        <v>0</v>
      </c>
      <c r="L46" s="239">
        <f t="shared" si="0"/>
        <v>9</v>
      </c>
      <c r="M46" s="106"/>
      <c r="N46" s="27"/>
    </row>
    <row r="47" spans="1:14" ht="15.75" thickBot="1">
      <c r="A47" s="27"/>
      <c r="C47" s="135" t="s">
        <v>103</v>
      </c>
      <c r="D47" s="136">
        <v>0</v>
      </c>
      <c r="E47" s="136">
        <v>0</v>
      </c>
      <c r="F47" s="136">
        <v>0</v>
      </c>
      <c r="G47" s="136">
        <v>0</v>
      </c>
      <c r="H47" s="136">
        <v>0</v>
      </c>
      <c r="I47" s="136">
        <v>0</v>
      </c>
      <c r="J47" s="136">
        <v>0</v>
      </c>
      <c r="K47" s="136">
        <v>0</v>
      </c>
      <c r="L47" s="239">
        <f t="shared" si="0"/>
        <v>0</v>
      </c>
      <c r="M47" s="106"/>
      <c r="N47" s="27"/>
    </row>
    <row r="48" spans="1:14" ht="15.75" thickBot="1">
      <c r="A48" s="27"/>
      <c r="C48" s="135" t="s">
        <v>95</v>
      </c>
      <c r="D48" s="136">
        <v>0</v>
      </c>
      <c r="E48" s="136">
        <v>0</v>
      </c>
      <c r="F48" s="136">
        <v>0</v>
      </c>
      <c r="G48" s="136">
        <v>0</v>
      </c>
      <c r="H48" s="136">
        <v>1</v>
      </c>
      <c r="I48" s="136">
        <v>1</v>
      </c>
      <c r="J48" s="136">
        <v>0</v>
      </c>
      <c r="K48" s="136">
        <v>1</v>
      </c>
      <c r="L48" s="239">
        <f t="shared" si="0"/>
        <v>3</v>
      </c>
      <c r="M48" s="106"/>
      <c r="N48" s="27"/>
    </row>
    <row r="49" spans="1:14" ht="15.75" thickBot="1">
      <c r="A49" s="27"/>
      <c r="C49" s="135" t="s">
        <v>78</v>
      </c>
      <c r="D49" s="136">
        <v>1</v>
      </c>
      <c r="E49" s="136">
        <v>0</v>
      </c>
      <c r="F49" s="136">
        <v>0</v>
      </c>
      <c r="G49" s="136">
        <v>1</v>
      </c>
      <c r="H49" s="136">
        <v>0</v>
      </c>
      <c r="I49" s="136">
        <v>0</v>
      </c>
      <c r="J49" s="136">
        <v>0</v>
      </c>
      <c r="K49" s="136">
        <v>0</v>
      </c>
      <c r="L49" s="239">
        <f t="shared" si="0"/>
        <v>2</v>
      </c>
      <c r="M49" s="106"/>
      <c r="N49" s="27"/>
    </row>
    <row r="50" spans="1:14" ht="15.75" thickBot="1">
      <c r="A50" s="27"/>
      <c r="C50" s="135" t="s">
        <v>80</v>
      </c>
      <c r="D50" s="136">
        <v>0</v>
      </c>
      <c r="E50" s="136">
        <v>0</v>
      </c>
      <c r="F50" s="136">
        <v>0</v>
      </c>
      <c r="G50" s="136">
        <v>0</v>
      </c>
      <c r="H50" s="136">
        <v>0</v>
      </c>
      <c r="I50" s="136">
        <v>0</v>
      </c>
      <c r="J50" s="136">
        <v>0</v>
      </c>
      <c r="K50" s="136">
        <v>0</v>
      </c>
      <c r="L50" s="239">
        <f t="shared" si="0"/>
        <v>0</v>
      </c>
      <c r="M50" s="106"/>
      <c r="N50" s="27"/>
    </row>
    <row r="51" spans="1:14" ht="15.75" thickBot="1">
      <c r="A51" s="27"/>
      <c r="C51" s="135" t="s">
        <v>81</v>
      </c>
      <c r="D51" s="136">
        <v>0</v>
      </c>
      <c r="E51" s="136">
        <v>2</v>
      </c>
      <c r="F51" s="136">
        <v>0</v>
      </c>
      <c r="G51" s="136">
        <v>0</v>
      </c>
      <c r="H51" s="136">
        <v>0</v>
      </c>
      <c r="I51" s="136">
        <v>0</v>
      </c>
      <c r="J51" s="136">
        <v>0</v>
      </c>
      <c r="K51" s="136">
        <v>0</v>
      </c>
      <c r="L51" s="239">
        <f t="shared" si="0"/>
        <v>2</v>
      </c>
      <c r="M51" s="106"/>
      <c r="N51" s="27"/>
    </row>
    <row r="52" spans="1:14" ht="15.75" thickBot="1">
      <c r="A52" s="27"/>
      <c r="C52" s="135" t="s">
        <v>82</v>
      </c>
      <c r="D52" s="136">
        <v>0</v>
      </c>
      <c r="E52" s="136">
        <v>0</v>
      </c>
      <c r="F52" s="136">
        <v>0</v>
      </c>
      <c r="G52" s="136">
        <v>0</v>
      </c>
      <c r="H52" s="136">
        <v>0</v>
      </c>
      <c r="I52" s="136">
        <v>0</v>
      </c>
      <c r="J52" s="136">
        <v>0</v>
      </c>
      <c r="K52" s="136">
        <v>0</v>
      </c>
      <c r="L52" s="239">
        <f t="shared" si="0"/>
        <v>0</v>
      </c>
      <c r="M52" s="106"/>
      <c r="N52" s="27"/>
    </row>
    <row r="53" spans="1:14" ht="15.75" thickBot="1">
      <c r="A53" s="27"/>
      <c r="C53" s="135" t="s">
        <v>83</v>
      </c>
      <c r="D53" s="136">
        <v>0</v>
      </c>
      <c r="E53" s="136">
        <v>0</v>
      </c>
      <c r="F53" s="136">
        <v>0</v>
      </c>
      <c r="G53" s="136">
        <v>0</v>
      </c>
      <c r="H53" s="136">
        <v>0</v>
      </c>
      <c r="I53" s="136">
        <v>0</v>
      </c>
      <c r="J53" s="136">
        <v>0</v>
      </c>
      <c r="K53" s="136">
        <v>0</v>
      </c>
      <c r="L53" s="239">
        <f t="shared" si="0"/>
        <v>0</v>
      </c>
      <c r="M53" s="106"/>
      <c r="N53" s="27"/>
    </row>
    <row r="54" spans="1:14" ht="15.75" thickBot="1">
      <c r="A54" s="27"/>
      <c r="C54" s="135" t="s">
        <v>96</v>
      </c>
      <c r="D54" s="136">
        <v>0</v>
      </c>
      <c r="E54" s="136">
        <v>0</v>
      </c>
      <c r="F54" s="136">
        <v>0</v>
      </c>
      <c r="G54" s="136">
        <v>0</v>
      </c>
      <c r="H54" s="136">
        <v>0</v>
      </c>
      <c r="I54" s="136">
        <v>0</v>
      </c>
      <c r="J54" s="136">
        <v>1</v>
      </c>
      <c r="K54" s="136">
        <v>0</v>
      </c>
      <c r="L54" s="239">
        <f t="shared" si="0"/>
        <v>1</v>
      </c>
      <c r="M54" s="106"/>
      <c r="N54" s="27"/>
    </row>
    <row r="55" spans="1:14" ht="15.75" thickBot="1">
      <c r="A55" s="27"/>
      <c r="C55" s="135" t="s">
        <v>107</v>
      </c>
      <c r="D55" s="136">
        <v>0</v>
      </c>
      <c r="E55" s="136">
        <v>0</v>
      </c>
      <c r="F55" s="136">
        <v>0</v>
      </c>
      <c r="G55" s="136">
        <v>0</v>
      </c>
      <c r="H55" s="136">
        <v>1</v>
      </c>
      <c r="I55" s="136">
        <v>0</v>
      </c>
      <c r="J55" s="136">
        <v>0</v>
      </c>
      <c r="K55" s="136">
        <v>0</v>
      </c>
      <c r="L55" s="239">
        <f t="shared" si="0"/>
        <v>1</v>
      </c>
      <c r="M55" s="106"/>
      <c r="N55" s="27"/>
    </row>
    <row r="56" spans="1:14" ht="15.75" thickBot="1">
      <c r="A56" s="27"/>
      <c r="C56" s="135" t="s">
        <v>114</v>
      </c>
      <c r="D56" s="136">
        <v>1</v>
      </c>
      <c r="E56" s="136">
        <v>3</v>
      </c>
      <c r="F56" s="136">
        <v>0</v>
      </c>
      <c r="G56" s="136">
        <v>1</v>
      </c>
      <c r="H56" s="136">
        <v>0</v>
      </c>
      <c r="I56" s="136">
        <v>0</v>
      </c>
      <c r="J56" s="136">
        <v>0</v>
      </c>
      <c r="K56" s="136">
        <v>0</v>
      </c>
      <c r="L56" s="239">
        <f t="shared" si="0"/>
        <v>5</v>
      </c>
      <c r="M56" s="106"/>
      <c r="N56" s="27"/>
    </row>
    <row r="57" spans="1:14" ht="15.75" thickBot="1">
      <c r="A57" s="27"/>
      <c r="C57" s="135" t="s">
        <v>113</v>
      </c>
      <c r="D57" s="136">
        <v>0</v>
      </c>
      <c r="E57" s="136">
        <v>0</v>
      </c>
      <c r="F57" s="136">
        <v>1</v>
      </c>
      <c r="G57" s="136">
        <v>0</v>
      </c>
      <c r="H57" s="136">
        <v>2</v>
      </c>
      <c r="I57" s="136">
        <v>8</v>
      </c>
      <c r="J57" s="136">
        <v>1</v>
      </c>
      <c r="K57" s="136">
        <v>2</v>
      </c>
      <c r="L57" s="239">
        <f t="shared" si="0"/>
        <v>14</v>
      </c>
      <c r="M57" s="106"/>
      <c r="N57" s="27"/>
    </row>
    <row r="58" spans="1:14" ht="15.75" thickBot="1">
      <c r="A58" s="27"/>
      <c r="C58" s="135" t="s">
        <v>117</v>
      </c>
      <c r="D58" s="136">
        <v>0</v>
      </c>
      <c r="E58" s="136">
        <v>2</v>
      </c>
      <c r="F58" s="136">
        <v>1</v>
      </c>
      <c r="G58" s="136">
        <v>0</v>
      </c>
      <c r="H58" s="136">
        <v>0</v>
      </c>
      <c r="I58" s="136">
        <v>6</v>
      </c>
      <c r="J58" s="136">
        <v>3</v>
      </c>
      <c r="K58" s="136">
        <v>0</v>
      </c>
      <c r="L58" s="239">
        <f t="shared" si="0"/>
        <v>12</v>
      </c>
      <c r="M58" s="106"/>
      <c r="N58" s="27"/>
    </row>
    <row r="59" spans="1:14" ht="15.75" thickBot="1">
      <c r="A59" s="27"/>
      <c r="D59" s="136">
        <v>0</v>
      </c>
      <c r="E59" s="136">
        <v>5</v>
      </c>
      <c r="F59" s="136">
        <v>1</v>
      </c>
      <c r="G59" s="136">
        <v>1</v>
      </c>
      <c r="H59" s="136">
        <v>4</v>
      </c>
      <c r="I59" s="136">
        <v>31</v>
      </c>
      <c r="J59" s="136">
        <v>9</v>
      </c>
      <c r="K59" s="136">
        <v>1</v>
      </c>
      <c r="L59" s="239">
        <f t="shared" si="0"/>
        <v>52</v>
      </c>
      <c r="N59" s="27"/>
    </row>
    <row r="60" spans="1:14" ht="16.5" thickBot="1">
      <c r="A60" s="27"/>
      <c r="D60" s="246">
        <f t="shared" ref="D60:L60" si="1">SUM(D7:D59)</f>
        <v>20</v>
      </c>
      <c r="E60" s="246">
        <f t="shared" si="1"/>
        <v>61</v>
      </c>
      <c r="F60" s="246">
        <f t="shared" si="1"/>
        <v>55</v>
      </c>
      <c r="G60" s="246">
        <f t="shared" si="1"/>
        <v>84</v>
      </c>
      <c r="H60" s="246">
        <f t="shared" si="1"/>
        <v>52</v>
      </c>
      <c r="I60" s="246">
        <f t="shared" si="1"/>
        <v>81</v>
      </c>
      <c r="J60" s="246">
        <f t="shared" si="1"/>
        <v>51</v>
      </c>
      <c r="K60" s="246">
        <f t="shared" si="1"/>
        <v>5</v>
      </c>
      <c r="L60" s="171">
        <f t="shared" si="1"/>
        <v>409</v>
      </c>
      <c r="M60" s="247"/>
      <c r="N60" s="27"/>
    </row>
    <row r="61" spans="1:14">
      <c r="A61" s="27"/>
      <c r="N61" s="27"/>
    </row>
    <row r="62" spans="1:14">
      <c r="A62" s="27"/>
      <c r="N62" s="27"/>
    </row>
    <row r="63" spans="1:14">
      <c r="A63" s="27"/>
      <c r="N63" s="27"/>
    </row>
    <row r="64" spans="1:14">
      <c r="A64" s="27"/>
      <c r="N64" s="27"/>
    </row>
    <row r="65" spans="1:14">
      <c r="A65" s="27"/>
      <c r="N65" s="27"/>
    </row>
    <row r="66" spans="1:14">
      <c r="A66" s="27"/>
      <c r="N66" s="27"/>
    </row>
    <row r="67" spans="1:14">
      <c r="A67" s="27"/>
      <c r="N67" s="27"/>
    </row>
    <row r="68" spans="1:14">
      <c r="A68" s="27"/>
      <c r="N68" s="27"/>
    </row>
    <row r="69" spans="1:14">
      <c r="A69" s="27"/>
      <c r="N69" s="27"/>
    </row>
    <row r="70" spans="1:14">
      <c r="A70" s="27"/>
      <c r="N70" s="27"/>
    </row>
    <row r="71" spans="1:14">
      <c r="A71" s="27"/>
      <c r="N71" s="27"/>
    </row>
    <row r="72" spans="1:14">
      <c r="A72" s="27"/>
      <c r="N72" s="27"/>
    </row>
    <row r="73" spans="1:14">
      <c r="A73" s="27"/>
      <c r="N73" s="27"/>
    </row>
    <row r="74" spans="1:14">
      <c r="A74" s="27"/>
      <c r="N74" s="27"/>
    </row>
    <row r="75" spans="1:14">
      <c r="A75" s="27"/>
      <c r="N75" s="27"/>
    </row>
    <row r="76" spans="1:14">
      <c r="A76" s="27"/>
      <c r="N76" s="27"/>
    </row>
    <row r="77" spans="1:14">
      <c r="A77" s="27"/>
      <c r="N77" s="27"/>
    </row>
    <row r="78" spans="1:14">
      <c r="A78" s="27"/>
      <c r="N78" s="27"/>
    </row>
    <row r="79" spans="1:14">
      <c r="A79" s="27"/>
      <c r="N79" s="27"/>
    </row>
    <row r="80" spans="1:14">
      <c r="A80" s="27"/>
      <c r="N80" s="27"/>
    </row>
    <row r="81" spans="1:14">
      <c r="A81" s="27"/>
      <c r="N81" s="27"/>
    </row>
    <row r="82" spans="1:14">
      <c r="A82" s="27"/>
      <c r="N82" s="27"/>
    </row>
    <row r="83" spans="1:14">
      <c r="A83" s="27"/>
      <c r="N83" s="27"/>
    </row>
    <row r="84" spans="1:14">
      <c r="A84" s="27"/>
      <c r="N84" s="27"/>
    </row>
    <row r="85" spans="1:14">
      <c r="A85" s="27"/>
      <c r="N85" s="27"/>
    </row>
    <row r="86" spans="1:14">
      <c r="A86" s="27"/>
      <c r="N86" s="27"/>
    </row>
    <row r="87" spans="1:14">
      <c r="A87" s="27"/>
      <c r="N87" s="27"/>
    </row>
    <row r="88" spans="1:14">
      <c r="A88" s="27"/>
      <c r="N88" s="27"/>
    </row>
    <row r="89" spans="1:14">
      <c r="A89" s="27"/>
      <c r="N89" s="27"/>
    </row>
    <row r="90" spans="1:14">
      <c r="A90" s="27"/>
      <c r="N90" s="27"/>
    </row>
    <row r="91" spans="1:14">
      <c r="A91" s="27"/>
      <c r="N91" s="27"/>
    </row>
    <row r="92" spans="1:14">
      <c r="A92" s="27"/>
      <c r="N92" s="27"/>
    </row>
    <row r="93" spans="1:14">
      <c r="A93" s="27"/>
      <c r="N93" s="27"/>
    </row>
    <row r="94" spans="1:14" ht="21">
      <c r="A94" s="27"/>
      <c r="C94" s="798" t="s">
        <v>259</v>
      </c>
      <c r="D94" s="799"/>
      <c r="E94" s="799"/>
      <c r="F94" s="799"/>
      <c r="G94" s="799"/>
      <c r="H94" s="799"/>
      <c r="I94" s="799"/>
      <c r="J94" s="799"/>
      <c r="K94" s="799"/>
      <c r="L94" s="799"/>
      <c r="M94" s="400"/>
      <c r="N94" s="27"/>
    </row>
    <row r="95" spans="1:14">
      <c r="A95" s="27"/>
      <c r="N95" s="27"/>
    </row>
    <row r="96" spans="1:14">
      <c r="A96" s="27"/>
      <c r="N96" s="27"/>
    </row>
    <row r="97" spans="1:14">
      <c r="A97" s="27"/>
      <c r="N97" s="27"/>
    </row>
    <row r="98" spans="1:14">
      <c r="A98" s="27"/>
      <c r="N98" s="27"/>
    </row>
    <row r="99" spans="1:14" ht="15.75" thickBot="1">
      <c r="A99" s="27"/>
      <c r="N99" s="27"/>
    </row>
    <row r="100" spans="1:14" ht="24.75" thickBot="1">
      <c r="A100" s="27"/>
      <c r="D100" s="811" t="s">
        <v>58</v>
      </c>
      <c r="E100" s="812"/>
      <c r="F100" s="813"/>
      <c r="G100" s="256" t="s">
        <v>220</v>
      </c>
      <c r="N100" s="27"/>
    </row>
    <row r="101" spans="1:14">
      <c r="A101" s="27"/>
      <c r="D101" s="814" t="s">
        <v>49</v>
      </c>
      <c r="E101" s="814"/>
      <c r="F101" s="814"/>
      <c r="G101" s="401">
        <v>15</v>
      </c>
      <c r="N101" s="27"/>
    </row>
    <row r="102" spans="1:14">
      <c r="A102" s="27"/>
      <c r="D102" s="814" t="s">
        <v>50</v>
      </c>
      <c r="E102" s="814"/>
      <c r="F102" s="814"/>
      <c r="G102" s="248">
        <v>66</v>
      </c>
      <c r="N102" s="27"/>
    </row>
    <row r="103" spans="1:14">
      <c r="A103" s="27"/>
      <c r="D103" s="814" t="s">
        <v>51</v>
      </c>
      <c r="E103" s="814"/>
      <c r="F103" s="814"/>
      <c r="G103" s="248">
        <v>54</v>
      </c>
      <c r="N103" s="27"/>
    </row>
    <row r="104" spans="1:14">
      <c r="A104" s="27"/>
      <c r="D104" s="814" t="s">
        <v>52</v>
      </c>
      <c r="E104" s="814"/>
      <c r="F104" s="814"/>
      <c r="G104" s="248">
        <v>86</v>
      </c>
      <c r="N104" s="27"/>
    </row>
    <row r="105" spans="1:14" ht="15" customHeight="1">
      <c r="A105" s="27"/>
      <c r="D105" s="814" t="s">
        <v>53</v>
      </c>
      <c r="E105" s="814"/>
      <c r="F105" s="814"/>
      <c r="G105" s="248">
        <v>50</v>
      </c>
      <c r="N105" s="27"/>
    </row>
    <row r="106" spans="1:14" ht="15" customHeight="1">
      <c r="A106" s="27"/>
      <c r="D106" s="814" t="s">
        <v>54</v>
      </c>
      <c r="E106" s="814"/>
      <c r="F106" s="814"/>
      <c r="G106" s="248">
        <v>84</v>
      </c>
      <c r="N106" s="27"/>
    </row>
    <row r="107" spans="1:14">
      <c r="A107" s="27"/>
      <c r="D107" s="814" t="s">
        <v>55</v>
      </c>
      <c r="E107" s="814"/>
      <c r="F107" s="814"/>
      <c r="G107" s="248">
        <v>50</v>
      </c>
      <c r="N107" s="27"/>
    </row>
    <row r="108" spans="1:14">
      <c r="A108" s="27"/>
      <c r="D108" s="814" t="s">
        <v>56</v>
      </c>
      <c r="E108" s="814"/>
      <c r="F108" s="814"/>
      <c r="G108" s="248">
        <v>4</v>
      </c>
      <c r="N108" s="27"/>
    </row>
    <row r="109" spans="1:14" ht="15.75" thickBot="1">
      <c r="A109" s="27"/>
      <c r="D109" s="814" t="s">
        <v>282</v>
      </c>
      <c r="E109" s="814"/>
      <c r="F109" s="814"/>
      <c r="G109" s="402">
        <v>0</v>
      </c>
      <c r="N109" s="27"/>
    </row>
    <row r="110" spans="1:14" ht="15.75" thickBot="1">
      <c r="A110" s="27"/>
      <c r="D110" s="249"/>
      <c r="E110" s="249"/>
      <c r="F110" s="249"/>
      <c r="G110" s="12"/>
      <c r="N110" s="27"/>
    </row>
    <row r="111" spans="1:14" ht="15.75" thickBot="1">
      <c r="A111" s="27"/>
      <c r="F111" s="97" t="s">
        <v>2</v>
      </c>
      <c r="G111" s="3">
        <f>SUM(G101:G110)</f>
        <v>409</v>
      </c>
      <c r="N111" s="27"/>
    </row>
    <row r="112" spans="1:14">
      <c r="A112" s="27"/>
      <c r="N112" s="27"/>
    </row>
    <row r="113" spans="1:14">
      <c r="A113" s="27"/>
      <c r="N113" s="27"/>
    </row>
    <row r="114" spans="1:14">
      <c r="A114" s="27"/>
      <c r="N114" s="27"/>
    </row>
    <row r="115" spans="1:14">
      <c r="A115" s="27"/>
      <c r="N115" s="27"/>
    </row>
    <row r="116" spans="1:14">
      <c r="A116" s="27"/>
      <c r="N116" s="27"/>
    </row>
    <row r="117" spans="1:14">
      <c r="A117" s="27"/>
      <c r="N117" s="27"/>
    </row>
    <row r="118" spans="1:14">
      <c r="A118" s="27"/>
      <c r="N118" s="27"/>
    </row>
    <row r="119" spans="1:14">
      <c r="A119" s="27"/>
      <c r="N119" s="27"/>
    </row>
    <row r="120" spans="1:14">
      <c r="A120" s="27"/>
      <c r="N120" s="27"/>
    </row>
    <row r="121" spans="1:14">
      <c r="A121" s="27"/>
      <c r="N121" s="27"/>
    </row>
    <row r="122" spans="1:14">
      <c r="A122" s="27"/>
      <c r="N122" s="27"/>
    </row>
    <row r="123" spans="1:14">
      <c r="A123" s="27"/>
      <c r="N123" s="27"/>
    </row>
    <row r="124" spans="1:14">
      <c r="A124" s="27"/>
      <c r="N124" s="27"/>
    </row>
    <row r="125" spans="1:14">
      <c r="A125" s="27"/>
      <c r="N125" s="27"/>
    </row>
    <row r="126" spans="1:14">
      <c r="A126" s="27"/>
      <c r="N126" s="27"/>
    </row>
    <row r="127" spans="1:14">
      <c r="A127" s="27"/>
      <c r="N127" s="27"/>
    </row>
    <row r="128" spans="1:14">
      <c r="A128" s="27"/>
      <c r="N128" s="27"/>
    </row>
    <row r="129" spans="1:14">
      <c r="A129" s="27"/>
      <c r="N129" s="27"/>
    </row>
    <row r="130" spans="1:14">
      <c r="A130" s="27"/>
      <c r="N130" s="27"/>
    </row>
    <row r="131" spans="1:14">
      <c r="A131" s="27"/>
      <c r="N131" s="27"/>
    </row>
    <row r="132" spans="1:14">
      <c r="A132" s="27"/>
      <c r="N132" s="27"/>
    </row>
    <row r="133" spans="1:14">
      <c r="A133" s="27"/>
      <c r="N133" s="27"/>
    </row>
    <row r="134" spans="1:14">
      <c r="A134" s="27"/>
      <c r="N134" s="27"/>
    </row>
    <row r="135" spans="1:14">
      <c r="A135" s="27"/>
      <c r="N135" s="27"/>
    </row>
    <row r="136" spans="1:14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</row>
  </sheetData>
  <mergeCells count="12">
    <mergeCell ref="D106:F106"/>
    <mergeCell ref="D107:F107"/>
    <mergeCell ref="D108:F108"/>
    <mergeCell ref="D109:F109"/>
    <mergeCell ref="C2:L2"/>
    <mergeCell ref="C94:L94"/>
    <mergeCell ref="D100:F100"/>
    <mergeCell ref="D101:F101"/>
    <mergeCell ref="D102:F102"/>
    <mergeCell ref="D103:F103"/>
    <mergeCell ref="D104:F104"/>
    <mergeCell ref="D105:F10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T303"/>
  <sheetViews>
    <sheetView topLeftCell="D100" workbookViewId="0">
      <selection activeCell="E47" sqref="E47:G47"/>
    </sheetView>
  </sheetViews>
  <sheetFormatPr baseColWidth="10" defaultRowHeight="15"/>
  <cols>
    <col min="1" max="1" width="3.140625" customWidth="1"/>
    <col min="2" max="2" width="20.7109375" customWidth="1"/>
    <col min="3" max="3" width="8.85546875" customWidth="1"/>
    <col min="4" max="4" width="16.5703125" customWidth="1"/>
    <col min="5" max="5" width="15.140625" customWidth="1"/>
    <col min="6" max="6" width="9" customWidth="1"/>
    <col min="7" max="7" width="8" customWidth="1"/>
    <col min="8" max="8" width="11.85546875" customWidth="1"/>
    <col min="9" max="9" width="10" customWidth="1"/>
    <col min="10" max="10" width="11.5703125" customWidth="1"/>
    <col min="11" max="11" width="11.7109375" bestFit="1" customWidth="1"/>
    <col min="12" max="12" width="9.140625" bestFit="1" customWidth="1"/>
    <col min="13" max="13" width="16" customWidth="1"/>
    <col min="14" max="14" width="12.7109375" customWidth="1"/>
    <col min="15" max="15" width="10.5703125" bestFit="1" customWidth="1"/>
    <col min="16" max="16" width="3.7109375" customWidth="1"/>
    <col min="17" max="17" width="17.140625" customWidth="1"/>
    <col min="18" max="18" width="6" customWidth="1"/>
  </cols>
  <sheetData>
    <row r="1" spans="1:16">
      <c r="A1" s="52"/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53"/>
    </row>
    <row r="2" spans="1:16">
      <c r="A2" s="52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53"/>
    </row>
    <row r="3" spans="1:16">
      <c r="A3" s="52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53"/>
    </row>
    <row r="4" spans="1:16">
      <c r="A4" s="52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53"/>
    </row>
    <row r="5" spans="1:16">
      <c r="A5" s="52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53"/>
    </row>
    <row r="6" spans="1:16">
      <c r="A6" s="52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53"/>
    </row>
    <row r="7" spans="1:16">
      <c r="A7" s="52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53"/>
    </row>
    <row r="8" spans="1:16">
      <c r="A8" s="52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53"/>
    </row>
    <row r="9" spans="1:16">
      <c r="A9" s="52"/>
      <c r="B9" s="182"/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53"/>
    </row>
    <row r="10" spans="1:16" ht="15.75" thickBot="1">
      <c r="A10" s="52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</row>
    <row r="11" spans="1:16" ht="33.75" customHeight="1">
      <c r="A11" s="52"/>
      <c r="B11" s="703" t="s">
        <v>383</v>
      </c>
      <c r="C11" s="704"/>
      <c r="D11" s="704"/>
      <c r="E11" s="704"/>
      <c r="F11" s="704"/>
      <c r="G11" s="704"/>
      <c r="H11" s="704"/>
      <c r="I11" s="704"/>
      <c r="J11" s="704"/>
      <c r="K11" s="704"/>
      <c r="L11" s="704"/>
      <c r="M11" s="704"/>
      <c r="N11" s="704"/>
      <c r="O11" s="705"/>
      <c r="P11" s="53"/>
    </row>
    <row r="12" spans="1:16" ht="33" customHeight="1">
      <c r="A12" s="52"/>
      <c r="B12" s="706" t="s">
        <v>271</v>
      </c>
      <c r="C12" s="707"/>
      <c r="D12" s="707"/>
      <c r="E12" s="707"/>
      <c r="F12" s="707"/>
      <c r="G12" s="707"/>
      <c r="H12" s="707"/>
      <c r="I12" s="707"/>
      <c r="J12" s="707"/>
      <c r="K12" s="707"/>
      <c r="L12" s="707"/>
      <c r="M12" s="707"/>
      <c r="N12" s="707"/>
      <c r="O12" s="708"/>
      <c r="P12" s="53"/>
    </row>
    <row r="13" spans="1:16" ht="39" customHeight="1" thickBot="1">
      <c r="A13" s="52"/>
      <c r="B13" s="709" t="s">
        <v>125</v>
      </c>
      <c r="C13" s="710"/>
      <c r="D13" s="710"/>
      <c r="E13" s="710"/>
      <c r="F13" s="710"/>
      <c r="G13" s="710"/>
      <c r="H13" s="710"/>
      <c r="I13" s="710"/>
      <c r="J13" s="710"/>
      <c r="K13" s="710"/>
      <c r="L13" s="710"/>
      <c r="M13" s="710"/>
      <c r="N13" s="710"/>
      <c r="O13" s="711"/>
      <c r="P13" s="53"/>
    </row>
    <row r="14" spans="1:16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</row>
    <row r="15" spans="1:16" s="122" customFormat="1">
      <c r="A15" s="52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53"/>
    </row>
    <row r="16" spans="1:16" s="122" customFormat="1" ht="15.75" thickBot="1">
      <c r="A16" s="52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53"/>
    </row>
    <row r="17" spans="1:19" ht="16.5" customHeight="1" thickBot="1">
      <c r="A17" s="52"/>
      <c r="B17" s="176"/>
      <c r="C17" s="177"/>
      <c r="D17" s="176"/>
      <c r="E17" s="176"/>
      <c r="F17" s="686" t="s">
        <v>385</v>
      </c>
      <c r="G17" s="687"/>
      <c r="H17" s="687"/>
      <c r="I17" s="687"/>
      <c r="J17" s="687"/>
      <c r="K17" s="688"/>
      <c r="L17" s="175"/>
      <c r="M17" s="176"/>
      <c r="N17" s="692" t="s">
        <v>198</v>
      </c>
      <c r="O17" s="175"/>
      <c r="P17" s="53"/>
    </row>
    <row r="18" spans="1:19" ht="15.75" customHeight="1" thickBot="1">
      <c r="A18" s="52"/>
      <c r="B18" s="176"/>
      <c r="C18" s="177"/>
      <c r="D18" s="176"/>
      <c r="E18" s="176"/>
      <c r="F18" s="183" t="s">
        <v>126</v>
      </c>
      <c r="G18" s="173" t="s">
        <v>127</v>
      </c>
      <c r="H18" s="183" t="s">
        <v>128</v>
      </c>
      <c r="I18" s="173" t="s">
        <v>129</v>
      </c>
      <c r="J18" s="183" t="s">
        <v>130</v>
      </c>
      <c r="K18" s="183" t="s">
        <v>131</v>
      </c>
      <c r="L18" s="175"/>
      <c r="M18" s="176"/>
      <c r="N18" s="693"/>
      <c r="O18" s="175"/>
      <c r="P18" s="53"/>
    </row>
    <row r="19" spans="1:19" ht="15.75" thickBot="1">
      <c r="A19" s="52"/>
      <c r="B19" s="176"/>
      <c r="C19" s="176"/>
      <c r="D19" s="299" t="s">
        <v>138</v>
      </c>
      <c r="E19" s="300"/>
      <c r="F19" s="303">
        <f>+'ACUM-ENERO'!C4</f>
        <v>386</v>
      </c>
      <c r="G19" s="303">
        <f>+'ACUM-FEBRERO'!B6</f>
        <v>306</v>
      </c>
      <c r="H19" s="303">
        <f>+'ACUM-MARZO'!B3</f>
        <v>295</v>
      </c>
      <c r="I19" s="303">
        <f>+'ACUM-ABRIL'!B3</f>
        <v>260</v>
      </c>
      <c r="J19" s="303">
        <f>+'ACUM-MAYO'!B3</f>
        <v>252</v>
      </c>
      <c r="K19" s="303">
        <f>+'ACUM-JUNIO'!B3</f>
        <v>397</v>
      </c>
      <c r="L19" s="175"/>
      <c r="M19" s="176"/>
      <c r="N19" s="55">
        <f>SUM(F19:M19)</f>
        <v>1896</v>
      </c>
      <c r="O19" s="175"/>
      <c r="P19" s="53"/>
      <c r="S19" s="497"/>
    </row>
    <row r="20" spans="1:19">
      <c r="A20" s="52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53"/>
      <c r="S20" s="497"/>
    </row>
    <row r="21" spans="1:19">
      <c r="A21" s="52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53"/>
      <c r="S21" s="497"/>
    </row>
    <row r="22" spans="1:19">
      <c r="A22" s="52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53"/>
      <c r="S22" s="497"/>
    </row>
    <row r="23" spans="1:19">
      <c r="A23" s="52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53"/>
      <c r="S23" s="497"/>
    </row>
    <row r="24" spans="1:19">
      <c r="A24" s="52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53"/>
      <c r="S24" s="497"/>
    </row>
    <row r="25" spans="1:19">
      <c r="A25" s="52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53"/>
    </row>
    <row r="26" spans="1:19">
      <c r="A26" s="52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53"/>
    </row>
    <row r="27" spans="1:19">
      <c r="A27" s="52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53"/>
    </row>
    <row r="28" spans="1:19">
      <c r="A28" s="52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53"/>
    </row>
    <row r="29" spans="1:19">
      <c r="A29" s="52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53"/>
    </row>
    <row r="30" spans="1:19">
      <c r="A30" s="52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53"/>
    </row>
    <row r="31" spans="1:19">
      <c r="A31" s="52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53"/>
    </row>
    <row r="32" spans="1:19">
      <c r="A32" s="52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53"/>
    </row>
    <row r="33" spans="1:20">
      <c r="A33" s="52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53"/>
      <c r="T33">
        <f>3888+3559+1896</f>
        <v>9343</v>
      </c>
    </row>
    <row r="34" spans="1:20">
      <c r="A34" s="52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53"/>
    </row>
    <row r="35" spans="1:20">
      <c r="A35" s="52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53"/>
    </row>
    <row r="36" spans="1:20" ht="22.5" customHeight="1">
      <c r="A36" s="52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53"/>
    </row>
    <row r="37" spans="1:20">
      <c r="A37" s="52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53"/>
    </row>
    <row r="38" spans="1:20">
      <c r="A38" s="52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53"/>
    </row>
    <row r="39" spans="1:20">
      <c r="A39" s="52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53"/>
    </row>
    <row r="40" spans="1:20">
      <c r="A40" s="52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53"/>
    </row>
    <row r="41" spans="1:20" s="497" customFormat="1">
      <c r="A41" s="52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53"/>
    </row>
    <row r="42" spans="1:20" s="497" customFormat="1">
      <c r="A42" s="52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53"/>
    </row>
    <row r="43" spans="1:20" s="497" customFormat="1">
      <c r="A43" s="52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53"/>
    </row>
    <row r="44" spans="1:20" s="497" customFormat="1">
      <c r="A44" s="52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53"/>
    </row>
    <row r="45" spans="1:20" s="497" customFormat="1">
      <c r="A45" s="52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53"/>
    </row>
    <row r="46" spans="1:20" s="497" customFormat="1">
      <c r="A46" s="52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53"/>
    </row>
    <row r="47" spans="1:20">
      <c r="A47" s="52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53"/>
    </row>
    <row r="48" spans="1:20" ht="15" customHeight="1">
      <c r="A48" s="52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53"/>
    </row>
    <row r="49" spans="1:16" ht="15.75" customHeight="1" thickBot="1">
      <c r="A49" s="52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6"/>
      <c r="P49" s="53"/>
    </row>
    <row r="50" spans="1:16" ht="16.5" customHeight="1" thickBot="1">
      <c r="A50" s="52"/>
      <c r="B50" s="175"/>
      <c r="C50" s="176"/>
      <c r="D50" s="176"/>
      <c r="E50" s="178"/>
      <c r="F50" s="686" t="s">
        <v>386</v>
      </c>
      <c r="G50" s="687"/>
      <c r="H50" s="687"/>
      <c r="I50" s="687"/>
      <c r="J50" s="687"/>
      <c r="K50" s="688"/>
      <c r="L50" s="176"/>
      <c r="M50" s="686" t="s">
        <v>198</v>
      </c>
      <c r="N50" s="688"/>
      <c r="O50" s="176"/>
      <c r="P50" s="53"/>
    </row>
    <row r="51" spans="1:16" ht="15.75" customHeight="1" thickBot="1">
      <c r="A51" s="52"/>
      <c r="B51" s="176"/>
      <c r="C51" s="176"/>
      <c r="D51" s="176"/>
      <c r="E51" s="175"/>
      <c r="F51" s="183" t="s">
        <v>126</v>
      </c>
      <c r="G51" s="173" t="s">
        <v>127</v>
      </c>
      <c r="H51" s="183" t="s">
        <v>128</v>
      </c>
      <c r="I51" s="173" t="s">
        <v>129</v>
      </c>
      <c r="J51" s="183" t="s">
        <v>130</v>
      </c>
      <c r="K51" s="183" t="s">
        <v>131</v>
      </c>
      <c r="L51" s="176"/>
      <c r="M51" s="184" t="s">
        <v>2</v>
      </c>
      <c r="N51" s="174" t="s">
        <v>140</v>
      </c>
      <c r="O51" s="176"/>
      <c r="P51" s="53"/>
    </row>
    <row r="52" spans="1:16" ht="15.75" customHeight="1" thickBot="1">
      <c r="A52" s="52"/>
      <c r="B52" s="176"/>
      <c r="C52" s="176"/>
      <c r="D52" s="304" t="s">
        <v>37</v>
      </c>
      <c r="E52" s="305"/>
      <c r="F52" s="309">
        <f>+'ACUM-ENERO'!C7</f>
        <v>195</v>
      </c>
      <c r="G52" s="287">
        <f>+'ACUM-FEBRERO'!B9</f>
        <v>167</v>
      </c>
      <c r="H52" s="288">
        <f>+'ACUM-MARZO'!B6</f>
        <v>157</v>
      </c>
      <c r="I52" s="288">
        <f>+'ACUM-ABRIL'!B6</f>
        <v>132</v>
      </c>
      <c r="J52" s="288">
        <f>+'ACUM-MAYO'!B6</f>
        <v>143</v>
      </c>
      <c r="K52" s="288">
        <f>+'ACUM-JUNIO'!B6</f>
        <v>197</v>
      </c>
      <c r="L52" s="176"/>
      <c r="M52" s="306">
        <f>SUM(F52:L52)</f>
        <v>991</v>
      </c>
      <c r="N52" s="307">
        <f>+M52/M54</f>
        <v>0.52267932489451474</v>
      </c>
      <c r="O52" s="176"/>
      <c r="P52" s="53"/>
    </row>
    <row r="53" spans="1:16" ht="15.75" customHeight="1" thickBot="1">
      <c r="A53" s="52"/>
      <c r="B53" s="176"/>
      <c r="C53" s="176"/>
      <c r="D53" s="304" t="s">
        <v>1</v>
      </c>
      <c r="E53" s="305"/>
      <c r="F53" s="310">
        <f>+'ACUM-ENERO'!C8</f>
        <v>191</v>
      </c>
      <c r="G53" s="289">
        <f>+'ACUM-FEBRERO'!B10</f>
        <v>139</v>
      </c>
      <c r="H53" s="261">
        <f>+'ACUM-MARZO'!B7</f>
        <v>138</v>
      </c>
      <c r="I53" s="288">
        <f>+'ACUM-ABRIL'!B7</f>
        <v>128</v>
      </c>
      <c r="J53" s="261">
        <f>+'ACUM-MAYO'!B7</f>
        <v>109</v>
      </c>
      <c r="K53" s="261">
        <f>+'ACUM-JUNIO'!B7</f>
        <v>200</v>
      </c>
      <c r="L53" s="176"/>
      <c r="M53" s="308">
        <f>SUM(F53:L53)</f>
        <v>905</v>
      </c>
      <c r="N53" s="307">
        <f>+M53/M54</f>
        <v>0.47732067510548526</v>
      </c>
      <c r="O53" s="176"/>
      <c r="P53" s="53"/>
    </row>
    <row r="54" spans="1:16" ht="15.75" thickBot="1">
      <c r="A54" s="52"/>
      <c r="B54" s="176"/>
      <c r="C54" s="176"/>
      <c r="D54" s="176"/>
      <c r="E54" s="177"/>
      <c r="F54" s="195">
        <f>SUM(F52:F53)</f>
        <v>386</v>
      </c>
      <c r="G54" s="197">
        <f t="shared" ref="G54:K54" si="0">SUM(G52:G53)</f>
        <v>306</v>
      </c>
      <c r="H54" s="195">
        <f t="shared" si="0"/>
        <v>295</v>
      </c>
      <c r="I54" s="195">
        <f t="shared" si="0"/>
        <v>260</v>
      </c>
      <c r="J54" s="195">
        <f t="shared" si="0"/>
        <v>252</v>
      </c>
      <c r="K54" s="195">
        <f t="shared" si="0"/>
        <v>397</v>
      </c>
      <c r="L54" s="176"/>
      <c r="M54" s="195">
        <f>SUM(F54:L54)</f>
        <v>1896</v>
      </c>
      <c r="N54" s="196">
        <f>SUM(N52:N53)</f>
        <v>1</v>
      </c>
      <c r="O54" s="176"/>
      <c r="P54" s="53"/>
    </row>
    <row r="55" spans="1:16" ht="26.25">
      <c r="A55" s="52"/>
      <c r="B55" s="175"/>
      <c r="C55" s="642" t="s">
        <v>37</v>
      </c>
      <c r="D55" s="642"/>
      <c r="E55" s="642"/>
      <c r="F55" s="175"/>
      <c r="G55" s="175"/>
      <c r="H55" s="175"/>
      <c r="I55" s="175"/>
      <c r="J55" s="175"/>
      <c r="K55" s="179" t="s">
        <v>1</v>
      </c>
      <c r="L55" s="180"/>
      <c r="M55" s="180"/>
      <c r="N55" s="175"/>
      <c r="O55" s="175"/>
      <c r="P55" s="53"/>
    </row>
    <row r="56" spans="1:16">
      <c r="A56" s="52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53"/>
    </row>
    <row r="57" spans="1:16">
      <c r="A57" s="52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53"/>
    </row>
    <row r="58" spans="1:16">
      <c r="A58" s="52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53"/>
    </row>
    <row r="59" spans="1:16">
      <c r="A59" s="52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53"/>
    </row>
    <row r="60" spans="1:16">
      <c r="A60" s="52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53"/>
    </row>
    <row r="61" spans="1:16">
      <c r="A61" s="52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53"/>
    </row>
    <row r="62" spans="1:16">
      <c r="A62" s="52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53"/>
    </row>
    <row r="63" spans="1:16">
      <c r="A63" s="52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53"/>
    </row>
    <row r="64" spans="1:16">
      <c r="A64" s="52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53"/>
    </row>
    <row r="65" spans="1:16">
      <c r="A65" s="52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53"/>
    </row>
    <row r="66" spans="1:16">
      <c r="A66" s="52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53"/>
    </row>
    <row r="67" spans="1:16">
      <c r="A67" s="52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53"/>
    </row>
    <row r="68" spans="1:16">
      <c r="A68" s="52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53"/>
    </row>
    <row r="69" spans="1:16">
      <c r="A69" s="52"/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53"/>
    </row>
    <row r="70" spans="1:16">
      <c r="A70" s="52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53"/>
    </row>
    <row r="71" spans="1:16">
      <c r="A71" s="52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53"/>
    </row>
    <row r="72" spans="1:16" ht="16.5" customHeight="1" thickBot="1">
      <c r="A72" s="52"/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53"/>
    </row>
    <row r="73" spans="1:16" ht="22.5" customHeight="1" thickBot="1">
      <c r="A73" s="52"/>
      <c r="B73" s="176"/>
      <c r="C73" s="176"/>
      <c r="D73" s="176"/>
      <c r="E73" s="177"/>
      <c r="F73" s="686" t="s">
        <v>387</v>
      </c>
      <c r="G73" s="687"/>
      <c r="H73" s="687"/>
      <c r="I73" s="687"/>
      <c r="J73" s="687"/>
      <c r="K73" s="688"/>
      <c r="L73" s="175"/>
      <c r="M73" s="176"/>
      <c r="N73" s="692" t="s">
        <v>198</v>
      </c>
      <c r="O73" s="176"/>
      <c r="P73" s="53"/>
    </row>
    <row r="74" spans="1:16" ht="15.75" customHeight="1" thickBot="1">
      <c r="A74" s="52"/>
      <c r="B74" s="176"/>
      <c r="C74" s="176"/>
      <c r="D74" s="176"/>
      <c r="E74" s="177"/>
      <c r="F74" s="183" t="s">
        <v>126</v>
      </c>
      <c r="G74" s="173" t="s">
        <v>127</v>
      </c>
      <c r="H74" s="183" t="s">
        <v>128</v>
      </c>
      <c r="I74" s="173" t="s">
        <v>129</v>
      </c>
      <c r="J74" s="183" t="s">
        <v>130</v>
      </c>
      <c r="K74" s="183" t="s">
        <v>131</v>
      </c>
      <c r="L74" s="175"/>
      <c r="M74" s="176"/>
      <c r="N74" s="693"/>
      <c r="O74" s="176"/>
      <c r="P74" s="53"/>
    </row>
    <row r="75" spans="1:16" ht="15.75" thickBot="1">
      <c r="A75" s="52"/>
      <c r="B75" s="176"/>
      <c r="C75" s="176"/>
      <c r="D75" s="712" t="s">
        <v>4</v>
      </c>
      <c r="E75" s="713"/>
      <c r="F75" s="302">
        <f>+'ACUM-ENERO'!C13</f>
        <v>87</v>
      </c>
      <c r="G75" s="209">
        <f>+'ACUM-FEBRERO'!B15</f>
        <v>81</v>
      </c>
      <c r="H75" s="209">
        <f>+'ACUM-MARZO'!B12</f>
        <v>68</v>
      </c>
      <c r="I75" s="209">
        <f>+'ACUM-ABRIL'!B12</f>
        <v>58</v>
      </c>
      <c r="J75" s="209">
        <f>+'ACUM-MAYO'!B12</f>
        <v>81</v>
      </c>
      <c r="K75" s="209">
        <f>+'ACUM-JUNIO'!B12</f>
        <v>122</v>
      </c>
      <c r="L75" s="175"/>
      <c r="M75" s="176"/>
      <c r="N75" s="306">
        <f>SUM(F75:M75)</f>
        <v>497</v>
      </c>
      <c r="O75" s="176"/>
      <c r="P75" s="53"/>
    </row>
    <row r="76" spans="1:16" ht="15.75" thickBot="1">
      <c r="A76" s="52"/>
      <c r="B76" s="176"/>
      <c r="C76" s="176"/>
      <c r="D76" s="712" t="s">
        <v>5</v>
      </c>
      <c r="E76" s="713"/>
      <c r="F76" s="302">
        <f>+'ACUM-ENERO'!C14</f>
        <v>289</v>
      </c>
      <c r="G76" s="209">
        <f>+'ACUM-FEBRERO'!B16</f>
        <v>222</v>
      </c>
      <c r="H76" s="209">
        <f>+'ACUM-MARZO'!B13</f>
        <v>224</v>
      </c>
      <c r="I76" s="209">
        <f>+'ACUM-ABRIL'!B13</f>
        <v>195</v>
      </c>
      <c r="J76" s="209">
        <f>+'ACUM-MAYO'!B13</f>
        <v>165</v>
      </c>
      <c r="K76" s="209">
        <f>+'ACUM-JUNIO'!B13</f>
        <v>273</v>
      </c>
      <c r="L76" s="175"/>
      <c r="M76" s="176"/>
      <c r="N76" s="306">
        <f>SUM(F76:M76)</f>
        <v>1368</v>
      </c>
      <c r="O76" s="176"/>
      <c r="P76" s="53"/>
    </row>
    <row r="77" spans="1:16" ht="15.75" thickBot="1">
      <c r="A77" s="52"/>
      <c r="B77" s="176"/>
      <c r="C77" s="176"/>
      <c r="D77" s="712" t="s">
        <v>6</v>
      </c>
      <c r="E77" s="713"/>
      <c r="F77" s="302">
        <f>+'ACUM-ENERO'!C15</f>
        <v>10</v>
      </c>
      <c r="G77" s="209">
        <f>+'ACUM-FEBRERO'!B17</f>
        <v>3</v>
      </c>
      <c r="H77" s="209">
        <f>+'ACUM-MARZO'!B14</f>
        <v>3</v>
      </c>
      <c r="I77" s="209">
        <f>+'ACUM-ABRIL'!B14</f>
        <v>5</v>
      </c>
      <c r="J77" s="209">
        <f>+'ACUM-MAYO'!B14</f>
        <v>6</v>
      </c>
      <c r="K77" s="209">
        <f>+'ACUM-JUNIO'!B14</f>
        <v>2</v>
      </c>
      <c r="L77" s="175"/>
      <c r="M77" s="176"/>
      <c r="N77" s="306">
        <f>SUM(F77:M77)</f>
        <v>29</v>
      </c>
      <c r="O77" s="176"/>
      <c r="P77" s="53"/>
    </row>
    <row r="78" spans="1:16" ht="15.75" thickBot="1">
      <c r="A78" s="52"/>
      <c r="B78" s="176"/>
      <c r="C78" s="176"/>
      <c r="D78" s="712" t="s">
        <v>122</v>
      </c>
      <c r="E78" s="713"/>
      <c r="F78" s="302">
        <f>+'ACUM-ENERO'!C16</f>
        <v>0</v>
      </c>
      <c r="G78" s="209">
        <f>+'ACUM-FEBRERO'!B18</f>
        <v>0</v>
      </c>
      <c r="H78" s="209">
        <f>+'ACUM-MARZO'!B15</f>
        <v>0</v>
      </c>
      <c r="I78" s="209">
        <f>+'ACUM-ABRIL'!B15</f>
        <v>2</v>
      </c>
      <c r="J78" s="209">
        <f>+'ACUM-MAYO'!B15</f>
        <v>0</v>
      </c>
      <c r="K78" s="209">
        <v>0</v>
      </c>
      <c r="L78" s="175"/>
      <c r="M78" s="176"/>
      <c r="N78" s="306">
        <f>SUM(F78:M78)</f>
        <v>2</v>
      </c>
      <c r="O78" s="176"/>
      <c r="P78" s="53"/>
    </row>
    <row r="79" spans="1:16" ht="15.75" thickBot="1">
      <c r="A79" s="52"/>
      <c r="B79" s="176"/>
      <c r="C79" s="176"/>
      <c r="D79" s="176"/>
      <c r="E79" s="177"/>
      <c r="F79" s="195">
        <f t="shared" ref="F79:K79" si="1">SUM(F75:F78)</f>
        <v>386</v>
      </c>
      <c r="G79" s="195">
        <f t="shared" si="1"/>
        <v>306</v>
      </c>
      <c r="H79" s="195">
        <f t="shared" si="1"/>
        <v>295</v>
      </c>
      <c r="I79" s="195">
        <f t="shared" si="1"/>
        <v>260</v>
      </c>
      <c r="J79" s="195">
        <f t="shared" si="1"/>
        <v>252</v>
      </c>
      <c r="K79" s="195">
        <f t="shared" si="1"/>
        <v>397</v>
      </c>
      <c r="L79" s="175"/>
      <c r="M79" s="176"/>
      <c r="N79" s="195">
        <f>SUM(F79:M79)</f>
        <v>1896</v>
      </c>
      <c r="O79" s="176"/>
      <c r="P79" s="53"/>
    </row>
    <row r="80" spans="1:16" s="497" customFormat="1">
      <c r="A80" s="52"/>
      <c r="B80" s="176"/>
      <c r="C80" s="176"/>
      <c r="D80" s="176"/>
      <c r="E80" s="177"/>
      <c r="F80" s="177"/>
      <c r="G80" s="177"/>
      <c r="H80" s="177"/>
      <c r="I80" s="177"/>
      <c r="J80" s="177"/>
      <c r="K80" s="177"/>
      <c r="L80" s="175"/>
      <c r="M80" s="176"/>
      <c r="N80" s="175"/>
      <c r="O80" s="176"/>
      <c r="P80" s="53"/>
    </row>
    <row r="81" spans="1:19">
      <c r="A81" s="52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53"/>
    </row>
    <row r="82" spans="1:19">
      <c r="A82" s="52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53"/>
    </row>
    <row r="83" spans="1:19">
      <c r="A83" s="52"/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53"/>
    </row>
    <row r="84" spans="1:19">
      <c r="A84" s="52"/>
      <c r="B84" s="175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53"/>
    </row>
    <row r="85" spans="1:19">
      <c r="A85" s="52"/>
      <c r="B85" s="175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53"/>
    </row>
    <row r="86" spans="1:19">
      <c r="A86" s="52"/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53"/>
    </row>
    <row r="87" spans="1:19">
      <c r="A87" s="52"/>
      <c r="B87" s="175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53"/>
    </row>
    <row r="88" spans="1:19">
      <c r="A88" s="52"/>
      <c r="B88" s="175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53"/>
    </row>
    <row r="89" spans="1:19">
      <c r="A89" s="52"/>
      <c r="B89" s="175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53"/>
    </row>
    <row r="90" spans="1:19">
      <c r="A90" s="52"/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53"/>
    </row>
    <row r="91" spans="1:19">
      <c r="A91" s="52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53"/>
    </row>
    <row r="92" spans="1:19">
      <c r="A92" s="52"/>
      <c r="B92" s="175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53"/>
    </row>
    <row r="93" spans="1:19" ht="60" customHeight="1">
      <c r="A93" s="52"/>
      <c r="B93" s="175"/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53"/>
    </row>
    <row r="94" spans="1:19" s="497" customFormat="1" ht="39.75" customHeight="1" thickBot="1">
      <c r="A94" s="52"/>
      <c r="B94" s="175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53"/>
    </row>
    <row r="95" spans="1:19" ht="16.5" customHeight="1" thickBot="1">
      <c r="A95" s="52"/>
      <c r="B95" s="175"/>
      <c r="C95" s="176"/>
      <c r="D95" s="175"/>
      <c r="E95" s="175"/>
      <c r="F95" s="686" t="s">
        <v>388</v>
      </c>
      <c r="G95" s="687"/>
      <c r="H95" s="687"/>
      <c r="I95" s="687"/>
      <c r="J95" s="687"/>
      <c r="K95" s="688"/>
      <c r="L95" s="175"/>
      <c r="M95" s="686" t="s">
        <v>198</v>
      </c>
      <c r="N95" s="688"/>
      <c r="O95" s="175"/>
      <c r="P95" s="53"/>
      <c r="R95" s="122"/>
      <c r="S95" s="122"/>
    </row>
    <row r="96" spans="1:19" ht="16.5" customHeight="1" thickBot="1">
      <c r="A96" s="52"/>
      <c r="B96" s="176"/>
      <c r="C96" s="176"/>
      <c r="D96" s="176"/>
      <c r="E96" s="175"/>
      <c r="F96" s="183" t="s">
        <v>126</v>
      </c>
      <c r="G96" s="173" t="s">
        <v>127</v>
      </c>
      <c r="H96" s="183" t="s">
        <v>128</v>
      </c>
      <c r="I96" s="173" t="s">
        <v>129</v>
      </c>
      <c r="J96" s="183" t="s">
        <v>130</v>
      </c>
      <c r="K96" s="183" t="s">
        <v>131</v>
      </c>
      <c r="L96" s="175"/>
      <c r="M96" s="184" t="s">
        <v>2</v>
      </c>
      <c r="N96" s="174" t="s">
        <v>140</v>
      </c>
      <c r="O96" s="176"/>
      <c r="P96" s="53"/>
      <c r="R96" s="122"/>
      <c r="S96" s="122"/>
    </row>
    <row r="97" spans="1:19" ht="15.75" thickBot="1">
      <c r="A97" s="52"/>
      <c r="B97" s="176"/>
      <c r="C97" s="176"/>
      <c r="D97" s="697" t="s">
        <v>142</v>
      </c>
      <c r="E97" s="698"/>
      <c r="F97" s="302">
        <f>+'ACUM-ENERO'!C46</f>
        <v>61</v>
      </c>
      <c r="G97" s="209">
        <f>+'ACUM-FEBRERO'!B52</f>
        <v>60</v>
      </c>
      <c r="H97" s="209">
        <f>+'ACUM-MARZO'!B49</f>
        <v>61</v>
      </c>
      <c r="I97" s="312">
        <f>+'ACUM-ABRIL'!B54</f>
        <v>37</v>
      </c>
      <c r="J97" s="209">
        <f>+'ACUM-MAYO'!B54</f>
        <v>49</v>
      </c>
      <c r="K97" s="209">
        <f>+'ACUM-JUNIO'!B58</f>
        <v>76</v>
      </c>
      <c r="L97" s="175"/>
      <c r="M97" s="306">
        <f t="shared" ref="M97:M104" si="2">SUM(F97:L97)</f>
        <v>344</v>
      </c>
      <c r="N97" s="311">
        <f>M97/M106</f>
        <v>0.18143459915611815</v>
      </c>
      <c r="O97" s="176"/>
      <c r="P97" s="53"/>
      <c r="R97" s="122"/>
      <c r="S97" s="122"/>
    </row>
    <row r="98" spans="1:19" ht="24.75" customHeight="1" thickBot="1">
      <c r="A98" s="52"/>
      <c r="B98" s="176"/>
      <c r="C98" s="176"/>
      <c r="D98" s="699" t="s">
        <v>143</v>
      </c>
      <c r="E98" s="700"/>
      <c r="F98" s="302">
        <f>+'ACUM-ENERO'!C47</f>
        <v>83</v>
      </c>
      <c r="G98" s="209">
        <f>+'ACUM-FEBRERO'!B53</f>
        <v>84</v>
      </c>
      <c r="H98" s="209">
        <f>+'ACUM-MARZO'!B50</f>
        <v>91</v>
      </c>
      <c r="I98" s="312">
        <f>+'ACUM-ABRIL'!B55</f>
        <v>110</v>
      </c>
      <c r="J98" s="209">
        <f>+'ACUM-MAYO'!B55</f>
        <v>68</v>
      </c>
      <c r="K98" s="209">
        <f>+'ACUM-JUNIO'!B59</f>
        <v>188</v>
      </c>
      <c r="L98" s="175"/>
      <c r="M98" s="306">
        <f t="shared" si="2"/>
        <v>624</v>
      </c>
      <c r="N98" s="311">
        <f>M98/M106</f>
        <v>0.32911392405063289</v>
      </c>
      <c r="O98" s="176"/>
      <c r="P98" s="53"/>
      <c r="R98" s="122"/>
      <c r="S98" s="122"/>
    </row>
    <row r="99" spans="1:19" ht="15.75" thickBot="1">
      <c r="A99" s="52"/>
      <c r="B99" s="176"/>
      <c r="C99" s="176"/>
      <c r="D99" s="701" t="s">
        <v>16</v>
      </c>
      <c r="E99" s="702"/>
      <c r="F99" s="302">
        <f>+'ACUM-ENERO'!C50</f>
        <v>21</v>
      </c>
      <c r="G99" s="209">
        <f>+'ACUM-FEBRERO'!B57</f>
        <v>26</v>
      </c>
      <c r="H99" s="209">
        <f>+'ACUM-MARZO'!B54</f>
        <v>27</v>
      </c>
      <c r="I99" s="312">
        <f>+'ACUM-ABRIL'!B59</f>
        <v>17</v>
      </c>
      <c r="J99" s="209">
        <f>+'ACUM-MAYO'!B59</f>
        <v>22</v>
      </c>
      <c r="K99" s="209">
        <f>+'ACUM-JUNIO'!B63</f>
        <v>21</v>
      </c>
      <c r="L99" s="175"/>
      <c r="M99" s="306">
        <f t="shared" si="2"/>
        <v>134</v>
      </c>
      <c r="N99" s="311">
        <f>M99/M106</f>
        <v>7.0675105485232065E-2</v>
      </c>
      <c r="O99" s="176"/>
      <c r="P99" s="53"/>
      <c r="R99" s="497"/>
      <c r="S99" s="122"/>
    </row>
    <row r="100" spans="1:19" ht="15.75" thickBot="1">
      <c r="A100" s="52"/>
      <c r="B100" s="176"/>
      <c r="C100" s="176"/>
      <c r="D100" s="701" t="s">
        <v>474</v>
      </c>
      <c r="E100" s="702"/>
      <c r="F100" s="302">
        <f>+'ACUM-ENERO'!C54</f>
        <v>13</v>
      </c>
      <c r="G100" s="209">
        <f>+'ACUM-FEBRERO'!B61</f>
        <v>11</v>
      </c>
      <c r="H100" s="209">
        <f>+'ACUM-MARZO'!B58</f>
        <v>11</v>
      </c>
      <c r="I100" s="312">
        <f>+'ACUM-ABRIL'!B63</f>
        <v>10</v>
      </c>
      <c r="J100" s="209">
        <f>+'ACUM-MAYO'!B63</f>
        <v>8</v>
      </c>
      <c r="K100" s="209">
        <f>+'ACUM-JUNIO'!B67</f>
        <v>4</v>
      </c>
      <c r="L100" s="175"/>
      <c r="M100" s="306">
        <f t="shared" si="2"/>
        <v>57</v>
      </c>
      <c r="N100" s="311">
        <f>M100/M106</f>
        <v>3.0063291139240507E-2</v>
      </c>
      <c r="O100" s="176"/>
      <c r="P100" s="53"/>
      <c r="R100" s="497"/>
      <c r="S100" s="122"/>
    </row>
    <row r="101" spans="1:19" ht="15.75" thickBot="1">
      <c r="A101" s="52"/>
      <c r="B101" s="176"/>
      <c r="C101" s="176"/>
      <c r="D101" s="701" t="s">
        <v>478</v>
      </c>
      <c r="E101" s="702"/>
      <c r="F101" s="302">
        <f>+'ACUM-ENERO'!C45</f>
        <v>75</v>
      </c>
      <c r="G101" s="209">
        <f>+'ACUM-FEBRERO'!B50</f>
        <v>61</v>
      </c>
      <c r="H101" s="209">
        <f>+'ACUM-MARZO'!B47</f>
        <v>49</v>
      </c>
      <c r="I101" s="312">
        <f>+'ACUM-ABRIL'!B52</f>
        <v>39</v>
      </c>
      <c r="J101" s="209">
        <f>+'ACUM-MAYO'!B52</f>
        <v>50</v>
      </c>
      <c r="K101" s="209">
        <f>+'ACUM-JUNIO'!B56</f>
        <v>58</v>
      </c>
      <c r="L101" s="175"/>
      <c r="M101" s="306">
        <f t="shared" si="2"/>
        <v>332</v>
      </c>
      <c r="N101" s="311">
        <f>M101/M106</f>
        <v>0.17510548523206751</v>
      </c>
      <c r="O101" s="176"/>
      <c r="P101" s="53"/>
      <c r="R101" s="122"/>
      <c r="S101" s="122"/>
    </row>
    <row r="102" spans="1:19" ht="15.75" thickBot="1">
      <c r="A102" s="52"/>
      <c r="B102" s="176"/>
      <c r="C102" s="176"/>
      <c r="D102" s="701" t="s">
        <v>12</v>
      </c>
      <c r="E102" s="702"/>
      <c r="F102" s="302">
        <f>+'ACUM-ENERO'!C44</f>
        <v>11</v>
      </c>
      <c r="G102" s="209">
        <f>+'ACUM-FEBRERO'!B49</f>
        <v>4</v>
      </c>
      <c r="H102" s="209">
        <f>+'ACUM-MARZO'!B46</f>
        <v>1</v>
      </c>
      <c r="I102" s="312">
        <f>+'ACUM-ABRIL'!B51</f>
        <v>2</v>
      </c>
      <c r="J102" s="209">
        <f>+'ACUM-MAYO'!B51</f>
        <v>4</v>
      </c>
      <c r="K102" s="209">
        <f>+'ACUM-JUNIO'!B55</f>
        <v>3</v>
      </c>
      <c r="L102" s="175"/>
      <c r="M102" s="306">
        <f t="shared" si="2"/>
        <v>25</v>
      </c>
      <c r="N102" s="311">
        <f>M102/M106</f>
        <v>1.3185654008438819E-2</v>
      </c>
      <c r="O102" s="176"/>
      <c r="P102" s="53"/>
      <c r="R102" s="122"/>
      <c r="S102" s="122"/>
    </row>
    <row r="103" spans="1:19" s="66" customFormat="1" ht="25.5" customHeight="1" thickBot="1">
      <c r="A103" s="512"/>
      <c r="B103" s="478"/>
      <c r="C103" s="478"/>
      <c r="D103" s="714" t="s">
        <v>459</v>
      </c>
      <c r="E103" s="715"/>
      <c r="F103" s="514">
        <f>+'ACUM-ENERO'!C42</f>
        <v>90</v>
      </c>
      <c r="G103" s="515">
        <f>+'ACUM-FEBRERO'!B47</f>
        <v>21</v>
      </c>
      <c r="H103" s="515">
        <f>+'ACUM-MARZO'!B44</f>
        <v>25</v>
      </c>
      <c r="I103" s="516">
        <f>+'ACUM-ABRIL'!B49</f>
        <v>18</v>
      </c>
      <c r="J103" s="515">
        <f>+'ACUM-MAYO'!B49</f>
        <v>6</v>
      </c>
      <c r="K103" s="515">
        <f>+'ACUM-JUNIO'!B53</f>
        <v>10</v>
      </c>
      <c r="L103" s="517"/>
      <c r="M103" s="317">
        <f t="shared" si="2"/>
        <v>170</v>
      </c>
      <c r="N103" s="518">
        <f>M103/M106</f>
        <v>8.9662447257383968E-2</v>
      </c>
      <c r="O103" s="478"/>
      <c r="P103" s="513"/>
    </row>
    <row r="104" spans="1:19" ht="15.75" thickBot="1">
      <c r="A104" s="52"/>
      <c r="B104" s="176"/>
      <c r="C104" s="176"/>
      <c r="D104" s="701" t="s">
        <v>145</v>
      </c>
      <c r="E104" s="702"/>
      <c r="F104" s="302">
        <v>32</v>
      </c>
      <c r="G104" s="209">
        <v>39</v>
      </c>
      <c r="H104" s="515">
        <v>30</v>
      </c>
      <c r="I104" s="516">
        <v>27</v>
      </c>
      <c r="J104" s="515">
        <v>45</v>
      </c>
      <c r="K104" s="515">
        <f>397-360</f>
        <v>37</v>
      </c>
      <c r="L104" s="175"/>
      <c r="M104" s="306">
        <f t="shared" si="2"/>
        <v>210</v>
      </c>
      <c r="N104" s="311">
        <f>M104/M106</f>
        <v>0.11075949367088607</v>
      </c>
      <c r="O104" s="176"/>
      <c r="P104" s="53"/>
      <c r="R104" s="122"/>
      <c r="S104" s="122"/>
    </row>
    <row r="105" spans="1:19" ht="15.75" thickBot="1">
      <c r="A105" s="52"/>
      <c r="B105" s="176"/>
      <c r="C105" s="176"/>
      <c r="D105" s="176"/>
      <c r="E105" s="175"/>
      <c r="F105" s="175"/>
      <c r="G105" s="175"/>
      <c r="H105" s="175"/>
      <c r="I105" s="175"/>
      <c r="J105" s="175"/>
      <c r="K105" s="175"/>
      <c r="L105" s="175"/>
      <c r="M105" s="176"/>
      <c r="N105" s="176"/>
      <c r="O105" s="176"/>
      <c r="P105" s="53"/>
      <c r="R105" s="122"/>
      <c r="S105" s="122"/>
    </row>
    <row r="106" spans="1:19" ht="15.75" thickBot="1">
      <c r="A106" s="52"/>
      <c r="B106" s="176"/>
      <c r="C106" s="176"/>
      <c r="D106" s="176"/>
      <c r="E106" s="175">
        <f>252-J106</f>
        <v>0</v>
      </c>
      <c r="F106" s="195">
        <f t="shared" ref="F106:K106" si="3">SUM(F97:F105)</f>
        <v>386</v>
      </c>
      <c r="G106" s="195">
        <f>SUM(G97:G105)</f>
        <v>306</v>
      </c>
      <c r="H106" s="195">
        <f t="shared" si="3"/>
        <v>295</v>
      </c>
      <c r="I106" s="195">
        <f>SUM(I97:I105)</f>
        <v>260</v>
      </c>
      <c r="J106" s="195">
        <f t="shared" si="3"/>
        <v>252</v>
      </c>
      <c r="K106" s="195">
        <f t="shared" si="3"/>
        <v>397</v>
      </c>
      <c r="L106" s="175"/>
      <c r="M106" s="195">
        <f>SUM(M97:M105)</f>
        <v>1896</v>
      </c>
      <c r="N106" s="196">
        <f>SUM(N97:N105)</f>
        <v>1</v>
      </c>
      <c r="O106" s="176"/>
      <c r="P106" s="53"/>
      <c r="Q106" s="497"/>
      <c r="R106" s="122"/>
      <c r="S106" s="122"/>
    </row>
    <row r="107" spans="1:19" s="497" customFormat="1">
      <c r="A107" s="52"/>
      <c r="B107" s="176"/>
      <c r="C107" s="176"/>
      <c r="D107" s="176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53"/>
    </row>
    <row r="108" spans="1:19">
      <c r="A108" s="52"/>
      <c r="B108" s="175"/>
      <c r="C108" s="176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53"/>
      <c r="R108" s="122"/>
      <c r="S108" s="122"/>
    </row>
    <row r="109" spans="1:19">
      <c r="A109" s="52"/>
      <c r="B109" s="175"/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53"/>
      <c r="R109" s="122"/>
      <c r="S109" s="122"/>
    </row>
    <row r="110" spans="1:19" hidden="1">
      <c r="A110" s="52"/>
      <c r="B110" s="175"/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53"/>
      <c r="R110" s="122"/>
      <c r="S110" s="122"/>
    </row>
    <row r="111" spans="1:19" hidden="1">
      <c r="A111" s="52"/>
      <c r="B111" s="175"/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53"/>
      <c r="R111" s="122"/>
      <c r="S111" s="122"/>
    </row>
    <row r="112" spans="1:19">
      <c r="A112" s="52"/>
      <c r="B112" s="175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53"/>
    </row>
    <row r="113" spans="1:16">
      <c r="A113" s="52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53"/>
    </row>
    <row r="114" spans="1:16">
      <c r="A114" s="52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53"/>
    </row>
    <row r="115" spans="1:16">
      <c r="A115" s="52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53"/>
    </row>
    <row r="116" spans="1:16">
      <c r="A116" s="52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53"/>
    </row>
    <row r="117" spans="1:16">
      <c r="A117" s="52"/>
      <c r="B117" s="175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53"/>
    </row>
    <row r="118" spans="1:16">
      <c r="A118" s="52"/>
      <c r="B118" s="175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53"/>
    </row>
    <row r="119" spans="1:16">
      <c r="A119" s="52"/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53"/>
    </row>
    <row r="120" spans="1:16">
      <c r="A120" s="52"/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53"/>
    </row>
    <row r="121" spans="1:16">
      <c r="A121" s="52"/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53"/>
    </row>
    <row r="122" spans="1:16">
      <c r="A122" s="52"/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53"/>
    </row>
    <row r="123" spans="1:16">
      <c r="A123" s="52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53"/>
    </row>
    <row r="124" spans="1:16">
      <c r="A124" s="52"/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53"/>
    </row>
    <row r="125" spans="1:16">
      <c r="A125" s="52"/>
      <c r="B125" s="175"/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53"/>
    </row>
    <row r="126" spans="1:16">
      <c r="A126" s="52"/>
      <c r="B126" s="175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53"/>
    </row>
    <row r="127" spans="1:16" ht="15.75" thickBot="1">
      <c r="A127" s="52"/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53"/>
    </row>
    <row r="128" spans="1:16" ht="16.5" customHeight="1" thickBot="1">
      <c r="A128" s="52"/>
      <c r="B128" s="176"/>
      <c r="C128" s="176"/>
      <c r="D128" s="176"/>
      <c r="E128" s="177"/>
      <c r="F128" s="686" t="s">
        <v>457</v>
      </c>
      <c r="G128" s="687"/>
      <c r="H128" s="687"/>
      <c r="I128" s="687"/>
      <c r="J128" s="687"/>
      <c r="K128" s="688"/>
      <c r="L128" s="175"/>
      <c r="M128" s="175"/>
      <c r="N128" s="371"/>
      <c r="O128" s="175"/>
      <c r="P128" s="53"/>
    </row>
    <row r="129" spans="1:17" ht="15.75" thickBot="1">
      <c r="A129" s="52"/>
      <c r="B129" s="176"/>
      <c r="C129" s="176"/>
      <c r="D129" s="176"/>
      <c r="E129" s="177"/>
      <c r="F129" s="183" t="s">
        <v>126</v>
      </c>
      <c r="G129" s="173" t="s">
        <v>127</v>
      </c>
      <c r="H129" s="183" t="s">
        <v>128</v>
      </c>
      <c r="I129" s="173" t="s">
        <v>129</v>
      </c>
      <c r="J129" s="183" t="s">
        <v>130</v>
      </c>
      <c r="K129" s="183" t="s">
        <v>131</v>
      </c>
      <c r="L129" s="175"/>
      <c r="M129" s="175"/>
      <c r="N129" s="183" t="s">
        <v>2</v>
      </c>
      <c r="O129" s="175"/>
      <c r="P129" s="53"/>
    </row>
    <row r="130" spans="1:17" ht="15.75" thickBot="1">
      <c r="A130" s="52"/>
      <c r="B130" s="176"/>
      <c r="C130" s="176"/>
      <c r="D130" s="283" t="s">
        <v>234</v>
      </c>
      <c r="E130" s="313"/>
      <c r="F130" s="263">
        <f>+'ACUM-ENERO'!C37</f>
        <v>696</v>
      </c>
      <c r="G130" s="263">
        <f>+'ACUM-FEBRERO'!B42</f>
        <v>633</v>
      </c>
      <c r="H130" s="263">
        <f>+'ACUM-MARZO'!B39</f>
        <v>566</v>
      </c>
      <c r="I130" s="263">
        <f>+'ACUM-ABRIL'!B39</f>
        <v>582</v>
      </c>
      <c r="J130" s="263">
        <f>+'ACUM-MAYO'!B44</f>
        <v>595</v>
      </c>
      <c r="K130" s="263">
        <f>+'ESTAD-JUNIO'!I148</f>
        <v>608</v>
      </c>
      <c r="L130" s="175"/>
      <c r="M130" s="175"/>
      <c r="N130" s="55">
        <f>SUM(F130:M130)</f>
        <v>3680</v>
      </c>
      <c r="O130" s="175"/>
      <c r="P130" s="53"/>
    </row>
    <row r="131" spans="1:17">
      <c r="A131" s="52"/>
      <c r="B131" s="175"/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5"/>
      <c r="P131" s="53"/>
    </row>
    <row r="132" spans="1:17">
      <c r="A132" s="52"/>
      <c r="B132" s="175"/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53"/>
    </row>
    <row r="133" spans="1:17">
      <c r="A133" s="52"/>
      <c r="B133" s="175"/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53"/>
    </row>
    <row r="134" spans="1:17">
      <c r="A134" s="52"/>
      <c r="B134" s="175"/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53"/>
    </row>
    <row r="135" spans="1:17">
      <c r="A135" s="52"/>
      <c r="B135" s="175"/>
      <c r="C135" s="175"/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5"/>
      <c r="P135" s="53"/>
      <c r="Q135" s="497"/>
    </row>
    <row r="136" spans="1:17">
      <c r="A136" s="52"/>
      <c r="B136" s="175"/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75"/>
      <c r="P136" s="53"/>
      <c r="Q136" s="497"/>
    </row>
    <row r="137" spans="1:17">
      <c r="A137" s="52"/>
      <c r="B137" s="175"/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53"/>
      <c r="Q137" s="497"/>
    </row>
    <row r="138" spans="1:17">
      <c r="A138" s="52"/>
      <c r="B138" s="175"/>
      <c r="C138" s="175"/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5"/>
      <c r="O138" s="175"/>
      <c r="P138" s="53"/>
    </row>
    <row r="139" spans="1:17">
      <c r="A139" s="52"/>
      <c r="B139" s="175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53"/>
      <c r="Q139" s="497"/>
    </row>
    <row r="140" spans="1:17">
      <c r="A140" s="52"/>
      <c r="B140" s="175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5"/>
      <c r="P140" s="53"/>
    </row>
    <row r="141" spans="1:17">
      <c r="A141" s="52"/>
      <c r="B141" s="175"/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53"/>
    </row>
    <row r="142" spans="1:17">
      <c r="A142" s="52"/>
      <c r="B142" s="175"/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5"/>
      <c r="P142" s="53"/>
    </row>
    <row r="143" spans="1:17">
      <c r="A143" s="52"/>
      <c r="B143" s="175"/>
      <c r="C143" s="175"/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53"/>
    </row>
    <row r="144" spans="1:17">
      <c r="A144" s="52"/>
      <c r="B144" s="175"/>
      <c r="C144" s="175"/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5"/>
      <c r="P144" s="53"/>
    </row>
    <row r="145" spans="1:18">
      <c r="A145" s="52"/>
      <c r="B145" s="175"/>
      <c r="C145" s="175"/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53"/>
    </row>
    <row r="146" spans="1:18">
      <c r="A146" s="52"/>
      <c r="B146" s="175"/>
      <c r="C146" s="175"/>
      <c r="D146" s="175"/>
      <c r="E146" s="175"/>
      <c r="F146" s="175"/>
      <c r="G146" s="175"/>
      <c r="H146" s="175"/>
      <c r="I146" s="175"/>
      <c r="J146" s="175"/>
      <c r="K146" s="175"/>
      <c r="L146" s="175"/>
      <c r="M146" s="175"/>
      <c r="N146" s="175"/>
      <c r="O146" s="175"/>
      <c r="P146" s="53"/>
    </row>
    <row r="147" spans="1:18" ht="15.75" thickBot="1">
      <c r="A147" s="52"/>
      <c r="B147" s="175"/>
      <c r="C147" s="175"/>
      <c r="D147" s="175"/>
      <c r="E147" s="175"/>
      <c r="F147" s="175"/>
      <c r="G147" s="175"/>
      <c r="H147" s="175"/>
      <c r="I147" s="175"/>
      <c r="J147" s="175"/>
      <c r="K147" s="175"/>
      <c r="L147" s="175"/>
      <c r="M147" s="175"/>
      <c r="N147" s="175"/>
      <c r="O147" s="175"/>
      <c r="P147" s="53"/>
    </row>
    <row r="148" spans="1:18" ht="16.5" customHeight="1" thickBot="1">
      <c r="A148" s="52"/>
      <c r="B148" s="176"/>
      <c r="C148" s="176"/>
      <c r="D148" s="176"/>
      <c r="E148" s="176"/>
      <c r="F148" s="177"/>
      <c r="G148" s="686" t="s">
        <v>389</v>
      </c>
      <c r="H148" s="687"/>
      <c r="I148" s="687"/>
      <c r="J148" s="687"/>
      <c r="K148" s="687"/>
      <c r="L148" s="688"/>
      <c r="M148" s="175"/>
      <c r="N148" s="542"/>
      <c r="O148" s="175"/>
      <c r="P148" s="53"/>
    </row>
    <row r="149" spans="1:18" ht="15.75" thickBot="1">
      <c r="A149" s="52"/>
      <c r="B149" s="176"/>
      <c r="C149" s="176"/>
      <c r="D149" s="176"/>
      <c r="E149" s="176"/>
      <c r="F149" s="177"/>
      <c r="G149" s="183" t="s">
        <v>126</v>
      </c>
      <c r="H149" s="173" t="s">
        <v>127</v>
      </c>
      <c r="I149" s="183" t="s">
        <v>128</v>
      </c>
      <c r="J149" s="173" t="s">
        <v>129</v>
      </c>
      <c r="K149" s="183" t="s">
        <v>130</v>
      </c>
      <c r="L149" s="183" t="s">
        <v>131</v>
      </c>
      <c r="M149" s="175"/>
      <c r="N149" s="183" t="s">
        <v>2</v>
      </c>
      <c r="O149" s="175"/>
      <c r="P149" s="53"/>
    </row>
    <row r="150" spans="1:18" ht="15.75" thickBot="1">
      <c r="A150" s="52"/>
      <c r="B150" s="176"/>
      <c r="C150" s="176"/>
      <c r="D150" s="694" t="s">
        <v>25</v>
      </c>
      <c r="E150" s="695"/>
      <c r="F150" s="696"/>
      <c r="G150" s="263">
        <f>+'ACUM-ENERO'!C82</f>
        <v>264</v>
      </c>
      <c r="H150" s="263">
        <f>+'ACUM-FEBRERO'!B84</f>
        <v>357</v>
      </c>
      <c r="I150" s="263">
        <f>+'ACUM-MARZO'!B83</f>
        <v>379</v>
      </c>
      <c r="J150" s="263">
        <f>+'ACUM-ABRIL'!B88</f>
        <v>856</v>
      </c>
      <c r="K150" s="263">
        <f>+'ACUM-MAYO'!B96</f>
        <v>406</v>
      </c>
      <c r="L150" s="263">
        <f>+'ACUM-JUNIO'!B96</f>
        <v>316</v>
      </c>
      <c r="M150" s="175"/>
      <c r="N150" s="55">
        <f>SUM(G150:M150)</f>
        <v>2578</v>
      </c>
      <c r="O150" s="175"/>
      <c r="P150" s="53"/>
    </row>
    <row r="151" spans="1:18">
      <c r="A151" s="52"/>
      <c r="B151" s="175"/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5"/>
      <c r="O151" s="175"/>
      <c r="P151" s="53"/>
    </row>
    <row r="152" spans="1:18">
      <c r="A152" s="52"/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53"/>
    </row>
    <row r="153" spans="1:18">
      <c r="A153" s="52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53"/>
    </row>
    <row r="154" spans="1:18">
      <c r="A154" s="52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53"/>
    </row>
    <row r="155" spans="1:18">
      <c r="A155" s="52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53"/>
    </row>
    <row r="156" spans="1:18">
      <c r="A156" s="52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53"/>
    </row>
    <row r="157" spans="1:18">
      <c r="A157" s="52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53"/>
    </row>
    <row r="158" spans="1:18">
      <c r="A158" s="52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53"/>
      <c r="Q158" s="122"/>
      <c r="R158" s="122"/>
    </row>
    <row r="159" spans="1:18">
      <c r="A159" s="52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53"/>
      <c r="Q159" s="122"/>
      <c r="R159" s="122"/>
    </row>
    <row r="160" spans="1:18">
      <c r="A160" s="52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53"/>
      <c r="Q160" s="122"/>
      <c r="R160" s="122"/>
    </row>
    <row r="161" spans="1:18">
      <c r="A161" s="52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53"/>
      <c r="Q161" s="122"/>
      <c r="R161" s="122"/>
    </row>
    <row r="162" spans="1:18">
      <c r="A162" s="52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53"/>
      <c r="Q162" s="122"/>
      <c r="R162" s="122"/>
    </row>
    <row r="163" spans="1:18">
      <c r="A163" s="52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53"/>
      <c r="Q163" s="122"/>
      <c r="R163" s="122"/>
    </row>
    <row r="164" spans="1:18">
      <c r="A164" s="52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53"/>
      <c r="Q164" s="122"/>
      <c r="R164" s="122"/>
    </row>
    <row r="165" spans="1:18">
      <c r="A165" s="52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53"/>
      <c r="Q165" s="122"/>
      <c r="R165" s="122"/>
    </row>
    <row r="166" spans="1:18">
      <c r="A166" s="52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53"/>
      <c r="Q166" s="122"/>
      <c r="R166" s="122"/>
    </row>
    <row r="167" spans="1:18">
      <c r="A167" s="52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53"/>
      <c r="Q167" s="122"/>
      <c r="R167" s="122"/>
    </row>
    <row r="168" spans="1:18">
      <c r="A168" s="52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53"/>
      <c r="Q168" s="122"/>
      <c r="R168" s="122"/>
    </row>
    <row r="169" spans="1:18">
      <c r="A169" s="52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53"/>
      <c r="Q169" s="122"/>
      <c r="R169" s="122"/>
    </row>
    <row r="170" spans="1:18" ht="15.75" thickBot="1">
      <c r="A170" s="52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53"/>
      <c r="Q170" s="122"/>
      <c r="R170" s="122"/>
    </row>
    <row r="171" spans="1:18" ht="15.75" customHeight="1" thickBot="1">
      <c r="A171" s="52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692" t="s">
        <v>198</v>
      </c>
      <c r="O171" s="175"/>
      <c r="P171" s="53"/>
      <c r="Q171" s="122"/>
      <c r="R171" s="122"/>
    </row>
    <row r="172" spans="1:18" ht="16.5" customHeight="1" thickBot="1">
      <c r="A172" s="52"/>
      <c r="B172" s="176"/>
      <c r="C172" s="176"/>
      <c r="D172" s="175"/>
      <c r="E172" s="175"/>
      <c r="F172" s="177"/>
      <c r="G172" s="686" t="s">
        <v>26</v>
      </c>
      <c r="H172" s="687"/>
      <c r="I172" s="687"/>
      <c r="J172" s="687"/>
      <c r="K172" s="687"/>
      <c r="L172" s="688"/>
      <c r="M172" s="175"/>
      <c r="N172" s="693"/>
      <c r="O172" s="175"/>
      <c r="P172" s="53"/>
      <c r="Q172" s="122"/>
      <c r="R172" s="122"/>
    </row>
    <row r="173" spans="1:18" ht="15.75" thickBot="1">
      <c r="A173" s="52"/>
      <c r="B173" s="176"/>
      <c r="C173" s="176"/>
      <c r="D173" s="175"/>
      <c r="E173" s="175"/>
      <c r="F173" s="177"/>
      <c r="G173" s="183" t="s">
        <v>126</v>
      </c>
      <c r="H173" s="173" t="s">
        <v>127</v>
      </c>
      <c r="I173" s="183" t="s">
        <v>128</v>
      </c>
      <c r="J173" s="173" t="s">
        <v>129</v>
      </c>
      <c r="K173" s="183" t="s">
        <v>130</v>
      </c>
      <c r="L173" s="183" t="s">
        <v>131</v>
      </c>
      <c r="M173" s="175"/>
      <c r="N173" s="183" t="s">
        <v>2</v>
      </c>
      <c r="O173" s="175"/>
      <c r="P173" s="53"/>
      <c r="Q173" s="122"/>
      <c r="R173" s="122"/>
    </row>
    <row r="174" spans="1:18" ht="15.75" thickBot="1">
      <c r="A174" s="52"/>
      <c r="B174" s="176"/>
      <c r="C174" s="176"/>
      <c r="D174" s="694" t="s">
        <v>26</v>
      </c>
      <c r="E174" s="695"/>
      <c r="F174" s="696"/>
      <c r="G174" s="263">
        <v>4</v>
      </c>
      <c r="H174" s="263">
        <v>0</v>
      </c>
      <c r="I174" s="263">
        <v>5</v>
      </c>
      <c r="J174" s="263">
        <v>1</v>
      </c>
      <c r="K174" s="263">
        <v>3</v>
      </c>
      <c r="L174" s="263">
        <v>2</v>
      </c>
      <c r="M174" s="175"/>
      <c r="N174" s="55">
        <v>15</v>
      </c>
      <c r="O174" s="175"/>
      <c r="P174" s="53"/>
      <c r="Q174" s="122"/>
      <c r="R174" s="122"/>
    </row>
    <row r="175" spans="1:18" ht="15.75" customHeight="1">
      <c r="A175" s="52"/>
      <c r="B175" s="175"/>
      <c r="C175" s="175"/>
      <c r="D175" s="175"/>
      <c r="E175" s="175"/>
      <c r="F175" s="175"/>
      <c r="G175" s="556" t="s">
        <v>252</v>
      </c>
      <c r="H175" s="175"/>
      <c r="I175" s="556" t="s">
        <v>252</v>
      </c>
      <c r="J175" s="175"/>
      <c r="K175" s="175"/>
      <c r="L175" s="175"/>
      <c r="M175" s="175"/>
      <c r="N175" s="175"/>
      <c r="O175" s="175"/>
      <c r="P175" s="53"/>
      <c r="Q175" s="122"/>
      <c r="R175" s="122"/>
    </row>
    <row r="176" spans="1:18">
      <c r="A176" s="52"/>
      <c r="B176" s="175"/>
      <c r="C176" s="175"/>
      <c r="D176" s="175"/>
      <c r="E176" s="175"/>
      <c r="F176" s="175"/>
      <c r="G176" s="175"/>
      <c r="H176" s="175"/>
      <c r="I176" s="181" t="s">
        <v>502</v>
      </c>
      <c r="J176" s="175"/>
      <c r="K176" s="175"/>
      <c r="L176" s="175"/>
      <c r="M176" s="175"/>
      <c r="N176" s="175"/>
      <c r="O176" s="175"/>
      <c r="P176" s="53"/>
      <c r="Q176" s="122"/>
      <c r="R176" s="122"/>
    </row>
    <row r="177" spans="1:18">
      <c r="A177" s="52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53"/>
      <c r="Q177" s="122"/>
      <c r="R177" s="122"/>
    </row>
    <row r="178" spans="1:18">
      <c r="A178" s="52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53"/>
      <c r="Q178" s="122"/>
      <c r="R178" s="122"/>
    </row>
    <row r="179" spans="1:18">
      <c r="A179" s="52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53"/>
      <c r="Q179" s="122"/>
      <c r="R179" s="122"/>
    </row>
    <row r="180" spans="1:18">
      <c r="A180" s="52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53"/>
      <c r="Q180" s="122"/>
      <c r="R180" s="122"/>
    </row>
    <row r="181" spans="1:18">
      <c r="A181" s="52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53"/>
      <c r="Q181" s="122"/>
      <c r="R181" s="122"/>
    </row>
    <row r="182" spans="1:18">
      <c r="A182" s="52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53"/>
      <c r="Q182" s="122"/>
      <c r="R182" s="122"/>
    </row>
    <row r="183" spans="1:18">
      <c r="A183" s="52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53"/>
      <c r="Q183" s="122"/>
      <c r="R183" s="122"/>
    </row>
    <row r="184" spans="1:18">
      <c r="A184" s="52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53"/>
      <c r="Q184" s="122"/>
      <c r="R184" s="122"/>
    </row>
    <row r="185" spans="1:18">
      <c r="A185" s="52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53"/>
      <c r="Q185" s="122"/>
      <c r="R185" s="122"/>
    </row>
    <row r="186" spans="1:18">
      <c r="A186" s="52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53"/>
      <c r="Q186" s="122"/>
      <c r="R186" s="122"/>
    </row>
    <row r="187" spans="1:18">
      <c r="A187" s="52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53"/>
      <c r="Q187" s="122"/>
      <c r="R187" s="122"/>
    </row>
    <row r="188" spans="1:18">
      <c r="A188" s="52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53"/>
      <c r="Q188" s="122"/>
      <c r="R188" s="122"/>
    </row>
    <row r="189" spans="1:18">
      <c r="A189" s="52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53"/>
      <c r="Q189" s="122"/>
      <c r="R189" s="122"/>
    </row>
    <row r="190" spans="1:18">
      <c r="A190" s="52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53"/>
      <c r="Q190" s="122"/>
      <c r="R190" s="122"/>
    </row>
    <row r="191" spans="1:18">
      <c r="A191" s="52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53"/>
      <c r="Q191" s="122"/>
      <c r="R191" s="122"/>
    </row>
    <row r="192" spans="1:18">
      <c r="A192" s="52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53"/>
      <c r="Q192" s="122"/>
      <c r="R192" s="122"/>
    </row>
    <row r="193" spans="1:18" ht="13.5" customHeight="1">
      <c r="A193" s="52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53"/>
      <c r="Q193" s="122"/>
      <c r="R193" s="122"/>
    </row>
    <row r="194" spans="1:18" s="497" customFormat="1" ht="13.5" customHeight="1">
      <c r="A194" s="52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53"/>
    </row>
    <row r="195" spans="1:18" s="497" customFormat="1" ht="13.5" customHeight="1">
      <c r="A195" s="52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53"/>
    </row>
    <row r="196" spans="1:18" s="497" customFormat="1" ht="13.5" customHeight="1">
      <c r="A196" s="52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53"/>
    </row>
    <row r="197" spans="1:18" s="497" customFormat="1" ht="13.5" customHeight="1">
      <c r="A197" s="52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53"/>
    </row>
    <row r="198" spans="1:18" s="497" customFormat="1" ht="13.5" customHeight="1">
      <c r="A198" s="52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53"/>
    </row>
    <row r="199" spans="1:18" s="497" customFormat="1" ht="13.5" customHeight="1">
      <c r="A199" s="52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P199" s="53"/>
    </row>
    <row r="200" spans="1:18" s="497" customFormat="1" ht="13.5" customHeight="1">
      <c r="A200" s="52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53"/>
    </row>
    <row r="201" spans="1:18" s="497" customFormat="1" ht="13.5" customHeight="1">
      <c r="A201" s="52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53"/>
    </row>
    <row r="202" spans="1:18" s="497" customFormat="1" ht="13.5" customHeight="1">
      <c r="A202" s="52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53"/>
    </row>
    <row r="203" spans="1:18" s="497" customFormat="1" ht="13.5" customHeight="1">
      <c r="A203" s="52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53"/>
    </row>
    <row r="204" spans="1:18" s="497" customFormat="1" ht="13.5" customHeight="1">
      <c r="A204" s="52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53"/>
    </row>
    <row r="205" spans="1:18" s="497" customFormat="1" ht="13.5" customHeight="1">
      <c r="A205" s="52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53"/>
    </row>
    <row r="206" spans="1:18" s="497" customFormat="1" ht="13.5" customHeight="1" thickBot="1">
      <c r="A206" s="52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53"/>
    </row>
    <row r="207" spans="1:18" ht="12.75" customHeight="1" thickBot="1">
      <c r="A207" s="52"/>
      <c r="B207" s="175"/>
      <c r="C207" s="175"/>
      <c r="D207" s="175"/>
      <c r="E207" s="175"/>
      <c r="F207" s="632" t="s">
        <v>479</v>
      </c>
      <c r="G207" s="633"/>
      <c r="H207" s="633"/>
      <c r="I207" s="633"/>
      <c r="J207" s="633"/>
      <c r="K207" s="634"/>
      <c r="L207" s="175"/>
      <c r="M207" s="175"/>
      <c r="N207" s="175"/>
      <c r="O207" s="175"/>
      <c r="P207" s="53"/>
      <c r="Q207" s="122"/>
      <c r="R207" s="122"/>
    </row>
    <row r="208" spans="1:18" ht="15.75" customHeight="1" thickBot="1">
      <c r="A208" s="52"/>
      <c r="B208" s="176"/>
      <c r="C208" s="175"/>
      <c r="D208" s="175"/>
      <c r="E208" s="175"/>
      <c r="F208" s="183" t="s">
        <v>126</v>
      </c>
      <c r="G208" s="173" t="s">
        <v>127</v>
      </c>
      <c r="H208" s="183" t="s">
        <v>128</v>
      </c>
      <c r="I208" s="173" t="s">
        <v>129</v>
      </c>
      <c r="J208" s="183" t="s">
        <v>130</v>
      </c>
      <c r="K208" s="183" t="s">
        <v>131</v>
      </c>
      <c r="L208" s="175"/>
      <c r="M208" s="175"/>
      <c r="N208" s="183" t="s">
        <v>2</v>
      </c>
      <c r="O208" s="176"/>
      <c r="P208" s="53"/>
      <c r="Q208" s="122"/>
      <c r="R208" s="122"/>
    </row>
    <row r="209" spans="1:18" ht="18" customHeight="1" thickBot="1">
      <c r="A209" s="52"/>
      <c r="B209" s="176"/>
      <c r="C209" s="299" t="str">
        <f>+'ACUM-ENERO'!B227</f>
        <v>Actas y Acuerdos</v>
      </c>
      <c r="D209" s="314"/>
      <c r="E209" s="300"/>
      <c r="F209" s="302">
        <f>+'ACUM-ENERO'!C227</f>
        <v>15</v>
      </c>
      <c r="G209" s="288">
        <f>+'ACUM-FEBRERO'!B262</f>
        <v>14</v>
      </c>
      <c r="H209" s="288">
        <f>+'ACUM-MARZO'!B246</f>
        <v>16</v>
      </c>
      <c r="I209" s="288">
        <f>+'ACUM-ABRIL'!B316</f>
        <v>36</v>
      </c>
      <c r="J209" s="288">
        <f>+'ACUM-MAYO'!B269</f>
        <v>12</v>
      </c>
      <c r="K209" s="288">
        <f>+'ACUM-JUNIO'!B270</f>
        <v>12</v>
      </c>
      <c r="L209" s="175"/>
      <c r="M209" s="175"/>
      <c r="N209" s="306">
        <f t="shared" ref="N209:N240" si="4">SUM(F209:M209)</f>
        <v>105</v>
      </c>
      <c r="O209" s="176"/>
      <c r="P209" s="53"/>
      <c r="Q209" s="122"/>
      <c r="R209" s="122"/>
    </row>
    <row r="210" spans="1:18" ht="15.75" customHeight="1" thickBot="1">
      <c r="A210" s="52"/>
      <c r="B210" s="176"/>
      <c r="C210" s="299" t="str">
        <f>+'ACUM-ENERO'!B228</f>
        <v>Agua y Alcantarillado</v>
      </c>
      <c r="D210" s="314"/>
      <c r="E210" s="300"/>
      <c r="F210" s="302">
        <f>+'ACUM-ENERO'!C228</f>
        <v>2</v>
      </c>
      <c r="G210" s="288">
        <f>+'ACUM-FEBRERO'!B263</f>
        <v>3</v>
      </c>
      <c r="H210" s="288">
        <f>+'ACUM-MARZO'!B247</f>
        <v>7</v>
      </c>
      <c r="I210" s="288">
        <f>+'ACUM-ABRIL'!B317</f>
        <v>3</v>
      </c>
      <c r="J210" s="288">
        <f>+'ACUM-MAYO'!B270</f>
        <v>7</v>
      </c>
      <c r="K210" s="288">
        <f>+'ACUM-JUNIO'!B271</f>
        <v>5</v>
      </c>
      <c r="L210" s="175"/>
      <c r="M210" s="175"/>
      <c r="N210" s="306">
        <f t="shared" si="4"/>
        <v>27</v>
      </c>
      <c r="O210" s="176"/>
      <c r="P210" s="53"/>
      <c r="Q210" s="122"/>
      <c r="R210" s="122"/>
    </row>
    <row r="211" spans="1:18" ht="15.75" customHeight="1" thickBot="1">
      <c r="A211" s="52"/>
      <c r="B211" s="176"/>
      <c r="C211" s="299" t="str">
        <f>+'ACUM-ENERO'!B229</f>
        <v>Alumbrado Público</v>
      </c>
      <c r="D211" s="314"/>
      <c r="E211" s="300"/>
      <c r="F211" s="302">
        <f>+'ACUM-ENERO'!C229</f>
        <v>4</v>
      </c>
      <c r="G211" s="288">
        <f>+'ACUM-FEBRERO'!B264</f>
        <v>4</v>
      </c>
      <c r="H211" s="288">
        <f>+'ACUM-MARZO'!B248</f>
        <v>6</v>
      </c>
      <c r="I211" s="288">
        <f>+'ACUM-ABRIL'!B318</f>
        <v>2</v>
      </c>
      <c r="J211" s="288">
        <f>+'ACUM-MAYO'!B271</f>
        <v>3</v>
      </c>
      <c r="K211" s="288">
        <f>+'ACUM-JUNIO'!B272</f>
        <v>7</v>
      </c>
      <c r="L211" s="175" t="s">
        <v>279</v>
      </c>
      <c r="M211" s="175"/>
      <c r="N211" s="306">
        <f t="shared" si="4"/>
        <v>26</v>
      </c>
      <c r="O211" s="176"/>
      <c r="P211" s="53"/>
      <c r="Q211" s="122"/>
      <c r="R211" s="122"/>
    </row>
    <row r="212" spans="1:18" s="122" customFormat="1" ht="28.5" customHeight="1" thickBot="1">
      <c r="A212" s="52"/>
      <c r="B212" s="176"/>
      <c r="C212" s="299" t="str">
        <f>+'ACUM-ENERO'!B230</f>
        <v>Archivo Municipal</v>
      </c>
      <c r="D212" s="314"/>
      <c r="E212" s="300"/>
      <c r="F212" s="302">
        <f>+'ACUM-ENERO'!C230</f>
        <v>6</v>
      </c>
      <c r="G212" s="288">
        <f>+'ACUM-FEBRERO'!B265</f>
        <v>4</v>
      </c>
      <c r="H212" s="288">
        <f>+'ACUM-MARZO'!B249</f>
        <v>8</v>
      </c>
      <c r="I212" s="288">
        <f>+'ACUM-ABRIL'!B319</f>
        <v>3</v>
      </c>
      <c r="J212" s="288">
        <f>+'ACUM-MAYO'!B272</f>
        <v>7</v>
      </c>
      <c r="K212" s="288">
        <f>+'ACUM-JUNIO'!B273</f>
        <v>13</v>
      </c>
      <c r="L212" s="175"/>
      <c r="M212" s="175"/>
      <c r="N212" s="306">
        <f t="shared" si="4"/>
        <v>41</v>
      </c>
      <c r="O212" s="176"/>
      <c r="P212" s="53"/>
    </row>
    <row r="213" spans="1:18" s="122" customFormat="1" ht="28.5" customHeight="1" thickBot="1">
      <c r="A213" s="52"/>
      <c r="B213" s="176"/>
      <c r="C213" s="299" t="str">
        <f>+'ACUM-ENERO'!B231</f>
        <v>Aseo Público</v>
      </c>
      <c r="D213" s="495"/>
      <c r="E213" s="496"/>
      <c r="F213" s="302">
        <f>+'ACUM-ENERO'!C231</f>
        <v>0</v>
      </c>
      <c r="G213" s="288">
        <f>+'ACUM-FEBRERO'!B266</f>
        <v>11</v>
      </c>
      <c r="H213" s="288">
        <f>+'ACUM-MARZO'!B250</f>
        <v>3</v>
      </c>
      <c r="I213" s="288">
        <f>+'ACUM-ABRIL'!B320</f>
        <v>3</v>
      </c>
      <c r="J213" s="288">
        <f>+'ACUM-MAYO'!B273</f>
        <v>1</v>
      </c>
      <c r="K213" s="288">
        <f>+'ACUM-JUNIO'!B274</f>
        <v>6</v>
      </c>
      <c r="L213" s="175"/>
      <c r="M213" s="175"/>
      <c r="N213" s="306">
        <f t="shared" si="4"/>
        <v>24</v>
      </c>
      <c r="O213" s="176"/>
      <c r="P213" s="53"/>
    </row>
    <row r="214" spans="1:18" ht="15.75" customHeight="1" thickBot="1">
      <c r="A214" s="52"/>
      <c r="B214" s="176"/>
      <c r="C214" s="299" t="str">
        <f>+'ACUM-ENERO'!B232</f>
        <v>Asuntos Internos</v>
      </c>
      <c r="D214" s="314"/>
      <c r="E214" s="300"/>
      <c r="F214" s="302">
        <f>+'ACUM-ENERO'!C232</f>
        <v>7</v>
      </c>
      <c r="G214" s="288">
        <f>+'ACUM-FEBRERO'!B267</f>
        <v>2</v>
      </c>
      <c r="H214" s="288">
        <f>+'ACUM-MARZO'!B251</f>
        <v>4</v>
      </c>
      <c r="I214" s="288">
        <f>+'ACUM-ABRIL'!B321</f>
        <v>3</v>
      </c>
      <c r="J214" s="288">
        <f>+'ACUM-MAYO'!B274</f>
        <v>0</v>
      </c>
      <c r="K214" s="288">
        <f>+'ACUM-JUNIO'!B275</f>
        <v>6</v>
      </c>
      <c r="L214" s="175"/>
      <c r="M214" s="175"/>
      <c r="N214" s="306">
        <f t="shared" si="4"/>
        <v>22</v>
      </c>
      <c r="O214" s="176"/>
      <c r="P214" s="53"/>
      <c r="Q214" s="122"/>
      <c r="R214" s="122"/>
    </row>
    <row r="215" spans="1:18" ht="16.5" customHeight="1" thickBot="1">
      <c r="A215" s="52"/>
      <c r="B215" s="176"/>
      <c r="C215" s="299" t="str">
        <f>+'ACUM-ENERO'!B233</f>
        <v>Atención Ciudadana</v>
      </c>
      <c r="D215" s="314"/>
      <c r="E215" s="300"/>
      <c r="F215" s="302">
        <f>+'ACUM-ENERO'!C233</f>
        <v>5</v>
      </c>
      <c r="G215" s="288">
        <f>+'ACUM-FEBRERO'!B268</f>
        <v>2</v>
      </c>
      <c r="H215" s="288">
        <f>+'ACUM-MARZO'!B252</f>
        <v>5</v>
      </c>
      <c r="I215" s="288">
        <f>+'ACUM-ABRIL'!B322</f>
        <v>2</v>
      </c>
      <c r="J215" s="288">
        <f>+'ACUM-MAYO'!B275</f>
        <v>6</v>
      </c>
      <c r="K215" s="288">
        <f>+'ACUM-JUNIO'!B276</f>
        <v>5</v>
      </c>
      <c r="L215" s="175"/>
      <c r="M215" s="175"/>
      <c r="N215" s="306">
        <f t="shared" si="4"/>
        <v>25</v>
      </c>
      <c r="O215" s="176"/>
      <c r="P215" s="53"/>
      <c r="Q215" s="122"/>
      <c r="R215" s="122"/>
    </row>
    <row r="216" spans="1:18" ht="27.75" customHeight="1" thickBot="1">
      <c r="A216" s="52"/>
      <c r="B216" s="176"/>
      <c r="C216" s="299" t="str">
        <f>+'ACUM-ENERO'!B234</f>
        <v>Catastro</v>
      </c>
      <c r="D216" s="314"/>
      <c r="E216" s="300"/>
      <c r="F216" s="302">
        <f>+'ACUM-ENERO'!C234</f>
        <v>2</v>
      </c>
      <c r="G216" s="288">
        <f>+'ACUM-FEBRERO'!B269</f>
        <v>6</v>
      </c>
      <c r="H216" s="288">
        <f>+'ACUM-MARZO'!B253</f>
        <v>9</v>
      </c>
      <c r="I216" s="288">
        <f>+'ACUM-ABRIL'!B323</f>
        <v>7</v>
      </c>
      <c r="J216" s="288">
        <f>+'ACUM-MAYO'!B276</f>
        <v>3</v>
      </c>
      <c r="K216" s="288">
        <f>+'ACUM-JUNIO'!B277</f>
        <v>3</v>
      </c>
      <c r="L216" s="175"/>
      <c r="M216" s="175"/>
      <c r="N216" s="306">
        <f t="shared" si="4"/>
        <v>30</v>
      </c>
      <c r="O216" s="176"/>
      <c r="P216" s="53"/>
      <c r="Q216" s="122"/>
      <c r="R216" s="122"/>
    </row>
    <row r="217" spans="1:18" ht="15.75" customHeight="1" thickBot="1">
      <c r="A217" s="52"/>
      <c r="B217" s="176"/>
      <c r="C217" s="299" t="str">
        <f>+'ACUM-ENERO'!B235</f>
        <v>Cementerios</v>
      </c>
      <c r="D217" s="314"/>
      <c r="E217" s="300"/>
      <c r="F217" s="302">
        <f>+'ACUM-ENERO'!C235</f>
        <v>0</v>
      </c>
      <c r="G217" s="288">
        <f>+'ACUM-FEBRERO'!B270</f>
        <v>1</v>
      </c>
      <c r="H217" s="288">
        <f>+'ACUM-MARZO'!B254</f>
        <v>1</v>
      </c>
      <c r="I217" s="288">
        <f>+'ACUM-ABRIL'!B324</f>
        <v>0</v>
      </c>
      <c r="J217" s="288">
        <f>+'ACUM-MAYO'!B277</f>
        <v>3</v>
      </c>
      <c r="K217" s="288">
        <f>+'ACUM-JUNIO'!B278</f>
        <v>4</v>
      </c>
      <c r="L217" s="175"/>
      <c r="M217" s="175"/>
      <c r="N217" s="306">
        <f t="shared" si="4"/>
        <v>9</v>
      </c>
      <c r="O217" s="176"/>
      <c r="P217" s="53"/>
      <c r="Q217" s="122"/>
      <c r="R217" s="122"/>
    </row>
    <row r="218" spans="1:18" ht="15.75" customHeight="1" thickBot="1">
      <c r="A218" s="52"/>
      <c r="B218" s="176"/>
      <c r="C218" s="299" t="str">
        <f>+'ACUM-ENERO'!B236</f>
        <v>Centro de  Promoción Económica y Turismo</v>
      </c>
      <c r="D218" s="314"/>
      <c r="E218" s="300"/>
      <c r="F218" s="302">
        <f>+'ACUM-ENERO'!C236</f>
        <v>10</v>
      </c>
      <c r="G218" s="288">
        <f>+'ACUM-FEBRERO'!B271</f>
        <v>2</v>
      </c>
      <c r="H218" s="288">
        <f>+'ACUM-MARZO'!B255</f>
        <v>1</v>
      </c>
      <c r="I218" s="288">
        <f>+'ACUM-ABRIL'!B325</f>
        <v>6</v>
      </c>
      <c r="J218" s="288">
        <f>+'ACUM-MAYO'!B278</f>
        <v>3</v>
      </c>
      <c r="K218" s="288">
        <f>+'ACUM-JUNIO'!B279</f>
        <v>3</v>
      </c>
      <c r="L218" s="175"/>
      <c r="M218" s="175"/>
      <c r="N218" s="306">
        <f t="shared" si="4"/>
        <v>25</v>
      </c>
      <c r="O218" s="176"/>
      <c r="P218" s="53"/>
      <c r="Q218" s="122"/>
      <c r="R218" s="122"/>
    </row>
    <row r="219" spans="1:18" ht="15.75" customHeight="1" thickBot="1">
      <c r="A219" s="52"/>
      <c r="B219" s="176"/>
      <c r="C219" s="299" t="str">
        <f>+'ACUM-ENERO'!B237</f>
        <v>Comisaría General de Seguridad Pública</v>
      </c>
      <c r="D219" s="314"/>
      <c r="E219" s="300"/>
      <c r="F219" s="302">
        <f>+'ACUM-ENERO'!C237</f>
        <v>36</v>
      </c>
      <c r="G219" s="288">
        <f>+'ACUM-FEBRERO'!B272</f>
        <v>28</v>
      </c>
      <c r="H219" s="288">
        <f>+'ACUM-MARZO'!B256</f>
        <v>36</v>
      </c>
      <c r="I219" s="288">
        <f>+'ACUM-ABRIL'!B326</f>
        <v>29</v>
      </c>
      <c r="J219" s="288">
        <f>+'ACUM-MAYO'!B279</f>
        <v>25</v>
      </c>
      <c r="K219" s="288">
        <f>+'ACUM-JUNIO'!B280</f>
        <v>25</v>
      </c>
      <c r="L219" s="175"/>
      <c r="M219" s="175"/>
      <c r="N219" s="306">
        <f t="shared" si="4"/>
        <v>179</v>
      </c>
      <c r="O219" s="176"/>
      <c r="P219" s="53"/>
      <c r="Q219" s="122"/>
      <c r="R219" s="122"/>
    </row>
    <row r="220" spans="1:18" ht="15.75" customHeight="1" thickBot="1">
      <c r="A220" s="52"/>
      <c r="B220" s="176"/>
      <c r="C220" s="299" t="str">
        <f>+'ACUM-ENERO'!B238</f>
        <v>Comunicación Social</v>
      </c>
      <c r="D220" s="314"/>
      <c r="E220" s="300"/>
      <c r="F220" s="302">
        <f>+'ACUM-ENERO'!C238</f>
        <v>2</v>
      </c>
      <c r="G220" s="288">
        <f>+'ACUM-FEBRERO'!B273</f>
        <v>1</v>
      </c>
      <c r="H220" s="288">
        <f>+'ACUM-MARZO'!B257</f>
        <v>1</v>
      </c>
      <c r="I220" s="288">
        <f>+'ACUM-ABRIL'!B327</f>
        <v>4</v>
      </c>
      <c r="J220" s="288">
        <f>+'ACUM-MAYO'!B280</f>
        <v>1</v>
      </c>
      <c r="K220" s="288">
        <f>+'ACUM-JUNIO'!B281</f>
        <v>3</v>
      </c>
      <c r="L220" s="175"/>
      <c r="M220" s="175"/>
      <c r="N220" s="306">
        <f t="shared" si="4"/>
        <v>12</v>
      </c>
      <c r="O220" s="176"/>
      <c r="P220" s="53"/>
      <c r="Q220" s="122"/>
      <c r="R220" s="122"/>
    </row>
    <row r="221" spans="1:18" ht="15.75" customHeight="1" thickBot="1">
      <c r="A221" s="52"/>
      <c r="B221" s="176"/>
      <c r="C221" s="299" t="str">
        <f>+'ACUM-ENERO'!B239</f>
        <v>Comunidad Digna</v>
      </c>
      <c r="D221" s="314"/>
      <c r="E221" s="300"/>
      <c r="F221" s="302">
        <f>+'ACUM-ENERO'!C239</f>
        <v>3</v>
      </c>
      <c r="G221" s="288">
        <f>+'ACUM-FEBRERO'!B274</f>
        <v>1</v>
      </c>
      <c r="H221" s="288">
        <f>+'ACUM-MARZO'!B258</f>
        <v>2</v>
      </c>
      <c r="I221" s="288">
        <f>+'ACUM-ABRIL'!B328</f>
        <v>0</v>
      </c>
      <c r="J221" s="288">
        <f>+'ACUM-MAYO'!B281</f>
        <v>0</v>
      </c>
      <c r="K221" s="288">
        <f>+'ACUM-JUNIO'!B282</f>
        <v>2</v>
      </c>
      <c r="L221" s="175"/>
      <c r="M221" s="175"/>
      <c r="N221" s="306">
        <f t="shared" si="4"/>
        <v>8</v>
      </c>
      <c r="O221" s="176"/>
      <c r="P221" s="53"/>
      <c r="Q221" s="122"/>
      <c r="R221" s="122"/>
    </row>
    <row r="222" spans="1:18" ht="15.75" customHeight="1" thickBot="1">
      <c r="A222" s="52"/>
      <c r="B222" s="176"/>
      <c r="C222" s="299" t="str">
        <f>+'ACUM-ENERO'!B240</f>
        <v>Consejería Juridica</v>
      </c>
      <c r="D222" s="314"/>
      <c r="E222" s="300"/>
      <c r="F222" s="302">
        <f>+'ACUM-ENERO'!C240</f>
        <v>0</v>
      </c>
      <c r="G222" s="288">
        <f>+'ACUM-FEBRERO'!B275</f>
        <v>0</v>
      </c>
      <c r="H222" s="288">
        <f>+'ACUM-MARZO'!B259</f>
        <v>0</v>
      </c>
      <c r="I222" s="288">
        <f>+'ACUM-ABRIL'!B329</f>
        <v>0</v>
      </c>
      <c r="J222" s="288">
        <f>+'ACUM-MAYO'!B282</f>
        <v>0</v>
      </c>
      <c r="K222" s="288">
        <f>+'ACUM-JUNIO'!B283</f>
        <v>0</v>
      </c>
      <c r="L222" s="175"/>
      <c r="M222" s="175"/>
      <c r="N222" s="306">
        <f t="shared" si="4"/>
        <v>0</v>
      </c>
      <c r="O222" s="176"/>
      <c r="P222" s="53"/>
      <c r="Q222" s="122"/>
      <c r="R222" s="122"/>
    </row>
    <row r="223" spans="1:18" ht="15.75" customHeight="1" thickBot="1">
      <c r="A223" s="52"/>
      <c r="B223" s="176"/>
      <c r="C223" s="299" t="str">
        <f>+'ACUM-ENERO'!B241</f>
        <v>Contraloría</v>
      </c>
      <c r="D223" s="314"/>
      <c r="E223" s="300"/>
      <c r="F223" s="302">
        <f>+'ACUM-ENERO'!C241</f>
        <v>5</v>
      </c>
      <c r="G223" s="288">
        <f>+'ACUM-FEBRERO'!B276</f>
        <v>2</v>
      </c>
      <c r="H223" s="288">
        <f>+'ACUM-MARZO'!B260</f>
        <v>2</v>
      </c>
      <c r="I223" s="288">
        <f>+'ACUM-ABRIL'!B330</f>
        <v>3</v>
      </c>
      <c r="J223" s="288">
        <f>+'ACUM-MAYO'!B283</f>
        <v>2</v>
      </c>
      <c r="K223" s="288">
        <f>+'ACUM-JUNIO'!B284</f>
        <v>2</v>
      </c>
      <c r="L223" s="175"/>
      <c r="M223" s="175"/>
      <c r="N223" s="306">
        <f t="shared" si="4"/>
        <v>16</v>
      </c>
      <c r="O223" s="176"/>
      <c r="P223" s="53"/>
      <c r="Q223" s="122"/>
      <c r="R223" s="122"/>
    </row>
    <row r="224" spans="1:18" ht="15.75" customHeight="1" thickBot="1">
      <c r="A224" s="52"/>
      <c r="B224" s="176"/>
      <c r="C224" s="299" t="str">
        <f>+'ACUM-ENERO'!B242</f>
        <v>Coordinación de Delegaciones</v>
      </c>
      <c r="D224" s="314"/>
      <c r="E224" s="300"/>
      <c r="F224" s="302">
        <f>+'ACUM-ENERO'!C242</f>
        <v>0</v>
      </c>
      <c r="G224" s="288">
        <f>+'ACUM-FEBRERO'!B277</f>
        <v>0</v>
      </c>
      <c r="H224" s="288">
        <f>+'ACUM-MARZO'!B261</f>
        <v>0</v>
      </c>
      <c r="I224" s="288">
        <f>+'ACUM-ABRIL'!B331</f>
        <v>0</v>
      </c>
      <c r="J224" s="288">
        <f>+'ACUM-MAYO'!B284</f>
        <v>0</v>
      </c>
      <c r="K224" s="288">
        <f>+'ACUM-JUNIO'!B285</f>
        <v>2</v>
      </c>
      <c r="L224" s="175"/>
      <c r="M224" s="175"/>
      <c r="N224" s="306">
        <f t="shared" si="4"/>
        <v>2</v>
      </c>
      <c r="O224" s="176"/>
      <c r="P224" s="53"/>
      <c r="Q224" s="122"/>
      <c r="R224" s="122"/>
    </row>
    <row r="225" spans="1:18" ht="15.75" customHeight="1" thickBot="1">
      <c r="A225" s="52"/>
      <c r="B225" s="176"/>
      <c r="C225" s="299" t="str">
        <f>+'ACUM-ENERO'!B243</f>
        <v>Coordinación de Gabinete</v>
      </c>
      <c r="D225" s="314"/>
      <c r="E225" s="300"/>
      <c r="F225" s="302">
        <f>+'ACUM-ENERO'!C243</f>
        <v>0</v>
      </c>
      <c r="G225" s="288">
        <f>+'ACUM-FEBRERO'!B278</f>
        <v>0</v>
      </c>
      <c r="H225" s="288">
        <f>+'ACUM-MARZO'!B262</f>
        <v>1</v>
      </c>
      <c r="I225" s="288">
        <f>+'ACUM-ABRIL'!B332</f>
        <v>2</v>
      </c>
      <c r="J225" s="288">
        <f>+'ACUM-MAYO'!B285</f>
        <v>0</v>
      </c>
      <c r="K225" s="288">
        <f>+'ACUM-JUNIO'!B286</f>
        <v>2</v>
      </c>
      <c r="L225" s="175"/>
      <c r="M225" s="175"/>
      <c r="N225" s="306">
        <f t="shared" si="4"/>
        <v>5</v>
      </c>
      <c r="O225" s="176"/>
      <c r="P225" s="53"/>
      <c r="Q225" s="122"/>
      <c r="R225" s="122"/>
    </row>
    <row r="226" spans="1:18" ht="26.25" customHeight="1" thickBot="1">
      <c r="A226" s="52"/>
      <c r="B226" s="176"/>
      <c r="C226" s="299" t="str">
        <f>+'ACUM-ENERO'!B244</f>
        <v xml:space="preserve">Coordinación de la Oficina de Presidencia </v>
      </c>
      <c r="D226" s="314"/>
      <c r="E226" s="300"/>
      <c r="F226" s="302">
        <f>+'ACUM-ENERO'!C244</f>
        <v>0</v>
      </c>
      <c r="G226" s="288">
        <f>+'ACUM-FEBRERO'!B279</f>
        <v>0</v>
      </c>
      <c r="H226" s="288">
        <f>+'ACUM-MARZO'!B263</f>
        <v>0</v>
      </c>
      <c r="I226" s="288">
        <f>+'ACUM-ABRIL'!B333</f>
        <v>0</v>
      </c>
      <c r="J226" s="288">
        <f>+'ACUM-MAYO'!B286</f>
        <v>0</v>
      </c>
      <c r="K226" s="288">
        <f>+'ACUM-JUNIO'!B287</f>
        <v>0</v>
      </c>
      <c r="L226" s="175"/>
      <c r="M226" s="175"/>
      <c r="N226" s="306">
        <f t="shared" si="4"/>
        <v>0</v>
      </c>
      <c r="O226" s="176"/>
      <c r="P226" s="53"/>
      <c r="Q226" s="122"/>
      <c r="R226" s="122"/>
    </row>
    <row r="227" spans="1:18" ht="28.5" customHeight="1" thickBot="1">
      <c r="A227" s="52"/>
      <c r="B227" s="176"/>
      <c r="C227" s="299" t="str">
        <f>+'ACUM-ENERO'!B245</f>
        <v>Coordinación General  Oficina Central de Gobierno, Estrategía y opinión Pública</v>
      </c>
      <c r="D227" s="314"/>
      <c r="E227" s="300"/>
      <c r="F227" s="302">
        <f>+'ACUM-ENERO'!C245</f>
        <v>0</v>
      </c>
      <c r="G227" s="288">
        <f>+'ACUM-FEBRERO'!B280</f>
        <v>0</v>
      </c>
      <c r="H227" s="288">
        <f>+'ACUM-MARZO'!B264</f>
        <v>0</v>
      </c>
      <c r="I227" s="288">
        <f>+'ACUM-ABRIL'!B334</f>
        <v>0</v>
      </c>
      <c r="J227" s="288">
        <f>+'ACUM-MAYO'!B287</f>
        <v>0</v>
      </c>
      <c r="K227" s="288">
        <f>+'ACUM-JUNIO'!B288</f>
        <v>2</v>
      </c>
      <c r="L227" s="175"/>
      <c r="M227" s="175"/>
      <c r="N227" s="306">
        <f t="shared" si="4"/>
        <v>2</v>
      </c>
      <c r="O227" s="176"/>
      <c r="P227" s="53"/>
      <c r="Q227" s="122"/>
      <c r="R227" s="122"/>
    </row>
    <row r="228" spans="1:18" ht="16.5" customHeight="1" thickBot="1">
      <c r="A228" s="52"/>
      <c r="B228" s="176"/>
      <c r="C228" s="299" t="str">
        <f>+'ACUM-ENERO'!B246</f>
        <v>Coplademun</v>
      </c>
      <c r="D228" s="314"/>
      <c r="E228" s="300"/>
      <c r="F228" s="302">
        <f>+'ACUM-ENERO'!C246</f>
        <v>0</v>
      </c>
      <c r="G228" s="288">
        <f>+'ACUM-FEBRERO'!B281</f>
        <v>3</v>
      </c>
      <c r="H228" s="288">
        <f>+'ACUM-MARZO'!B265</f>
        <v>2</v>
      </c>
      <c r="I228" s="288">
        <f>+'ACUM-ABRIL'!B335</f>
        <v>1</v>
      </c>
      <c r="J228" s="288">
        <f>+'ACUM-MAYO'!B288</f>
        <v>1</v>
      </c>
      <c r="K228" s="288">
        <f>+'ACUM-JUNIO'!B289</f>
        <v>3</v>
      </c>
      <c r="L228" s="175"/>
      <c r="M228" s="175"/>
      <c r="N228" s="306">
        <f t="shared" si="4"/>
        <v>10</v>
      </c>
      <c r="O228" s="176"/>
      <c r="P228" s="53"/>
      <c r="Q228" s="122"/>
      <c r="R228" s="122"/>
    </row>
    <row r="229" spans="1:18" ht="15.75" customHeight="1" thickBot="1">
      <c r="A229" s="52"/>
      <c r="B229" s="176"/>
      <c r="C229" s="299" t="str">
        <f>+'ACUM-ENERO'!B247</f>
        <v>Desarrollo Social Humano</v>
      </c>
      <c r="D229" s="314"/>
      <c r="E229" s="300"/>
      <c r="F229" s="302">
        <f>+'ACUM-ENERO'!C247</f>
        <v>14</v>
      </c>
      <c r="G229" s="288">
        <f>+'ACUM-FEBRERO'!B282</f>
        <v>22</v>
      </c>
      <c r="H229" s="288">
        <f>+'ACUM-MARZO'!B266</f>
        <v>9</v>
      </c>
      <c r="I229" s="288">
        <f>+'ACUM-ABRIL'!B336</f>
        <v>7</v>
      </c>
      <c r="J229" s="288">
        <f>+'ACUM-MAYO'!B289</f>
        <v>7</v>
      </c>
      <c r="K229" s="288">
        <f>+'ACUM-JUNIO'!B290</f>
        <v>10</v>
      </c>
      <c r="L229" s="175"/>
      <c r="M229" s="175"/>
      <c r="N229" s="306">
        <f t="shared" si="4"/>
        <v>69</v>
      </c>
      <c r="O229" s="176"/>
      <c r="P229" s="53"/>
      <c r="Q229" s="122"/>
      <c r="R229" s="122"/>
    </row>
    <row r="230" spans="1:18" ht="15.75" customHeight="1" thickBot="1">
      <c r="A230" s="52"/>
      <c r="B230" s="176"/>
      <c r="C230" s="299" t="str">
        <f>+'ACUM-ENERO'!B248</f>
        <v>Dirección General de  Innovación y Tecnología</v>
      </c>
      <c r="D230" s="314"/>
      <c r="E230" s="300"/>
      <c r="F230" s="302">
        <f>+'ACUM-ENERO'!C248</f>
        <v>0</v>
      </c>
      <c r="G230" s="288">
        <f>+'ACUM-FEBRERO'!B283</f>
        <v>2</v>
      </c>
      <c r="H230" s="288">
        <f>+'ACUM-MARZO'!B267</f>
        <v>8</v>
      </c>
      <c r="I230" s="288">
        <f>+'ACUM-ABRIL'!B337</f>
        <v>10</v>
      </c>
      <c r="J230" s="288">
        <f>+'ACUM-MAYO'!B290</f>
        <v>3</v>
      </c>
      <c r="K230" s="288">
        <f>+'ACUM-JUNIO'!B291</f>
        <v>3</v>
      </c>
      <c r="L230" s="175"/>
      <c r="M230" s="175"/>
      <c r="N230" s="306">
        <f t="shared" si="4"/>
        <v>26</v>
      </c>
      <c r="O230" s="176"/>
      <c r="P230" s="53"/>
      <c r="Q230" s="122"/>
      <c r="R230" s="122"/>
    </row>
    <row r="231" spans="1:18" ht="18.75" customHeight="1" thickBot="1">
      <c r="A231" s="52"/>
      <c r="B231" s="176"/>
      <c r="C231" s="299" t="str">
        <f>+'ACUM-ENERO'!B249</f>
        <v>Dirección General de Ecología</v>
      </c>
      <c r="D231" s="314"/>
      <c r="E231" s="300"/>
      <c r="F231" s="302">
        <f>+'ACUM-ENERO'!C249</f>
        <v>11</v>
      </c>
      <c r="G231" s="288">
        <f>+'ACUM-FEBRERO'!B284</f>
        <v>22</v>
      </c>
      <c r="H231" s="288">
        <f>+'ACUM-MARZO'!B268</f>
        <v>9</v>
      </c>
      <c r="I231" s="288">
        <f>+'ACUM-ABRIL'!B338</f>
        <v>16</v>
      </c>
      <c r="J231" s="288">
        <f>+'ACUM-MAYO'!B291</f>
        <v>18</v>
      </c>
      <c r="K231" s="288">
        <f>+'ACUM-JUNIO'!B292</f>
        <v>20</v>
      </c>
      <c r="L231" s="175"/>
      <c r="M231" s="175"/>
      <c r="N231" s="306">
        <f t="shared" si="4"/>
        <v>96</v>
      </c>
      <c r="O231" s="176"/>
      <c r="P231" s="53"/>
      <c r="Q231" s="122"/>
      <c r="R231" s="122"/>
    </row>
    <row r="232" spans="1:18" ht="15.75" customHeight="1" thickBot="1">
      <c r="A232" s="52"/>
      <c r="B232" s="176"/>
      <c r="C232" s="299" t="str">
        <f>+'ACUM-ENERO'!B250</f>
        <v>Dirección General de Inspección de Reglamentos</v>
      </c>
      <c r="D232" s="314"/>
      <c r="E232" s="300"/>
      <c r="F232" s="302">
        <f>+'ACUM-ENERO'!C250</f>
        <v>10</v>
      </c>
      <c r="G232" s="288">
        <f>+'ACUM-FEBRERO'!B285</f>
        <v>21</v>
      </c>
      <c r="H232" s="288">
        <f>+'ACUM-MARZO'!B269</f>
        <v>22</v>
      </c>
      <c r="I232" s="288">
        <f>+'ACUM-ABRIL'!B339</f>
        <v>18</v>
      </c>
      <c r="J232" s="288">
        <f>+'ACUM-MAYO'!B292</f>
        <v>17</v>
      </c>
      <c r="K232" s="288">
        <f>+'ACUM-JUNIO'!B293</f>
        <v>19</v>
      </c>
      <c r="L232" s="175"/>
      <c r="M232" s="175"/>
      <c r="N232" s="306">
        <f t="shared" si="4"/>
        <v>107</v>
      </c>
      <c r="O232" s="176"/>
      <c r="P232" s="53"/>
      <c r="Q232" s="122"/>
      <c r="R232" s="122"/>
    </row>
    <row r="233" spans="1:18" ht="27.75" customHeight="1" thickBot="1">
      <c r="A233" s="52"/>
      <c r="B233" s="176"/>
      <c r="C233" s="299" t="str">
        <f>+'ACUM-ENERO'!B251</f>
        <v>Dirección General de Obras Públicas</v>
      </c>
      <c r="D233" s="314"/>
      <c r="E233" s="300"/>
      <c r="F233" s="302">
        <f>+'ACUM-ENERO'!C251</f>
        <v>66</v>
      </c>
      <c r="G233" s="288">
        <f>+'ACUM-FEBRERO'!B286</f>
        <v>80</v>
      </c>
      <c r="H233" s="288">
        <f>+'ACUM-MARZO'!B270</f>
        <v>80</v>
      </c>
      <c r="I233" s="288">
        <f>+'ACUM-ABRIL'!B340</f>
        <v>46</v>
      </c>
      <c r="J233" s="288">
        <f>+'ACUM-MAYO'!B293</f>
        <v>71</v>
      </c>
      <c r="K233" s="288">
        <f>+'ACUM-JUNIO'!B294</f>
        <v>83</v>
      </c>
      <c r="L233" s="175"/>
      <c r="M233" s="175"/>
      <c r="N233" s="306">
        <f t="shared" si="4"/>
        <v>426</v>
      </c>
      <c r="O233" s="176"/>
      <c r="P233" s="53"/>
      <c r="Q233" s="122"/>
      <c r="R233" s="122"/>
    </row>
    <row r="234" spans="1:18" ht="31.5" customHeight="1" thickBot="1">
      <c r="A234" s="52"/>
      <c r="B234" s="176"/>
      <c r="C234" s="299" t="str">
        <f>+'ACUM-ENERO'!B252</f>
        <v>Dirección General de Servicios Públicos</v>
      </c>
      <c r="D234" s="314"/>
      <c r="E234" s="300"/>
      <c r="F234" s="302">
        <f>+'ACUM-ENERO'!C252</f>
        <v>18</v>
      </c>
      <c r="G234" s="288">
        <f>+'ACUM-FEBRERO'!B287</f>
        <v>10</v>
      </c>
      <c r="H234" s="288">
        <f>+'ACUM-MARZO'!B271</f>
        <v>13</v>
      </c>
      <c r="I234" s="288">
        <f>+'ACUM-ABRIL'!B341</f>
        <v>10</v>
      </c>
      <c r="J234" s="288">
        <f>+'ACUM-MAYO'!B294</f>
        <v>18</v>
      </c>
      <c r="K234" s="288">
        <f>+'ACUM-JUNIO'!B295</f>
        <v>16</v>
      </c>
      <c r="L234" s="175"/>
      <c r="M234" s="175"/>
      <c r="N234" s="306">
        <f t="shared" si="4"/>
        <v>85</v>
      </c>
      <c r="O234" s="176"/>
      <c r="P234" s="53"/>
      <c r="Q234" s="122"/>
      <c r="R234" s="122"/>
    </row>
    <row r="235" spans="1:18" ht="27" customHeight="1" thickBot="1">
      <c r="A235" s="52"/>
      <c r="B235" s="176"/>
      <c r="C235" s="299" t="str">
        <f>+'ACUM-ENERO'!B253</f>
        <v>Educación Municipal</v>
      </c>
      <c r="D235" s="314"/>
      <c r="E235" s="300"/>
      <c r="F235" s="302">
        <f>+'ACUM-ENERO'!C253</f>
        <v>0</v>
      </c>
      <c r="G235" s="288">
        <f>+'ACUM-FEBRERO'!B288</f>
        <v>3</v>
      </c>
      <c r="H235" s="288">
        <f>+'ACUM-MARZO'!B272</f>
        <v>0</v>
      </c>
      <c r="I235" s="288">
        <f>+'ACUM-ABRIL'!B342</f>
        <v>2</v>
      </c>
      <c r="J235" s="288">
        <f>+'ACUM-MAYO'!B295</f>
        <v>0</v>
      </c>
      <c r="K235" s="288">
        <f>+'ACUM-JUNIO'!B296</f>
        <v>4</v>
      </c>
      <c r="L235" s="175"/>
      <c r="M235" s="175"/>
      <c r="N235" s="306">
        <f t="shared" si="4"/>
        <v>9</v>
      </c>
      <c r="O235" s="176"/>
      <c r="P235" s="53"/>
      <c r="Q235" s="122"/>
      <c r="R235" s="122"/>
    </row>
    <row r="236" spans="1:18" ht="26.25" customHeight="1" thickBot="1">
      <c r="A236" s="52"/>
      <c r="B236" s="176"/>
      <c r="C236" s="299" t="str">
        <f>+'ACUM-ENERO'!B254</f>
        <v>Estacionómetros y Estacionamientos</v>
      </c>
      <c r="D236" s="314"/>
      <c r="E236" s="300"/>
      <c r="F236" s="302">
        <f>+'ACUM-ENERO'!C254</f>
        <v>8</v>
      </c>
      <c r="G236" s="288">
        <f>+'ACUM-FEBRERO'!B289</f>
        <v>5</v>
      </c>
      <c r="H236" s="288">
        <f>+'ACUM-MARZO'!B273</f>
        <v>1</v>
      </c>
      <c r="I236" s="288">
        <f>+'ACUM-ABRIL'!B343</f>
        <v>6</v>
      </c>
      <c r="J236" s="288">
        <f>+'ACUM-MAYO'!B296</f>
        <v>6</v>
      </c>
      <c r="K236" s="288">
        <f>+'ACUM-JUNIO'!B297</f>
        <v>10</v>
      </c>
      <c r="L236" s="175"/>
      <c r="M236" s="175"/>
      <c r="N236" s="306">
        <f t="shared" si="4"/>
        <v>36</v>
      </c>
      <c r="O236" s="176"/>
      <c r="P236" s="53"/>
      <c r="Q236" s="122"/>
      <c r="R236" s="122"/>
    </row>
    <row r="237" spans="1:18" ht="27" customHeight="1" thickBot="1">
      <c r="A237" s="52"/>
      <c r="B237" s="176"/>
      <c r="C237" s="299" t="str">
        <f>+'ACUM-ENERO'!B255</f>
        <v>Instituto de Capacitación y Oferta Educativa</v>
      </c>
      <c r="D237" s="315"/>
      <c r="E237" s="316"/>
      <c r="F237" s="302">
        <f>+'ACUM-ENERO'!C255</f>
        <v>0</v>
      </c>
      <c r="G237" s="288">
        <f>+'ACUM-FEBRERO'!B290</f>
        <v>1</v>
      </c>
      <c r="H237" s="288">
        <f>+'ACUM-MARZO'!B274</f>
        <v>2</v>
      </c>
      <c r="I237" s="288">
        <f>+'ACUM-ABRIL'!B344</f>
        <v>1</v>
      </c>
      <c r="J237" s="288">
        <f>+'ACUM-MAYO'!B297</f>
        <v>1</v>
      </c>
      <c r="K237" s="288">
        <f>+'ACUM-JUNIO'!B298</f>
        <v>3</v>
      </c>
      <c r="L237" s="175"/>
      <c r="M237" s="175"/>
      <c r="N237" s="306">
        <f t="shared" si="4"/>
        <v>8</v>
      </c>
      <c r="O237" s="176"/>
      <c r="P237" s="53"/>
      <c r="Q237" s="122"/>
      <c r="R237" s="122"/>
    </row>
    <row r="238" spans="1:18" ht="27.75" customHeight="1" thickBot="1">
      <c r="A238" s="52"/>
      <c r="B238" s="176"/>
      <c r="C238" s="299" t="str">
        <f>+'ACUM-ENERO'!B256</f>
        <v>Instituto de Cultura</v>
      </c>
      <c r="D238" s="314"/>
      <c r="E238" s="300"/>
      <c r="F238" s="302">
        <f>+'ACUM-ENERO'!C256</f>
        <v>3</v>
      </c>
      <c r="G238" s="288">
        <f>+'ACUM-FEBRERO'!B291</f>
        <v>2</v>
      </c>
      <c r="H238" s="288">
        <f>+'ACUM-MARZO'!B275</f>
        <v>0</v>
      </c>
      <c r="I238" s="288">
        <f>+'ACUM-ABRIL'!B345</f>
        <v>3</v>
      </c>
      <c r="J238" s="288">
        <f>+'ACUM-MAYO'!B298</f>
        <v>3</v>
      </c>
      <c r="K238" s="288">
        <f>+'ACUM-JUNIO'!B299</f>
        <v>3</v>
      </c>
      <c r="L238" s="175"/>
      <c r="M238" s="175"/>
      <c r="N238" s="317">
        <f t="shared" si="4"/>
        <v>14</v>
      </c>
      <c r="O238" s="176"/>
      <c r="P238" s="53"/>
      <c r="Q238" s="122"/>
      <c r="R238" s="122"/>
    </row>
    <row r="239" spans="1:18" ht="15.75" customHeight="1" thickBot="1">
      <c r="A239" s="52"/>
      <c r="B239" s="176"/>
      <c r="C239" s="299" t="str">
        <f>+'ACUM-ENERO'!B257</f>
        <v>Instituto Municipal de la Juventud</v>
      </c>
      <c r="D239" s="314"/>
      <c r="E239" s="300"/>
      <c r="F239" s="302">
        <f>+'ACUM-ENERO'!C257</f>
        <v>0</v>
      </c>
      <c r="G239" s="288">
        <f>+'ACUM-FEBRERO'!B292</f>
        <v>0</v>
      </c>
      <c r="H239" s="288">
        <f>+'ACUM-MARZO'!B276</f>
        <v>0</v>
      </c>
      <c r="I239" s="288">
        <f>+'ACUM-ABRIL'!B346</f>
        <v>0</v>
      </c>
      <c r="J239" s="288">
        <f>+'ACUM-MAYO'!B299</f>
        <v>0</v>
      </c>
      <c r="K239" s="288">
        <f>+'ACUM-JUNIO'!B300</f>
        <v>0</v>
      </c>
      <c r="L239" s="175"/>
      <c r="M239" s="175"/>
      <c r="N239" s="306">
        <f t="shared" si="4"/>
        <v>0</v>
      </c>
      <c r="O239" s="176"/>
      <c r="P239" s="53"/>
      <c r="Q239" s="122"/>
      <c r="R239" s="122"/>
    </row>
    <row r="240" spans="1:18" ht="15.75" customHeight="1" thickBot="1">
      <c r="A240" s="52"/>
      <c r="B240" s="176"/>
      <c r="C240" s="299" t="str">
        <f>+'ACUM-ENERO'!B258</f>
        <v>Instituto Municipal de la Mujer</v>
      </c>
      <c r="D240" s="314"/>
      <c r="E240" s="300"/>
      <c r="F240" s="302">
        <f>+'ACUM-ENERO'!C258</f>
        <v>0</v>
      </c>
      <c r="G240" s="288">
        <f>+'ACUM-FEBRERO'!B293</f>
        <v>0</v>
      </c>
      <c r="H240" s="288">
        <f>+'ACUM-MARZO'!B277</f>
        <v>0</v>
      </c>
      <c r="I240" s="288">
        <f>+'ACUM-ABRIL'!B347</f>
        <v>0</v>
      </c>
      <c r="J240" s="288">
        <f>+'ACUM-MAYO'!B300</f>
        <v>0</v>
      </c>
      <c r="K240" s="288">
        <f>+'ACUM-JUNIO'!B301</f>
        <v>0</v>
      </c>
      <c r="L240" s="175"/>
      <c r="M240" s="175"/>
      <c r="N240" s="306">
        <f t="shared" si="4"/>
        <v>0</v>
      </c>
      <c r="O240" s="176"/>
      <c r="P240" s="53"/>
      <c r="Q240" s="122"/>
      <c r="R240" s="122"/>
    </row>
    <row r="241" spans="1:18" ht="15.75" customHeight="1" thickBot="1">
      <c r="A241" s="52"/>
      <c r="B241" s="176"/>
      <c r="C241" s="299" t="str">
        <f>+'ACUM-ENERO'!B259</f>
        <v>Integración y Dictaminación</v>
      </c>
      <c r="D241" s="314"/>
      <c r="E241" s="300"/>
      <c r="F241" s="302">
        <f>+'ACUM-ENERO'!C259</f>
        <v>2</v>
      </c>
      <c r="G241" s="288">
        <f>+'ACUM-FEBRERO'!B294</f>
        <v>4</v>
      </c>
      <c r="H241" s="288">
        <f>+'ACUM-MARZO'!B278</f>
        <v>5</v>
      </c>
      <c r="I241" s="288">
        <f>+'ACUM-ABRIL'!B348</f>
        <v>1</v>
      </c>
      <c r="J241" s="288">
        <f>+'ACUM-MAYO'!B301</f>
        <v>2</v>
      </c>
      <c r="K241" s="288">
        <f>+'ACUM-JUNIO'!B302</f>
        <v>4</v>
      </c>
      <c r="L241" s="175"/>
      <c r="M241" s="175"/>
      <c r="N241" s="306">
        <f t="shared" ref="N241:N264" si="5">SUM(F241:M241)</f>
        <v>18</v>
      </c>
      <c r="O241" s="176"/>
      <c r="P241" s="53"/>
      <c r="Q241" s="122"/>
      <c r="R241" s="122"/>
    </row>
    <row r="242" spans="1:18" ht="29.25" customHeight="1" thickBot="1">
      <c r="A242" s="52"/>
      <c r="B242" s="176"/>
      <c r="C242" s="299" t="str">
        <f>+'ACUM-ENERO'!B260</f>
        <v>Junta Municipal de Reclutamiento</v>
      </c>
      <c r="D242" s="314"/>
      <c r="E242" s="300"/>
      <c r="F242" s="302">
        <f>+'ACUM-ENERO'!C260</f>
        <v>0</v>
      </c>
      <c r="G242" s="288">
        <f>+'ACUM-FEBRERO'!B295</f>
        <v>0</v>
      </c>
      <c r="H242" s="288">
        <f>+'ACUM-MARZO'!B279</f>
        <v>0</v>
      </c>
      <c r="I242" s="288">
        <f>+'ACUM-ABRIL'!B349</f>
        <v>0</v>
      </c>
      <c r="J242" s="288">
        <f>+'ACUM-MAYO'!B302</f>
        <v>0</v>
      </c>
      <c r="K242" s="288">
        <f>+'ACUM-JUNIO'!B303</f>
        <v>2</v>
      </c>
      <c r="L242" s="175"/>
      <c r="M242" s="175"/>
      <c r="N242" s="317">
        <f t="shared" si="5"/>
        <v>2</v>
      </c>
      <c r="O242" s="176"/>
      <c r="P242" s="53"/>
      <c r="Q242" s="122"/>
      <c r="R242" s="122"/>
    </row>
    <row r="243" spans="1:18" ht="15.75" customHeight="1" thickBot="1">
      <c r="A243" s="52"/>
      <c r="B243" s="176"/>
      <c r="C243" s="299" t="str">
        <f>+'ACUM-ENERO'!B261</f>
        <v>Mantenimiento de Pavimentos</v>
      </c>
      <c r="D243" s="314"/>
      <c r="E243" s="300"/>
      <c r="F243" s="302">
        <f>+'ACUM-ENERO'!C261</f>
        <v>1</v>
      </c>
      <c r="G243" s="288">
        <f>+'ACUM-FEBRERO'!B296</f>
        <v>3</v>
      </c>
      <c r="H243" s="288">
        <f>+'ACUM-MARZO'!B280</f>
        <v>0</v>
      </c>
      <c r="I243" s="288">
        <f>+'ACUM-ABRIL'!B350</f>
        <v>1</v>
      </c>
      <c r="J243" s="288">
        <f>+'ACUM-MAYO'!B303</f>
        <v>3</v>
      </c>
      <c r="K243" s="288">
        <f>+'ACUM-JUNIO'!B304</f>
        <v>5</v>
      </c>
      <c r="L243" s="175"/>
      <c r="M243" s="175"/>
      <c r="N243" s="306">
        <f t="shared" si="5"/>
        <v>13</v>
      </c>
      <c r="O243" s="176"/>
      <c r="P243" s="53"/>
      <c r="Q243" s="122"/>
      <c r="R243" s="122"/>
    </row>
    <row r="244" spans="1:18" ht="15.75" customHeight="1" thickBot="1">
      <c r="A244" s="52"/>
      <c r="B244" s="176"/>
      <c r="C244" s="299" t="str">
        <f>+'ACUM-ENERO'!B262</f>
        <v>Mantenimiento Urbano</v>
      </c>
      <c r="D244" s="314"/>
      <c r="E244" s="300"/>
      <c r="F244" s="302">
        <f>+'ACUM-ENERO'!C262</f>
        <v>1</v>
      </c>
      <c r="G244" s="288">
        <f>+'ACUM-FEBRERO'!B297</f>
        <v>3</v>
      </c>
      <c r="H244" s="288">
        <f>+'ACUM-MARZO'!B281</f>
        <v>0</v>
      </c>
      <c r="I244" s="288">
        <f>+'ACUM-ABRIL'!B351</f>
        <v>0</v>
      </c>
      <c r="J244" s="288">
        <f>+'ACUM-MAYO'!B304</f>
        <v>2</v>
      </c>
      <c r="K244" s="288">
        <f>+'ACUM-JUNIO'!B305</f>
        <v>7</v>
      </c>
      <c r="L244" s="175"/>
      <c r="M244" s="175"/>
      <c r="N244" s="306">
        <f t="shared" si="5"/>
        <v>13</v>
      </c>
      <c r="O244" s="176"/>
      <c r="P244" s="53"/>
      <c r="Q244" s="122"/>
      <c r="R244" s="122"/>
    </row>
    <row r="245" spans="1:18" ht="26.25" customHeight="1" thickBot="1">
      <c r="A245" s="52"/>
      <c r="B245" s="176"/>
      <c r="C245" s="299" t="str">
        <f>+'ACUM-ENERO'!B263</f>
        <v>Oficialía Mayor Administrativa</v>
      </c>
      <c r="D245" s="314"/>
      <c r="E245" s="300"/>
      <c r="F245" s="302">
        <f>+'ACUM-ENERO'!C263</f>
        <v>76</v>
      </c>
      <c r="G245" s="288">
        <f>+'ACUM-FEBRERO'!B298</f>
        <v>58</v>
      </c>
      <c r="H245" s="288">
        <f>+'ACUM-MARZO'!B282</f>
        <v>60</v>
      </c>
      <c r="I245" s="288">
        <f>+'ACUM-ABRIL'!B352</f>
        <v>54</v>
      </c>
      <c r="J245" s="288">
        <f>+'ACUM-MAYO'!B305</f>
        <v>60</v>
      </c>
      <c r="K245" s="288">
        <f>+'ACUM-JUNIO'!B306</f>
        <v>170</v>
      </c>
      <c r="L245" s="175"/>
      <c r="M245" s="175"/>
      <c r="N245" s="317">
        <f t="shared" si="5"/>
        <v>478</v>
      </c>
      <c r="O245" s="176"/>
      <c r="P245" s="53"/>
      <c r="Q245" s="122"/>
      <c r="R245" s="122"/>
    </row>
    <row r="246" spans="1:18" ht="15.75" customHeight="1" thickBot="1">
      <c r="A246" s="52"/>
      <c r="B246" s="176"/>
      <c r="C246" s="299" t="str">
        <f>+'ACUM-ENERO'!B264</f>
        <v>Oficialía Mayor de Padrón y Licencias</v>
      </c>
      <c r="D246" s="314"/>
      <c r="E246" s="300"/>
      <c r="F246" s="302">
        <f>+'ACUM-ENERO'!C264</f>
        <v>44</v>
      </c>
      <c r="G246" s="288">
        <f>+'ACUM-FEBRERO'!B299</f>
        <v>44</v>
      </c>
      <c r="H246" s="288">
        <f>+'ACUM-MARZO'!B283</f>
        <v>37</v>
      </c>
      <c r="I246" s="288">
        <f>+'ACUM-ABRIL'!B353</f>
        <v>30</v>
      </c>
      <c r="J246" s="288">
        <f>+'ACUM-MAYO'!B306</f>
        <v>40</v>
      </c>
      <c r="K246" s="288">
        <f>+'ACUM-JUNIO'!B307</f>
        <v>39</v>
      </c>
      <c r="L246" s="175"/>
      <c r="M246" s="175"/>
      <c r="N246" s="306">
        <f t="shared" si="5"/>
        <v>234</v>
      </c>
      <c r="O246" s="176"/>
      <c r="P246" s="53"/>
      <c r="Q246" s="122"/>
      <c r="R246" s="122"/>
    </row>
    <row r="247" spans="1:18" ht="15.75" customHeight="1" thickBot="1">
      <c r="A247" s="52"/>
      <c r="B247" s="176"/>
      <c r="C247" s="299" t="str">
        <f>+'ACUM-ENERO'!B265</f>
        <v>Parques y Jardines</v>
      </c>
      <c r="D247" s="314"/>
      <c r="E247" s="300"/>
      <c r="F247" s="302">
        <f>+'ACUM-ENERO'!C265</f>
        <v>4</v>
      </c>
      <c r="G247" s="288">
        <f>+'ACUM-FEBRERO'!B300</f>
        <v>3</v>
      </c>
      <c r="H247" s="288">
        <f>+'ACUM-MARZO'!B284</f>
        <v>4</v>
      </c>
      <c r="I247" s="288">
        <f>+'ACUM-ABRIL'!B354</f>
        <v>4</v>
      </c>
      <c r="J247" s="288">
        <f>+'ACUM-MAYO'!B307</f>
        <v>6</v>
      </c>
      <c r="K247" s="288">
        <f>+'ACUM-JUNIO'!B308</f>
        <v>9</v>
      </c>
      <c r="L247" s="175"/>
      <c r="M247" s="175"/>
      <c r="N247" s="306">
        <f t="shared" si="5"/>
        <v>30</v>
      </c>
      <c r="O247" s="176"/>
      <c r="P247" s="53"/>
      <c r="Q247" s="122"/>
      <c r="R247" s="122"/>
    </row>
    <row r="248" spans="1:18" ht="15.75" customHeight="1" thickBot="1">
      <c r="A248" s="52"/>
      <c r="B248" s="176"/>
      <c r="C248" s="299" t="str">
        <f>+'ACUM-ENERO'!B266</f>
        <v>Participación Ciudadana</v>
      </c>
      <c r="D248" s="314"/>
      <c r="E248" s="300"/>
      <c r="F248" s="302">
        <f>+'ACUM-ENERO'!C266</f>
        <v>5</v>
      </c>
      <c r="G248" s="288">
        <f>+'ACUM-FEBRERO'!B301</f>
        <v>7</v>
      </c>
      <c r="H248" s="288">
        <f>+'ACUM-MARZO'!B285</f>
        <v>4</v>
      </c>
      <c r="I248" s="288">
        <f>+'ACUM-ABRIL'!B355</f>
        <v>1</v>
      </c>
      <c r="J248" s="288">
        <f>+'ACUM-MAYO'!B308</f>
        <v>4</v>
      </c>
      <c r="K248" s="288">
        <f>+'ACUM-JUNIO'!B309</f>
        <v>7</v>
      </c>
      <c r="L248" s="175"/>
      <c r="M248" s="175"/>
      <c r="N248" s="306">
        <f t="shared" si="5"/>
        <v>28</v>
      </c>
      <c r="O248" s="176"/>
      <c r="P248" s="53"/>
      <c r="Q248" s="122"/>
      <c r="R248" s="122"/>
    </row>
    <row r="249" spans="1:18" s="122" customFormat="1" ht="15.75" customHeight="1" thickBot="1">
      <c r="A249" s="52"/>
      <c r="B249" s="176"/>
      <c r="C249" s="299" t="str">
        <f>+'ACUM-ENERO'!B267</f>
        <v>Patrimonio Municipal</v>
      </c>
      <c r="D249" s="314"/>
      <c r="E249" s="300"/>
      <c r="F249" s="302">
        <f>+'ACUM-ENERO'!C267</f>
        <v>22</v>
      </c>
      <c r="G249" s="288">
        <f>+'ACUM-FEBRERO'!B302</f>
        <v>14</v>
      </c>
      <c r="H249" s="288">
        <f>+'ACUM-MARZO'!B286</f>
        <v>11</v>
      </c>
      <c r="I249" s="288">
        <f>+'ACUM-ABRIL'!B356</f>
        <v>9</v>
      </c>
      <c r="J249" s="288">
        <f>+'ACUM-MAYO'!B309</f>
        <v>12</v>
      </c>
      <c r="K249" s="288">
        <f>+'ACUM-JUNIO'!B310</f>
        <v>14</v>
      </c>
      <c r="L249" s="175"/>
      <c r="M249" s="175"/>
      <c r="N249" s="306">
        <f t="shared" si="5"/>
        <v>82</v>
      </c>
      <c r="O249" s="176"/>
      <c r="P249" s="53"/>
    </row>
    <row r="250" spans="1:18" ht="15.75" customHeight="1" thickBot="1">
      <c r="A250" s="52"/>
      <c r="B250" s="176"/>
      <c r="C250" s="299" t="str">
        <f>+'ACUM-ENERO'!B268</f>
        <v>Protección al Medio Ambiente</v>
      </c>
      <c r="D250" s="314"/>
      <c r="E250" s="300"/>
      <c r="F250" s="302">
        <f>+'ACUM-ENERO'!C268</f>
        <v>0</v>
      </c>
      <c r="G250" s="288">
        <f>+'ACUM-FEBRERO'!B303</f>
        <v>0</v>
      </c>
      <c r="H250" s="288">
        <f>+'ACUM-MARZO'!B287</f>
        <v>2</v>
      </c>
      <c r="I250" s="288">
        <f>+'ACUM-ABRIL'!B357</f>
        <v>0</v>
      </c>
      <c r="J250" s="288">
        <f>+'ACUM-MAYO'!B310</f>
        <v>0</v>
      </c>
      <c r="K250" s="288">
        <f>+'ACUM-JUNIO'!B311</f>
        <v>0</v>
      </c>
      <c r="L250" s="175"/>
      <c r="M250" s="175"/>
      <c r="N250" s="306">
        <f t="shared" si="5"/>
        <v>2</v>
      </c>
      <c r="O250" s="176"/>
      <c r="P250" s="53"/>
      <c r="Q250" s="122"/>
      <c r="R250" s="122"/>
    </row>
    <row r="251" spans="1:18" ht="15.75" customHeight="1" thickBot="1">
      <c r="A251" s="52"/>
      <c r="B251" s="176"/>
      <c r="C251" s="299" t="str">
        <f>+'ACUM-ENERO'!B269</f>
        <v>Protección Civil y Bomberos</v>
      </c>
      <c r="D251" s="314"/>
      <c r="E251" s="300"/>
      <c r="F251" s="302">
        <f>+'ACUM-ENERO'!C269</f>
        <v>6</v>
      </c>
      <c r="G251" s="288">
        <f>+'ACUM-FEBRERO'!B304</f>
        <v>9</v>
      </c>
      <c r="H251" s="288">
        <f>+'ACUM-MARZO'!B288</f>
        <v>7</v>
      </c>
      <c r="I251" s="288">
        <f>+'ACUM-ABRIL'!B358</f>
        <v>11</v>
      </c>
      <c r="J251" s="288">
        <f>+'ACUM-MAYO'!B311</f>
        <v>11</v>
      </c>
      <c r="K251" s="288">
        <f>+'ACUM-JUNIO'!B312</f>
        <v>6</v>
      </c>
      <c r="L251" s="175"/>
      <c r="M251" s="175"/>
      <c r="N251" s="306">
        <f t="shared" si="5"/>
        <v>50</v>
      </c>
      <c r="O251" s="176"/>
      <c r="P251" s="53"/>
      <c r="Q251" s="122"/>
      <c r="R251" s="122"/>
    </row>
    <row r="252" spans="1:18" ht="15.75" customHeight="1" thickBot="1">
      <c r="A252" s="52"/>
      <c r="B252" s="176"/>
      <c r="C252" s="299" t="str">
        <f>+'ACUM-ENERO'!B270</f>
        <v>Proyectos Estratégicos</v>
      </c>
      <c r="D252" s="314"/>
      <c r="E252" s="300"/>
      <c r="F252" s="302">
        <f>+'ACUM-ENERO'!C270</f>
        <v>0</v>
      </c>
      <c r="G252" s="288">
        <f>+'ACUM-FEBRERO'!B305</f>
        <v>0</v>
      </c>
      <c r="H252" s="288">
        <f>+'ACUM-MARZO'!B289</f>
        <v>5</v>
      </c>
      <c r="I252" s="288">
        <f>+'ACUM-ABRIL'!B359</f>
        <v>0</v>
      </c>
      <c r="J252" s="288">
        <f>+'ACUM-MAYO'!B312</f>
        <v>1</v>
      </c>
      <c r="K252" s="288">
        <f>+'ACUM-JUNIO'!B313</f>
        <v>3</v>
      </c>
      <c r="L252" s="175"/>
      <c r="M252" s="175"/>
      <c r="N252" s="306">
        <f t="shared" si="5"/>
        <v>9</v>
      </c>
      <c r="O252" s="176"/>
      <c r="P252" s="53"/>
      <c r="Q252" s="122"/>
      <c r="R252" s="122"/>
    </row>
    <row r="253" spans="1:18" ht="15.75" customHeight="1" thickBot="1">
      <c r="A253" s="52"/>
      <c r="B253" s="176"/>
      <c r="C253" s="299" t="str">
        <f>+'ACUM-ENERO'!B271</f>
        <v>Rastros Municipales</v>
      </c>
      <c r="D253" s="314"/>
      <c r="E253" s="300"/>
      <c r="F253" s="302">
        <f>+'ACUM-ENERO'!C271</f>
        <v>0</v>
      </c>
      <c r="G253" s="288">
        <f>+'ACUM-FEBRERO'!B306</f>
        <v>1</v>
      </c>
      <c r="H253" s="288">
        <f>+'ACUM-MARZO'!B290</f>
        <v>0</v>
      </c>
      <c r="I253" s="288">
        <f>+'ACUM-ABRIL'!B360</f>
        <v>0</v>
      </c>
      <c r="J253" s="288">
        <f>+'ACUM-MAYO'!B313</f>
        <v>0</v>
      </c>
      <c r="K253" s="288">
        <f>+'ACUM-JUNIO'!B314</f>
        <v>4</v>
      </c>
      <c r="L253" s="175"/>
      <c r="M253" s="175"/>
      <c r="N253" s="306">
        <f t="shared" si="5"/>
        <v>5</v>
      </c>
      <c r="O253" s="176"/>
      <c r="P253" s="53"/>
      <c r="Q253" s="122"/>
      <c r="R253" s="122"/>
    </row>
    <row r="254" spans="1:18" s="122" customFormat="1" ht="16.5" customHeight="1" thickBot="1">
      <c r="A254" s="52"/>
      <c r="B254" s="176"/>
      <c r="C254" s="299" t="str">
        <f>+'ACUM-ENERO'!B272</f>
        <v>Regidores</v>
      </c>
      <c r="D254" s="315"/>
      <c r="E254" s="316"/>
      <c r="F254" s="302">
        <f>+'ACUM-ENERO'!C272</f>
        <v>0</v>
      </c>
      <c r="G254" s="288">
        <f>+'ACUM-FEBRERO'!B307</f>
        <v>0</v>
      </c>
      <c r="H254" s="288">
        <f>+'ACUM-MARZO'!B291</f>
        <v>1</v>
      </c>
      <c r="I254" s="288">
        <f>+'ACUM-ABRIL'!B361</f>
        <v>1</v>
      </c>
      <c r="J254" s="288">
        <f>+'ACUM-MAYO'!B314</f>
        <v>1</v>
      </c>
      <c r="K254" s="288">
        <f>+'ACUM-JUNIO'!B315</f>
        <v>0</v>
      </c>
      <c r="L254" s="175"/>
      <c r="M254" s="175"/>
      <c r="N254" s="317">
        <f t="shared" si="5"/>
        <v>3</v>
      </c>
      <c r="O254" s="176"/>
      <c r="P254" s="53"/>
    </row>
    <row r="255" spans="1:18" ht="15.75" customHeight="1" thickBot="1">
      <c r="A255" s="52"/>
      <c r="B255" s="176"/>
      <c r="C255" s="299" t="str">
        <f>+'ACUM-ENERO'!B273</f>
        <v>Registro Civil</v>
      </c>
      <c r="D255" s="314"/>
      <c r="E255" s="300"/>
      <c r="F255" s="302">
        <f>+'ACUM-ENERO'!C273</f>
        <v>0</v>
      </c>
      <c r="G255" s="288">
        <f>+'ACUM-FEBRERO'!B308</f>
        <v>0</v>
      </c>
      <c r="H255" s="288">
        <f>+'ACUM-MARZO'!B292</f>
        <v>1</v>
      </c>
      <c r="I255" s="288">
        <f>+'ACUM-ABRIL'!B362</f>
        <v>1</v>
      </c>
      <c r="J255" s="288">
        <f>+'ACUM-MAYO'!B315</f>
        <v>0</v>
      </c>
      <c r="K255" s="288">
        <f>+'ACUM-JUNIO'!B316</f>
        <v>2</v>
      </c>
      <c r="L255" s="175"/>
      <c r="M255" s="175"/>
      <c r="N255" s="306">
        <f t="shared" si="5"/>
        <v>4</v>
      </c>
      <c r="O255" s="176"/>
      <c r="P255" s="53"/>
      <c r="Q255" s="122"/>
      <c r="R255" s="122"/>
    </row>
    <row r="256" spans="1:18" ht="15.75" customHeight="1" thickBot="1">
      <c r="A256" s="52"/>
      <c r="B256" s="176"/>
      <c r="C256" s="299" t="str">
        <f>+'ACUM-ENERO'!B274</f>
        <v>Relaciones Exteriores</v>
      </c>
      <c r="D256" s="314"/>
      <c r="E256" s="300"/>
      <c r="F256" s="302">
        <f>+'ACUM-ENERO'!C274</f>
        <v>0</v>
      </c>
      <c r="G256" s="288">
        <f>+'ACUM-FEBRERO'!B309</f>
        <v>0</v>
      </c>
      <c r="H256" s="288">
        <f>+'ACUM-MARZO'!B293</f>
        <v>0</v>
      </c>
      <c r="I256" s="288">
        <f>+'ACUM-ABRIL'!B363</f>
        <v>0</v>
      </c>
      <c r="J256" s="288">
        <f>+'ACUM-MAYO'!B316</f>
        <v>0</v>
      </c>
      <c r="K256" s="288">
        <f>+'ACUM-JUNIO'!B317</f>
        <v>3</v>
      </c>
      <c r="L256" s="175"/>
      <c r="M256" s="175"/>
      <c r="N256" s="306">
        <f t="shared" si="5"/>
        <v>3</v>
      </c>
      <c r="O256" s="176"/>
      <c r="P256" s="53"/>
      <c r="Q256" s="122"/>
      <c r="R256" s="122"/>
    </row>
    <row r="257" spans="1:19" ht="15.75" customHeight="1" thickBot="1">
      <c r="A257" s="52"/>
      <c r="B257" s="176"/>
      <c r="C257" s="299" t="str">
        <f>+'ACUM-ENERO'!B275</f>
        <v>Relaciones Públicas</v>
      </c>
      <c r="D257" s="314"/>
      <c r="E257" s="300"/>
      <c r="F257" s="302">
        <f>+'ACUM-ENERO'!C275</f>
        <v>2</v>
      </c>
      <c r="G257" s="288">
        <f>+'ACUM-FEBRERO'!B310</f>
        <v>0</v>
      </c>
      <c r="H257" s="288">
        <f>+'ACUM-MARZO'!B294</f>
        <v>0</v>
      </c>
      <c r="I257" s="288">
        <f>+'ACUM-ABRIL'!B364</f>
        <v>1</v>
      </c>
      <c r="J257" s="288">
        <f>+'ACUM-MAYO'!B317</f>
        <v>0</v>
      </c>
      <c r="K257" s="288">
        <f>+'ACUM-JUNIO'!B318</f>
        <v>3</v>
      </c>
      <c r="L257" s="175"/>
      <c r="M257" s="175"/>
      <c r="N257" s="306">
        <f t="shared" si="5"/>
        <v>6</v>
      </c>
      <c r="O257" s="176"/>
      <c r="P257" s="53"/>
      <c r="Q257" s="122"/>
      <c r="R257" s="122"/>
    </row>
    <row r="258" spans="1:19" ht="15.75" customHeight="1" thickBot="1">
      <c r="A258" s="52"/>
      <c r="B258" s="176"/>
      <c r="C258" s="299" t="str">
        <f>+'ACUM-ENERO'!B276</f>
        <v>Sanidad Animal</v>
      </c>
      <c r="D258" s="314"/>
      <c r="E258" s="300"/>
      <c r="F258" s="302">
        <f>+'ACUM-ENERO'!C276</f>
        <v>0</v>
      </c>
      <c r="G258" s="288">
        <f>+'ACUM-FEBRERO'!B311</f>
        <v>0</v>
      </c>
      <c r="H258" s="288">
        <f>+'ACUM-MARZO'!B295</f>
        <v>0</v>
      </c>
      <c r="I258" s="288">
        <f>+'ACUM-ABRIL'!B365</f>
        <v>0</v>
      </c>
      <c r="J258" s="288">
        <f>+'ACUM-MAYO'!B318</f>
        <v>0</v>
      </c>
      <c r="K258" s="288">
        <f>+'ACUM-JUNIO'!B319</f>
        <v>1</v>
      </c>
      <c r="L258" s="175"/>
      <c r="M258" s="175"/>
      <c r="N258" s="306">
        <f t="shared" si="5"/>
        <v>1</v>
      </c>
      <c r="O258" s="176"/>
      <c r="P258" s="53"/>
      <c r="Q258" s="122"/>
      <c r="R258" s="122"/>
    </row>
    <row r="259" spans="1:19" ht="15.75" customHeight="1" thickBot="1">
      <c r="A259" s="52"/>
      <c r="B259" s="176"/>
      <c r="C259" s="299" t="str">
        <f>+'ACUM-ENERO'!B277</f>
        <v>Secretaria del Ayuntamiento</v>
      </c>
      <c r="D259" s="314"/>
      <c r="E259" s="300"/>
      <c r="F259" s="302">
        <f>+'ACUM-ENERO'!C277</f>
        <v>0</v>
      </c>
      <c r="G259" s="288">
        <f>+'ACUM-FEBRERO'!B312</f>
        <v>0</v>
      </c>
      <c r="H259" s="288">
        <f>+'ACUM-MARZO'!B296</f>
        <v>1</v>
      </c>
      <c r="I259" s="288">
        <f>+'ACUM-ABRIL'!B366</f>
        <v>3</v>
      </c>
      <c r="J259" s="288">
        <f>+'ACUM-MAYO'!B319</f>
        <v>1</v>
      </c>
      <c r="K259" s="288">
        <f>+'ACUM-JUNIO'!B320</f>
        <v>2</v>
      </c>
      <c r="L259" s="175"/>
      <c r="M259" s="175"/>
      <c r="N259" s="306">
        <f t="shared" si="5"/>
        <v>7</v>
      </c>
      <c r="O259" s="176"/>
      <c r="P259" s="53"/>
      <c r="Q259" s="122"/>
      <c r="R259" s="122"/>
    </row>
    <row r="260" spans="1:19" ht="15.75" customHeight="1" thickBot="1">
      <c r="A260" s="52"/>
      <c r="B260" s="176"/>
      <c r="C260" s="299" t="str">
        <f>+'ACUM-ENERO'!B278</f>
        <v>Secretaría Particular</v>
      </c>
      <c r="D260" s="314"/>
      <c r="E260" s="300"/>
      <c r="F260" s="302">
        <f>+'ACUM-ENERO'!C278</f>
        <v>2</v>
      </c>
      <c r="G260" s="288">
        <f>+'ACUM-FEBRERO'!B313</f>
        <v>3</v>
      </c>
      <c r="H260" s="288">
        <f>+'ACUM-MARZO'!B297</f>
        <v>1</v>
      </c>
      <c r="I260" s="288">
        <f>+'ACUM-ABRIL'!B367</f>
        <v>2</v>
      </c>
      <c r="J260" s="288">
        <f>+'ACUM-MAYO'!B320</f>
        <v>4</v>
      </c>
      <c r="K260" s="288">
        <f>+'ACUM-JUNIO'!B321</f>
        <v>5</v>
      </c>
      <c r="L260" s="175"/>
      <c r="M260" s="175"/>
      <c r="N260" s="306">
        <f t="shared" si="5"/>
        <v>17</v>
      </c>
      <c r="O260" s="176"/>
      <c r="P260" s="53"/>
      <c r="Q260" s="122"/>
      <c r="R260" s="122"/>
    </row>
    <row r="261" spans="1:19" ht="15.75" customHeight="1" thickBot="1">
      <c r="A261" s="52"/>
      <c r="B261" s="176"/>
      <c r="C261" s="299" t="str">
        <f>+'ACUM-ENERO'!B279</f>
        <v>Sindicatura</v>
      </c>
      <c r="D261" s="314"/>
      <c r="E261" s="300"/>
      <c r="F261" s="302">
        <f>+'ACUM-ENERO'!C279</f>
        <v>14</v>
      </c>
      <c r="G261" s="288">
        <f>+'ACUM-FEBRERO'!B314</f>
        <v>17</v>
      </c>
      <c r="H261" s="288">
        <f>+'ACUM-MARZO'!B298</f>
        <v>22</v>
      </c>
      <c r="I261" s="288">
        <f>+'ACUM-ABRIL'!B368</f>
        <v>19</v>
      </c>
      <c r="J261" s="288">
        <f>+'ACUM-MAYO'!B321</f>
        <v>11</v>
      </c>
      <c r="K261" s="288">
        <f>+'ACUM-JUNIO'!B322</f>
        <v>32</v>
      </c>
      <c r="L261" s="175"/>
      <c r="M261" s="175"/>
      <c r="N261" s="306">
        <f t="shared" si="5"/>
        <v>115</v>
      </c>
      <c r="O261" s="176"/>
      <c r="P261" s="53"/>
      <c r="Q261" s="122"/>
      <c r="R261" s="122"/>
    </row>
    <row r="262" spans="1:19" ht="15.75" customHeight="1" thickBot="1">
      <c r="A262" s="52"/>
      <c r="B262" s="176"/>
      <c r="C262" s="299" t="str">
        <f>+'ACUM-ENERO'!B280</f>
        <v>Tesorería</v>
      </c>
      <c r="D262" s="314"/>
      <c r="E262" s="300"/>
      <c r="F262" s="302">
        <f>+'ACUM-ENERO'!C280</f>
        <v>51</v>
      </c>
      <c r="G262" s="288">
        <f>+'ACUM-FEBRERO'!B315</f>
        <v>51</v>
      </c>
      <c r="H262" s="288">
        <f>+'ACUM-MARZO'!B299</f>
        <v>40</v>
      </c>
      <c r="I262" s="288">
        <f>+'ACUM-ABRIL'!B369</f>
        <v>54</v>
      </c>
      <c r="J262" s="288">
        <f>+'ACUM-MAYO'!B322</f>
        <v>40</v>
      </c>
      <c r="K262" s="288">
        <f>+'ACUM-JUNIO'!B323</f>
        <v>95</v>
      </c>
      <c r="L262" s="175"/>
      <c r="M262" s="175"/>
      <c r="N262" s="306">
        <f t="shared" si="5"/>
        <v>331</v>
      </c>
      <c r="O262" s="176"/>
      <c r="P262" s="53"/>
      <c r="Q262" s="122"/>
      <c r="R262" s="122"/>
    </row>
    <row r="263" spans="1:19" ht="15.75" customHeight="1" thickBot="1">
      <c r="A263" s="52"/>
      <c r="B263" s="176"/>
      <c r="C263" s="299" t="str">
        <f>+'ACUM-ENERO'!B281</f>
        <v>Transparencia y Acceso a la Información</v>
      </c>
      <c r="D263" s="314"/>
      <c r="E263" s="300"/>
      <c r="F263" s="302">
        <f>+'ACUM-ENERO'!C281</f>
        <v>2</v>
      </c>
      <c r="G263" s="288">
        <f>+'ACUM-FEBRERO'!B316</f>
        <v>3</v>
      </c>
      <c r="H263" s="288">
        <f>+'ACUM-MARZO'!B300</f>
        <v>4</v>
      </c>
      <c r="I263" s="288">
        <f>+'ACUM-ABRIL'!B370</f>
        <v>29</v>
      </c>
      <c r="J263" s="288">
        <f>+'ACUM-MAYO'!B323</f>
        <v>2</v>
      </c>
      <c r="K263" s="288">
        <f>+'ACUM-JUNIO'!B324</f>
        <v>3</v>
      </c>
      <c r="L263" s="175"/>
      <c r="M263" s="175"/>
      <c r="N263" s="306">
        <f t="shared" si="5"/>
        <v>43</v>
      </c>
      <c r="O263" s="176"/>
      <c r="P263" s="53"/>
      <c r="Q263" s="122"/>
      <c r="R263" s="122"/>
      <c r="S263" s="122"/>
    </row>
    <row r="264" spans="1:19" s="122" customFormat="1" ht="15.75" customHeight="1" thickBot="1">
      <c r="A264" s="52"/>
      <c r="B264" s="176"/>
      <c r="C264" s="299" t="str">
        <f>+'ACUM-ENERO'!B282</f>
        <v>Vinculación Asuntos Religiosos</v>
      </c>
      <c r="D264" s="314"/>
      <c r="E264" s="300"/>
      <c r="F264" s="302">
        <f>+'ACUM-ENERO'!C282</f>
        <v>0</v>
      </c>
      <c r="G264" s="288">
        <f>+'ACUM-FEBRERO'!B317</f>
        <v>0</v>
      </c>
      <c r="H264" s="288">
        <f>+'ACUM-MARZO'!B301</f>
        <v>0</v>
      </c>
      <c r="I264" s="288">
        <f>+'ACUM-ABRIL'!B371</f>
        <v>0</v>
      </c>
      <c r="J264" s="288">
        <f>+'ACUM-MAYO'!B324</f>
        <v>0</v>
      </c>
      <c r="K264" s="288">
        <f>+'ACUM-JUNIO'!B325</f>
        <v>2</v>
      </c>
      <c r="L264" s="175"/>
      <c r="M264" s="175"/>
      <c r="N264" s="306">
        <f t="shared" si="5"/>
        <v>2</v>
      </c>
      <c r="O264" s="176"/>
      <c r="P264" s="53"/>
    </row>
    <row r="265" spans="1:19" ht="16.5" thickBot="1">
      <c r="A265" s="52"/>
      <c r="B265" s="176"/>
      <c r="C265" s="175"/>
      <c r="D265" s="175"/>
      <c r="E265" s="175"/>
      <c r="F265" s="195">
        <f>SUM(F209:F263)</f>
        <v>459</v>
      </c>
      <c r="G265" s="195">
        <f t="shared" ref="G265:J265" si="6">SUM(G209:G263)</f>
        <v>472</v>
      </c>
      <c r="H265" s="195">
        <f t="shared" si="6"/>
        <v>453</v>
      </c>
      <c r="I265" s="195">
        <f t="shared" si="6"/>
        <v>444</v>
      </c>
      <c r="J265" s="195">
        <f t="shared" si="6"/>
        <v>418</v>
      </c>
      <c r="K265" s="195">
        <f>SUM(K209:K264)</f>
        <v>694</v>
      </c>
      <c r="L265" s="175"/>
      <c r="M265" s="175"/>
      <c r="N265" s="194">
        <f>SUM(N209:N264)</f>
        <v>2940</v>
      </c>
      <c r="O265" s="176"/>
      <c r="P265" s="53"/>
      <c r="Q265" s="122"/>
      <c r="R265" s="122"/>
      <c r="S265" s="122"/>
    </row>
    <row r="266" spans="1:19" s="122" customFormat="1" ht="15.75">
      <c r="A266" s="52"/>
      <c r="B266" s="176"/>
      <c r="C266" s="175"/>
      <c r="D266" s="175"/>
      <c r="E266" s="175"/>
      <c r="F266" s="192"/>
      <c r="G266" s="192"/>
      <c r="H266" s="192"/>
      <c r="I266" s="192"/>
      <c r="J266" s="192"/>
      <c r="K266" s="192"/>
      <c r="L266" s="175"/>
      <c r="M266" s="175"/>
      <c r="N266" s="193"/>
      <c r="O266" s="176"/>
      <c r="P266" s="53"/>
    </row>
    <row r="267" spans="1:19" ht="15" customHeight="1">
      <c r="A267" s="52"/>
      <c r="B267" s="689"/>
      <c r="C267" s="689"/>
      <c r="D267" s="689"/>
      <c r="E267" s="689"/>
      <c r="F267" s="689"/>
      <c r="G267" s="689"/>
      <c r="H267" s="689"/>
      <c r="I267" s="689"/>
      <c r="J267" s="689"/>
      <c r="K267" s="689"/>
      <c r="L267" s="689"/>
      <c r="M267" s="689"/>
      <c r="N267" s="689"/>
      <c r="O267" s="689"/>
      <c r="P267" s="53"/>
      <c r="Q267" s="122"/>
      <c r="R267" s="122"/>
      <c r="S267" s="122"/>
    </row>
    <row r="268" spans="1:19" ht="15.75" thickBot="1">
      <c r="A268" s="52"/>
      <c r="B268" s="175"/>
      <c r="C268" s="175"/>
      <c r="D268" s="175"/>
      <c r="E268" s="175"/>
      <c r="F268" s="175"/>
      <c r="G268" s="175"/>
      <c r="H268" s="175"/>
      <c r="I268" s="175"/>
      <c r="J268" s="175"/>
      <c r="K268" s="175"/>
      <c r="L268" s="175"/>
      <c r="M268" s="175"/>
      <c r="N268" s="175"/>
      <c r="O268" s="175"/>
      <c r="P268" s="53"/>
      <c r="Q268" s="122"/>
      <c r="R268" s="122"/>
      <c r="S268" s="122"/>
    </row>
    <row r="269" spans="1:19" ht="15.75" thickBot="1">
      <c r="A269" s="52"/>
      <c r="B269" s="690" t="s">
        <v>182</v>
      </c>
      <c r="C269" s="691"/>
      <c r="D269" s="691"/>
      <c r="E269" s="691"/>
      <c r="F269" s="691"/>
      <c r="G269" s="691"/>
      <c r="H269" s="691"/>
      <c r="I269" s="691"/>
      <c r="J269" s="691"/>
      <c r="K269" s="691"/>
      <c r="L269" s="691"/>
      <c r="M269" s="691"/>
      <c r="N269" s="691"/>
      <c r="O269" s="691"/>
      <c r="P269" s="53"/>
      <c r="Q269" s="122"/>
      <c r="R269" s="122"/>
      <c r="S269" s="122"/>
    </row>
    <row r="270" spans="1:19">
      <c r="A270" s="52"/>
      <c r="B270" s="175"/>
      <c r="C270" s="175"/>
      <c r="D270" s="175"/>
      <c r="E270" s="175"/>
      <c r="F270" s="175"/>
      <c r="G270" s="175"/>
      <c r="H270" s="175"/>
      <c r="I270" s="175"/>
      <c r="J270" s="175"/>
      <c r="K270" s="175"/>
      <c r="L270" s="175"/>
      <c r="M270" s="175"/>
      <c r="N270" s="175"/>
      <c r="O270" s="175"/>
      <c r="P270" s="53"/>
      <c r="Q270" s="122"/>
      <c r="R270" s="122"/>
      <c r="S270" s="122"/>
    </row>
    <row r="271" spans="1:19">
      <c r="A271" s="52"/>
      <c r="B271" s="175"/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53"/>
      <c r="Q271" s="122"/>
      <c r="R271" s="122"/>
      <c r="S271" s="122"/>
    </row>
    <row r="272" spans="1:19">
      <c r="A272" s="52"/>
      <c r="B272" s="175"/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175"/>
      <c r="P272" s="53"/>
      <c r="Q272" s="122"/>
      <c r="R272" s="122"/>
      <c r="S272" s="122"/>
    </row>
    <row r="273" spans="1:19">
      <c r="A273" s="52"/>
      <c r="B273" s="175"/>
      <c r="C273" s="175"/>
      <c r="D273" s="175"/>
      <c r="E273" s="175"/>
      <c r="F273" s="175"/>
      <c r="G273" s="175"/>
      <c r="H273" s="175"/>
      <c r="I273" s="175"/>
      <c r="J273" s="175"/>
      <c r="K273" s="175"/>
      <c r="L273" s="175"/>
      <c r="M273" s="175"/>
      <c r="N273" s="175"/>
      <c r="O273" s="175"/>
      <c r="P273" s="53"/>
      <c r="Q273" s="122"/>
      <c r="R273" s="122"/>
      <c r="S273" s="122"/>
    </row>
    <row r="274" spans="1:19">
      <c r="A274" s="52"/>
      <c r="B274" s="175"/>
      <c r="C274" s="175"/>
      <c r="D274" s="175"/>
      <c r="E274" s="175"/>
      <c r="F274" s="175"/>
      <c r="G274" s="175"/>
      <c r="H274" s="175"/>
      <c r="I274" s="175"/>
      <c r="J274" s="175"/>
      <c r="K274" s="175"/>
      <c r="L274" s="175"/>
      <c r="M274" s="175"/>
      <c r="N274" s="175"/>
      <c r="O274" s="175"/>
      <c r="P274" s="53"/>
      <c r="Q274" s="122"/>
      <c r="R274" s="122"/>
      <c r="S274" s="122"/>
    </row>
    <row r="275" spans="1:19">
      <c r="A275" s="52"/>
      <c r="B275" s="175"/>
      <c r="C275" s="175"/>
      <c r="D275" s="175"/>
      <c r="E275" s="175"/>
      <c r="F275" s="175"/>
      <c r="G275" s="175"/>
      <c r="H275" s="175"/>
      <c r="I275" s="175"/>
      <c r="J275" s="175"/>
      <c r="K275" s="175"/>
      <c r="L275" s="175"/>
      <c r="M275" s="175"/>
      <c r="N275" s="175"/>
      <c r="O275" s="175"/>
      <c r="P275" s="53"/>
      <c r="Q275" s="122"/>
      <c r="R275" s="122"/>
      <c r="S275" s="122"/>
    </row>
    <row r="276" spans="1:19">
      <c r="A276" s="52"/>
      <c r="B276" s="175"/>
      <c r="C276" s="175"/>
      <c r="D276" s="175"/>
      <c r="E276" s="175"/>
      <c r="F276" s="175"/>
      <c r="G276" s="175"/>
      <c r="H276" s="175"/>
      <c r="I276" s="175"/>
      <c r="J276" s="175"/>
      <c r="K276" s="175"/>
      <c r="L276" s="175"/>
      <c r="M276" s="175"/>
      <c r="N276" s="175"/>
      <c r="O276" s="175"/>
      <c r="P276" s="53"/>
      <c r="Q276" s="122"/>
      <c r="R276" s="122"/>
      <c r="S276" s="122"/>
    </row>
    <row r="277" spans="1:19">
      <c r="A277" s="52"/>
      <c r="B277" s="175"/>
      <c r="C277" s="175"/>
      <c r="D277" s="175"/>
      <c r="E277" s="175"/>
      <c r="F277" s="175"/>
      <c r="G277" s="175"/>
      <c r="H277" s="175"/>
      <c r="I277" s="175"/>
      <c r="J277" s="175"/>
      <c r="K277" s="175"/>
      <c r="L277" s="175"/>
      <c r="M277" s="175"/>
      <c r="N277" s="175"/>
      <c r="O277" s="175"/>
      <c r="P277" s="53"/>
      <c r="Q277" s="122"/>
      <c r="R277" s="122"/>
      <c r="S277" s="122"/>
    </row>
    <row r="278" spans="1:19">
      <c r="A278" s="52"/>
      <c r="B278" s="175"/>
      <c r="C278" s="175"/>
      <c r="D278" s="175"/>
      <c r="E278" s="175"/>
      <c r="F278" s="175"/>
      <c r="G278" s="175"/>
      <c r="H278" s="175"/>
      <c r="I278" s="175"/>
      <c r="J278" s="175"/>
      <c r="K278" s="175"/>
      <c r="L278" s="175"/>
      <c r="M278" s="175"/>
      <c r="N278" s="175"/>
      <c r="O278" s="175"/>
      <c r="P278" s="53"/>
      <c r="Q278" s="122"/>
      <c r="R278" s="122"/>
      <c r="S278" s="122"/>
    </row>
    <row r="279" spans="1:19">
      <c r="A279" s="52"/>
      <c r="B279" s="175"/>
      <c r="C279" s="175"/>
      <c r="D279" s="175"/>
      <c r="E279" s="175"/>
      <c r="F279" s="175"/>
      <c r="G279" s="175"/>
      <c r="H279" s="175"/>
      <c r="I279" s="175"/>
      <c r="J279" s="175"/>
      <c r="K279" s="175"/>
      <c r="L279" s="175"/>
      <c r="M279" s="175"/>
      <c r="N279" s="175"/>
      <c r="O279" s="175"/>
      <c r="P279" s="53"/>
      <c r="Q279" s="122"/>
      <c r="R279" s="122"/>
      <c r="S279" s="122"/>
    </row>
    <row r="280" spans="1:19">
      <c r="A280" s="52"/>
      <c r="B280" s="175"/>
      <c r="C280" s="175"/>
      <c r="D280" s="175"/>
      <c r="E280" s="175"/>
      <c r="F280" s="175"/>
      <c r="G280" s="175"/>
      <c r="H280" s="175"/>
      <c r="I280" s="175"/>
      <c r="J280" s="175"/>
      <c r="K280" s="175"/>
      <c r="L280" s="175"/>
      <c r="M280" s="175"/>
      <c r="N280" s="175"/>
      <c r="O280" s="175"/>
      <c r="P280" s="53"/>
      <c r="Q280" s="122"/>
      <c r="R280" s="122"/>
      <c r="S280" s="122"/>
    </row>
    <row r="281" spans="1:19">
      <c r="A281" s="52"/>
      <c r="B281" s="175"/>
      <c r="C281" s="175"/>
      <c r="D281" s="175"/>
      <c r="E281" s="175"/>
      <c r="F281" s="175"/>
      <c r="G281" s="175"/>
      <c r="H281" s="175"/>
      <c r="I281" s="175"/>
      <c r="J281" s="175"/>
      <c r="K281" s="175"/>
      <c r="L281" s="175"/>
      <c r="M281" s="175"/>
      <c r="N281" s="175"/>
      <c r="O281" s="175"/>
      <c r="P281" s="53"/>
      <c r="Q281" s="122"/>
      <c r="R281" s="122"/>
      <c r="S281" s="122"/>
    </row>
    <row r="282" spans="1:19">
      <c r="A282" s="52"/>
      <c r="B282" s="175"/>
      <c r="C282" s="175"/>
      <c r="D282" s="175"/>
      <c r="E282" s="175"/>
      <c r="F282" s="175"/>
      <c r="G282" s="175"/>
      <c r="H282" s="175"/>
      <c r="I282" s="175"/>
      <c r="J282" s="175"/>
      <c r="K282" s="175"/>
      <c r="L282" s="175"/>
      <c r="M282" s="175"/>
      <c r="N282" s="175"/>
      <c r="O282" s="175"/>
      <c r="P282" s="53"/>
      <c r="Q282" s="122"/>
      <c r="R282" s="122"/>
      <c r="S282" s="122"/>
    </row>
    <row r="283" spans="1:19">
      <c r="A283" s="52"/>
      <c r="B283" s="175"/>
      <c r="C283" s="175"/>
      <c r="D283" s="175"/>
      <c r="E283" s="175"/>
      <c r="F283" s="175"/>
      <c r="G283" s="175"/>
      <c r="H283" s="175"/>
      <c r="I283" s="175"/>
      <c r="J283" s="175"/>
      <c r="K283" s="175"/>
      <c r="L283" s="175"/>
      <c r="M283" s="175"/>
      <c r="N283" s="175"/>
      <c r="O283" s="175"/>
      <c r="P283" s="53"/>
      <c r="Q283" s="122"/>
      <c r="R283" s="122"/>
      <c r="S283" s="122"/>
    </row>
    <row r="284" spans="1:19">
      <c r="A284" s="52"/>
      <c r="B284" s="175"/>
      <c r="C284" s="175"/>
      <c r="D284" s="175"/>
      <c r="E284" s="175"/>
      <c r="F284" s="175"/>
      <c r="G284" s="175"/>
      <c r="H284" s="175"/>
      <c r="I284" s="175"/>
      <c r="J284" s="175"/>
      <c r="K284" s="175"/>
      <c r="L284" s="175"/>
      <c r="M284" s="175"/>
      <c r="N284" s="175"/>
      <c r="O284" s="175"/>
      <c r="P284" s="53"/>
      <c r="Q284" s="122"/>
      <c r="R284" s="122"/>
      <c r="S284" s="122"/>
    </row>
    <row r="285" spans="1:19">
      <c r="A285" s="52"/>
      <c r="B285" s="175"/>
      <c r="C285" s="175"/>
      <c r="D285" s="175"/>
      <c r="E285" s="175"/>
      <c r="F285" s="175"/>
      <c r="G285" s="175"/>
      <c r="H285" s="175"/>
      <c r="I285" s="175"/>
      <c r="J285" s="175"/>
      <c r="K285" s="175"/>
      <c r="L285" s="175"/>
      <c r="M285" s="175"/>
      <c r="N285" s="175"/>
      <c r="O285" s="175"/>
      <c r="P285" s="53"/>
      <c r="Q285" s="122"/>
      <c r="R285" s="122"/>
      <c r="S285" s="122"/>
    </row>
    <row r="286" spans="1:19">
      <c r="A286" s="52"/>
      <c r="B286" s="175"/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53"/>
      <c r="Q286" s="122"/>
      <c r="R286" s="122"/>
      <c r="S286" s="122"/>
    </row>
    <row r="287" spans="1:19">
      <c r="A287" s="52"/>
      <c r="B287" s="175"/>
      <c r="C287" s="175"/>
      <c r="D287" s="175"/>
      <c r="E287" s="175"/>
      <c r="F287" s="175"/>
      <c r="G287" s="175"/>
      <c r="H287" s="175"/>
      <c r="I287" s="175"/>
      <c r="J287" s="175"/>
      <c r="K287" s="175"/>
      <c r="L287" s="175"/>
      <c r="M287" s="175"/>
      <c r="N287" s="175"/>
      <c r="O287" s="175"/>
      <c r="P287" s="53"/>
      <c r="Q287" s="122"/>
      <c r="R287" s="122"/>
      <c r="S287" s="122"/>
    </row>
    <row r="288" spans="1:19">
      <c r="A288" s="52"/>
      <c r="B288" s="175"/>
      <c r="C288" s="175"/>
      <c r="D288" s="175"/>
      <c r="E288" s="175"/>
      <c r="F288" s="175"/>
      <c r="G288" s="175"/>
      <c r="H288" s="175"/>
      <c r="I288" s="175"/>
      <c r="J288" s="175"/>
      <c r="K288" s="175"/>
      <c r="L288" s="175"/>
      <c r="M288" s="175"/>
      <c r="N288" s="175"/>
      <c r="O288" s="175"/>
      <c r="P288" s="53"/>
      <c r="Q288" s="122"/>
      <c r="R288" s="122"/>
      <c r="S288" s="122"/>
    </row>
    <row r="289" spans="1:19">
      <c r="A289" s="52"/>
      <c r="B289" s="175"/>
      <c r="C289" s="175"/>
      <c r="D289" s="175"/>
      <c r="E289" s="175"/>
      <c r="F289" s="175"/>
      <c r="G289" s="175"/>
      <c r="H289" s="175"/>
      <c r="I289" s="175"/>
      <c r="J289" s="175"/>
      <c r="K289" s="175"/>
      <c r="L289" s="175"/>
      <c r="M289" s="175"/>
      <c r="N289" s="175"/>
      <c r="O289" s="175"/>
      <c r="P289" s="53"/>
      <c r="Q289" s="122"/>
      <c r="R289" s="122"/>
      <c r="S289" s="122"/>
    </row>
    <row r="290" spans="1:19">
      <c r="A290" s="52"/>
      <c r="B290" s="175"/>
      <c r="C290" s="175"/>
      <c r="D290" s="175"/>
      <c r="E290" s="175"/>
      <c r="F290" s="175"/>
      <c r="G290" s="175"/>
      <c r="H290" s="175"/>
      <c r="I290" s="175"/>
      <c r="J290" s="175"/>
      <c r="K290" s="175"/>
      <c r="L290" s="175"/>
      <c r="M290" s="175"/>
      <c r="N290" s="175"/>
      <c r="O290" s="175"/>
      <c r="P290" s="53"/>
      <c r="Q290" s="122"/>
      <c r="R290" s="122"/>
      <c r="S290" s="122"/>
    </row>
    <row r="291" spans="1:19">
      <c r="A291" s="52"/>
      <c r="B291" s="175"/>
      <c r="C291" s="175"/>
      <c r="D291" s="175"/>
      <c r="E291" s="175"/>
      <c r="F291" s="175"/>
      <c r="G291" s="175"/>
      <c r="H291" s="175"/>
      <c r="I291" s="175"/>
      <c r="J291" s="175"/>
      <c r="K291" s="175"/>
      <c r="L291" s="175"/>
      <c r="M291" s="175"/>
      <c r="N291" s="175"/>
      <c r="O291" s="175"/>
      <c r="P291" s="53"/>
      <c r="Q291" s="122"/>
      <c r="R291" s="122"/>
      <c r="S291" s="122"/>
    </row>
    <row r="292" spans="1:19">
      <c r="A292" s="52"/>
      <c r="B292" s="175"/>
      <c r="C292" s="175"/>
      <c r="D292" s="175"/>
      <c r="E292" s="175"/>
      <c r="F292" s="175"/>
      <c r="G292" s="175"/>
      <c r="H292" s="175"/>
      <c r="I292" s="175"/>
      <c r="J292" s="175"/>
      <c r="K292" s="175"/>
      <c r="L292" s="175"/>
      <c r="M292" s="175"/>
      <c r="N292" s="175"/>
      <c r="O292" s="175"/>
      <c r="P292" s="53"/>
      <c r="Q292" s="122"/>
      <c r="R292" s="122"/>
      <c r="S292" s="122"/>
    </row>
    <row r="293" spans="1:19">
      <c r="A293" s="52"/>
      <c r="B293" s="175"/>
      <c r="C293" s="175"/>
      <c r="D293" s="175"/>
      <c r="E293" s="175"/>
      <c r="F293" s="175"/>
      <c r="G293" s="175"/>
      <c r="H293" s="175"/>
      <c r="I293" s="175"/>
      <c r="J293" s="175"/>
      <c r="K293" s="175"/>
      <c r="L293" s="175"/>
      <c r="M293" s="175"/>
      <c r="N293" s="175"/>
      <c r="O293" s="175"/>
      <c r="P293" s="53"/>
      <c r="Q293" s="122"/>
      <c r="R293" s="122"/>
      <c r="S293" s="122"/>
    </row>
    <row r="294" spans="1:19">
      <c r="A294" s="52"/>
      <c r="B294" s="175"/>
      <c r="C294" s="175"/>
      <c r="D294" s="175"/>
      <c r="E294" s="175"/>
      <c r="F294" s="175"/>
      <c r="G294" s="175"/>
      <c r="H294" s="175"/>
      <c r="I294" s="175"/>
      <c r="J294" s="175"/>
      <c r="K294" s="175"/>
      <c r="L294" s="175"/>
      <c r="M294" s="175"/>
      <c r="N294" s="175"/>
      <c r="O294" s="175"/>
      <c r="P294" s="53"/>
      <c r="Q294" s="122"/>
      <c r="R294" s="122"/>
      <c r="S294" s="122"/>
    </row>
    <row r="295" spans="1:19">
      <c r="A295" s="52"/>
      <c r="B295" s="175"/>
      <c r="C295" s="175"/>
      <c r="D295" s="175"/>
      <c r="E295" s="175"/>
      <c r="F295" s="175"/>
      <c r="G295" s="175"/>
      <c r="H295" s="175"/>
      <c r="I295" s="175"/>
      <c r="J295" s="175"/>
      <c r="K295" s="175"/>
      <c r="L295" s="175"/>
      <c r="M295" s="175"/>
      <c r="N295" s="175"/>
      <c r="O295" s="175"/>
      <c r="P295" s="53"/>
      <c r="Q295" s="122"/>
      <c r="R295" s="122"/>
      <c r="S295" s="122"/>
    </row>
    <row r="296" spans="1:19">
      <c r="A296" s="52"/>
      <c r="B296" s="175"/>
      <c r="C296" s="175"/>
      <c r="D296" s="175"/>
      <c r="E296" s="175"/>
      <c r="F296" s="175"/>
      <c r="G296" s="175"/>
      <c r="H296" s="175"/>
      <c r="I296" s="175"/>
      <c r="J296" s="175"/>
      <c r="K296" s="175"/>
      <c r="L296" s="175"/>
      <c r="M296" s="175"/>
      <c r="N296" s="175"/>
      <c r="O296" s="175"/>
      <c r="P296" s="53"/>
      <c r="Q296" s="122"/>
      <c r="R296" s="122"/>
      <c r="S296" s="122"/>
    </row>
    <row r="297" spans="1:19">
      <c r="A297" s="52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  <c r="O297" s="175"/>
      <c r="P297" s="53"/>
      <c r="Q297" s="122"/>
      <c r="R297" s="122"/>
      <c r="S297" s="122"/>
    </row>
    <row r="298" spans="1:19">
      <c r="A298" s="52"/>
      <c r="B298" s="175"/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53"/>
      <c r="Q298" s="122"/>
      <c r="R298" s="122"/>
      <c r="S298" s="122"/>
    </row>
    <row r="299" spans="1:19" s="122" customFormat="1">
      <c r="A299" s="52"/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  <c r="P299" s="53"/>
    </row>
    <row r="300" spans="1:19" s="122" customFormat="1">
      <c r="A300" s="52"/>
      <c r="B300" s="175"/>
      <c r="C300" s="175"/>
      <c r="D300" s="175"/>
      <c r="E300" s="175"/>
      <c r="F300" s="175"/>
      <c r="G300" s="175"/>
      <c r="H300" s="175"/>
      <c r="I300" s="175"/>
      <c r="J300" s="175"/>
      <c r="K300" s="175"/>
      <c r="L300" s="175"/>
      <c r="M300" s="175"/>
      <c r="N300" s="175"/>
      <c r="O300" s="175"/>
      <c r="P300" s="53"/>
    </row>
    <row r="301" spans="1:19">
      <c r="A301" s="52"/>
      <c r="B301" s="175"/>
      <c r="C301" s="175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  <c r="N301" s="175"/>
      <c r="O301" s="175"/>
      <c r="P301" s="53"/>
    </row>
    <row r="302" spans="1:19">
      <c r="A302" s="52"/>
      <c r="B302" s="175"/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  <c r="P302" s="53"/>
    </row>
    <row r="303" spans="1:19">
      <c r="A303" s="625"/>
      <c r="B303" s="626"/>
      <c r="C303" s="626"/>
      <c r="D303" s="626"/>
      <c r="E303" s="626"/>
      <c r="F303" s="626"/>
      <c r="G303" s="626"/>
      <c r="H303" s="626"/>
      <c r="I303" s="626"/>
      <c r="J303" s="626"/>
      <c r="K303" s="626"/>
      <c r="L303" s="626"/>
      <c r="M303" s="626"/>
      <c r="N303" s="626"/>
      <c r="O303" s="626"/>
      <c r="P303" s="626"/>
    </row>
  </sheetData>
  <mergeCells count="35">
    <mergeCell ref="M50:N50"/>
    <mergeCell ref="D104:E104"/>
    <mergeCell ref="F95:K95"/>
    <mergeCell ref="D75:E75"/>
    <mergeCell ref="D76:E76"/>
    <mergeCell ref="D77:E77"/>
    <mergeCell ref="D78:E78"/>
    <mergeCell ref="F50:K50"/>
    <mergeCell ref="D101:E101"/>
    <mergeCell ref="D102:E102"/>
    <mergeCell ref="D103:E103"/>
    <mergeCell ref="B1:O1"/>
    <mergeCell ref="D150:F150"/>
    <mergeCell ref="D174:F174"/>
    <mergeCell ref="N17:N18"/>
    <mergeCell ref="D97:E97"/>
    <mergeCell ref="D98:E98"/>
    <mergeCell ref="D99:E99"/>
    <mergeCell ref="D100:E100"/>
    <mergeCell ref="F73:K73"/>
    <mergeCell ref="N73:N74"/>
    <mergeCell ref="B11:O11"/>
    <mergeCell ref="C55:E55"/>
    <mergeCell ref="M95:N95"/>
    <mergeCell ref="B12:O12"/>
    <mergeCell ref="B13:O13"/>
    <mergeCell ref="F17:K17"/>
    <mergeCell ref="G172:L172"/>
    <mergeCell ref="F128:K128"/>
    <mergeCell ref="G148:L148"/>
    <mergeCell ref="A303:P303"/>
    <mergeCell ref="B267:O267"/>
    <mergeCell ref="B269:O269"/>
    <mergeCell ref="F207:K207"/>
    <mergeCell ref="N171:N172"/>
  </mergeCells>
  <pageMargins left="1.76" right="0.31496062992125984" top="0.39370078740157483" bottom="0.74803149606299213" header="0.31496062992125984" footer="0.31496062992125984"/>
  <pageSetup paperSize="10027" scale="70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dimension ref="A1:P325"/>
  <sheetViews>
    <sheetView topLeftCell="A252" workbookViewId="0">
      <selection activeCell="J44" sqref="J44:J57"/>
    </sheetView>
  </sheetViews>
  <sheetFormatPr baseColWidth="10" defaultRowHeight="15"/>
  <cols>
    <col min="1" max="1" width="3.5703125" style="122" customWidth="1"/>
    <col min="2" max="2" width="6.7109375" style="51" customWidth="1"/>
    <col min="3" max="3" width="27.5703125" style="122" customWidth="1"/>
    <col min="4" max="4" width="11.5703125" style="122" customWidth="1"/>
    <col min="5" max="5" width="14.140625" style="122" customWidth="1"/>
    <col min="6" max="6" width="22.42578125" style="122" customWidth="1"/>
    <col min="7" max="7" width="11.7109375" style="122" customWidth="1"/>
    <col min="8" max="8" width="12.85546875" style="122" customWidth="1"/>
    <col min="9" max="9" width="14" style="122" customWidth="1"/>
    <col min="10" max="10" width="17.85546875" style="122" customWidth="1"/>
    <col min="11" max="11" width="12.140625" style="122" customWidth="1"/>
    <col min="12" max="12" width="14.28515625" style="122" customWidth="1"/>
    <col min="13" max="13" width="13.28515625" style="122" customWidth="1"/>
    <col min="14" max="14" width="2.5703125" style="122" customWidth="1"/>
    <col min="15" max="15" width="3.5703125" style="122" customWidth="1"/>
    <col min="16" max="16384" width="11.42578125" style="122"/>
  </cols>
  <sheetData>
    <row r="1" spans="1:1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>
      <c r="A2" s="2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27"/>
    </row>
    <row r="3" spans="1:15">
      <c r="A3" s="2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27"/>
    </row>
    <row r="4" spans="1:15">
      <c r="A4" s="27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7"/>
    </row>
    <row r="5" spans="1:15">
      <c r="A5" s="27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27"/>
    </row>
    <row r="6" spans="1:15">
      <c r="A6" s="27"/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27"/>
    </row>
    <row r="7" spans="1:15">
      <c r="A7" s="27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27"/>
    </row>
    <row r="8" spans="1:15">
      <c r="A8" s="27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27"/>
    </row>
    <row r="9" spans="1:15">
      <c r="A9" s="27"/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27"/>
    </row>
    <row r="10" spans="1:15">
      <c r="A10" s="27"/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27"/>
    </row>
    <row r="11" spans="1:15" ht="15.75" thickBot="1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</row>
    <row r="12" spans="1:15" ht="38.25">
      <c r="A12" s="27"/>
      <c r="B12" s="590" t="s">
        <v>120</v>
      </c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2"/>
      <c r="O12" s="27"/>
    </row>
    <row r="13" spans="1:15" ht="38.25">
      <c r="A13" s="27"/>
      <c r="B13" s="593" t="s">
        <v>121</v>
      </c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5"/>
      <c r="O13" s="27"/>
    </row>
    <row r="14" spans="1:15" ht="39" thickBot="1">
      <c r="A14" s="27"/>
      <c r="B14" s="596" t="s">
        <v>283</v>
      </c>
      <c r="C14" s="597"/>
      <c r="D14" s="597"/>
      <c r="E14" s="597"/>
      <c r="F14" s="597"/>
      <c r="G14" s="597"/>
      <c r="H14" s="597"/>
      <c r="I14" s="597"/>
      <c r="J14" s="597"/>
      <c r="K14" s="597"/>
      <c r="L14" s="597"/>
      <c r="M14" s="597"/>
      <c r="N14" s="598"/>
      <c r="O14" s="27"/>
    </row>
    <row r="15" spans="1:15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</row>
    <row r="16" spans="1:15">
      <c r="A16" s="27"/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7"/>
    </row>
    <row r="17" spans="1:16">
      <c r="A17" s="27"/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27"/>
    </row>
    <row r="18" spans="1:16">
      <c r="A18" s="27"/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27"/>
    </row>
    <row r="19" spans="1:16" ht="15.75" thickBot="1">
      <c r="A19" s="27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7"/>
    </row>
    <row r="20" spans="1:16" ht="20.25" customHeight="1" thickBot="1">
      <c r="A20" s="27"/>
      <c r="B20" s="176"/>
      <c r="C20" s="599" t="s">
        <v>123</v>
      </c>
      <c r="D20" s="600"/>
      <c r="E20" s="600"/>
      <c r="F20" s="601"/>
      <c r="G20" s="176"/>
      <c r="H20" s="599" t="s">
        <v>208</v>
      </c>
      <c r="I20" s="600"/>
      <c r="J20" s="600"/>
      <c r="K20" s="600"/>
      <c r="L20" s="601"/>
      <c r="M20" s="176"/>
      <c r="N20" s="176"/>
      <c r="O20" s="27"/>
      <c r="P20" s="29"/>
    </row>
    <row r="21" spans="1:16" ht="15.75" thickBot="1">
      <c r="A21" s="27"/>
      <c r="B21" s="176"/>
      <c r="C21" s="94" t="s">
        <v>37</v>
      </c>
      <c r="D21" s="602" t="s">
        <v>1</v>
      </c>
      <c r="E21" s="603"/>
      <c r="F21" s="94" t="s">
        <v>2</v>
      </c>
      <c r="G21" s="176"/>
      <c r="H21" s="94" t="s">
        <v>5</v>
      </c>
      <c r="I21" s="94" t="s">
        <v>4</v>
      </c>
      <c r="J21" s="94" t="s">
        <v>6</v>
      </c>
      <c r="K21" s="94" t="s">
        <v>122</v>
      </c>
      <c r="L21" s="94" t="s">
        <v>2</v>
      </c>
      <c r="M21" s="176"/>
      <c r="N21" s="176"/>
      <c r="O21" s="27"/>
      <c r="P21" s="29"/>
    </row>
    <row r="22" spans="1:16" ht="16.5" thickBot="1">
      <c r="A22" s="27"/>
      <c r="B22" s="176"/>
      <c r="C22" s="200">
        <f>+'ACUM-JULIO'!B6</f>
        <v>274</v>
      </c>
      <c r="D22" s="607">
        <f>+'ACUM-JULIO'!B7</f>
        <v>133</v>
      </c>
      <c r="E22" s="616"/>
      <c r="F22" s="201">
        <f>SUM(C22:E22)</f>
        <v>407</v>
      </c>
      <c r="G22" s="176"/>
      <c r="H22" s="200">
        <f>+'ACUM-JULIO'!B13</f>
        <v>256</v>
      </c>
      <c r="I22" s="200">
        <f>+'ACUM-JULIO'!B12</f>
        <v>134</v>
      </c>
      <c r="J22" s="200">
        <f>+'ACUM-JULIO'!B14</f>
        <v>16</v>
      </c>
      <c r="K22" s="200">
        <f>+'ACUM-JUNIO'!B15</f>
        <v>0</v>
      </c>
      <c r="L22" s="201">
        <f>SUM(H22:K22)</f>
        <v>406</v>
      </c>
      <c r="M22" s="176"/>
      <c r="N22" s="176"/>
      <c r="O22" s="27"/>
      <c r="P22" s="29"/>
    </row>
    <row r="23" spans="1:16" ht="16.5" thickBot="1">
      <c r="A23" s="27"/>
      <c r="B23" s="176"/>
      <c r="C23" s="202">
        <f>+C22/F22</f>
        <v>0.67321867321867324</v>
      </c>
      <c r="D23" s="617">
        <f>+D22/F22</f>
        <v>0.32678132678132676</v>
      </c>
      <c r="E23" s="618"/>
      <c r="F23" s="203">
        <f>SUM(C23:E23)</f>
        <v>1</v>
      </c>
      <c r="G23" s="176"/>
      <c r="H23" s="202">
        <f>+H22/L22</f>
        <v>0.63054187192118227</v>
      </c>
      <c r="I23" s="202">
        <f>+I22/L22</f>
        <v>0.33004926108374383</v>
      </c>
      <c r="J23" s="202">
        <f>+J22/L22</f>
        <v>3.9408866995073892E-2</v>
      </c>
      <c r="K23" s="202">
        <f>+K22/L22</f>
        <v>0</v>
      </c>
      <c r="L23" s="203">
        <f>SUM(H23:K23)</f>
        <v>1</v>
      </c>
      <c r="M23" s="176"/>
      <c r="N23" s="176"/>
      <c r="O23" s="27"/>
      <c r="P23" s="29"/>
    </row>
    <row r="24" spans="1:16" ht="183.75" customHeight="1">
      <c r="A24" s="27"/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7"/>
      <c r="P24" s="29"/>
    </row>
    <row r="25" spans="1:16" ht="18.75" customHeight="1">
      <c r="A25" s="27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27"/>
      <c r="P25" s="29"/>
    </row>
    <row r="26" spans="1:16">
      <c r="A26" s="27"/>
      <c r="B26" s="176"/>
      <c r="C26" s="51"/>
      <c r="D26" s="51"/>
      <c r="E26" s="51"/>
      <c r="F26" s="51"/>
      <c r="G26" s="176"/>
      <c r="H26" s="51"/>
      <c r="I26" s="51"/>
      <c r="J26" s="63"/>
      <c r="K26" s="63"/>
      <c r="L26" s="63"/>
      <c r="M26" s="176"/>
      <c r="N26" s="176"/>
      <c r="O26" s="27"/>
    </row>
    <row r="27" spans="1:16">
      <c r="A27" s="27"/>
      <c r="B27" s="176"/>
      <c r="C27" s="51"/>
      <c r="D27" s="51"/>
      <c r="E27" s="51"/>
      <c r="F27" s="51"/>
      <c r="G27" s="176"/>
      <c r="H27" s="51"/>
      <c r="I27" s="51"/>
      <c r="J27" s="51"/>
      <c r="K27" s="51"/>
      <c r="L27" s="51"/>
      <c r="M27" s="176"/>
      <c r="N27" s="176"/>
      <c r="O27" s="27"/>
    </row>
    <row r="28" spans="1:16">
      <c r="A28" s="27"/>
      <c r="B28" s="176"/>
      <c r="C28" s="51"/>
      <c r="D28" s="51"/>
      <c r="E28" s="51"/>
      <c r="F28" s="51"/>
      <c r="G28" s="176"/>
      <c r="H28" s="51"/>
      <c r="I28" s="51"/>
      <c r="J28" s="51"/>
      <c r="K28" s="51"/>
      <c r="L28" s="51"/>
      <c r="M28" s="176"/>
      <c r="N28" s="176"/>
      <c r="O28" s="27"/>
    </row>
    <row r="29" spans="1:16">
      <c r="A29" s="27"/>
      <c r="B29" s="176"/>
      <c r="C29" s="51"/>
      <c r="D29" s="51"/>
      <c r="E29" s="51"/>
      <c r="F29" s="51"/>
      <c r="G29" s="176"/>
      <c r="H29" s="51"/>
      <c r="I29" s="51"/>
      <c r="J29" s="51"/>
      <c r="K29" s="51"/>
      <c r="L29" s="51"/>
      <c r="M29" s="176"/>
      <c r="N29" s="176"/>
      <c r="O29" s="27"/>
    </row>
    <row r="30" spans="1:16">
      <c r="A30" s="27"/>
      <c r="B30" s="176"/>
      <c r="C30" s="51"/>
      <c r="D30" s="51"/>
      <c r="E30" s="51"/>
      <c r="F30" s="51"/>
      <c r="G30" s="176"/>
      <c r="H30" s="51"/>
      <c r="I30" s="51"/>
      <c r="J30" s="51"/>
      <c r="K30" s="51"/>
      <c r="L30" s="51"/>
      <c r="M30" s="176"/>
      <c r="N30" s="176"/>
      <c r="O30" s="27"/>
    </row>
    <row r="31" spans="1:16">
      <c r="A31" s="27"/>
      <c r="B31" s="176"/>
      <c r="C31" s="51"/>
      <c r="D31" s="51"/>
      <c r="E31" s="51"/>
      <c r="F31" s="51"/>
      <c r="G31" s="176"/>
      <c r="H31" s="51"/>
      <c r="I31" s="51"/>
      <c r="J31" s="51"/>
      <c r="K31" s="51"/>
      <c r="L31" s="51"/>
      <c r="M31" s="176"/>
      <c r="N31" s="176"/>
      <c r="O31" s="27"/>
    </row>
    <row r="32" spans="1:16">
      <c r="A32" s="27"/>
      <c r="B32" s="176"/>
      <c r="C32" s="51"/>
      <c r="D32" s="51"/>
      <c r="E32" s="51"/>
      <c r="F32" s="51"/>
      <c r="G32" s="176"/>
      <c r="H32" s="51"/>
      <c r="I32" s="51"/>
      <c r="J32" s="51"/>
      <c r="K32" s="51"/>
      <c r="L32" s="51"/>
      <c r="M32" s="176"/>
      <c r="N32" s="176"/>
      <c r="O32" s="27"/>
    </row>
    <row r="33" spans="1:15">
      <c r="A33" s="27"/>
      <c r="B33" s="176"/>
      <c r="C33" s="51"/>
      <c r="D33" s="51"/>
      <c r="E33" s="51"/>
      <c r="F33" s="51"/>
      <c r="G33" s="176"/>
      <c r="H33" s="51"/>
      <c r="I33" s="51"/>
      <c r="J33" s="51"/>
      <c r="K33" s="51"/>
      <c r="L33" s="51"/>
      <c r="M33" s="176"/>
      <c r="N33" s="176"/>
      <c r="O33" s="27"/>
    </row>
    <row r="34" spans="1:15">
      <c r="A34" s="27"/>
      <c r="B34" s="176"/>
      <c r="C34" s="51"/>
      <c r="D34" s="51"/>
      <c r="E34" s="51"/>
      <c r="F34" s="51"/>
      <c r="G34" s="176"/>
      <c r="H34" s="51"/>
      <c r="I34" s="51"/>
      <c r="J34" s="51"/>
      <c r="K34" s="51"/>
      <c r="L34" s="51"/>
      <c r="M34" s="176"/>
      <c r="N34" s="176"/>
      <c r="O34" s="27"/>
    </row>
    <row r="35" spans="1:15">
      <c r="A35" s="27"/>
      <c r="B35" s="176"/>
      <c r="C35" s="51"/>
      <c r="D35" s="51"/>
      <c r="E35" s="51"/>
      <c r="F35" s="51"/>
      <c r="G35" s="176"/>
      <c r="H35" s="51"/>
      <c r="I35" s="51"/>
      <c r="J35" s="51"/>
      <c r="K35" s="51"/>
      <c r="L35" s="51"/>
      <c r="M35" s="176"/>
      <c r="N35" s="176"/>
      <c r="O35" s="27"/>
    </row>
    <row r="36" spans="1:15">
      <c r="A36" s="27"/>
      <c r="B36" s="176"/>
      <c r="C36" s="51"/>
      <c r="D36" s="51"/>
      <c r="E36" s="51"/>
      <c r="F36" s="51"/>
      <c r="G36" s="176"/>
      <c r="H36" s="51"/>
      <c r="I36" s="51"/>
      <c r="J36" s="51"/>
      <c r="K36" s="51"/>
      <c r="L36" s="51"/>
      <c r="M36" s="176"/>
      <c r="N36" s="176"/>
      <c r="O36" s="27"/>
    </row>
    <row r="37" spans="1:15">
      <c r="A37" s="27"/>
      <c r="B37" s="176"/>
      <c r="C37" s="51"/>
      <c r="D37" s="51"/>
      <c r="E37" s="51"/>
      <c r="F37" s="51"/>
      <c r="G37" s="176"/>
      <c r="H37" s="51"/>
      <c r="I37" s="51"/>
      <c r="J37" s="51"/>
      <c r="K37" s="51"/>
      <c r="L37" s="51"/>
      <c r="M37" s="176"/>
      <c r="N37" s="176"/>
      <c r="O37" s="27"/>
    </row>
    <row r="38" spans="1:15">
      <c r="A38" s="27"/>
      <c r="B38" s="176"/>
      <c r="C38" s="51"/>
      <c r="D38" s="51"/>
      <c r="E38" s="51"/>
      <c r="F38" s="51"/>
      <c r="G38" s="176"/>
      <c r="H38" s="51"/>
      <c r="I38" s="51"/>
      <c r="J38" s="51"/>
      <c r="K38" s="51"/>
      <c r="L38" s="51"/>
      <c r="M38" s="176"/>
      <c r="N38" s="176"/>
      <c r="O38" s="27"/>
    </row>
    <row r="39" spans="1:15">
      <c r="A39" s="27"/>
      <c r="B39" s="176"/>
      <c r="C39" s="51"/>
      <c r="D39" s="51"/>
      <c r="E39" s="51"/>
      <c r="F39" s="51"/>
      <c r="G39" s="176"/>
      <c r="H39" s="51"/>
      <c r="I39" s="51"/>
      <c r="J39" s="51"/>
      <c r="K39" s="51"/>
      <c r="L39" s="51"/>
      <c r="M39" s="176"/>
      <c r="N39" s="176"/>
      <c r="O39" s="27"/>
    </row>
    <row r="40" spans="1:15">
      <c r="A40" s="27"/>
      <c r="B40" s="176"/>
      <c r="C40" s="176"/>
      <c r="D40" s="176"/>
      <c r="E40" s="176"/>
      <c r="F40" s="176"/>
      <c r="G40" s="176"/>
      <c r="H40" s="51"/>
      <c r="I40" s="51"/>
      <c r="J40" s="51"/>
      <c r="K40" s="51"/>
      <c r="L40" s="51"/>
      <c r="M40" s="176"/>
      <c r="N40" s="176"/>
      <c r="O40" s="27"/>
    </row>
    <row r="41" spans="1:15">
      <c r="A41" s="27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7"/>
    </row>
    <row r="42" spans="1:15">
      <c r="A42" s="27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7"/>
    </row>
    <row r="43" spans="1:15" ht="19.5" thickBot="1">
      <c r="A43" s="27"/>
      <c r="B43" s="176"/>
      <c r="C43" s="176"/>
      <c r="D43" s="622" t="s">
        <v>124</v>
      </c>
      <c r="E43" s="622"/>
      <c r="F43" s="622"/>
      <c r="G43" s="622"/>
      <c r="H43" s="622"/>
      <c r="I43" s="622"/>
      <c r="J43" s="622"/>
      <c r="K43" s="176"/>
      <c r="L43" s="176"/>
      <c r="M43" s="176"/>
      <c r="N43" s="176"/>
      <c r="O43" s="27"/>
    </row>
    <row r="44" spans="1:15" ht="15.75" customHeight="1" thickBot="1">
      <c r="A44" s="27"/>
      <c r="B44" s="176"/>
      <c r="C44" s="176"/>
      <c r="D44" s="200">
        <v>1</v>
      </c>
      <c r="E44" s="768" t="s">
        <v>286</v>
      </c>
      <c r="F44" s="776"/>
      <c r="G44" s="776"/>
      <c r="H44" s="769"/>
      <c r="I44" s="200">
        <f>+'ACUM-AGOSTO'!B51</f>
        <v>0</v>
      </c>
      <c r="J44" s="202">
        <f>+I44/338</f>
        <v>0</v>
      </c>
      <c r="K44" s="176"/>
      <c r="L44" s="176"/>
      <c r="M44" s="176"/>
      <c r="N44" s="176"/>
      <c r="O44" s="27"/>
    </row>
    <row r="45" spans="1:15" ht="15.75" customHeight="1" thickBot="1">
      <c r="A45" s="27"/>
      <c r="B45" s="176"/>
      <c r="C45" s="176"/>
      <c r="D45" s="200">
        <v>2</v>
      </c>
      <c r="E45" s="768" t="s">
        <v>11</v>
      </c>
      <c r="F45" s="776"/>
      <c r="G45" s="776"/>
      <c r="H45" s="769"/>
      <c r="I45" s="200">
        <f>+'ACUM-AGOSTO'!B52</f>
        <v>0</v>
      </c>
      <c r="J45" s="202">
        <f t="shared" ref="J45:J57" si="0">+I45/338</f>
        <v>0</v>
      </c>
      <c r="K45" s="176"/>
      <c r="L45" s="176"/>
      <c r="M45" s="176"/>
      <c r="N45" s="176"/>
      <c r="O45" s="27"/>
    </row>
    <row r="46" spans="1:15" ht="15.75" customHeight="1" thickBot="1">
      <c r="A46" s="27"/>
      <c r="B46" s="176"/>
      <c r="C46" s="176"/>
      <c r="D46" s="200">
        <v>3</v>
      </c>
      <c r="E46" s="768" t="s">
        <v>253</v>
      </c>
      <c r="F46" s="776"/>
      <c r="G46" s="776"/>
      <c r="H46" s="769"/>
      <c r="I46" s="200">
        <f>+'ACUM-AGOSTO'!B53</f>
        <v>9</v>
      </c>
      <c r="J46" s="202">
        <f t="shared" si="0"/>
        <v>2.6627218934911243E-2</v>
      </c>
      <c r="K46" s="176"/>
      <c r="L46" s="176"/>
      <c r="M46" s="176"/>
      <c r="N46" s="176"/>
      <c r="O46" s="27"/>
    </row>
    <row r="47" spans="1:15" ht="15.75" thickBot="1">
      <c r="A47" s="27"/>
      <c r="B47" s="176"/>
      <c r="C47" s="176"/>
      <c r="D47" s="200">
        <v>4</v>
      </c>
      <c r="E47" s="768" t="s">
        <v>12</v>
      </c>
      <c r="F47" s="776"/>
      <c r="G47" s="776"/>
      <c r="H47" s="769"/>
      <c r="I47" s="200">
        <f>+'ACUM-AGOSTO'!B54</f>
        <v>3</v>
      </c>
      <c r="J47" s="202">
        <f t="shared" si="0"/>
        <v>8.8757396449704144E-3</v>
      </c>
      <c r="K47" s="176"/>
      <c r="L47" s="176"/>
      <c r="M47" s="176"/>
      <c r="N47" s="176"/>
      <c r="O47" s="27"/>
    </row>
    <row r="48" spans="1:15" ht="15.75" thickBot="1">
      <c r="A48" s="27"/>
      <c r="B48" s="176"/>
      <c r="C48" s="176"/>
      <c r="D48" s="200">
        <v>5</v>
      </c>
      <c r="E48" s="768" t="s">
        <v>273</v>
      </c>
      <c r="F48" s="776"/>
      <c r="G48" s="776"/>
      <c r="H48" s="769"/>
      <c r="I48" s="236">
        <f>+'ACUM-AGOSTO'!B55</f>
        <v>4</v>
      </c>
      <c r="J48" s="202">
        <f t="shared" si="0"/>
        <v>1.1834319526627219E-2</v>
      </c>
      <c r="K48" s="176"/>
      <c r="L48" s="176"/>
      <c r="M48" s="176"/>
      <c r="N48" s="176"/>
      <c r="O48" s="27"/>
    </row>
    <row r="49" spans="1:15" ht="15.75" customHeight="1" thickBot="1">
      <c r="A49" s="27"/>
      <c r="B49" s="176"/>
      <c r="C49" s="176"/>
      <c r="D49" s="200">
        <v>6</v>
      </c>
      <c r="E49" s="768" t="s">
        <v>14</v>
      </c>
      <c r="F49" s="776"/>
      <c r="G49" s="776"/>
      <c r="H49" s="769"/>
      <c r="I49" s="200">
        <f>+'ACUM-AGOSTO'!B58</f>
        <v>101</v>
      </c>
      <c r="J49" s="202">
        <f t="shared" si="0"/>
        <v>0.29881656804733731</v>
      </c>
      <c r="K49" s="176"/>
      <c r="L49" s="176"/>
      <c r="M49" s="176"/>
      <c r="N49" s="176"/>
      <c r="O49" s="27"/>
    </row>
    <row r="50" spans="1:15" ht="15.75" customHeight="1" thickBot="1">
      <c r="A50" s="27"/>
      <c r="B50" s="176"/>
      <c r="C50" s="176"/>
      <c r="D50" s="200">
        <v>7</v>
      </c>
      <c r="E50" s="768" t="s">
        <v>235</v>
      </c>
      <c r="F50" s="776"/>
      <c r="G50" s="776"/>
      <c r="H50" s="769"/>
      <c r="I50" s="200">
        <f>+'ACUM-AGOSTO'!B59</f>
        <v>67</v>
      </c>
      <c r="J50" s="202">
        <f t="shared" si="0"/>
        <v>0.19822485207100593</v>
      </c>
      <c r="K50" s="176"/>
      <c r="L50" s="176"/>
      <c r="M50" s="176"/>
      <c r="N50" s="176"/>
      <c r="O50" s="27"/>
    </row>
    <row r="51" spans="1:15" ht="15.75" customHeight="1" thickBot="1">
      <c r="A51" s="27"/>
      <c r="B51" s="176"/>
      <c r="C51" s="176"/>
      <c r="D51" s="200">
        <v>8</v>
      </c>
      <c r="E51" s="768" t="s">
        <v>15</v>
      </c>
      <c r="F51" s="776"/>
      <c r="G51" s="776"/>
      <c r="H51" s="769"/>
      <c r="I51" s="200">
        <f>+'ACUM-AGOSTO'!B65</f>
        <v>2</v>
      </c>
      <c r="J51" s="202">
        <f t="shared" si="0"/>
        <v>5.9171597633136093E-3</v>
      </c>
      <c r="K51" s="176"/>
      <c r="L51" s="176"/>
      <c r="M51" s="176"/>
      <c r="N51" s="176"/>
      <c r="O51" s="27"/>
    </row>
    <row r="52" spans="1:15" ht="15.75" customHeight="1" thickBot="1">
      <c r="A52" s="27"/>
      <c r="B52" s="176"/>
      <c r="C52" s="176"/>
      <c r="D52" s="200">
        <v>9</v>
      </c>
      <c r="E52" s="768" t="s">
        <v>16</v>
      </c>
      <c r="F52" s="776"/>
      <c r="G52" s="776"/>
      <c r="H52" s="769"/>
      <c r="I52" s="200">
        <f>+'ACUM-AGOSTO'!B61</f>
        <v>20</v>
      </c>
      <c r="J52" s="202">
        <f t="shared" si="0"/>
        <v>5.9171597633136092E-2</v>
      </c>
      <c r="K52" s="176"/>
      <c r="L52" s="176"/>
      <c r="M52" s="176"/>
      <c r="N52" s="176"/>
      <c r="O52" s="27"/>
    </row>
    <row r="53" spans="1:15" ht="15.75" customHeight="1" thickBot="1">
      <c r="A53" s="27"/>
      <c r="B53" s="176"/>
      <c r="C53" s="176"/>
      <c r="D53" s="200">
        <v>10</v>
      </c>
      <c r="E53" s="768" t="s">
        <v>288</v>
      </c>
      <c r="F53" s="776"/>
      <c r="G53" s="776"/>
      <c r="H53" s="769"/>
      <c r="I53" s="200">
        <v>1</v>
      </c>
      <c r="J53" s="202">
        <f t="shared" si="0"/>
        <v>2.9585798816568047E-3</v>
      </c>
      <c r="K53" s="176"/>
      <c r="L53" s="176"/>
      <c r="M53" s="176"/>
      <c r="N53" s="176"/>
      <c r="O53" s="27"/>
    </row>
    <row r="54" spans="1:15" ht="17.25" customHeight="1" thickBot="1">
      <c r="A54" s="27"/>
      <c r="B54" s="176"/>
      <c r="C54" s="176"/>
      <c r="D54" s="200">
        <v>11</v>
      </c>
      <c r="E54" s="768" t="s">
        <v>236</v>
      </c>
      <c r="F54" s="776"/>
      <c r="G54" s="776"/>
      <c r="H54" s="769"/>
      <c r="I54" s="200">
        <f>+'ACUM-AGOSTO'!B64</f>
        <v>1</v>
      </c>
      <c r="J54" s="202">
        <f t="shared" si="0"/>
        <v>2.9585798816568047E-3</v>
      </c>
      <c r="K54" s="176"/>
      <c r="L54" s="176"/>
      <c r="M54" s="176"/>
      <c r="N54" s="176"/>
      <c r="O54" s="27"/>
    </row>
    <row r="55" spans="1:15" ht="19.5" customHeight="1" thickBot="1">
      <c r="A55" s="27"/>
      <c r="B55" s="176"/>
      <c r="C55" s="176"/>
      <c r="D55" s="200">
        <v>12</v>
      </c>
      <c r="E55" s="768" t="s">
        <v>289</v>
      </c>
      <c r="F55" s="776"/>
      <c r="G55" s="776"/>
      <c r="H55" s="769"/>
      <c r="I55" s="200">
        <v>1</v>
      </c>
      <c r="J55" s="202">
        <f t="shared" si="0"/>
        <v>2.9585798816568047E-3</v>
      </c>
      <c r="K55" s="176"/>
      <c r="L55" s="176"/>
      <c r="M55" s="176"/>
      <c r="N55" s="176"/>
      <c r="O55" s="27"/>
    </row>
    <row r="56" spans="1:15" ht="19.5" customHeight="1" thickBot="1">
      <c r="A56" s="27"/>
      <c r="B56" s="176"/>
      <c r="C56" s="176"/>
      <c r="D56" s="200">
        <v>13</v>
      </c>
      <c r="E56" s="768" t="s">
        <v>274</v>
      </c>
      <c r="F56" s="776"/>
      <c r="G56" s="776"/>
      <c r="H56" s="769"/>
      <c r="I56" s="200">
        <f>+'ACUM-AGOSTO'!B66</f>
        <v>2</v>
      </c>
      <c r="J56" s="202">
        <f t="shared" si="0"/>
        <v>5.9171597633136093E-3</v>
      </c>
      <c r="K56" s="176"/>
      <c r="L56" s="176"/>
      <c r="M56" s="176"/>
      <c r="N56" s="176"/>
      <c r="O56" s="27"/>
    </row>
    <row r="57" spans="1:15" ht="25.5" customHeight="1" thickBot="1">
      <c r="A57" s="27"/>
      <c r="B57" s="176"/>
      <c r="C57" s="176"/>
      <c r="D57" s="200">
        <v>14</v>
      </c>
      <c r="E57" s="768" t="s">
        <v>18</v>
      </c>
      <c r="F57" s="776"/>
      <c r="G57" s="776"/>
      <c r="H57" s="769"/>
      <c r="I57" s="236">
        <f>+'ACUM-AGOSTO'!B67</f>
        <v>6</v>
      </c>
      <c r="J57" s="202">
        <f t="shared" si="0"/>
        <v>1.7751479289940829E-2</v>
      </c>
      <c r="K57" s="176"/>
      <c r="L57" s="176"/>
      <c r="M57" s="176"/>
      <c r="N57" s="176"/>
      <c r="O57" s="27"/>
    </row>
    <row r="58" spans="1:15" ht="15.75" thickBot="1">
      <c r="A58" s="27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27"/>
    </row>
    <row r="59" spans="1:15" s="169" customFormat="1" ht="16.5" thickBot="1">
      <c r="A59" s="166"/>
      <c r="B59" s="176"/>
      <c r="C59" s="176"/>
      <c r="D59" s="176"/>
      <c r="E59" s="176"/>
      <c r="F59" s="176"/>
      <c r="G59" s="176"/>
      <c r="H59" s="176"/>
      <c r="I59" s="204">
        <f>SUM(I44:I58)</f>
        <v>217</v>
      </c>
      <c r="J59" s="205">
        <f>SUM(J44:J58)</f>
        <v>0.6420118343195268</v>
      </c>
      <c r="K59" s="176"/>
      <c r="L59" s="176"/>
      <c r="M59" s="176"/>
      <c r="N59" s="176"/>
      <c r="O59" s="166"/>
    </row>
    <row r="60" spans="1:15" ht="43.5" customHeight="1">
      <c r="A60" s="27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27"/>
    </row>
    <row r="61" spans="1:15">
      <c r="A61" s="27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27"/>
    </row>
    <row r="62" spans="1:15">
      <c r="A62" s="27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27"/>
    </row>
    <row r="63" spans="1:15">
      <c r="A63" s="27"/>
      <c r="B63" s="176"/>
      <c r="M63" s="176"/>
      <c r="N63" s="176"/>
      <c r="O63" s="27"/>
    </row>
    <row r="64" spans="1:15">
      <c r="A64" s="27"/>
      <c r="B64" s="176"/>
      <c r="M64" s="176"/>
      <c r="N64" s="176"/>
      <c r="O64" s="27"/>
    </row>
    <row r="65" spans="1:15">
      <c r="A65" s="27"/>
      <c r="B65" s="176"/>
      <c r="M65" s="176"/>
      <c r="N65" s="176"/>
      <c r="O65" s="27"/>
    </row>
    <row r="66" spans="1:15">
      <c r="A66" s="27"/>
      <c r="B66" s="176"/>
      <c r="M66" s="176"/>
      <c r="N66" s="176"/>
      <c r="O66" s="27"/>
    </row>
    <row r="67" spans="1:15">
      <c r="A67" s="27"/>
      <c r="B67" s="176"/>
      <c r="M67" s="176"/>
      <c r="N67" s="176"/>
      <c r="O67" s="27"/>
    </row>
    <row r="68" spans="1:15">
      <c r="A68" s="27"/>
      <c r="B68" s="176"/>
      <c r="M68" s="176"/>
      <c r="N68" s="176"/>
      <c r="O68" s="27"/>
    </row>
    <row r="69" spans="1:15">
      <c r="A69" s="27"/>
      <c r="B69" s="176"/>
      <c r="M69" s="176"/>
      <c r="N69" s="176"/>
      <c r="O69" s="27"/>
    </row>
    <row r="70" spans="1:15">
      <c r="A70" s="27"/>
      <c r="B70" s="176"/>
      <c r="M70" s="176"/>
      <c r="N70" s="176"/>
      <c r="O70" s="27"/>
    </row>
    <row r="71" spans="1:15">
      <c r="A71" s="27"/>
      <c r="B71" s="176"/>
      <c r="M71" s="176"/>
      <c r="N71" s="176"/>
      <c r="O71" s="27"/>
    </row>
    <row r="72" spans="1:15">
      <c r="A72" s="27"/>
      <c r="B72" s="176"/>
      <c r="M72" s="176"/>
      <c r="N72" s="176"/>
      <c r="O72" s="27"/>
    </row>
    <row r="73" spans="1:15">
      <c r="A73" s="27"/>
      <c r="B73" s="176"/>
      <c r="M73" s="176"/>
      <c r="N73" s="176"/>
      <c r="O73" s="27"/>
    </row>
    <row r="74" spans="1:15">
      <c r="A74" s="27"/>
      <c r="B74" s="176"/>
      <c r="M74" s="176"/>
      <c r="N74" s="176"/>
      <c r="O74" s="27"/>
    </row>
    <row r="75" spans="1:15">
      <c r="A75" s="27"/>
      <c r="B75" s="176"/>
      <c r="M75" s="176"/>
      <c r="N75" s="176"/>
      <c r="O75" s="27"/>
    </row>
    <row r="76" spans="1:15">
      <c r="A76" s="27"/>
      <c r="B76" s="176"/>
      <c r="M76" s="176"/>
      <c r="N76" s="176"/>
      <c r="O76" s="27"/>
    </row>
    <row r="77" spans="1:15">
      <c r="A77" s="27"/>
      <c r="B77" s="176"/>
      <c r="M77" s="176"/>
      <c r="N77" s="176"/>
      <c r="O77" s="27"/>
    </row>
    <row r="78" spans="1:15">
      <c r="A78" s="27"/>
      <c r="B78" s="176"/>
      <c r="M78" s="176"/>
      <c r="N78" s="176"/>
      <c r="O78" s="27"/>
    </row>
    <row r="79" spans="1:15">
      <c r="A79" s="27"/>
      <c r="B79" s="176"/>
      <c r="M79" s="176"/>
      <c r="N79" s="176"/>
      <c r="O79" s="27"/>
    </row>
    <row r="80" spans="1:15">
      <c r="A80" s="27"/>
      <c r="B80" s="176"/>
      <c r="M80" s="176"/>
      <c r="N80" s="176"/>
      <c r="O80" s="27"/>
    </row>
    <row r="81" spans="1:15">
      <c r="A81" s="27"/>
      <c r="B81" s="176"/>
      <c r="M81" s="176"/>
      <c r="N81" s="176"/>
      <c r="O81" s="27"/>
    </row>
    <row r="82" spans="1:15">
      <c r="A82" s="27"/>
      <c r="B82" s="176"/>
      <c r="M82" s="176"/>
      <c r="N82" s="176"/>
      <c r="O82" s="27"/>
    </row>
    <row r="83" spans="1:15">
      <c r="A83" s="27"/>
      <c r="B83" s="176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176"/>
      <c r="N83" s="176"/>
      <c r="O83" s="27"/>
    </row>
    <row r="84" spans="1:15">
      <c r="A84" s="27"/>
      <c r="B84" s="176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176"/>
      <c r="N84" s="176"/>
      <c r="O84" s="27"/>
    </row>
    <row r="85" spans="1:15">
      <c r="A85" s="27"/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27"/>
    </row>
    <row r="86" spans="1:15">
      <c r="A86" s="27"/>
      <c r="B86" s="176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27"/>
    </row>
    <row r="87" spans="1:15">
      <c r="A87" s="27"/>
      <c r="B87" s="176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27"/>
    </row>
    <row r="88" spans="1:15">
      <c r="A88" s="27"/>
      <c r="B88" s="176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27"/>
    </row>
    <row r="89" spans="1:15">
      <c r="A89" s="27"/>
      <c r="B89" s="176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27"/>
    </row>
    <row r="90" spans="1:15" ht="15.75" thickBot="1">
      <c r="A90" s="27"/>
      <c r="B90" s="176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27"/>
    </row>
    <row r="91" spans="1:15" ht="19.5" thickBot="1">
      <c r="A91" s="27"/>
      <c r="B91" s="176"/>
      <c r="C91" s="176"/>
      <c r="D91" s="604" t="s">
        <v>183</v>
      </c>
      <c r="E91" s="605"/>
      <c r="F91" s="605"/>
      <c r="G91" s="605"/>
      <c r="H91" s="605"/>
      <c r="I91" s="606"/>
      <c r="J91" s="176"/>
      <c r="K91" s="176"/>
      <c r="L91" s="176"/>
      <c r="M91" s="176"/>
      <c r="N91" s="176"/>
      <c r="O91" s="27"/>
    </row>
    <row r="92" spans="1:15" ht="15.75" thickBot="1">
      <c r="A92" s="27"/>
      <c r="B92" s="176"/>
      <c r="C92" s="176"/>
      <c r="D92" s="208">
        <v>6</v>
      </c>
      <c r="E92" s="743" t="s">
        <v>24</v>
      </c>
      <c r="F92" s="744"/>
      <c r="G92" s="745"/>
      <c r="H92" s="209">
        <f>+'ACUM-JULIO'!B87</f>
        <v>1</v>
      </c>
      <c r="I92" s="210">
        <f>H92/H99</f>
        <v>1.2345679012345678E-2</v>
      </c>
      <c r="J92" s="176"/>
      <c r="K92" s="176"/>
      <c r="L92" s="176"/>
      <c r="M92" s="176"/>
      <c r="N92" s="176"/>
      <c r="O92" s="27"/>
    </row>
    <row r="93" spans="1:15" ht="15.75" thickBot="1">
      <c r="A93" s="27"/>
      <c r="B93" s="176"/>
      <c r="C93" s="176"/>
      <c r="D93" s="208">
        <v>2</v>
      </c>
      <c r="E93" s="743" t="s">
        <v>21</v>
      </c>
      <c r="F93" s="744"/>
      <c r="G93" s="745"/>
      <c r="H93" s="209">
        <f>+'ACUM-JULIO'!B83</f>
        <v>0</v>
      </c>
      <c r="I93" s="210">
        <f>H93/H99</f>
        <v>0</v>
      </c>
      <c r="J93" s="176"/>
      <c r="K93" s="176"/>
      <c r="L93" s="176"/>
      <c r="M93" s="176"/>
      <c r="N93" s="176"/>
      <c r="O93" s="27"/>
    </row>
    <row r="94" spans="1:15" ht="15.75" thickBot="1">
      <c r="A94" s="27"/>
      <c r="B94" s="176"/>
      <c r="C94" s="176"/>
      <c r="D94" s="208">
        <v>1</v>
      </c>
      <c r="E94" s="743" t="s">
        <v>22</v>
      </c>
      <c r="F94" s="744"/>
      <c r="G94" s="745"/>
      <c r="H94" s="209">
        <f>+'ACUM-JULIO'!B84</f>
        <v>0</v>
      </c>
      <c r="I94" s="210">
        <f>H94/H99</f>
        <v>0</v>
      </c>
      <c r="J94" s="176"/>
      <c r="K94" s="176"/>
      <c r="L94" s="176"/>
      <c r="M94" s="176"/>
      <c r="N94" s="176"/>
      <c r="O94" s="27"/>
    </row>
    <row r="95" spans="1:15" ht="15.75" thickBot="1">
      <c r="A95" s="27"/>
      <c r="B95" s="176"/>
      <c r="C95" s="176"/>
      <c r="D95" s="208">
        <v>3</v>
      </c>
      <c r="E95" s="743" t="s">
        <v>184</v>
      </c>
      <c r="F95" s="744"/>
      <c r="G95" s="745"/>
      <c r="H95" s="209">
        <f>+'ACUM-JULIO'!B86</f>
        <v>80</v>
      </c>
      <c r="I95" s="210">
        <f>H95/H99</f>
        <v>0.98765432098765427</v>
      </c>
      <c r="J95" s="176"/>
      <c r="K95" s="176"/>
      <c r="L95" s="176"/>
      <c r="M95" s="176"/>
      <c r="N95" s="176"/>
      <c r="O95" s="27"/>
    </row>
    <row r="96" spans="1:15" ht="15.75" thickBot="1">
      <c r="A96" s="27"/>
      <c r="B96" s="176"/>
      <c r="C96" s="176"/>
      <c r="D96" s="208">
        <v>4</v>
      </c>
      <c r="E96" s="743" t="s">
        <v>270</v>
      </c>
      <c r="F96" s="744"/>
      <c r="G96" s="745"/>
      <c r="H96" s="209">
        <f>+'ACUM-JULIO'!B82</f>
        <v>0</v>
      </c>
      <c r="I96" s="210">
        <f>H96/H99</f>
        <v>0</v>
      </c>
      <c r="J96" s="176"/>
      <c r="K96" s="176"/>
      <c r="L96" s="176"/>
      <c r="M96" s="176"/>
      <c r="N96" s="176"/>
      <c r="O96" s="27"/>
    </row>
    <row r="97" spans="1:15">
      <c r="A97" s="27"/>
      <c r="B97" s="176"/>
      <c r="C97" s="176"/>
      <c r="D97" s="208">
        <v>5</v>
      </c>
      <c r="E97" s="743" t="s">
        <v>20</v>
      </c>
      <c r="F97" s="744"/>
      <c r="G97" s="745"/>
      <c r="H97" s="209">
        <f>+'ACUM-JULIO'!B81</f>
        <v>0</v>
      </c>
      <c r="I97" s="210">
        <f>H97/H99</f>
        <v>0</v>
      </c>
      <c r="J97" s="176"/>
      <c r="K97" s="176"/>
      <c r="L97" s="176"/>
      <c r="M97" s="176"/>
      <c r="N97" s="176"/>
      <c r="O97" s="27"/>
    </row>
    <row r="98" spans="1:15" ht="15.75" thickBot="1">
      <c r="A98" s="27"/>
      <c r="B98" s="176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27"/>
    </row>
    <row r="99" spans="1:15" s="169" customFormat="1" ht="16.5" thickBot="1">
      <c r="A99" s="166"/>
      <c r="B99" s="176"/>
      <c r="C99" s="176"/>
      <c r="D99" s="176"/>
      <c r="E99" s="176"/>
      <c r="F99" s="176"/>
      <c r="G99" s="211" t="s">
        <v>2</v>
      </c>
      <c r="H99" s="201">
        <f>SUM(H92:H97)</f>
        <v>81</v>
      </c>
      <c r="I99" s="212">
        <f>SUM(I92:I97)</f>
        <v>1</v>
      </c>
      <c r="J99" s="176"/>
      <c r="K99" s="176"/>
      <c r="L99" s="176"/>
      <c r="M99" s="176"/>
      <c r="N99" s="176"/>
      <c r="O99" s="166"/>
    </row>
    <row r="100" spans="1:15">
      <c r="A100" s="27"/>
      <c r="B100" s="176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27"/>
    </row>
    <row r="101" spans="1:15">
      <c r="A101" s="27"/>
      <c r="B101" s="176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27"/>
    </row>
    <row r="102" spans="1:15" ht="80.25" customHeight="1">
      <c r="A102" s="27"/>
      <c r="B102" s="176"/>
      <c r="C102" s="176"/>
      <c r="D102" s="176"/>
      <c r="E102" s="176"/>
      <c r="F102" s="176"/>
      <c r="G102" s="176"/>
      <c r="H102" s="176"/>
      <c r="I102" s="176"/>
      <c r="J102" s="176"/>
      <c r="K102" s="176"/>
      <c r="L102" s="176"/>
      <c r="M102" s="176"/>
      <c r="N102" s="176"/>
      <c r="O102" s="27"/>
    </row>
    <row r="103" spans="1:15">
      <c r="A103" s="27"/>
      <c r="B103" s="176"/>
      <c r="C103" s="176"/>
      <c r="D103" s="176"/>
      <c r="E103" s="176"/>
      <c r="F103" s="176"/>
      <c r="G103" s="176"/>
      <c r="H103" s="176"/>
      <c r="I103" s="176"/>
      <c r="J103" s="176"/>
      <c r="K103" s="176"/>
      <c r="L103" s="176"/>
      <c r="M103" s="176"/>
      <c r="N103" s="176"/>
      <c r="O103" s="27"/>
    </row>
    <row r="104" spans="1:15">
      <c r="A104" s="27"/>
      <c r="B104" s="176"/>
      <c r="C104" s="176"/>
      <c r="D104" s="51"/>
      <c r="E104" s="51"/>
      <c r="F104" s="51"/>
      <c r="G104" s="51"/>
      <c r="H104" s="51"/>
      <c r="I104" s="51"/>
      <c r="J104" s="176"/>
      <c r="K104" s="176"/>
      <c r="L104" s="176"/>
      <c r="M104" s="176"/>
      <c r="N104" s="176"/>
      <c r="O104" s="27"/>
    </row>
    <row r="105" spans="1:15">
      <c r="A105" s="27"/>
      <c r="B105" s="176"/>
      <c r="C105" s="176"/>
      <c r="D105" s="51"/>
      <c r="E105" s="51"/>
      <c r="F105" s="51"/>
      <c r="G105" s="51"/>
      <c r="H105" s="51"/>
      <c r="I105" s="51"/>
      <c r="J105" s="176"/>
      <c r="K105" s="176"/>
      <c r="L105" s="176"/>
      <c r="M105" s="176"/>
      <c r="N105" s="176"/>
      <c r="O105" s="27"/>
    </row>
    <row r="106" spans="1:15">
      <c r="A106" s="27"/>
      <c r="B106" s="176"/>
      <c r="C106" s="176"/>
      <c r="D106" s="51"/>
      <c r="E106" s="51"/>
      <c r="F106" s="51"/>
      <c r="G106" s="51"/>
      <c r="H106" s="51"/>
      <c r="I106" s="51"/>
      <c r="J106" s="176"/>
      <c r="K106" s="176"/>
      <c r="L106" s="176"/>
      <c r="M106" s="176"/>
      <c r="N106" s="176"/>
      <c r="O106" s="27"/>
    </row>
    <row r="107" spans="1:15">
      <c r="A107" s="27"/>
      <c r="B107" s="176"/>
      <c r="C107" s="176"/>
      <c r="D107" s="51"/>
      <c r="E107" s="51"/>
      <c r="F107" s="51"/>
      <c r="G107" s="51"/>
      <c r="H107" s="51"/>
      <c r="I107" s="51"/>
      <c r="J107" s="176"/>
      <c r="K107" s="176"/>
      <c r="L107" s="176"/>
      <c r="M107" s="176"/>
      <c r="N107" s="176"/>
      <c r="O107" s="27"/>
    </row>
    <row r="108" spans="1:15">
      <c r="A108" s="27"/>
      <c r="B108" s="176"/>
      <c r="C108" s="176"/>
      <c r="D108" s="51"/>
      <c r="E108" s="51"/>
      <c r="F108" s="51"/>
      <c r="G108" s="51"/>
      <c r="H108" s="51"/>
      <c r="I108" s="51"/>
      <c r="J108" s="176"/>
      <c r="K108" s="176"/>
      <c r="L108" s="176"/>
      <c r="M108" s="176"/>
      <c r="N108" s="176"/>
      <c r="O108" s="27"/>
    </row>
    <row r="109" spans="1:15">
      <c r="A109" s="27"/>
      <c r="B109" s="176"/>
      <c r="C109" s="176"/>
      <c r="D109" s="51"/>
      <c r="E109" s="51"/>
      <c r="F109" s="51"/>
      <c r="G109" s="51"/>
      <c r="H109" s="51"/>
      <c r="I109" s="51"/>
      <c r="J109" s="176"/>
      <c r="K109" s="176"/>
      <c r="L109" s="176"/>
      <c r="M109" s="176"/>
      <c r="N109" s="176"/>
      <c r="O109" s="27"/>
    </row>
    <row r="110" spans="1:15">
      <c r="A110" s="27"/>
      <c r="B110" s="176"/>
      <c r="C110" s="176"/>
      <c r="D110" s="51"/>
      <c r="E110" s="51"/>
      <c r="F110" s="51"/>
      <c r="G110" s="51"/>
      <c r="H110" s="51"/>
      <c r="I110" s="51"/>
      <c r="J110" s="176"/>
      <c r="K110" s="176"/>
      <c r="L110" s="176"/>
      <c r="M110" s="176"/>
      <c r="N110" s="176"/>
      <c r="O110" s="27"/>
    </row>
    <row r="111" spans="1:15">
      <c r="A111" s="27"/>
      <c r="B111" s="176"/>
      <c r="C111" s="176"/>
      <c r="D111" s="51"/>
      <c r="E111" s="51"/>
      <c r="F111" s="51"/>
      <c r="G111" s="51"/>
      <c r="H111" s="51"/>
      <c r="I111" s="51"/>
      <c r="J111" s="176"/>
      <c r="K111" s="176"/>
      <c r="L111" s="176"/>
      <c r="M111" s="176"/>
      <c r="N111" s="176"/>
      <c r="O111" s="27"/>
    </row>
    <row r="112" spans="1:15">
      <c r="A112" s="27"/>
      <c r="B112" s="176"/>
      <c r="C112" s="176"/>
      <c r="D112" s="51"/>
      <c r="E112" s="51"/>
      <c r="F112" s="51"/>
      <c r="G112" s="51"/>
      <c r="H112" s="51"/>
      <c r="I112" s="51"/>
      <c r="J112" s="176"/>
      <c r="K112" s="176"/>
      <c r="L112" s="176"/>
      <c r="M112" s="176"/>
      <c r="N112" s="176"/>
      <c r="O112" s="27"/>
    </row>
    <row r="113" spans="1:15">
      <c r="A113" s="27"/>
      <c r="B113" s="176"/>
      <c r="C113" s="176"/>
      <c r="D113" s="51"/>
      <c r="E113" s="51"/>
      <c r="F113" s="51"/>
      <c r="G113" s="51"/>
      <c r="H113" s="51"/>
      <c r="I113" s="51"/>
      <c r="J113" s="176"/>
      <c r="K113" s="176"/>
      <c r="L113" s="176"/>
      <c r="M113" s="176"/>
      <c r="N113" s="176"/>
      <c r="O113" s="27"/>
    </row>
    <row r="114" spans="1:15">
      <c r="A114" s="27"/>
      <c r="B114" s="176"/>
      <c r="C114" s="176"/>
      <c r="D114" s="51"/>
      <c r="E114" s="51"/>
      <c r="F114" s="51"/>
      <c r="G114" s="51"/>
      <c r="H114" s="51"/>
      <c r="I114" s="51"/>
      <c r="J114" s="176"/>
      <c r="K114" s="176"/>
      <c r="L114" s="176"/>
      <c r="M114" s="176"/>
      <c r="N114" s="176"/>
      <c r="O114" s="27"/>
    </row>
    <row r="115" spans="1:15">
      <c r="A115" s="27"/>
      <c r="B115" s="176"/>
      <c r="C115" s="176"/>
      <c r="D115" s="51"/>
      <c r="E115" s="51"/>
      <c r="F115" s="51"/>
      <c r="G115" s="51"/>
      <c r="H115" s="51"/>
      <c r="I115" s="51"/>
      <c r="J115" s="176"/>
      <c r="K115" s="176"/>
      <c r="L115" s="176"/>
      <c r="M115" s="176"/>
      <c r="N115" s="176"/>
      <c r="O115" s="27"/>
    </row>
    <row r="116" spans="1:15">
      <c r="A116" s="27"/>
      <c r="B116" s="176"/>
      <c r="C116" s="176"/>
      <c r="D116" s="51"/>
      <c r="E116" s="51"/>
      <c r="F116" s="51"/>
      <c r="G116" s="51"/>
      <c r="H116" s="51"/>
      <c r="I116" s="51"/>
      <c r="J116" s="176"/>
      <c r="K116" s="176"/>
      <c r="L116" s="176"/>
      <c r="M116" s="176"/>
      <c r="N116" s="176"/>
      <c r="O116" s="27"/>
    </row>
    <row r="117" spans="1:15">
      <c r="A117" s="27"/>
      <c r="B117" s="176"/>
      <c r="C117" s="176"/>
      <c r="D117" s="51"/>
      <c r="E117" s="51"/>
      <c r="F117" s="51"/>
      <c r="G117" s="51"/>
      <c r="H117" s="51"/>
      <c r="I117" s="51"/>
      <c r="J117" s="176"/>
      <c r="K117" s="176"/>
      <c r="L117" s="176"/>
      <c r="M117" s="176"/>
      <c r="N117" s="176"/>
      <c r="O117" s="27"/>
    </row>
    <row r="118" spans="1:15">
      <c r="A118" s="27"/>
      <c r="B118" s="176"/>
      <c r="C118" s="176"/>
      <c r="D118" s="51"/>
      <c r="E118" s="51"/>
      <c r="F118" s="51"/>
      <c r="G118" s="51"/>
      <c r="H118" s="51"/>
      <c r="I118" s="51"/>
      <c r="J118" s="176"/>
      <c r="K118" s="176"/>
      <c r="L118" s="176"/>
      <c r="M118" s="176"/>
      <c r="N118" s="176"/>
      <c r="O118" s="27"/>
    </row>
    <row r="119" spans="1:15">
      <c r="A119" s="27"/>
      <c r="B119" s="176"/>
      <c r="C119" s="176"/>
      <c r="D119" s="51"/>
      <c r="E119" s="51"/>
      <c r="F119" s="51"/>
      <c r="G119" s="51"/>
      <c r="H119" s="51"/>
      <c r="I119" s="51"/>
      <c r="J119" s="176"/>
      <c r="K119" s="176"/>
      <c r="L119" s="176"/>
      <c r="M119" s="176"/>
      <c r="N119" s="176"/>
      <c r="O119" s="27"/>
    </row>
    <row r="120" spans="1:15">
      <c r="A120" s="27"/>
      <c r="B120" s="176"/>
      <c r="C120" s="176"/>
      <c r="D120" s="51"/>
      <c r="E120" s="51"/>
      <c r="F120" s="51"/>
      <c r="G120" s="51"/>
      <c r="H120" s="51"/>
      <c r="I120" s="51"/>
      <c r="J120" s="176"/>
      <c r="K120" s="176"/>
      <c r="L120" s="176"/>
      <c r="M120" s="176"/>
      <c r="N120" s="176"/>
      <c r="O120" s="27"/>
    </row>
    <row r="121" spans="1:15">
      <c r="A121" s="27"/>
      <c r="B121" s="176"/>
      <c r="C121" s="176"/>
      <c r="D121" s="51"/>
      <c r="E121" s="51"/>
      <c r="F121" s="51"/>
      <c r="G121" s="51"/>
      <c r="H121" s="51"/>
      <c r="I121" s="51"/>
      <c r="J121" s="176"/>
      <c r="K121" s="176"/>
      <c r="L121" s="176"/>
      <c r="M121" s="176"/>
      <c r="N121" s="176"/>
      <c r="O121" s="27"/>
    </row>
    <row r="122" spans="1:15">
      <c r="A122" s="27"/>
      <c r="B122" s="176"/>
      <c r="C122" s="176"/>
      <c r="D122" s="51"/>
      <c r="E122" s="51"/>
      <c r="F122" s="51"/>
      <c r="G122" s="51"/>
      <c r="H122" s="51"/>
      <c r="I122" s="51"/>
      <c r="J122" s="176"/>
      <c r="K122" s="176"/>
      <c r="L122" s="176"/>
      <c r="M122" s="176"/>
      <c r="N122" s="176"/>
      <c r="O122" s="27"/>
    </row>
    <row r="123" spans="1:15">
      <c r="A123" s="27"/>
      <c r="B123" s="176"/>
      <c r="C123" s="176"/>
      <c r="D123" s="51"/>
      <c r="E123" s="51"/>
      <c r="F123" s="51"/>
      <c r="G123" s="51"/>
      <c r="H123" s="51"/>
      <c r="I123" s="51"/>
      <c r="J123" s="176"/>
      <c r="K123" s="176"/>
      <c r="L123" s="176"/>
      <c r="M123" s="176"/>
      <c r="N123" s="176"/>
      <c r="O123" s="27"/>
    </row>
    <row r="124" spans="1:15">
      <c r="A124" s="27"/>
      <c r="B124" s="176"/>
      <c r="C124" s="176"/>
      <c r="D124" s="51"/>
      <c r="E124" s="51"/>
      <c r="F124" s="51"/>
      <c r="G124" s="51"/>
      <c r="H124" s="51"/>
      <c r="I124" s="51"/>
      <c r="J124" s="176"/>
      <c r="K124" s="176"/>
      <c r="L124" s="176"/>
      <c r="M124" s="176"/>
      <c r="N124" s="176"/>
      <c r="O124" s="27"/>
    </row>
    <row r="125" spans="1:15">
      <c r="A125" s="27"/>
      <c r="B125" s="176"/>
      <c r="C125" s="176"/>
      <c r="D125" s="176"/>
      <c r="E125" s="176"/>
      <c r="F125" s="176"/>
      <c r="G125" s="176"/>
      <c r="H125" s="176"/>
      <c r="I125" s="176"/>
      <c r="J125" s="176"/>
      <c r="K125" s="176"/>
      <c r="L125" s="176"/>
      <c r="M125" s="176"/>
      <c r="N125" s="176"/>
      <c r="O125" s="27"/>
    </row>
    <row r="126" spans="1:15">
      <c r="A126" s="27"/>
      <c r="B126" s="176"/>
      <c r="C126" s="176"/>
      <c r="D126" s="176"/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27"/>
    </row>
    <row r="127" spans="1:15" ht="178.5" customHeight="1">
      <c r="A127" s="27"/>
      <c r="B127" s="176"/>
      <c r="C127" s="176"/>
      <c r="D127" s="176"/>
      <c r="E127" s="176"/>
      <c r="F127" s="176"/>
      <c r="G127" s="176"/>
      <c r="H127" s="176"/>
      <c r="I127" s="176"/>
      <c r="J127" s="176"/>
      <c r="K127" s="176"/>
      <c r="L127" s="176"/>
      <c r="M127" s="176"/>
      <c r="N127" s="176"/>
      <c r="O127" s="27"/>
    </row>
    <row r="128" spans="1:15" ht="15.75" thickBot="1">
      <c r="A128" s="27"/>
      <c r="B128" s="176"/>
      <c r="C128" s="176"/>
      <c r="D128" s="176"/>
      <c r="E128" s="176"/>
      <c r="F128" s="176"/>
      <c r="G128" s="176"/>
      <c r="H128" s="176"/>
      <c r="I128" s="176"/>
      <c r="J128" s="176"/>
      <c r="K128" s="176"/>
      <c r="L128" s="176"/>
      <c r="M128" s="176"/>
      <c r="N128" s="176"/>
      <c r="O128" s="27"/>
    </row>
    <row r="129" spans="1:15" ht="19.5" thickBot="1">
      <c r="A129" s="27"/>
      <c r="B129" s="176"/>
      <c r="C129" s="176"/>
      <c r="D129" s="176"/>
      <c r="E129" s="599" t="s">
        <v>209</v>
      </c>
      <c r="F129" s="600"/>
      <c r="G129" s="600"/>
      <c r="H129" s="600"/>
      <c r="I129" s="601"/>
      <c r="J129" s="176"/>
      <c r="K129" s="176"/>
      <c r="L129" s="176"/>
      <c r="M129" s="176"/>
      <c r="N129" s="176"/>
      <c r="O129" s="27"/>
    </row>
    <row r="130" spans="1:15" ht="15.75" thickBot="1">
      <c r="A130" s="27"/>
      <c r="B130" s="176"/>
      <c r="C130" s="176"/>
      <c r="D130" s="176"/>
      <c r="E130" s="607" t="s">
        <v>9</v>
      </c>
      <c r="F130" s="608"/>
      <c r="G130" s="608"/>
      <c r="H130" s="609"/>
      <c r="I130" s="213">
        <f>+'ACUM-JULIO'!B42</f>
        <v>0</v>
      </c>
      <c r="J130" s="176"/>
      <c r="K130" s="176"/>
      <c r="L130" s="176"/>
      <c r="M130" s="176"/>
      <c r="N130" s="176"/>
      <c r="O130" s="27"/>
    </row>
    <row r="131" spans="1:15" ht="16.5" thickBot="1">
      <c r="A131" s="27"/>
      <c r="B131" s="176"/>
      <c r="C131" s="176"/>
      <c r="D131" s="176"/>
      <c r="E131" s="176"/>
      <c r="F131" s="176"/>
      <c r="G131" s="176"/>
      <c r="H131" s="214" t="s">
        <v>2</v>
      </c>
      <c r="I131" s="211">
        <f>SUM(I130)</f>
        <v>0</v>
      </c>
      <c r="J131" s="176"/>
      <c r="K131" s="176"/>
      <c r="L131" s="176"/>
      <c r="M131" s="176"/>
      <c r="N131" s="176"/>
      <c r="O131" s="27"/>
    </row>
    <row r="132" spans="1:15">
      <c r="A132" s="27"/>
      <c r="B132" s="176"/>
      <c r="C132" s="176"/>
      <c r="D132" s="176"/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27"/>
    </row>
    <row r="133" spans="1:15" ht="15.75" thickBot="1">
      <c r="A133" s="27"/>
      <c r="B133" s="176"/>
      <c r="C133" s="176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27"/>
    </row>
    <row r="134" spans="1:15" ht="19.5" thickBot="1">
      <c r="A134" s="27"/>
      <c r="B134" s="176"/>
      <c r="C134" s="176"/>
      <c r="D134" s="176"/>
      <c r="E134" s="599" t="s">
        <v>186</v>
      </c>
      <c r="F134" s="600"/>
      <c r="G134" s="600"/>
      <c r="H134" s="600"/>
      <c r="I134" s="601"/>
      <c r="J134" s="176"/>
      <c r="K134" s="176"/>
      <c r="L134" s="176"/>
      <c r="M134" s="176"/>
      <c r="N134" s="176"/>
      <c r="O134" s="27"/>
    </row>
    <row r="135" spans="1:15" ht="15.75" thickBot="1">
      <c r="A135" s="27"/>
      <c r="B135" s="176"/>
      <c r="C135" s="176"/>
      <c r="D135" s="176"/>
      <c r="E135" s="607" t="s">
        <v>194</v>
      </c>
      <c r="F135" s="608"/>
      <c r="G135" s="608"/>
      <c r="H135" s="609"/>
      <c r="I135" s="215">
        <f>+'ACUM-JULIO'!B105</f>
        <v>0</v>
      </c>
      <c r="J135" s="176"/>
      <c r="K135" s="176"/>
      <c r="L135" s="176"/>
      <c r="M135" s="176"/>
      <c r="N135" s="176"/>
      <c r="O135" s="27"/>
    </row>
    <row r="136" spans="1:15" ht="16.5" thickBot="1">
      <c r="A136" s="27"/>
      <c r="B136" s="176"/>
      <c r="C136" s="176"/>
      <c r="D136" s="176"/>
      <c r="E136" s="176"/>
      <c r="F136" s="176"/>
      <c r="G136" s="176"/>
      <c r="H136" s="214" t="s">
        <v>2</v>
      </c>
      <c r="I136" s="211">
        <f>SUM(I135)</f>
        <v>0</v>
      </c>
      <c r="J136" s="176"/>
      <c r="K136" s="176"/>
      <c r="L136" s="176"/>
      <c r="M136" s="176"/>
      <c r="N136" s="176"/>
      <c r="O136" s="27"/>
    </row>
    <row r="137" spans="1:15">
      <c r="A137" s="27"/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27"/>
    </row>
    <row r="138" spans="1:15" ht="15.75" thickBot="1">
      <c r="A138" s="27"/>
      <c r="B138" s="176"/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27"/>
    </row>
    <row r="139" spans="1:15" ht="19.5" thickBot="1">
      <c r="A139" s="27"/>
      <c r="B139" s="176"/>
      <c r="C139" s="176"/>
      <c r="D139" s="176"/>
      <c r="E139" s="610" t="s">
        <v>224</v>
      </c>
      <c r="F139" s="611"/>
      <c r="G139" s="611"/>
      <c r="H139" s="611"/>
      <c r="I139" s="612"/>
      <c r="J139" s="176"/>
      <c r="K139" s="176"/>
      <c r="L139" s="176"/>
      <c r="M139" s="176"/>
      <c r="N139" s="176"/>
      <c r="O139" s="27"/>
    </row>
    <row r="140" spans="1:15" ht="15.75" thickBot="1">
      <c r="A140" s="27"/>
      <c r="B140" s="176"/>
      <c r="C140" s="176"/>
      <c r="D140" s="176"/>
      <c r="E140" s="607" t="s">
        <v>26</v>
      </c>
      <c r="F140" s="608"/>
      <c r="G140" s="608"/>
      <c r="H140" s="609"/>
      <c r="I140" s="215">
        <f>+'ACUM-JULIO'!B109</f>
        <v>0</v>
      </c>
      <c r="J140" s="176"/>
      <c r="K140" s="176"/>
      <c r="L140" s="176"/>
      <c r="M140" s="176"/>
      <c r="N140" s="176"/>
      <c r="O140" s="27"/>
    </row>
    <row r="141" spans="1:15" ht="16.5" thickBot="1">
      <c r="A141" s="27"/>
      <c r="B141" s="176"/>
      <c r="C141" s="176"/>
      <c r="D141" s="176"/>
      <c r="E141" s="176"/>
      <c r="F141" s="176"/>
      <c r="G141" s="176"/>
      <c r="H141" s="214" t="s">
        <v>2</v>
      </c>
      <c r="I141" s="216">
        <f>SUM(I140)</f>
        <v>0</v>
      </c>
      <c r="J141" s="176"/>
      <c r="K141" s="176"/>
      <c r="L141" s="176"/>
      <c r="M141" s="176"/>
      <c r="N141" s="176"/>
      <c r="O141" s="27"/>
    </row>
    <row r="142" spans="1:15">
      <c r="A142" s="27"/>
      <c r="B142" s="176"/>
      <c r="C142" s="176"/>
      <c r="D142" s="176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27"/>
    </row>
    <row r="143" spans="1:15">
      <c r="A143" s="27"/>
      <c r="B143" s="176"/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27"/>
    </row>
    <row r="144" spans="1:15">
      <c r="A144" s="27"/>
      <c r="B144" s="176"/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27"/>
    </row>
    <row r="145" spans="1:15">
      <c r="A145" s="27"/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27"/>
    </row>
    <row r="146" spans="1:15" ht="15.75" thickBot="1">
      <c r="A146" s="27"/>
      <c r="B146" s="176"/>
      <c r="C146" s="176"/>
      <c r="D146" s="176"/>
      <c r="E146" s="176"/>
      <c r="F146" s="176"/>
      <c r="G146" s="176"/>
      <c r="H146" s="176"/>
      <c r="I146" s="176"/>
      <c r="J146" s="176"/>
      <c r="K146" s="176"/>
      <c r="L146" s="176"/>
      <c r="M146" s="176"/>
      <c r="N146" s="176"/>
      <c r="O146" s="27"/>
    </row>
    <row r="147" spans="1:15" ht="19.5" thickBot="1">
      <c r="A147" s="27"/>
      <c r="B147" s="176"/>
      <c r="C147" s="176"/>
      <c r="D147" s="599" t="s">
        <v>188</v>
      </c>
      <c r="E147" s="600"/>
      <c r="F147" s="600"/>
      <c r="G147" s="600"/>
      <c r="H147" s="600"/>
      <c r="I147" s="601"/>
      <c r="J147" s="176"/>
      <c r="K147" s="176"/>
      <c r="L147" s="176"/>
      <c r="M147" s="176"/>
      <c r="N147" s="176"/>
      <c r="O147" s="27"/>
    </row>
    <row r="148" spans="1:15" ht="15.75" thickBot="1">
      <c r="A148" s="27"/>
      <c r="B148" s="176"/>
      <c r="C148" s="176"/>
      <c r="D148" s="217">
        <v>1</v>
      </c>
      <c r="E148" s="218" t="s">
        <v>28</v>
      </c>
      <c r="F148" s="219"/>
      <c r="G148" s="220"/>
      <c r="H148" s="221">
        <f>+'ACUM-JULIO'!B138</f>
        <v>0</v>
      </c>
      <c r="I148" s="222">
        <f>H148/H153</f>
        <v>0</v>
      </c>
      <c r="J148" s="176"/>
      <c r="K148" s="176"/>
      <c r="L148" s="176"/>
      <c r="M148" s="176"/>
      <c r="N148" s="176"/>
      <c r="O148" s="27"/>
    </row>
    <row r="149" spans="1:15" ht="15.75" thickBot="1">
      <c r="A149" s="27"/>
      <c r="B149" s="176"/>
      <c r="C149" s="176"/>
      <c r="D149" s="217">
        <v>2</v>
      </c>
      <c r="E149" s="218" t="s">
        <v>29</v>
      </c>
      <c r="F149" s="219"/>
      <c r="G149" s="220"/>
      <c r="H149" s="221">
        <f>+'ACUM-JULIO'!B139</f>
        <v>0</v>
      </c>
      <c r="I149" s="210">
        <f>H149/H153</f>
        <v>0</v>
      </c>
      <c r="J149" s="176"/>
      <c r="K149" s="176"/>
      <c r="L149" s="176"/>
      <c r="M149" s="176"/>
      <c r="N149" s="176"/>
      <c r="O149" s="27"/>
    </row>
    <row r="150" spans="1:15" ht="15.75" thickBot="1">
      <c r="A150" s="27"/>
      <c r="B150" s="176"/>
      <c r="C150" s="176"/>
      <c r="D150" s="251">
        <v>4</v>
      </c>
      <c r="E150" s="224" t="s">
        <v>18</v>
      </c>
      <c r="F150" s="219"/>
      <c r="G150" s="220"/>
      <c r="H150" s="221">
        <f>+'ACUM-JULIO'!B141</f>
        <v>107</v>
      </c>
      <c r="I150" s="225">
        <f>H150/H153</f>
        <v>1</v>
      </c>
      <c r="J150" s="176"/>
      <c r="K150" s="176"/>
      <c r="L150" s="176"/>
      <c r="M150" s="176"/>
      <c r="N150" s="176"/>
      <c r="O150" s="27"/>
    </row>
    <row r="151" spans="1:15" ht="15.75" thickBot="1">
      <c r="A151" s="27"/>
      <c r="B151" s="176"/>
      <c r="C151" s="176"/>
      <c r="D151" s="217">
        <v>3</v>
      </c>
      <c r="E151" s="218" t="s">
        <v>30</v>
      </c>
      <c r="F151" s="219"/>
      <c r="G151" s="220"/>
      <c r="H151" s="221">
        <v>0</v>
      </c>
      <c r="I151" s="210">
        <f>H151/H153</f>
        <v>0</v>
      </c>
      <c r="J151" s="176"/>
      <c r="K151" s="176"/>
      <c r="L151" s="176"/>
      <c r="M151" s="176"/>
      <c r="N151" s="176"/>
      <c r="O151" s="27"/>
    </row>
    <row r="152" spans="1:15" ht="15.75" thickBot="1">
      <c r="A152" s="27"/>
      <c r="B152" s="176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27"/>
    </row>
    <row r="153" spans="1:15" s="169" customFormat="1" ht="16.5" thickBot="1">
      <c r="A153" s="166"/>
      <c r="B153" s="176"/>
      <c r="C153" s="176"/>
      <c r="D153" s="176"/>
      <c r="E153" s="176"/>
      <c r="F153" s="176"/>
      <c r="G153" s="211" t="s">
        <v>2</v>
      </c>
      <c r="H153" s="216">
        <f>SUM(H148:H151)</f>
        <v>107</v>
      </c>
      <c r="I153" s="226">
        <f>SUM(I148:I151)</f>
        <v>1</v>
      </c>
      <c r="J153" s="176"/>
      <c r="K153" s="176"/>
      <c r="L153" s="176"/>
      <c r="M153" s="176"/>
      <c r="N153" s="176"/>
      <c r="O153" s="166"/>
    </row>
    <row r="154" spans="1:15">
      <c r="A154" s="27"/>
      <c r="B154" s="176"/>
      <c r="C154" s="176"/>
      <c r="D154" s="176"/>
      <c r="E154" s="176"/>
      <c r="F154" s="176"/>
      <c r="G154" s="176"/>
      <c r="H154" s="176"/>
      <c r="I154" s="176"/>
      <c r="J154" s="176"/>
      <c r="K154" s="176"/>
      <c r="L154" s="176"/>
      <c r="M154" s="176"/>
      <c r="N154" s="176"/>
      <c r="O154" s="27"/>
    </row>
    <row r="155" spans="1:15">
      <c r="A155" s="27"/>
      <c r="B155" s="176"/>
      <c r="C155" s="176"/>
      <c r="D155" s="176"/>
      <c r="E155" s="176"/>
      <c r="F155" s="176"/>
      <c r="G155" s="176"/>
      <c r="H155" s="176"/>
      <c r="I155" s="176"/>
      <c r="J155" s="176"/>
      <c r="K155" s="176"/>
      <c r="L155" s="176"/>
      <c r="M155" s="176"/>
      <c r="N155" s="176"/>
      <c r="O155" s="27"/>
    </row>
    <row r="156" spans="1:15">
      <c r="A156" s="27"/>
      <c r="B156" s="176"/>
      <c r="C156" s="176"/>
      <c r="D156" s="176"/>
      <c r="E156" s="176"/>
      <c r="F156" s="176"/>
      <c r="G156" s="176"/>
      <c r="H156" s="176"/>
      <c r="I156" s="176"/>
      <c r="J156" s="176"/>
      <c r="K156" s="176"/>
      <c r="L156" s="176"/>
      <c r="M156" s="176"/>
      <c r="N156" s="176"/>
      <c r="O156" s="27"/>
    </row>
    <row r="157" spans="1:15">
      <c r="A157" s="27"/>
      <c r="B157" s="176"/>
      <c r="C157" s="176"/>
      <c r="D157" s="176"/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27"/>
    </row>
    <row r="158" spans="1:15">
      <c r="A158" s="27"/>
      <c r="B158" s="176"/>
      <c r="C158" s="176"/>
      <c r="D158" s="176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27"/>
    </row>
    <row r="159" spans="1:15">
      <c r="A159" s="27"/>
      <c r="B159" s="176"/>
      <c r="C159" s="176"/>
      <c r="D159" s="51"/>
      <c r="E159" s="51"/>
      <c r="F159" s="51"/>
      <c r="G159" s="61"/>
      <c r="H159" s="51"/>
      <c r="I159" s="51"/>
      <c r="J159" s="176"/>
      <c r="K159" s="176"/>
      <c r="L159" s="176"/>
      <c r="M159" s="176"/>
      <c r="N159" s="176"/>
      <c r="O159" s="27"/>
    </row>
    <row r="160" spans="1:15">
      <c r="A160" s="27"/>
      <c r="B160" s="176"/>
      <c r="C160" s="176"/>
      <c r="D160" s="51"/>
      <c r="E160" s="51"/>
      <c r="F160" s="51"/>
      <c r="G160" s="61"/>
      <c r="H160" s="51"/>
      <c r="I160" s="51"/>
      <c r="J160" s="176"/>
      <c r="K160" s="176"/>
      <c r="L160" s="176"/>
      <c r="M160" s="176"/>
      <c r="N160" s="176"/>
      <c r="O160" s="27"/>
    </row>
    <row r="161" spans="1:15">
      <c r="A161" s="27"/>
      <c r="B161" s="176"/>
      <c r="C161" s="176"/>
      <c r="D161" s="51"/>
      <c r="E161" s="51"/>
      <c r="F161" s="51"/>
      <c r="G161" s="61"/>
      <c r="H161" s="51"/>
      <c r="I161" s="51"/>
      <c r="J161" s="176"/>
      <c r="K161" s="176"/>
      <c r="L161" s="176"/>
      <c r="M161" s="176"/>
      <c r="N161" s="176"/>
      <c r="O161" s="27"/>
    </row>
    <row r="162" spans="1:15">
      <c r="A162" s="27"/>
      <c r="B162" s="176"/>
      <c r="C162" s="176"/>
      <c r="D162" s="51"/>
      <c r="E162" s="51"/>
      <c r="F162" s="51"/>
      <c r="G162" s="61"/>
      <c r="H162" s="51"/>
      <c r="I162" s="51"/>
      <c r="J162" s="176"/>
      <c r="K162" s="176"/>
      <c r="L162" s="176"/>
      <c r="M162" s="176"/>
      <c r="N162" s="176"/>
      <c r="O162" s="27"/>
    </row>
    <row r="163" spans="1:15">
      <c r="A163" s="27"/>
      <c r="B163" s="176"/>
      <c r="C163" s="176"/>
      <c r="D163" s="51"/>
      <c r="E163" s="51"/>
      <c r="F163" s="51"/>
      <c r="G163" s="61"/>
      <c r="H163" s="51"/>
      <c r="I163" s="51"/>
      <c r="J163" s="176"/>
      <c r="K163" s="176"/>
      <c r="L163" s="176"/>
      <c r="M163" s="176"/>
      <c r="N163" s="176"/>
      <c r="O163" s="27"/>
    </row>
    <row r="164" spans="1:15">
      <c r="A164" s="27"/>
      <c r="B164" s="176"/>
      <c r="C164" s="176"/>
      <c r="D164" s="51"/>
      <c r="E164" s="51"/>
      <c r="F164" s="51"/>
      <c r="G164" s="61"/>
      <c r="H164" s="51"/>
      <c r="I164" s="51"/>
      <c r="J164" s="176"/>
      <c r="K164" s="176"/>
      <c r="L164" s="176"/>
      <c r="M164" s="176"/>
      <c r="N164" s="176"/>
      <c r="O164" s="27"/>
    </row>
    <row r="165" spans="1:15">
      <c r="A165" s="27"/>
      <c r="B165" s="176"/>
      <c r="C165" s="176"/>
      <c r="D165" s="51"/>
      <c r="E165" s="51"/>
      <c r="F165" s="51"/>
      <c r="G165" s="61"/>
      <c r="H165" s="51"/>
      <c r="I165" s="51"/>
      <c r="J165" s="176"/>
      <c r="K165" s="176"/>
      <c r="L165" s="176"/>
      <c r="M165" s="176"/>
      <c r="N165" s="176"/>
      <c r="O165" s="27"/>
    </row>
    <row r="166" spans="1:15">
      <c r="A166" s="27"/>
      <c r="B166" s="176"/>
      <c r="C166" s="176"/>
      <c r="D166" s="51"/>
      <c r="E166" s="51"/>
      <c r="F166" s="51"/>
      <c r="G166" s="61"/>
      <c r="H166" s="51"/>
      <c r="I166" s="51"/>
      <c r="J166" s="176"/>
      <c r="K166" s="176"/>
      <c r="L166" s="176"/>
      <c r="M166" s="176"/>
      <c r="N166" s="176"/>
      <c r="O166" s="27"/>
    </row>
    <row r="167" spans="1:15">
      <c r="A167" s="27"/>
      <c r="B167" s="176"/>
      <c r="C167" s="176"/>
      <c r="D167" s="51"/>
      <c r="E167" s="51"/>
      <c r="F167" s="51"/>
      <c r="G167" s="61"/>
      <c r="H167" s="51"/>
      <c r="I167" s="51"/>
      <c r="J167" s="176"/>
      <c r="K167" s="176"/>
      <c r="L167" s="176"/>
      <c r="M167" s="176"/>
      <c r="N167" s="176"/>
      <c r="O167" s="27"/>
    </row>
    <row r="168" spans="1:15">
      <c r="A168" s="27"/>
      <c r="B168" s="176"/>
      <c r="C168" s="176"/>
      <c r="D168" s="51"/>
      <c r="E168" s="51"/>
      <c r="F168" s="51"/>
      <c r="G168" s="61"/>
      <c r="H168" s="51"/>
      <c r="I168" s="51"/>
      <c r="J168" s="176"/>
      <c r="K168" s="176"/>
      <c r="L168" s="176"/>
      <c r="M168" s="176"/>
      <c r="N168" s="176"/>
      <c r="O168" s="27"/>
    </row>
    <row r="169" spans="1:15">
      <c r="A169" s="27"/>
      <c r="B169" s="176"/>
      <c r="C169" s="176"/>
      <c r="D169" s="51"/>
      <c r="E169" s="51"/>
      <c r="F169" s="51"/>
      <c r="G169" s="61"/>
      <c r="H169" s="51"/>
      <c r="I169" s="51"/>
      <c r="J169" s="176"/>
      <c r="K169" s="176"/>
      <c r="L169" s="176"/>
      <c r="M169" s="176"/>
      <c r="N169" s="176"/>
      <c r="O169" s="27"/>
    </row>
    <row r="170" spans="1:15">
      <c r="A170" s="27"/>
      <c r="B170" s="176"/>
      <c r="C170" s="176"/>
      <c r="D170" s="51"/>
      <c r="E170" s="51"/>
      <c r="F170" s="51"/>
      <c r="G170" s="61"/>
      <c r="H170" s="51"/>
      <c r="I170" s="51"/>
      <c r="J170" s="176"/>
      <c r="K170" s="176"/>
      <c r="L170" s="176"/>
      <c r="M170" s="176"/>
      <c r="N170" s="176"/>
      <c r="O170" s="27"/>
    </row>
    <row r="171" spans="1:15">
      <c r="A171" s="27"/>
      <c r="B171" s="176"/>
      <c r="C171" s="176"/>
      <c r="D171" s="51"/>
      <c r="E171" s="51"/>
      <c r="F171" s="51"/>
      <c r="G171" s="61"/>
      <c r="H171" s="51"/>
      <c r="I171" s="51"/>
      <c r="J171" s="176"/>
      <c r="K171" s="176"/>
      <c r="L171" s="176"/>
      <c r="M171" s="176"/>
      <c r="N171" s="176"/>
      <c r="O171" s="27"/>
    </row>
    <row r="172" spans="1:15">
      <c r="A172" s="27"/>
      <c r="B172" s="176"/>
      <c r="C172" s="176"/>
      <c r="D172" s="51"/>
      <c r="E172" s="51"/>
      <c r="F172" s="51"/>
      <c r="G172" s="61"/>
      <c r="H172" s="51"/>
      <c r="I172" s="51"/>
      <c r="J172" s="176"/>
      <c r="K172" s="176"/>
      <c r="L172" s="176"/>
      <c r="M172" s="176"/>
      <c r="N172" s="176"/>
      <c r="O172" s="27"/>
    </row>
    <row r="173" spans="1:15">
      <c r="A173" s="27"/>
      <c r="B173" s="176"/>
      <c r="C173" s="176"/>
      <c r="D173" s="51"/>
      <c r="E173" s="51"/>
      <c r="F173" s="51"/>
      <c r="G173" s="61"/>
      <c r="H173" s="51"/>
      <c r="I173" s="51"/>
      <c r="J173" s="176"/>
      <c r="K173" s="176"/>
      <c r="L173" s="176"/>
      <c r="M173" s="176"/>
      <c r="N173" s="176"/>
      <c r="O173" s="27"/>
    </row>
    <row r="174" spans="1:15">
      <c r="A174" s="27"/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27"/>
    </row>
    <row r="175" spans="1:15" ht="15.75" thickBot="1">
      <c r="A175" s="27"/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27"/>
    </row>
    <row r="176" spans="1:15" ht="19.5" thickBot="1">
      <c r="A176" s="27"/>
      <c r="B176" s="176"/>
      <c r="C176" s="176"/>
      <c r="D176" s="599" t="s">
        <v>189</v>
      </c>
      <c r="E176" s="600"/>
      <c r="F176" s="600"/>
      <c r="G176" s="600"/>
      <c r="H176" s="600"/>
      <c r="I176" s="601"/>
      <c r="J176" s="176"/>
      <c r="K176" s="176"/>
      <c r="L176" s="176"/>
      <c r="M176" s="176"/>
      <c r="N176" s="176"/>
      <c r="O176" s="27"/>
    </row>
    <row r="177" spans="1:15" ht="15.75" thickBot="1">
      <c r="A177" s="27"/>
      <c r="B177" s="176"/>
      <c r="C177" s="176"/>
      <c r="D177" s="217">
        <v>1</v>
      </c>
      <c r="E177" s="588" t="s">
        <v>210</v>
      </c>
      <c r="F177" s="589"/>
      <c r="G177" s="584"/>
      <c r="H177" s="200">
        <f>+'ACUM-JULIO'!B180</f>
        <v>136</v>
      </c>
      <c r="I177" s="222">
        <f>H177/H182</f>
        <v>0.22222222222222221</v>
      </c>
      <c r="J177" s="176"/>
      <c r="K177" s="176"/>
      <c r="L177" s="176"/>
      <c r="M177" s="176"/>
      <c r="N177" s="176"/>
      <c r="O177" s="27"/>
    </row>
    <row r="178" spans="1:15" ht="15.75" thickBot="1">
      <c r="A178" s="27"/>
      <c r="B178" s="176"/>
      <c r="C178" s="176"/>
      <c r="D178" s="217">
        <v>2</v>
      </c>
      <c r="E178" s="588" t="s">
        <v>35</v>
      </c>
      <c r="F178" s="589"/>
      <c r="G178" s="584"/>
      <c r="H178" s="200">
        <f>+'ACUM-JULIO'!B165</f>
        <v>79</v>
      </c>
      <c r="I178" s="210">
        <f>H178/H182</f>
        <v>0.12908496732026145</v>
      </c>
      <c r="J178" s="176"/>
      <c r="K178" s="176"/>
      <c r="L178" s="176"/>
      <c r="M178" s="176"/>
      <c r="N178" s="176"/>
      <c r="O178" s="27"/>
    </row>
    <row r="179" spans="1:15" ht="15.75" thickBot="1">
      <c r="A179" s="27"/>
      <c r="B179" s="176"/>
      <c r="C179" s="176"/>
      <c r="D179" s="217">
        <v>3</v>
      </c>
      <c r="E179" s="588" t="s">
        <v>211</v>
      </c>
      <c r="F179" s="589"/>
      <c r="G179" s="584"/>
      <c r="H179" s="200">
        <f>+'ACUM-JULIO'!B163</f>
        <v>0</v>
      </c>
      <c r="I179" s="210">
        <f>H179/H182</f>
        <v>0</v>
      </c>
      <c r="J179" s="176"/>
      <c r="K179" s="176"/>
      <c r="L179" s="176"/>
      <c r="M179" s="176"/>
      <c r="N179" s="176"/>
      <c r="O179" s="27"/>
    </row>
    <row r="180" spans="1:15" ht="15.75" thickBot="1">
      <c r="A180" s="27"/>
      <c r="B180" s="176"/>
      <c r="C180" s="176"/>
      <c r="D180" s="217">
        <v>4</v>
      </c>
      <c r="E180" s="588" t="s">
        <v>34</v>
      </c>
      <c r="F180" s="589"/>
      <c r="G180" s="584"/>
      <c r="H180" s="200">
        <f>+'ACUM-JUNIO'!B149</f>
        <v>397</v>
      </c>
      <c r="I180" s="225">
        <f>H180/H182</f>
        <v>0.64869281045751637</v>
      </c>
      <c r="J180" s="176"/>
      <c r="K180" s="176"/>
      <c r="L180" s="176"/>
      <c r="M180" s="176"/>
      <c r="N180" s="176"/>
      <c r="O180" s="27"/>
    </row>
    <row r="181" spans="1:15" ht="15.75" thickBot="1">
      <c r="A181" s="27"/>
      <c r="B181" s="176"/>
      <c r="C181" s="176"/>
      <c r="D181" s="176"/>
      <c r="E181" s="176"/>
      <c r="F181" s="176"/>
      <c r="G181" s="176"/>
      <c r="H181" s="176"/>
      <c r="I181" s="176"/>
      <c r="J181" s="176"/>
      <c r="K181" s="176"/>
      <c r="L181" s="176"/>
      <c r="M181" s="176"/>
      <c r="N181" s="176"/>
      <c r="O181" s="27"/>
    </row>
    <row r="182" spans="1:15" s="169" customFormat="1" ht="16.5" thickBot="1">
      <c r="A182" s="166"/>
      <c r="B182" s="176"/>
      <c r="C182" s="176"/>
      <c r="D182" s="176"/>
      <c r="E182" s="176"/>
      <c r="F182" s="176"/>
      <c r="G182" s="211" t="s">
        <v>2</v>
      </c>
      <c r="H182" s="201">
        <f>SUM(H177:H180)</f>
        <v>612</v>
      </c>
      <c r="I182" s="212">
        <f>SUM(I177:I180)</f>
        <v>1</v>
      </c>
      <c r="J182" s="176"/>
      <c r="K182" s="176"/>
      <c r="L182" s="176"/>
      <c r="M182" s="176"/>
      <c r="N182" s="176"/>
      <c r="O182" s="166"/>
    </row>
    <row r="183" spans="1:15" ht="180" customHeight="1">
      <c r="A183" s="27"/>
      <c r="B183" s="176"/>
      <c r="C183" s="176"/>
      <c r="D183" s="176"/>
      <c r="E183" s="176"/>
      <c r="F183" s="176"/>
      <c r="G183" s="176"/>
      <c r="H183" s="176"/>
      <c r="I183" s="176"/>
      <c r="J183" s="176"/>
      <c r="K183" s="176"/>
      <c r="L183" s="176"/>
      <c r="M183" s="176"/>
      <c r="N183" s="176"/>
      <c r="O183" s="27"/>
    </row>
    <row r="184" spans="1:15">
      <c r="A184" s="27"/>
      <c r="B184" s="176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27"/>
    </row>
    <row r="185" spans="1:15">
      <c r="A185" s="27"/>
      <c r="B185" s="176"/>
      <c r="C185" s="176"/>
      <c r="D185" s="51"/>
      <c r="E185" s="51"/>
      <c r="F185" s="51"/>
      <c r="G185" s="51"/>
      <c r="H185" s="51"/>
      <c r="I185" s="51"/>
      <c r="J185" s="176"/>
      <c r="K185" s="176"/>
      <c r="L185" s="176"/>
      <c r="M185" s="176"/>
      <c r="N185" s="176"/>
      <c r="O185" s="27"/>
    </row>
    <row r="186" spans="1:15">
      <c r="A186" s="27"/>
      <c r="B186" s="176"/>
      <c r="C186" s="176"/>
      <c r="D186" s="51"/>
      <c r="E186" s="51"/>
      <c r="F186" s="51"/>
      <c r="G186" s="51"/>
      <c r="H186" s="51"/>
      <c r="I186" s="51"/>
      <c r="J186" s="176"/>
      <c r="K186" s="176"/>
      <c r="L186" s="176"/>
      <c r="M186" s="176"/>
      <c r="N186" s="176"/>
      <c r="O186" s="27"/>
    </row>
    <row r="187" spans="1:15">
      <c r="A187" s="27"/>
      <c r="B187" s="176"/>
      <c r="C187" s="176"/>
      <c r="D187" s="51"/>
      <c r="E187" s="51"/>
      <c r="F187" s="51"/>
      <c r="G187" s="51"/>
      <c r="H187" s="51"/>
      <c r="I187" s="51"/>
      <c r="J187" s="176"/>
      <c r="K187" s="176"/>
      <c r="L187" s="176"/>
      <c r="M187" s="176"/>
      <c r="N187" s="176"/>
      <c r="O187" s="27"/>
    </row>
    <row r="188" spans="1:15">
      <c r="A188" s="27"/>
      <c r="B188" s="176"/>
      <c r="C188" s="176"/>
      <c r="D188" s="51"/>
      <c r="E188" s="51"/>
      <c r="F188" s="51"/>
      <c r="G188" s="51"/>
      <c r="H188" s="51"/>
      <c r="I188" s="51"/>
      <c r="J188" s="176"/>
      <c r="K188" s="176"/>
      <c r="L188" s="176"/>
      <c r="M188" s="176"/>
      <c r="N188" s="176"/>
      <c r="O188" s="27"/>
    </row>
    <row r="189" spans="1:15">
      <c r="A189" s="27"/>
      <c r="B189" s="176"/>
      <c r="C189" s="176"/>
      <c r="D189" s="51"/>
      <c r="E189" s="51"/>
      <c r="F189" s="51"/>
      <c r="G189" s="51"/>
      <c r="H189" s="51"/>
      <c r="I189" s="51"/>
      <c r="J189" s="176"/>
      <c r="K189" s="176"/>
      <c r="L189" s="176"/>
      <c r="M189" s="176"/>
      <c r="N189" s="176"/>
      <c r="O189" s="27"/>
    </row>
    <row r="190" spans="1:15">
      <c r="A190" s="27"/>
      <c r="B190" s="176"/>
      <c r="C190" s="176"/>
      <c r="D190" s="51"/>
      <c r="E190" s="51"/>
      <c r="F190" s="51"/>
      <c r="G190" s="51"/>
      <c r="H190" s="51"/>
      <c r="I190" s="51"/>
      <c r="J190" s="176"/>
      <c r="K190" s="176"/>
      <c r="L190" s="176"/>
      <c r="M190" s="176"/>
      <c r="N190" s="176"/>
      <c r="O190" s="27"/>
    </row>
    <row r="191" spans="1:15">
      <c r="A191" s="27"/>
      <c r="B191" s="176"/>
      <c r="C191" s="176"/>
      <c r="D191" s="51"/>
      <c r="E191" s="51"/>
      <c r="F191" s="51"/>
      <c r="G191" s="51"/>
      <c r="H191" s="51"/>
      <c r="I191" s="51"/>
      <c r="J191" s="176"/>
      <c r="K191" s="176"/>
      <c r="L191" s="176"/>
      <c r="M191" s="176"/>
      <c r="N191" s="176"/>
      <c r="O191" s="27"/>
    </row>
    <row r="192" spans="1:15">
      <c r="A192" s="27"/>
      <c r="B192" s="176"/>
      <c r="C192" s="176"/>
      <c r="D192" s="51"/>
      <c r="E192" s="51"/>
      <c r="F192" s="51"/>
      <c r="G192" s="51"/>
      <c r="H192" s="51"/>
      <c r="I192" s="51"/>
      <c r="J192" s="176"/>
      <c r="K192" s="176"/>
      <c r="L192" s="176"/>
      <c r="M192" s="176"/>
      <c r="N192" s="176"/>
      <c r="O192" s="27"/>
    </row>
    <row r="193" spans="1:15">
      <c r="A193" s="27"/>
      <c r="B193" s="176"/>
      <c r="C193" s="176"/>
      <c r="D193" s="51"/>
      <c r="E193" s="51"/>
      <c r="F193" s="51"/>
      <c r="G193" s="51"/>
      <c r="H193" s="51"/>
      <c r="I193" s="51"/>
      <c r="J193" s="176"/>
      <c r="K193" s="176"/>
      <c r="L193" s="176"/>
      <c r="M193" s="176"/>
      <c r="N193" s="176"/>
      <c r="O193" s="27"/>
    </row>
    <row r="194" spans="1:15">
      <c r="A194" s="27"/>
      <c r="B194" s="176"/>
      <c r="C194" s="176"/>
      <c r="D194" s="51"/>
      <c r="E194" s="51"/>
      <c r="F194" s="51"/>
      <c r="G194" s="51"/>
      <c r="H194" s="51"/>
      <c r="I194" s="51"/>
      <c r="J194" s="176"/>
      <c r="K194" s="176"/>
      <c r="L194" s="176"/>
      <c r="M194" s="176"/>
      <c r="N194" s="176"/>
      <c r="O194" s="27"/>
    </row>
    <row r="195" spans="1:15">
      <c r="A195" s="27"/>
      <c r="B195" s="176"/>
      <c r="C195" s="176"/>
      <c r="D195" s="51"/>
      <c r="E195" s="51"/>
      <c r="F195" s="51"/>
      <c r="G195" s="51"/>
      <c r="H195" s="51"/>
      <c r="I195" s="51"/>
      <c r="J195" s="176"/>
      <c r="K195" s="176"/>
      <c r="L195" s="176"/>
      <c r="M195" s="176"/>
      <c r="N195" s="176"/>
      <c r="O195" s="27"/>
    </row>
    <row r="196" spans="1:15">
      <c r="A196" s="27"/>
      <c r="B196" s="176"/>
      <c r="C196" s="176"/>
      <c r="D196" s="51"/>
      <c r="E196" s="51"/>
      <c r="F196" s="51"/>
      <c r="G196" s="51"/>
      <c r="H196" s="51"/>
      <c r="I196" s="51"/>
      <c r="J196" s="176"/>
      <c r="K196" s="176"/>
      <c r="L196" s="176"/>
      <c r="M196" s="176"/>
      <c r="N196" s="176"/>
      <c r="O196" s="27"/>
    </row>
    <row r="197" spans="1:15">
      <c r="A197" s="27"/>
      <c r="B197" s="176"/>
      <c r="C197" s="176"/>
      <c r="D197" s="51"/>
      <c r="E197" s="51"/>
      <c r="F197" s="51"/>
      <c r="G197" s="51"/>
      <c r="H197" s="51"/>
      <c r="I197" s="51"/>
      <c r="J197" s="176"/>
      <c r="K197" s="176"/>
      <c r="L197" s="176"/>
      <c r="M197" s="176"/>
      <c r="N197" s="176"/>
      <c r="O197" s="27"/>
    </row>
    <row r="198" spans="1:15">
      <c r="A198" s="27"/>
      <c r="B198" s="176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27"/>
    </row>
    <row r="199" spans="1:15">
      <c r="A199" s="27"/>
      <c r="B199" s="176"/>
      <c r="C199" s="176"/>
      <c r="D199" s="176"/>
      <c r="E199" s="176"/>
      <c r="F199" s="176"/>
      <c r="G199" s="176"/>
      <c r="H199" s="176"/>
      <c r="I199" s="176"/>
      <c r="J199" s="176"/>
      <c r="K199" s="176"/>
      <c r="L199" s="176"/>
      <c r="M199" s="176"/>
      <c r="N199" s="176"/>
      <c r="O199" s="27"/>
    </row>
    <row r="200" spans="1:15">
      <c r="A200" s="27"/>
      <c r="B200" s="176"/>
      <c r="C200" s="176"/>
      <c r="D200" s="176"/>
      <c r="E200" s="176"/>
      <c r="F200" s="176"/>
      <c r="G200" s="176"/>
      <c r="H200" s="176"/>
      <c r="I200" s="176"/>
      <c r="J200" s="176"/>
      <c r="K200" s="176"/>
      <c r="L200" s="176"/>
      <c r="M200" s="176"/>
      <c r="N200" s="176"/>
      <c r="O200" s="27"/>
    </row>
    <row r="201" spans="1:15">
      <c r="A201" s="27"/>
      <c r="B201" s="176"/>
      <c r="C201" s="176"/>
      <c r="D201" s="176"/>
      <c r="E201" s="176"/>
      <c r="F201" s="176"/>
      <c r="G201" s="176"/>
      <c r="H201" s="176"/>
      <c r="I201" s="176"/>
      <c r="J201" s="176"/>
      <c r="K201" s="176"/>
      <c r="L201" s="176"/>
      <c r="M201" s="176"/>
      <c r="N201" s="176"/>
      <c r="O201" s="27"/>
    </row>
    <row r="202" spans="1:15" ht="15.75" thickBot="1">
      <c r="A202" s="27"/>
      <c r="B202" s="176"/>
      <c r="C202" s="176"/>
      <c r="D202" s="176"/>
      <c r="E202" s="176"/>
      <c r="F202" s="176"/>
      <c r="G202" s="176"/>
      <c r="H202" s="176"/>
      <c r="I202" s="176"/>
      <c r="J202" s="176"/>
      <c r="K202" s="176"/>
      <c r="L202" s="176"/>
      <c r="M202" s="176"/>
      <c r="N202" s="176"/>
      <c r="O202" s="27"/>
    </row>
    <row r="203" spans="1:15" ht="19.5" thickBot="1">
      <c r="A203" s="27"/>
      <c r="B203" s="176"/>
      <c r="C203" s="176"/>
      <c r="D203" s="599" t="s">
        <v>191</v>
      </c>
      <c r="E203" s="600"/>
      <c r="F203" s="600"/>
      <c r="G203" s="600"/>
      <c r="H203" s="600"/>
      <c r="I203" s="601"/>
      <c r="J203" s="176"/>
      <c r="K203" s="176"/>
      <c r="L203" s="176"/>
      <c r="M203" s="176"/>
      <c r="N203" s="176"/>
      <c r="O203" s="27"/>
    </row>
    <row r="204" spans="1:15" ht="15.75" thickBot="1">
      <c r="A204" s="27"/>
      <c r="B204" s="176"/>
      <c r="C204" s="176"/>
      <c r="D204" s="217">
        <v>1</v>
      </c>
      <c r="E204" s="588" t="s">
        <v>37</v>
      </c>
      <c r="F204" s="589"/>
      <c r="G204" s="584"/>
      <c r="H204" s="200">
        <f>+'ACUM-JULIO'!B176</f>
        <v>0</v>
      </c>
      <c r="I204" s="222">
        <f>H204/H209</f>
        <v>0</v>
      </c>
      <c r="J204" s="176"/>
      <c r="K204" s="176"/>
      <c r="L204" s="176"/>
      <c r="M204" s="176"/>
      <c r="N204" s="176"/>
      <c r="O204" s="27"/>
    </row>
    <row r="205" spans="1:15" ht="15.75" thickBot="1">
      <c r="A205" s="27"/>
      <c r="B205" s="176"/>
      <c r="C205" s="176"/>
      <c r="D205" s="217">
        <v>2</v>
      </c>
      <c r="E205" s="588" t="s">
        <v>226</v>
      </c>
      <c r="F205" s="589"/>
      <c r="G205" s="584"/>
      <c r="H205" s="200">
        <f>+'ACUM-JULIO'!B175</f>
        <v>0</v>
      </c>
      <c r="I205" s="222">
        <f>H205/H209</f>
        <v>0</v>
      </c>
      <c r="J205" s="176"/>
      <c r="K205" s="176"/>
      <c r="L205" s="176"/>
      <c r="M205" s="176"/>
      <c r="N205" s="176"/>
      <c r="O205" s="27"/>
    </row>
    <row r="206" spans="1:15" ht="19.5" customHeight="1" thickBot="1">
      <c r="A206" s="27"/>
      <c r="B206" s="176"/>
      <c r="C206" s="176"/>
      <c r="D206" s="217">
        <v>3</v>
      </c>
      <c r="E206" s="585" t="s">
        <v>193</v>
      </c>
      <c r="F206" s="586"/>
      <c r="G206" s="587"/>
      <c r="H206" s="200">
        <f>+'ACUM-JULIO'!B178</f>
        <v>3</v>
      </c>
      <c r="I206" s="222">
        <f>H206/H209</f>
        <v>1.1111111111111112E-2</v>
      </c>
      <c r="J206" s="176"/>
      <c r="K206" s="176"/>
      <c r="L206" s="176"/>
      <c r="M206" s="176"/>
      <c r="N206" s="176"/>
      <c r="O206" s="27"/>
    </row>
    <row r="207" spans="1:15" ht="15.75" thickBot="1">
      <c r="A207" s="27"/>
      <c r="B207" s="176"/>
      <c r="C207" s="176"/>
      <c r="D207" s="217">
        <v>4</v>
      </c>
      <c r="E207" s="588" t="s">
        <v>192</v>
      </c>
      <c r="F207" s="589"/>
      <c r="G207" s="584"/>
      <c r="H207" s="200">
        <f>+'ACUM-JULIO'!B177</f>
        <v>267</v>
      </c>
      <c r="I207" s="222">
        <f>H207/H209</f>
        <v>0.98888888888888893</v>
      </c>
      <c r="J207" s="176"/>
      <c r="K207" s="176"/>
      <c r="L207" s="176"/>
      <c r="M207" s="176"/>
      <c r="N207" s="176"/>
      <c r="O207" s="27"/>
    </row>
    <row r="208" spans="1:15" ht="15.75" thickBot="1">
      <c r="A208" s="27"/>
      <c r="B208" s="176"/>
      <c r="C208" s="176"/>
      <c r="D208" s="176"/>
      <c r="E208" s="176"/>
      <c r="F208" s="176"/>
      <c r="G208" s="176"/>
      <c r="H208" s="176"/>
      <c r="I208" s="176"/>
      <c r="J208" s="176"/>
      <c r="K208" s="176"/>
      <c r="L208" s="176"/>
      <c r="M208" s="176"/>
      <c r="N208" s="176"/>
      <c r="O208" s="27"/>
    </row>
    <row r="209" spans="1:15" s="169" customFormat="1" ht="16.5" thickBot="1">
      <c r="A209" s="166"/>
      <c r="B209" s="199"/>
      <c r="C209" s="199"/>
      <c r="D209" s="199"/>
      <c r="E209" s="199"/>
      <c r="F209" s="199"/>
      <c r="G209" s="211" t="s">
        <v>2</v>
      </c>
      <c r="H209" s="201">
        <f>SUM(H204:H208)</f>
        <v>270</v>
      </c>
      <c r="I209" s="212">
        <f>SUM(I204:I208)</f>
        <v>1</v>
      </c>
      <c r="J209" s="176"/>
      <c r="K209" s="176"/>
      <c r="L209" s="176"/>
      <c r="M209" s="176"/>
      <c r="N209" s="176"/>
      <c r="O209" s="166"/>
    </row>
    <row r="210" spans="1:15">
      <c r="A210" s="27"/>
      <c r="B210" s="176"/>
      <c r="C210" s="176"/>
      <c r="D210" s="176"/>
      <c r="E210" s="176"/>
      <c r="F210" s="176"/>
      <c r="G210" s="176"/>
      <c r="H210" s="176"/>
      <c r="I210" s="176"/>
      <c r="J210" s="176"/>
      <c r="K210" s="176"/>
      <c r="L210" s="176"/>
      <c r="M210" s="176"/>
      <c r="N210" s="176"/>
      <c r="O210" s="27"/>
    </row>
    <row r="211" spans="1:15" ht="193.5" customHeight="1">
      <c r="A211" s="27"/>
      <c r="B211" s="176"/>
      <c r="C211" s="176"/>
      <c r="D211" s="176"/>
      <c r="E211" s="176"/>
      <c r="F211" s="176"/>
      <c r="G211" s="176"/>
      <c r="H211" s="176"/>
      <c r="I211" s="176"/>
      <c r="J211" s="176"/>
      <c r="K211" s="176"/>
      <c r="L211" s="176"/>
      <c r="M211" s="176"/>
      <c r="N211" s="176"/>
      <c r="O211" s="27"/>
    </row>
    <row r="212" spans="1:15" ht="27" customHeight="1">
      <c r="A212" s="27"/>
      <c r="B212" s="176"/>
      <c r="C212" s="176"/>
      <c r="D212" s="176"/>
      <c r="E212" s="176"/>
      <c r="F212" s="176"/>
      <c r="G212" s="176"/>
      <c r="H212" s="176"/>
      <c r="I212" s="176"/>
      <c r="J212" s="176"/>
      <c r="K212" s="176"/>
      <c r="L212" s="176"/>
      <c r="M212" s="176"/>
      <c r="N212" s="176"/>
      <c r="O212" s="27"/>
    </row>
    <row r="213" spans="1:15">
      <c r="A213" s="27"/>
      <c r="B213" s="176"/>
      <c r="C213" s="176"/>
      <c r="D213" s="51"/>
      <c r="E213" s="51"/>
      <c r="F213" s="51"/>
      <c r="G213" s="51"/>
      <c r="H213" s="51"/>
      <c r="I213" s="51"/>
      <c r="J213" s="51"/>
      <c r="K213" s="176"/>
      <c r="L213" s="176"/>
      <c r="M213" s="176"/>
      <c r="N213" s="176"/>
      <c r="O213" s="27"/>
    </row>
    <row r="214" spans="1:15">
      <c r="A214" s="27"/>
      <c r="B214" s="176"/>
      <c r="C214" s="176"/>
      <c r="D214" s="51"/>
      <c r="E214" s="51"/>
      <c r="F214" s="51"/>
      <c r="G214" s="51"/>
      <c r="H214" s="51"/>
      <c r="I214" s="51"/>
      <c r="J214" s="51"/>
      <c r="K214" s="176"/>
      <c r="L214" s="176"/>
      <c r="M214" s="176"/>
      <c r="N214" s="176"/>
      <c r="O214" s="27"/>
    </row>
    <row r="215" spans="1:15">
      <c r="A215" s="27"/>
      <c r="B215" s="176"/>
      <c r="C215" s="176"/>
      <c r="D215" s="51"/>
      <c r="E215" s="51"/>
      <c r="F215" s="51"/>
      <c r="G215" s="51"/>
      <c r="H215" s="51"/>
      <c r="I215" s="51"/>
      <c r="J215" s="51"/>
      <c r="K215" s="176"/>
      <c r="L215" s="176"/>
      <c r="M215" s="176"/>
      <c r="N215" s="176"/>
      <c r="O215" s="27"/>
    </row>
    <row r="216" spans="1:15">
      <c r="A216" s="27"/>
      <c r="B216" s="176"/>
      <c r="C216" s="176"/>
      <c r="D216" s="51"/>
      <c r="E216" s="51"/>
      <c r="F216" s="51"/>
      <c r="G216" s="51"/>
      <c r="H216" s="51"/>
      <c r="I216" s="51"/>
      <c r="J216" s="51"/>
      <c r="K216" s="176"/>
      <c r="L216" s="176"/>
      <c r="M216" s="176"/>
      <c r="N216" s="176"/>
      <c r="O216" s="27"/>
    </row>
    <row r="217" spans="1:15">
      <c r="A217" s="27"/>
      <c r="B217" s="176"/>
      <c r="C217" s="176"/>
      <c r="D217" s="51"/>
      <c r="E217" s="51"/>
      <c r="F217" s="51"/>
      <c r="G217" s="51"/>
      <c r="H217" s="51"/>
      <c r="I217" s="51"/>
      <c r="J217" s="51"/>
      <c r="K217" s="176"/>
      <c r="L217" s="176"/>
      <c r="M217" s="176"/>
      <c r="N217" s="176"/>
      <c r="O217" s="27"/>
    </row>
    <row r="218" spans="1:15">
      <c r="A218" s="27"/>
      <c r="B218" s="176"/>
      <c r="C218" s="176"/>
      <c r="D218" s="51"/>
      <c r="E218" s="51"/>
      <c r="F218" s="51"/>
      <c r="G218" s="51"/>
      <c r="H218" s="51"/>
      <c r="I218" s="51"/>
      <c r="J218" s="51"/>
      <c r="K218" s="176"/>
      <c r="L218" s="176"/>
      <c r="M218" s="176"/>
      <c r="N218" s="176"/>
      <c r="O218" s="27"/>
    </row>
    <row r="219" spans="1:15">
      <c r="A219" s="27"/>
      <c r="B219" s="176"/>
      <c r="C219" s="176"/>
      <c r="D219" s="51"/>
      <c r="E219" s="51"/>
      <c r="F219" s="51"/>
      <c r="G219" s="51"/>
      <c r="H219" s="51"/>
      <c r="I219" s="51"/>
      <c r="J219" s="51"/>
      <c r="K219" s="176"/>
      <c r="L219" s="176"/>
      <c r="M219" s="176"/>
      <c r="N219" s="176"/>
      <c r="O219" s="27"/>
    </row>
    <row r="220" spans="1:15">
      <c r="A220" s="27"/>
      <c r="B220" s="176"/>
      <c r="C220" s="176"/>
      <c r="D220" s="51"/>
      <c r="E220" s="51"/>
      <c r="F220" s="51"/>
      <c r="G220" s="51"/>
      <c r="H220" s="51"/>
      <c r="I220" s="51"/>
      <c r="J220" s="51"/>
      <c r="K220" s="176"/>
      <c r="L220" s="176"/>
      <c r="M220" s="176"/>
      <c r="N220" s="176"/>
      <c r="O220" s="27"/>
    </row>
    <row r="221" spans="1:15">
      <c r="A221" s="27"/>
      <c r="B221" s="176"/>
      <c r="C221" s="176"/>
      <c r="D221" s="51"/>
      <c r="E221" s="51"/>
      <c r="F221" s="51"/>
      <c r="G221" s="51"/>
      <c r="H221" s="51"/>
      <c r="I221" s="51"/>
      <c r="J221" s="51"/>
      <c r="K221" s="176"/>
      <c r="L221" s="176"/>
      <c r="M221" s="176"/>
      <c r="N221" s="176"/>
      <c r="O221" s="27"/>
    </row>
    <row r="222" spans="1:15">
      <c r="A222" s="27"/>
      <c r="B222" s="176"/>
      <c r="C222" s="176"/>
      <c r="D222" s="51"/>
      <c r="E222" s="51"/>
      <c r="F222" s="51"/>
      <c r="G222" s="51"/>
      <c r="H222" s="51"/>
      <c r="I222" s="51"/>
      <c r="J222" s="51"/>
      <c r="K222" s="176"/>
      <c r="L222" s="176"/>
      <c r="M222" s="176"/>
      <c r="N222" s="176"/>
      <c r="O222" s="27"/>
    </row>
    <row r="223" spans="1:15">
      <c r="A223" s="27"/>
      <c r="B223" s="176"/>
      <c r="C223" s="176"/>
      <c r="D223" s="51"/>
      <c r="E223" s="51"/>
      <c r="F223" s="51"/>
      <c r="G223" s="51"/>
      <c r="H223" s="51"/>
      <c r="I223" s="51"/>
      <c r="J223" s="51"/>
      <c r="K223" s="176"/>
      <c r="L223" s="176"/>
      <c r="M223" s="176"/>
      <c r="N223" s="176"/>
      <c r="O223" s="27"/>
    </row>
    <row r="224" spans="1:15">
      <c r="A224" s="27"/>
      <c r="B224" s="176"/>
      <c r="C224" s="176"/>
      <c r="D224" s="51"/>
      <c r="E224" s="51"/>
      <c r="F224" s="51"/>
      <c r="G224" s="51"/>
      <c r="H224" s="51"/>
      <c r="I224" s="51"/>
      <c r="J224" s="51"/>
      <c r="K224" s="176"/>
      <c r="L224" s="176"/>
      <c r="M224" s="176"/>
      <c r="N224" s="176"/>
      <c r="O224" s="27"/>
    </row>
    <row r="225" spans="1:15">
      <c r="A225" s="27"/>
      <c r="B225" s="176"/>
      <c r="C225" s="176"/>
      <c r="D225" s="51"/>
      <c r="E225" s="51"/>
      <c r="F225" s="51"/>
      <c r="G225" s="51"/>
      <c r="H225" s="51"/>
      <c r="I225" s="51"/>
      <c r="J225" s="51"/>
      <c r="K225" s="176"/>
      <c r="L225" s="176"/>
      <c r="M225" s="176"/>
      <c r="N225" s="176"/>
      <c r="O225" s="27"/>
    </row>
    <row r="226" spans="1:15">
      <c r="A226" s="27"/>
      <c r="B226" s="176"/>
      <c r="C226" s="176"/>
      <c r="D226" s="51"/>
      <c r="E226" s="51"/>
      <c r="F226" s="51"/>
      <c r="G226" s="51"/>
      <c r="H226" s="51"/>
      <c r="I226" s="51"/>
      <c r="J226" s="51"/>
      <c r="K226" s="176"/>
      <c r="L226" s="176"/>
      <c r="M226" s="176"/>
      <c r="N226" s="176"/>
      <c r="O226" s="27"/>
    </row>
    <row r="227" spans="1:15">
      <c r="A227" s="27"/>
      <c r="B227" s="176"/>
      <c r="C227" s="176"/>
      <c r="D227" s="176"/>
      <c r="E227" s="176"/>
      <c r="F227" s="176"/>
      <c r="G227" s="176"/>
      <c r="H227" s="176"/>
      <c r="I227" s="176"/>
      <c r="J227" s="176"/>
      <c r="K227" s="176"/>
      <c r="L227" s="176"/>
      <c r="M227" s="176"/>
      <c r="N227" s="176"/>
      <c r="O227" s="27"/>
    </row>
    <row r="228" spans="1:15">
      <c r="A228" s="27"/>
      <c r="B228" s="176"/>
      <c r="C228" s="176"/>
      <c r="D228" s="176"/>
      <c r="E228" s="176"/>
      <c r="F228" s="176"/>
      <c r="G228" s="176"/>
      <c r="H228" s="176"/>
      <c r="I228" s="176"/>
      <c r="J228" s="176"/>
      <c r="K228" s="176"/>
      <c r="L228" s="176"/>
      <c r="M228" s="176"/>
      <c r="N228" s="176"/>
      <c r="O228" s="27"/>
    </row>
    <row r="229" spans="1:15" ht="15.75" thickBot="1">
      <c r="A229" s="27"/>
      <c r="B229" s="176"/>
      <c r="C229" s="176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27"/>
    </row>
    <row r="230" spans="1:15" ht="19.5" thickBot="1">
      <c r="A230" s="27"/>
      <c r="B230" s="176"/>
      <c r="C230" s="176"/>
      <c r="D230" s="599" t="s">
        <v>212</v>
      </c>
      <c r="E230" s="600"/>
      <c r="F230" s="600"/>
      <c r="G230" s="601"/>
      <c r="H230" s="176"/>
      <c r="I230" s="176"/>
      <c r="J230" s="176"/>
      <c r="K230" s="176"/>
      <c r="L230" s="176"/>
      <c r="M230" s="176"/>
      <c r="N230" s="176"/>
      <c r="O230" s="27"/>
    </row>
    <row r="231" spans="1:15" ht="15.75" customHeight="1" thickBot="1">
      <c r="A231" s="27"/>
      <c r="B231" s="176"/>
      <c r="C231" s="176"/>
      <c r="D231" s="200">
        <v>1</v>
      </c>
      <c r="E231" s="331" t="s">
        <v>65</v>
      </c>
      <c r="F231" s="207"/>
      <c r="G231" s="227">
        <v>0</v>
      </c>
      <c r="H231" s="176"/>
      <c r="I231" s="176"/>
      <c r="J231" s="176"/>
      <c r="K231" s="176"/>
      <c r="L231" s="176"/>
      <c r="M231" s="176"/>
      <c r="N231" s="176"/>
      <c r="O231" s="27"/>
    </row>
    <row r="232" spans="1:15" ht="15.75" customHeight="1" thickBot="1">
      <c r="A232" s="27"/>
      <c r="B232" s="176"/>
      <c r="C232" s="176"/>
      <c r="D232" s="200">
        <v>2</v>
      </c>
      <c r="E232" s="331" t="s">
        <v>68</v>
      </c>
      <c r="F232" s="207"/>
      <c r="G232" s="227">
        <v>0</v>
      </c>
      <c r="H232" s="176"/>
      <c r="I232" s="176"/>
      <c r="J232" s="176"/>
      <c r="K232" s="176"/>
      <c r="L232" s="176"/>
      <c r="M232" s="176"/>
      <c r="N232" s="176"/>
      <c r="O232" s="27"/>
    </row>
    <row r="233" spans="1:15" ht="15.75" customHeight="1" thickBot="1">
      <c r="A233" s="27"/>
      <c r="B233" s="176"/>
      <c r="C233" s="176"/>
      <c r="D233" s="200">
        <v>3</v>
      </c>
      <c r="E233" s="331" t="s">
        <v>257</v>
      </c>
      <c r="F233" s="207"/>
      <c r="G233" s="227">
        <v>0</v>
      </c>
      <c r="H233" s="176"/>
      <c r="I233" s="176"/>
      <c r="J233" s="176"/>
      <c r="K233" s="176"/>
      <c r="L233" s="176"/>
      <c r="M233" s="176"/>
      <c r="N233" s="176"/>
      <c r="O233" s="27"/>
    </row>
    <row r="234" spans="1:15" ht="15.75" customHeight="1" thickBot="1">
      <c r="A234" s="27"/>
      <c r="B234" s="176"/>
      <c r="C234" s="176"/>
      <c r="D234" s="200">
        <v>4</v>
      </c>
      <c r="E234" s="331" t="s">
        <v>69</v>
      </c>
      <c r="F234" s="207"/>
      <c r="G234" s="227">
        <v>0</v>
      </c>
      <c r="H234" s="176"/>
      <c r="I234" s="176"/>
      <c r="J234" s="176"/>
      <c r="K234" s="176"/>
      <c r="L234" s="176"/>
      <c r="M234" s="176"/>
      <c r="N234" s="176"/>
      <c r="O234" s="27"/>
    </row>
    <row r="235" spans="1:15" ht="15.75" customHeight="1" thickBot="1">
      <c r="A235" s="27"/>
      <c r="B235" s="176"/>
      <c r="C235" s="176"/>
      <c r="D235" s="200">
        <v>5</v>
      </c>
      <c r="E235" s="331" t="s">
        <v>269</v>
      </c>
      <c r="F235" s="207"/>
      <c r="G235" s="227">
        <v>0</v>
      </c>
      <c r="H235" s="176"/>
      <c r="I235" s="176"/>
      <c r="J235" s="176"/>
      <c r="K235" s="176"/>
      <c r="L235" s="176"/>
      <c r="M235" s="176"/>
      <c r="N235" s="176"/>
      <c r="O235" s="27"/>
    </row>
    <row r="236" spans="1:15" ht="15.75" customHeight="1" thickBot="1">
      <c r="A236" s="27"/>
      <c r="B236" s="176"/>
      <c r="C236" s="176"/>
      <c r="D236" s="200">
        <v>6</v>
      </c>
      <c r="E236" s="331" t="s">
        <v>70</v>
      </c>
      <c r="F236" s="207"/>
      <c r="G236" s="227">
        <v>0</v>
      </c>
      <c r="H236" s="176"/>
      <c r="I236" s="176"/>
      <c r="J236" s="176"/>
      <c r="K236" s="176"/>
      <c r="L236" s="176"/>
      <c r="M236" s="176"/>
      <c r="N236" s="176"/>
      <c r="O236" s="27"/>
    </row>
    <row r="237" spans="1:15" ht="15.75" customHeight="1" thickBot="1">
      <c r="A237" s="27"/>
      <c r="B237" s="176"/>
      <c r="C237" s="176"/>
      <c r="D237" s="200">
        <v>7</v>
      </c>
      <c r="E237" s="331" t="s">
        <v>172</v>
      </c>
      <c r="F237" s="207"/>
      <c r="G237" s="227">
        <v>0</v>
      </c>
      <c r="H237" s="176"/>
      <c r="I237" s="176"/>
      <c r="J237" s="176"/>
      <c r="K237" s="176"/>
      <c r="L237" s="176"/>
      <c r="M237" s="176"/>
      <c r="N237" s="176"/>
      <c r="O237" s="27"/>
    </row>
    <row r="238" spans="1:15" ht="15.75" customHeight="1" thickBot="1">
      <c r="A238" s="27"/>
      <c r="B238" s="176"/>
      <c r="C238" s="176"/>
      <c r="D238" s="200">
        <v>8</v>
      </c>
      <c r="E238" s="331" t="s">
        <v>71</v>
      </c>
      <c r="F238" s="207"/>
      <c r="G238" s="227">
        <v>0</v>
      </c>
      <c r="H238" s="176"/>
      <c r="I238" s="176"/>
      <c r="J238" s="176"/>
      <c r="K238" s="176"/>
      <c r="L238" s="176"/>
      <c r="M238" s="176"/>
      <c r="N238" s="176"/>
      <c r="O238" s="27"/>
    </row>
    <row r="239" spans="1:15" ht="15.75" thickBot="1">
      <c r="A239" s="27"/>
      <c r="B239" s="176"/>
      <c r="C239" s="176"/>
      <c r="D239" s="200">
        <v>9</v>
      </c>
      <c r="E239" s="331" t="s">
        <v>74</v>
      </c>
      <c r="F239" s="207"/>
      <c r="G239" s="227">
        <v>0</v>
      </c>
      <c r="H239" s="176"/>
      <c r="I239" s="176"/>
      <c r="J239" s="176"/>
      <c r="K239" s="176"/>
      <c r="L239" s="176"/>
      <c r="M239" s="176"/>
      <c r="N239" s="176"/>
      <c r="O239" s="27"/>
    </row>
    <row r="240" spans="1:15" ht="15.75" customHeight="1" thickBot="1">
      <c r="A240" s="27"/>
      <c r="B240" s="176"/>
      <c r="C240" s="176"/>
      <c r="D240" s="200">
        <v>10</v>
      </c>
      <c r="E240" s="331" t="s">
        <v>75</v>
      </c>
      <c r="F240" s="207"/>
      <c r="G240" s="227">
        <v>0</v>
      </c>
      <c r="H240" s="176"/>
      <c r="I240" s="176"/>
      <c r="J240" s="176"/>
      <c r="K240" s="176"/>
      <c r="L240" s="176"/>
      <c r="M240" s="176"/>
      <c r="N240" s="176"/>
      <c r="O240" s="27"/>
    </row>
    <row r="241" spans="1:15" ht="15.75" customHeight="1" thickBot="1">
      <c r="A241" s="27"/>
      <c r="B241" s="176"/>
      <c r="C241" s="176"/>
      <c r="D241" s="200">
        <v>11</v>
      </c>
      <c r="E241" s="331" t="s">
        <v>76</v>
      </c>
      <c r="F241" s="207"/>
      <c r="G241" s="227">
        <v>0</v>
      </c>
      <c r="H241" s="176"/>
      <c r="I241" s="176"/>
      <c r="J241" s="176"/>
      <c r="K241" s="176"/>
      <c r="L241" s="176"/>
      <c r="M241" s="176"/>
      <c r="N241" s="176"/>
      <c r="O241" s="27"/>
    </row>
    <row r="242" spans="1:15" ht="15.75" customHeight="1" thickBot="1">
      <c r="A242" s="27"/>
      <c r="B242" s="176"/>
      <c r="C242" s="176"/>
      <c r="D242" s="200">
        <v>12</v>
      </c>
      <c r="E242" s="331" t="s">
        <v>101</v>
      </c>
      <c r="F242" s="207"/>
      <c r="G242" s="227">
        <v>0</v>
      </c>
      <c r="H242" s="176"/>
      <c r="I242" s="176"/>
      <c r="J242" s="176"/>
      <c r="K242" s="176"/>
      <c r="L242" s="176"/>
      <c r="M242" s="176"/>
      <c r="N242" s="176"/>
      <c r="O242" s="27"/>
    </row>
    <row r="243" spans="1:15" ht="15.75" customHeight="1" thickBot="1">
      <c r="A243" s="27"/>
      <c r="B243" s="176"/>
      <c r="C243" s="176"/>
      <c r="D243" s="200">
        <v>13</v>
      </c>
      <c r="E243" s="331" t="s">
        <v>78</v>
      </c>
      <c r="F243" s="207"/>
      <c r="G243" s="227">
        <v>0</v>
      </c>
      <c r="H243" s="176"/>
      <c r="I243" s="176"/>
      <c r="J243" s="176"/>
      <c r="K243" s="176"/>
      <c r="L243" s="176"/>
      <c r="M243" s="176"/>
      <c r="N243" s="176"/>
      <c r="O243" s="27"/>
    </row>
    <row r="244" spans="1:15" ht="15.75" thickBot="1">
      <c r="A244" s="27"/>
      <c r="B244" s="176"/>
      <c r="C244" s="176"/>
      <c r="D244" s="200">
        <v>14</v>
      </c>
      <c r="E244" s="331" t="s">
        <v>79</v>
      </c>
      <c r="F244" s="207"/>
      <c r="G244" s="227">
        <v>0</v>
      </c>
      <c r="H244" s="176"/>
      <c r="I244" s="176"/>
      <c r="J244" s="176"/>
      <c r="K244" s="176"/>
      <c r="L244" s="176"/>
      <c r="M244" s="176"/>
      <c r="N244" s="176"/>
      <c r="O244" s="27"/>
    </row>
    <row r="245" spans="1:15" ht="15.75" customHeight="1" thickBot="1">
      <c r="A245" s="27"/>
      <c r="B245" s="176"/>
      <c r="C245" s="176"/>
      <c r="D245" s="200">
        <v>15</v>
      </c>
      <c r="E245" s="331" t="s">
        <v>80</v>
      </c>
      <c r="F245" s="207"/>
      <c r="G245" s="227">
        <v>0</v>
      </c>
      <c r="H245" s="176"/>
      <c r="I245" s="176"/>
      <c r="J245" s="176"/>
      <c r="K245" s="176"/>
      <c r="L245" s="176"/>
      <c r="M245" s="176"/>
      <c r="N245" s="176"/>
      <c r="O245" s="27"/>
    </row>
    <row r="246" spans="1:15" ht="15.75" customHeight="1" thickBot="1">
      <c r="A246" s="27"/>
      <c r="B246" s="176"/>
      <c r="C246" s="176"/>
      <c r="D246" s="200">
        <v>16</v>
      </c>
      <c r="E246" s="331" t="s">
        <v>81</v>
      </c>
      <c r="F246" s="207"/>
      <c r="G246" s="227">
        <v>0</v>
      </c>
      <c r="H246" s="176"/>
      <c r="I246" s="176"/>
      <c r="J246" s="176"/>
      <c r="K246" s="176"/>
      <c r="L246" s="176"/>
      <c r="M246" s="176"/>
      <c r="N246" s="176"/>
      <c r="O246" s="27"/>
    </row>
    <row r="247" spans="1:15" ht="15.75" customHeight="1" thickBot="1">
      <c r="A247" s="27"/>
      <c r="B247" s="176"/>
      <c r="C247" s="176"/>
      <c r="D247" s="200">
        <v>17</v>
      </c>
      <c r="E247" s="331" t="s">
        <v>82</v>
      </c>
      <c r="F247" s="207"/>
      <c r="G247" s="227">
        <v>0</v>
      </c>
      <c r="H247" s="176"/>
      <c r="I247" s="176"/>
      <c r="J247" s="176"/>
      <c r="K247" s="176"/>
      <c r="L247" s="176"/>
      <c r="M247" s="176"/>
      <c r="N247" s="176"/>
      <c r="O247" s="27"/>
    </row>
    <row r="248" spans="1:15" ht="15.75" customHeight="1" thickBot="1">
      <c r="A248" s="27"/>
      <c r="B248" s="176"/>
      <c r="C248" s="176"/>
      <c r="D248" s="200">
        <v>18</v>
      </c>
      <c r="E248" s="331" t="s">
        <v>83</v>
      </c>
      <c r="F248" s="207"/>
      <c r="G248" s="227">
        <v>0</v>
      </c>
      <c r="H248" s="176"/>
      <c r="I248" s="176"/>
      <c r="J248" s="176"/>
      <c r="K248" s="176"/>
      <c r="L248" s="176"/>
      <c r="M248" s="176"/>
      <c r="N248" s="176"/>
      <c r="O248" s="27"/>
    </row>
    <row r="249" spans="1:15" ht="15.75" customHeight="1" thickBot="1">
      <c r="A249" s="27"/>
      <c r="B249" s="176"/>
      <c r="C249" s="176"/>
      <c r="D249" s="200">
        <v>19</v>
      </c>
      <c r="E249" s="331" t="s">
        <v>84</v>
      </c>
      <c r="F249" s="207"/>
      <c r="G249" s="227">
        <v>0</v>
      </c>
      <c r="H249" s="176"/>
      <c r="I249" s="176"/>
      <c r="J249" s="176"/>
      <c r="K249" s="176"/>
      <c r="L249" s="176"/>
      <c r="M249" s="176"/>
      <c r="N249" s="176"/>
      <c r="O249" s="27"/>
    </row>
    <row r="250" spans="1:15" ht="15.75" customHeight="1" thickBot="1">
      <c r="A250" s="27"/>
      <c r="B250" s="176"/>
      <c r="C250" s="176"/>
      <c r="D250" s="200">
        <v>20</v>
      </c>
      <c r="E250" s="331" t="s">
        <v>148</v>
      </c>
      <c r="F250" s="207"/>
      <c r="G250" s="227">
        <v>0</v>
      </c>
      <c r="H250" s="176"/>
      <c r="I250" s="176"/>
      <c r="J250" s="176"/>
      <c r="K250" s="176"/>
      <c r="L250" s="176"/>
      <c r="M250" s="176"/>
      <c r="N250" s="176"/>
      <c r="O250" s="27"/>
    </row>
    <row r="251" spans="1:15" ht="15.75" customHeight="1" thickBot="1">
      <c r="A251" s="27"/>
      <c r="B251" s="176"/>
      <c r="C251" s="176"/>
      <c r="D251" s="200">
        <v>21</v>
      </c>
      <c r="E251" s="331" t="s">
        <v>85</v>
      </c>
      <c r="F251" s="207"/>
      <c r="G251" s="227">
        <v>1</v>
      </c>
      <c r="H251" s="176"/>
      <c r="I251" s="176"/>
      <c r="J251" s="176"/>
      <c r="K251" s="176"/>
      <c r="L251" s="176"/>
      <c r="M251" s="176"/>
      <c r="N251" s="176"/>
      <c r="O251" s="27"/>
    </row>
    <row r="252" spans="1:15" ht="15.75" customHeight="1" thickBot="1">
      <c r="A252" s="27"/>
      <c r="B252" s="176"/>
      <c r="C252" s="176"/>
      <c r="D252" s="200">
        <v>22</v>
      </c>
      <c r="E252" s="331" t="s">
        <v>92</v>
      </c>
      <c r="F252" s="207"/>
      <c r="G252" s="227">
        <v>1</v>
      </c>
      <c r="H252" s="176"/>
      <c r="I252" s="176"/>
      <c r="J252" s="176"/>
      <c r="K252" s="176"/>
      <c r="L252" s="176"/>
      <c r="M252" s="176"/>
      <c r="N252" s="176"/>
      <c r="O252" s="27"/>
    </row>
    <row r="253" spans="1:15" ht="15.75" customHeight="1" thickBot="1">
      <c r="A253" s="27"/>
      <c r="B253" s="176"/>
      <c r="C253" s="176"/>
      <c r="D253" s="200">
        <v>23</v>
      </c>
      <c r="E253" s="331" t="s">
        <v>93</v>
      </c>
      <c r="F253" s="207"/>
      <c r="G253" s="227">
        <v>1</v>
      </c>
      <c r="H253" s="176"/>
      <c r="I253" s="176"/>
      <c r="J253" s="176"/>
      <c r="K253" s="176"/>
      <c r="L253" s="176"/>
      <c r="M253" s="176"/>
      <c r="N253" s="176"/>
      <c r="O253" s="27"/>
    </row>
    <row r="254" spans="1:15" ht="15.75" customHeight="1" thickBot="1">
      <c r="A254" s="27"/>
      <c r="B254" s="176"/>
      <c r="C254" s="176"/>
      <c r="D254" s="200">
        <v>24</v>
      </c>
      <c r="E254" s="331" t="s">
        <v>112</v>
      </c>
      <c r="F254" s="207"/>
      <c r="G254" s="227">
        <v>1</v>
      </c>
      <c r="H254" s="176"/>
      <c r="I254" s="176"/>
      <c r="J254" s="176"/>
      <c r="K254" s="176"/>
      <c r="L254" s="176"/>
      <c r="M254" s="176"/>
      <c r="N254" s="176"/>
      <c r="O254" s="27"/>
    </row>
    <row r="255" spans="1:15" ht="29.25" customHeight="1" thickBot="1">
      <c r="A255" s="27"/>
      <c r="B255" s="176"/>
      <c r="C255" s="176"/>
      <c r="D255" s="200">
        <v>25</v>
      </c>
      <c r="E255" s="331" t="s">
        <v>96</v>
      </c>
      <c r="F255" s="207"/>
      <c r="G255" s="227">
        <v>1</v>
      </c>
      <c r="H255" s="176"/>
      <c r="I255" s="176"/>
      <c r="J255" s="176"/>
      <c r="K255" s="176"/>
      <c r="L255" s="176"/>
      <c r="M255" s="176"/>
      <c r="N255" s="176"/>
      <c r="O255" s="27"/>
    </row>
    <row r="256" spans="1:15" ht="31.5" customHeight="1" thickBot="1">
      <c r="A256" s="27"/>
      <c r="B256" s="176"/>
      <c r="C256" s="176"/>
      <c r="D256" s="200">
        <v>26</v>
      </c>
      <c r="E256" s="331" t="s">
        <v>88</v>
      </c>
      <c r="F256" s="207"/>
      <c r="G256" s="227">
        <v>2</v>
      </c>
      <c r="H256" s="176"/>
      <c r="I256" s="176"/>
      <c r="J256" s="176"/>
      <c r="K256" s="176"/>
      <c r="L256" s="176"/>
      <c r="M256" s="176"/>
      <c r="N256" s="176"/>
      <c r="O256" s="27"/>
    </row>
    <row r="257" spans="1:15" ht="15.75" customHeight="1" thickBot="1">
      <c r="A257" s="27"/>
      <c r="B257" s="176"/>
      <c r="C257" s="176"/>
      <c r="D257" s="200">
        <v>27</v>
      </c>
      <c r="E257" s="331" t="s">
        <v>99</v>
      </c>
      <c r="F257" s="207"/>
      <c r="G257" s="227">
        <v>2</v>
      </c>
      <c r="H257" s="176"/>
      <c r="I257" s="176"/>
      <c r="J257" s="176"/>
      <c r="K257" s="176"/>
      <c r="L257" s="176"/>
      <c r="M257" s="176"/>
      <c r="N257" s="176"/>
      <c r="O257" s="27"/>
    </row>
    <row r="258" spans="1:15" ht="15.75" customHeight="1" thickBot="1">
      <c r="A258" s="27"/>
      <c r="B258" s="176"/>
      <c r="C258" s="176"/>
      <c r="D258" s="200">
        <v>28</v>
      </c>
      <c r="E258" s="331" t="s">
        <v>73</v>
      </c>
      <c r="F258" s="207"/>
      <c r="G258" s="227">
        <v>2</v>
      </c>
      <c r="H258" s="176"/>
      <c r="I258" s="176"/>
      <c r="J258" s="176"/>
      <c r="K258" s="176"/>
      <c r="L258" s="176"/>
      <c r="M258" s="176"/>
      <c r="N258" s="176"/>
      <c r="O258" s="27"/>
    </row>
    <row r="259" spans="1:15" ht="15.75" customHeight="1" thickBot="1">
      <c r="A259" s="27"/>
      <c r="B259" s="176"/>
      <c r="C259" s="176"/>
      <c r="D259" s="200">
        <v>29</v>
      </c>
      <c r="E259" s="331" t="s">
        <v>89</v>
      </c>
      <c r="F259" s="207"/>
      <c r="G259" s="227">
        <v>3</v>
      </c>
      <c r="H259" s="176"/>
      <c r="I259" s="176"/>
      <c r="J259" s="176"/>
      <c r="K259" s="176"/>
      <c r="L259" s="176"/>
      <c r="M259" s="176"/>
      <c r="N259" s="176"/>
      <c r="O259" s="27"/>
    </row>
    <row r="260" spans="1:15" ht="27.75" customHeight="1" thickBot="1">
      <c r="A260" s="27"/>
      <c r="B260" s="176"/>
      <c r="C260" s="176"/>
      <c r="D260" s="200">
        <v>30</v>
      </c>
      <c r="E260" s="331" t="s">
        <v>94</v>
      </c>
      <c r="F260" s="207"/>
      <c r="G260" s="227">
        <v>3</v>
      </c>
      <c r="H260" s="176"/>
      <c r="I260" s="176"/>
      <c r="J260" s="176"/>
      <c r="K260" s="176"/>
      <c r="L260" s="176"/>
      <c r="M260" s="176"/>
      <c r="N260" s="176"/>
      <c r="O260" s="27"/>
    </row>
    <row r="261" spans="1:15" ht="15.75" customHeight="1" thickBot="1">
      <c r="A261" s="27"/>
      <c r="B261" s="176"/>
      <c r="C261" s="176"/>
      <c r="D261" s="200">
        <v>31</v>
      </c>
      <c r="E261" s="331" t="s">
        <v>109</v>
      </c>
      <c r="F261" s="207"/>
      <c r="G261" s="227">
        <v>3</v>
      </c>
      <c r="H261" s="176"/>
      <c r="I261" s="176"/>
      <c r="J261" s="176"/>
      <c r="K261" s="176"/>
      <c r="L261" s="176"/>
      <c r="M261" s="176"/>
      <c r="N261" s="176"/>
      <c r="O261" s="27"/>
    </row>
    <row r="262" spans="1:15" ht="15.75" customHeight="1" thickBot="1">
      <c r="A262" s="27"/>
      <c r="B262" s="176"/>
      <c r="C262" s="176"/>
      <c r="D262" s="200">
        <v>32</v>
      </c>
      <c r="E262" s="331" t="s">
        <v>100</v>
      </c>
      <c r="F262" s="207"/>
      <c r="G262" s="227">
        <v>3</v>
      </c>
      <c r="H262" s="176"/>
      <c r="I262" s="176"/>
      <c r="J262" s="176"/>
      <c r="K262" s="176"/>
      <c r="L262" s="176"/>
      <c r="M262" s="176"/>
      <c r="N262" s="176"/>
      <c r="O262" s="27"/>
    </row>
    <row r="263" spans="1:15" ht="15.75" customHeight="1" thickBot="1">
      <c r="A263" s="27"/>
      <c r="B263" s="176"/>
      <c r="C263" s="176"/>
      <c r="D263" s="200">
        <v>33</v>
      </c>
      <c r="E263" s="331" t="s">
        <v>90</v>
      </c>
      <c r="F263" s="207"/>
      <c r="G263" s="227">
        <v>3</v>
      </c>
      <c r="H263" s="176"/>
      <c r="I263" s="176"/>
      <c r="J263" s="176"/>
      <c r="K263" s="176"/>
      <c r="L263" s="176"/>
      <c r="M263" s="176"/>
      <c r="N263" s="176"/>
      <c r="O263" s="27"/>
    </row>
    <row r="264" spans="1:15" ht="15.75" customHeight="1" thickBot="1">
      <c r="A264" s="27"/>
      <c r="B264" s="176"/>
      <c r="C264" s="176"/>
      <c r="D264" s="200">
        <v>34</v>
      </c>
      <c r="E264" s="331" t="s">
        <v>95</v>
      </c>
      <c r="F264" s="207"/>
      <c r="G264" s="227">
        <v>3</v>
      </c>
      <c r="H264" s="176"/>
      <c r="I264" s="176"/>
      <c r="J264" s="176"/>
      <c r="K264" s="176"/>
      <c r="L264" s="176"/>
      <c r="M264" s="176"/>
      <c r="N264" s="176"/>
      <c r="O264" s="27"/>
    </row>
    <row r="265" spans="1:15" ht="15.75" customHeight="1" thickBot="1">
      <c r="A265" s="27"/>
      <c r="B265" s="176"/>
      <c r="C265" s="176"/>
      <c r="D265" s="200">
        <v>35</v>
      </c>
      <c r="E265" s="331" t="s">
        <v>97</v>
      </c>
      <c r="F265" s="207"/>
      <c r="G265" s="227">
        <v>4</v>
      </c>
      <c r="H265" s="176"/>
      <c r="I265" s="176"/>
      <c r="J265" s="176"/>
      <c r="K265" s="176"/>
      <c r="L265" s="176"/>
      <c r="M265" s="176"/>
      <c r="N265" s="176"/>
      <c r="O265" s="27"/>
    </row>
    <row r="266" spans="1:15" ht="15.75" customHeight="1" thickBot="1">
      <c r="A266" s="27"/>
      <c r="B266" s="176"/>
      <c r="C266" s="176"/>
      <c r="D266" s="200">
        <v>36</v>
      </c>
      <c r="E266" s="331" t="s">
        <v>108</v>
      </c>
      <c r="F266" s="207"/>
      <c r="G266" s="227">
        <v>4</v>
      </c>
      <c r="H266" s="176"/>
      <c r="I266" s="176"/>
      <c r="J266" s="176"/>
      <c r="K266" s="176"/>
      <c r="L266" s="176"/>
      <c r="M266" s="176"/>
      <c r="N266" s="176"/>
      <c r="O266" s="27"/>
    </row>
    <row r="267" spans="1:15" ht="15.75" customHeight="1" thickBot="1">
      <c r="A267" s="27"/>
      <c r="B267" s="176"/>
      <c r="C267" s="176"/>
      <c r="D267" s="200">
        <v>37</v>
      </c>
      <c r="E267" s="331" t="s">
        <v>72</v>
      </c>
      <c r="F267" s="207"/>
      <c r="G267" s="227">
        <v>4</v>
      </c>
      <c r="H267" s="176"/>
      <c r="I267" s="176"/>
      <c r="J267" s="176"/>
      <c r="K267" s="176"/>
      <c r="L267" s="176"/>
      <c r="M267" s="176"/>
      <c r="N267" s="176"/>
      <c r="O267" s="27"/>
    </row>
    <row r="268" spans="1:15" ht="15.75" thickBot="1">
      <c r="A268" s="27"/>
      <c r="B268" s="176"/>
      <c r="C268" s="176"/>
      <c r="D268" s="200">
        <v>38</v>
      </c>
      <c r="E268" s="331" t="s">
        <v>67</v>
      </c>
      <c r="F268" s="207"/>
      <c r="G268" s="227">
        <v>5</v>
      </c>
      <c r="H268" s="176"/>
      <c r="I268" s="176"/>
      <c r="J268" s="176"/>
      <c r="K268" s="176"/>
      <c r="L268" s="176"/>
      <c r="M268" s="176"/>
      <c r="N268" s="176"/>
      <c r="O268" s="27"/>
    </row>
    <row r="269" spans="1:15" ht="15.75" customHeight="1" thickBot="1">
      <c r="A269" s="27"/>
      <c r="B269" s="176"/>
      <c r="C269" s="176"/>
      <c r="D269" s="200">
        <v>39</v>
      </c>
      <c r="E269" s="331" t="s">
        <v>107</v>
      </c>
      <c r="F269" s="207"/>
      <c r="G269" s="227">
        <v>5</v>
      </c>
      <c r="H269" s="176"/>
      <c r="I269" s="176"/>
      <c r="J269" s="176"/>
      <c r="K269" s="176"/>
      <c r="L269" s="176"/>
      <c r="M269" s="176"/>
      <c r="N269" s="176"/>
      <c r="O269" s="27"/>
    </row>
    <row r="270" spans="1:15" ht="15.75" customHeight="1" thickBot="1">
      <c r="A270" s="27"/>
      <c r="B270" s="176"/>
      <c r="C270" s="176"/>
      <c r="D270" s="200">
        <v>40</v>
      </c>
      <c r="E270" s="331" t="s">
        <v>86</v>
      </c>
      <c r="F270" s="207"/>
      <c r="G270" s="227">
        <v>6</v>
      </c>
      <c r="H270" s="176"/>
      <c r="I270" s="176"/>
      <c r="J270" s="176"/>
      <c r="K270" s="176"/>
      <c r="L270" s="176"/>
      <c r="M270" s="176"/>
      <c r="N270" s="176"/>
      <c r="O270" s="27"/>
    </row>
    <row r="271" spans="1:15" ht="15.75" customHeight="1" thickBot="1">
      <c r="A271" s="27"/>
      <c r="B271" s="176"/>
      <c r="C271" s="176"/>
      <c r="D271" s="200">
        <v>41</v>
      </c>
      <c r="E271" s="331" t="s">
        <v>102</v>
      </c>
      <c r="F271" s="207"/>
      <c r="G271" s="227">
        <v>7</v>
      </c>
      <c r="H271" s="176"/>
      <c r="I271" s="176"/>
      <c r="J271" s="176"/>
      <c r="K271" s="176"/>
      <c r="L271" s="176"/>
      <c r="M271" s="176"/>
      <c r="N271" s="176"/>
      <c r="O271" s="27"/>
    </row>
    <row r="272" spans="1:15" ht="15.75" customHeight="1" thickBot="1">
      <c r="A272" s="27"/>
      <c r="B272" s="176"/>
      <c r="C272" s="176"/>
      <c r="D272" s="200">
        <v>42</v>
      </c>
      <c r="E272" s="331" t="s">
        <v>91</v>
      </c>
      <c r="F272" s="207"/>
      <c r="G272" s="227">
        <v>7</v>
      </c>
      <c r="H272" s="176"/>
      <c r="I272" s="176"/>
      <c r="J272" s="176"/>
      <c r="K272" s="176"/>
      <c r="L272" s="176"/>
      <c r="M272" s="176"/>
      <c r="N272" s="176"/>
      <c r="O272" s="27"/>
    </row>
    <row r="273" spans="1:15" ht="15.75" customHeight="1" thickBot="1">
      <c r="A273" s="27"/>
      <c r="B273" s="176"/>
      <c r="C273" s="176"/>
      <c r="D273" s="200">
        <v>43</v>
      </c>
      <c r="E273" s="331" t="s">
        <v>87</v>
      </c>
      <c r="F273" s="207"/>
      <c r="G273" s="227">
        <v>8</v>
      </c>
      <c r="H273" s="176"/>
      <c r="I273" s="176"/>
      <c r="J273" s="176"/>
      <c r="K273" s="176"/>
      <c r="L273" s="176"/>
      <c r="M273" s="176"/>
      <c r="N273" s="176"/>
      <c r="O273" s="27"/>
    </row>
    <row r="274" spans="1:15" ht="15.75" customHeight="1" thickBot="1">
      <c r="A274" s="27"/>
      <c r="B274" s="176"/>
      <c r="C274" s="176"/>
      <c r="D274" s="200">
        <v>44</v>
      </c>
      <c r="E274" s="331" t="s">
        <v>98</v>
      </c>
      <c r="F274" s="207"/>
      <c r="G274" s="227">
        <v>11</v>
      </c>
      <c r="H274" s="176"/>
      <c r="I274" s="176"/>
      <c r="J274" s="176"/>
      <c r="K274" s="176"/>
      <c r="L274" s="176"/>
      <c r="M274" s="176"/>
      <c r="N274" s="176"/>
      <c r="O274" s="27"/>
    </row>
    <row r="275" spans="1:15" ht="15.75" customHeight="1" thickBot="1">
      <c r="A275" s="27"/>
      <c r="B275" s="176"/>
      <c r="C275" s="176"/>
      <c r="D275" s="200">
        <v>45</v>
      </c>
      <c r="E275" s="331" t="s">
        <v>106</v>
      </c>
      <c r="F275" s="207"/>
      <c r="G275" s="227">
        <v>12</v>
      </c>
      <c r="H275" s="176"/>
      <c r="I275" s="176"/>
      <c r="J275" s="176"/>
      <c r="K275" s="176"/>
      <c r="L275" s="176"/>
      <c r="M275" s="176"/>
      <c r="N275" s="176"/>
      <c r="O275" s="27"/>
    </row>
    <row r="276" spans="1:15" ht="15.75" customHeight="1" thickBot="1">
      <c r="A276" s="27"/>
      <c r="B276" s="176"/>
      <c r="C276" s="176"/>
      <c r="D276" s="200">
        <v>46</v>
      </c>
      <c r="E276" s="331" t="s">
        <v>110</v>
      </c>
      <c r="F276" s="207"/>
      <c r="G276" s="227">
        <v>12</v>
      </c>
      <c r="H276" s="176"/>
      <c r="I276" s="176"/>
      <c r="J276" s="176"/>
      <c r="K276" s="176"/>
      <c r="L276" s="176"/>
      <c r="M276" s="176"/>
      <c r="N276" s="176"/>
      <c r="O276" s="27"/>
    </row>
    <row r="277" spans="1:15" ht="15.75" thickBot="1">
      <c r="A277" s="27"/>
      <c r="B277" s="176"/>
      <c r="C277" s="176"/>
      <c r="D277" s="200">
        <v>47</v>
      </c>
      <c r="E277" s="331" t="s">
        <v>111</v>
      </c>
      <c r="F277" s="207"/>
      <c r="G277" s="227">
        <v>14</v>
      </c>
      <c r="H277" s="176"/>
      <c r="I277" s="176"/>
      <c r="J277" s="176"/>
      <c r="K277" s="176"/>
      <c r="L277" s="176"/>
      <c r="M277" s="176"/>
      <c r="N277" s="176"/>
      <c r="O277" s="27"/>
    </row>
    <row r="278" spans="1:15" ht="15.75" thickBot="1">
      <c r="A278" s="27"/>
      <c r="B278" s="176"/>
      <c r="C278" s="176"/>
      <c r="D278" s="200">
        <v>48</v>
      </c>
      <c r="E278" s="331" t="s">
        <v>103</v>
      </c>
      <c r="F278" s="207"/>
      <c r="G278" s="227">
        <v>14</v>
      </c>
      <c r="H278" s="176"/>
      <c r="I278" s="176"/>
      <c r="J278" s="176"/>
      <c r="K278" s="176"/>
      <c r="L278" s="176"/>
      <c r="M278" s="176"/>
      <c r="N278" s="176"/>
      <c r="O278" s="27"/>
    </row>
    <row r="279" spans="1:15" ht="15.75" customHeight="1" thickBot="1">
      <c r="A279" s="27"/>
      <c r="B279" s="176"/>
      <c r="C279" s="176"/>
      <c r="D279" s="200">
        <v>49</v>
      </c>
      <c r="E279" s="331" t="s">
        <v>105</v>
      </c>
      <c r="F279" s="207"/>
      <c r="G279" s="227">
        <v>16</v>
      </c>
      <c r="H279" s="176"/>
      <c r="I279" s="176"/>
      <c r="J279" s="176"/>
      <c r="K279" s="176"/>
      <c r="L279" s="176"/>
      <c r="M279" s="176"/>
      <c r="N279" s="176"/>
      <c r="O279" s="27"/>
    </row>
    <row r="280" spans="1:15" ht="15.75" customHeight="1" thickBot="1">
      <c r="A280" s="27"/>
      <c r="B280" s="176"/>
      <c r="C280" s="176"/>
      <c r="D280" s="200">
        <v>50</v>
      </c>
      <c r="E280" s="331" t="s">
        <v>104</v>
      </c>
      <c r="F280" s="207"/>
      <c r="G280" s="227">
        <v>21</v>
      </c>
      <c r="H280" s="176"/>
      <c r="I280" s="176"/>
      <c r="J280" s="176"/>
      <c r="K280" s="176"/>
      <c r="L280" s="176"/>
      <c r="M280" s="176"/>
      <c r="N280" s="176"/>
      <c r="O280" s="27"/>
    </row>
    <row r="281" spans="1:15" ht="15.75" thickBot="1">
      <c r="A281" s="27"/>
      <c r="B281" s="176"/>
      <c r="C281" s="176"/>
      <c r="D281" s="200">
        <v>51</v>
      </c>
      <c r="E281" s="331" t="s">
        <v>114</v>
      </c>
      <c r="F281" s="207"/>
      <c r="G281" s="227">
        <v>21</v>
      </c>
      <c r="H281" s="176"/>
      <c r="I281" s="176"/>
      <c r="J281" s="176"/>
      <c r="K281" s="176"/>
      <c r="L281" s="176"/>
      <c r="M281" s="176"/>
      <c r="N281" s="176"/>
      <c r="O281" s="27"/>
    </row>
    <row r="282" spans="1:15" ht="15.75" customHeight="1" thickBot="1">
      <c r="A282" s="27"/>
      <c r="B282" s="176"/>
      <c r="C282" s="176"/>
      <c r="D282" s="200">
        <v>52</v>
      </c>
      <c r="E282" s="331" t="s">
        <v>115</v>
      </c>
      <c r="F282" s="207"/>
      <c r="G282" s="227">
        <v>27</v>
      </c>
      <c r="H282" s="176"/>
      <c r="I282" s="176"/>
      <c r="J282" s="176"/>
      <c r="K282" s="176"/>
      <c r="L282" s="176"/>
      <c r="M282" s="176"/>
      <c r="N282" s="176"/>
      <c r="O282" s="27"/>
    </row>
    <row r="283" spans="1:15" ht="15.75" customHeight="1" thickBot="1">
      <c r="A283" s="27"/>
      <c r="B283" s="176"/>
      <c r="C283" s="176"/>
      <c r="D283" s="200">
        <v>53</v>
      </c>
      <c r="E283" s="331" t="s">
        <v>113</v>
      </c>
      <c r="F283" s="207"/>
      <c r="G283" s="227">
        <v>27</v>
      </c>
      <c r="H283" s="176"/>
      <c r="I283" s="176"/>
      <c r="J283" s="176"/>
      <c r="K283" s="176"/>
      <c r="L283" s="176"/>
      <c r="M283" s="176"/>
      <c r="N283" s="176"/>
      <c r="O283" s="27"/>
    </row>
    <row r="284" spans="1:15" ht="15.75" customHeight="1" thickBot="1">
      <c r="A284" s="27"/>
      <c r="B284" s="176"/>
      <c r="C284" s="176"/>
      <c r="D284" s="200">
        <v>54</v>
      </c>
      <c r="E284" s="331" t="s">
        <v>116</v>
      </c>
      <c r="F284" s="207"/>
      <c r="G284" s="227">
        <v>36</v>
      </c>
      <c r="H284" s="176"/>
      <c r="I284" s="176"/>
      <c r="J284" s="176"/>
      <c r="K284" s="176"/>
      <c r="L284" s="176"/>
      <c r="M284" s="176"/>
      <c r="N284" s="176"/>
      <c r="O284" s="27"/>
    </row>
    <row r="285" spans="1:15" ht="15.75" customHeight="1" thickBot="1">
      <c r="A285" s="27"/>
      <c r="B285" s="176"/>
      <c r="C285" s="176"/>
      <c r="D285" s="200">
        <v>55</v>
      </c>
      <c r="E285" s="331" t="s">
        <v>117</v>
      </c>
      <c r="F285" s="207"/>
      <c r="G285" s="227">
        <v>53</v>
      </c>
      <c r="H285" s="176"/>
      <c r="I285" s="176"/>
      <c r="J285" s="176"/>
      <c r="K285" s="176"/>
      <c r="L285" s="176"/>
      <c r="M285" s="176"/>
      <c r="N285" s="176"/>
      <c r="O285" s="27"/>
    </row>
    <row r="286" spans="1:15" ht="15.75" customHeight="1" thickBot="1">
      <c r="A286" s="27"/>
      <c r="B286" s="176"/>
      <c r="C286" s="176"/>
      <c r="D286" s="200">
        <v>56</v>
      </c>
      <c r="E286" s="331" t="s">
        <v>118</v>
      </c>
      <c r="F286" s="207"/>
      <c r="G286" s="227">
        <v>54</v>
      </c>
      <c r="H286" s="176"/>
      <c r="I286" s="176"/>
      <c r="J286" s="176"/>
      <c r="K286" s="176"/>
      <c r="L286" s="176"/>
      <c r="M286" s="176"/>
      <c r="N286" s="176"/>
      <c r="O286" s="27"/>
    </row>
    <row r="287" spans="1:15" ht="15.75" customHeight="1" thickBot="1">
      <c r="A287" s="27"/>
      <c r="B287" s="176"/>
      <c r="C287" s="176"/>
      <c r="D287" s="200">
        <v>57</v>
      </c>
      <c r="E287" s="332" t="s">
        <v>119</v>
      </c>
      <c r="F287" s="333"/>
      <c r="G287" s="227">
        <v>77</v>
      </c>
      <c r="H287" s="176"/>
      <c r="I287" s="176"/>
      <c r="J287" s="176"/>
      <c r="K287" s="176"/>
      <c r="L287" s="176"/>
      <c r="M287" s="176"/>
      <c r="N287" s="176"/>
      <c r="O287" s="27"/>
    </row>
    <row r="288" spans="1:15" ht="15.75" thickBot="1">
      <c r="A288" s="27"/>
      <c r="B288" s="176"/>
      <c r="C288" s="176"/>
      <c r="D288" s="176"/>
      <c r="E288" s="176"/>
      <c r="F288" s="176"/>
      <c r="H288" s="176"/>
      <c r="I288" s="176"/>
      <c r="J288" s="176"/>
      <c r="K288" s="176"/>
      <c r="L288" s="176"/>
      <c r="M288" s="176"/>
      <c r="N288" s="176"/>
      <c r="O288" s="27"/>
    </row>
    <row r="289" spans="1:15" s="169" customFormat="1" ht="16.5" thickBot="1">
      <c r="A289" s="166"/>
      <c r="B289" s="176"/>
      <c r="C289" s="176"/>
      <c r="D289" s="176"/>
      <c r="E289" s="176"/>
      <c r="F289" s="228" t="s">
        <v>2</v>
      </c>
      <c r="G289" s="229">
        <f>SUM(G231:G287)</f>
        <v>474</v>
      </c>
      <c r="H289" s="176"/>
      <c r="I289" s="176"/>
      <c r="J289" s="176"/>
      <c r="K289" s="176"/>
      <c r="L289" s="176"/>
      <c r="M289" s="176"/>
      <c r="N289" s="176"/>
      <c r="O289" s="166"/>
    </row>
    <row r="290" spans="1:15">
      <c r="A290" s="27"/>
      <c r="B290" s="176"/>
      <c r="C290" s="176"/>
      <c r="D290" s="176"/>
      <c r="E290" s="176"/>
      <c r="F290" s="176"/>
      <c r="G290" s="176"/>
      <c r="H290" s="176"/>
      <c r="I290" s="176"/>
      <c r="J290" s="176"/>
      <c r="K290" s="176"/>
      <c r="L290" s="176"/>
      <c r="M290" s="176"/>
      <c r="N290" s="176"/>
      <c r="O290" s="27"/>
    </row>
    <row r="291" spans="1:15" ht="15.75" thickBot="1">
      <c r="A291" s="27"/>
      <c r="B291" s="176"/>
      <c r="C291" s="176"/>
      <c r="D291" s="176"/>
      <c r="E291" s="176"/>
      <c r="F291" s="176"/>
      <c r="G291" s="176"/>
      <c r="H291" s="176"/>
      <c r="I291" s="176"/>
      <c r="J291" s="176"/>
      <c r="K291" s="176"/>
      <c r="L291" s="176"/>
      <c r="M291" s="176"/>
      <c r="N291" s="176"/>
      <c r="O291" s="27"/>
    </row>
    <row r="292" spans="1:15" ht="16.5" thickBot="1">
      <c r="A292" s="27"/>
      <c r="B292" s="619" t="s">
        <v>182</v>
      </c>
      <c r="C292" s="620"/>
      <c r="D292" s="620"/>
      <c r="E292" s="620"/>
      <c r="F292" s="620"/>
      <c r="G292" s="620"/>
      <c r="H292" s="620"/>
      <c r="I292" s="620"/>
      <c r="J292" s="620"/>
      <c r="K292" s="620"/>
      <c r="L292" s="620"/>
      <c r="M292" s="620"/>
      <c r="N292" s="621"/>
      <c r="O292" s="27"/>
    </row>
    <row r="293" spans="1:15">
      <c r="A293" s="27"/>
      <c r="B293" s="176"/>
      <c r="C293" s="176"/>
      <c r="D293" s="176"/>
      <c r="E293" s="176"/>
      <c r="F293" s="176"/>
      <c r="G293" s="176"/>
      <c r="H293" s="176"/>
      <c r="I293" s="176"/>
      <c r="J293" s="176"/>
      <c r="K293" s="176"/>
      <c r="L293" s="176"/>
      <c r="M293" s="176"/>
      <c r="N293" s="176"/>
      <c r="O293" s="27"/>
    </row>
    <row r="294" spans="1:15">
      <c r="A294" s="27"/>
      <c r="B294" s="176"/>
      <c r="C294" s="176"/>
      <c r="D294" s="176"/>
      <c r="E294" s="176"/>
      <c r="F294" s="176"/>
      <c r="G294" s="176"/>
      <c r="H294" s="176"/>
      <c r="I294" s="176"/>
      <c r="J294" s="176"/>
      <c r="K294" s="176"/>
      <c r="L294" s="176"/>
      <c r="M294" s="176"/>
      <c r="N294" s="176"/>
      <c r="O294" s="27"/>
    </row>
    <row r="295" spans="1:15">
      <c r="A295" s="27"/>
      <c r="B295" s="176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27"/>
    </row>
    <row r="296" spans="1:15">
      <c r="A296" s="27"/>
      <c r="B296" s="176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27"/>
    </row>
    <row r="297" spans="1:15">
      <c r="A297" s="27"/>
      <c r="B297" s="176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27"/>
    </row>
    <row r="298" spans="1:15">
      <c r="A298" s="27"/>
      <c r="B298" s="176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27"/>
    </row>
    <row r="299" spans="1:15">
      <c r="A299" s="27"/>
      <c r="B299" s="176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27"/>
    </row>
    <row r="300" spans="1:15">
      <c r="A300" s="27"/>
      <c r="B300" s="176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27"/>
    </row>
    <row r="301" spans="1:15">
      <c r="A301" s="27"/>
      <c r="B301" s="176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27"/>
    </row>
    <row r="302" spans="1:15">
      <c r="A302" s="27"/>
      <c r="B302" s="176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27"/>
    </row>
    <row r="303" spans="1:15">
      <c r="A303" s="27"/>
      <c r="B303" s="176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27"/>
    </row>
    <row r="304" spans="1:15">
      <c r="A304" s="27"/>
      <c r="B304" s="176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27"/>
    </row>
    <row r="305" spans="1:15">
      <c r="A305" s="27"/>
      <c r="B305" s="176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27"/>
    </row>
    <row r="306" spans="1:15">
      <c r="A306" s="27"/>
      <c r="B306" s="176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27"/>
    </row>
    <row r="307" spans="1:15">
      <c r="A307" s="27"/>
      <c r="B307" s="176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27"/>
    </row>
    <row r="308" spans="1:15">
      <c r="A308" s="27"/>
      <c r="B308" s="176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27"/>
    </row>
    <row r="309" spans="1:15">
      <c r="A309" s="27"/>
      <c r="B309" s="176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27"/>
    </row>
    <row r="310" spans="1:15">
      <c r="A310" s="27"/>
      <c r="B310" s="176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27"/>
    </row>
    <row r="311" spans="1:15">
      <c r="A311" s="27"/>
      <c r="B311" s="176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27"/>
    </row>
    <row r="312" spans="1:15">
      <c r="A312" s="27"/>
      <c r="B312" s="176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27"/>
    </row>
    <row r="313" spans="1:15">
      <c r="A313" s="27"/>
      <c r="B313" s="176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27"/>
    </row>
    <row r="314" spans="1:15">
      <c r="A314" s="27"/>
      <c r="B314" s="176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27"/>
    </row>
    <row r="315" spans="1:15">
      <c r="A315" s="27"/>
      <c r="B315" s="176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27"/>
    </row>
    <row r="316" spans="1:15">
      <c r="A316" s="27"/>
      <c r="B316" s="176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27"/>
    </row>
    <row r="317" spans="1:15">
      <c r="A317" s="27"/>
      <c r="B317" s="176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27"/>
    </row>
    <row r="318" spans="1:15">
      <c r="A318" s="27"/>
      <c r="B318" s="176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27"/>
    </row>
    <row r="319" spans="1:15">
      <c r="A319" s="27"/>
      <c r="B319" s="176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27"/>
    </row>
    <row r="320" spans="1:15">
      <c r="A320" s="27"/>
      <c r="B320" s="176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27"/>
    </row>
    <row r="321" spans="1:15">
      <c r="A321" s="27"/>
      <c r="B321" s="176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27"/>
    </row>
    <row r="322" spans="1:15">
      <c r="A322" s="27"/>
      <c r="B322" s="176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27"/>
    </row>
    <row r="323" spans="1:15">
      <c r="A323" s="27"/>
      <c r="B323" s="176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27"/>
    </row>
    <row r="324" spans="1:15">
      <c r="A324" s="27"/>
      <c r="B324" s="176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27"/>
    </row>
    <row r="325" spans="1:15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</row>
  </sheetData>
  <mergeCells count="49">
    <mergeCell ref="E52:H52"/>
    <mergeCell ref="E53:H53"/>
    <mergeCell ref="E54:H54"/>
    <mergeCell ref="E56:H56"/>
    <mergeCell ref="E57:H57"/>
    <mergeCell ref="E55:H55"/>
    <mergeCell ref="D21:E21"/>
    <mergeCell ref="B12:N12"/>
    <mergeCell ref="B13:N13"/>
    <mergeCell ref="B14:N14"/>
    <mergeCell ref="C20:F20"/>
    <mergeCell ref="H20:L20"/>
    <mergeCell ref="E130:H130"/>
    <mergeCell ref="D22:E22"/>
    <mergeCell ref="D23:E23"/>
    <mergeCell ref="D43:J43"/>
    <mergeCell ref="D91:I91"/>
    <mergeCell ref="E92:G92"/>
    <mergeCell ref="E93:G93"/>
    <mergeCell ref="E48:H48"/>
    <mergeCell ref="E49:H49"/>
    <mergeCell ref="E50:H50"/>
    <mergeCell ref="E51:H51"/>
    <mergeCell ref="E94:G94"/>
    <mergeCell ref="E95:G95"/>
    <mergeCell ref="E96:G96"/>
    <mergeCell ref="E97:G97"/>
    <mergeCell ref="E129:I129"/>
    <mergeCell ref="E135:H135"/>
    <mergeCell ref="E139:I139"/>
    <mergeCell ref="E140:H140"/>
    <mergeCell ref="D147:I147"/>
    <mergeCell ref="D176:I176"/>
    <mergeCell ref="E206:G206"/>
    <mergeCell ref="B292:N292"/>
    <mergeCell ref="E44:H44"/>
    <mergeCell ref="E45:H45"/>
    <mergeCell ref="E46:H46"/>
    <mergeCell ref="E47:H47"/>
    <mergeCell ref="E205:G205"/>
    <mergeCell ref="E207:G207"/>
    <mergeCell ref="D230:G230"/>
    <mergeCell ref="E177:G177"/>
    <mergeCell ref="E178:G178"/>
    <mergeCell ref="E179:G179"/>
    <mergeCell ref="E180:G180"/>
    <mergeCell ref="D203:I203"/>
    <mergeCell ref="E204:G204"/>
    <mergeCell ref="E134:I134"/>
  </mergeCells>
  <pageMargins left="0.70866141732283472" right="0.70866141732283472" top="0.74803149606299213" bottom="0.74803149606299213" header="0.31496062992125984" footer="0.31496062992125984"/>
  <pageSetup paperSize="124" scale="85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dimension ref="A1:N139"/>
  <sheetViews>
    <sheetView workbookViewId="0">
      <selection activeCell="E47" sqref="E47:G47"/>
    </sheetView>
  </sheetViews>
  <sheetFormatPr baseColWidth="10" defaultRowHeight="15"/>
  <cols>
    <col min="1" max="1" width="4.140625" style="122" customWidth="1"/>
    <col min="2" max="2" width="5.28515625" style="122" customWidth="1"/>
    <col min="3" max="3" width="37.42578125" style="122" customWidth="1"/>
    <col min="4" max="12" width="11.42578125" style="122"/>
    <col min="13" max="13" width="3.85546875" style="122" customWidth="1"/>
    <col min="14" max="14" width="3.7109375" style="122" customWidth="1"/>
    <col min="15" max="16384" width="11.42578125" style="122"/>
  </cols>
  <sheetData>
    <row r="1" spans="1:14" ht="15.75" thickBo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ht="21">
      <c r="A2" s="27"/>
      <c r="C2" s="806" t="s">
        <v>307</v>
      </c>
      <c r="D2" s="807"/>
      <c r="E2" s="807"/>
      <c r="F2" s="807"/>
      <c r="G2" s="807"/>
      <c r="H2" s="807"/>
      <c r="I2" s="807"/>
      <c r="J2" s="807"/>
      <c r="K2" s="807"/>
      <c r="L2" s="807"/>
      <c r="M2" s="434"/>
      <c r="N2" s="27"/>
    </row>
    <row r="3" spans="1:14">
      <c r="A3" s="27"/>
      <c r="N3" s="27"/>
    </row>
    <row r="4" spans="1:14">
      <c r="A4" s="27"/>
      <c r="N4" s="27"/>
    </row>
    <row r="5" spans="1:14" ht="15.75" thickBot="1">
      <c r="A5" s="27"/>
      <c r="N5" s="27"/>
    </row>
    <row r="6" spans="1:14" ht="36.75" customHeight="1" thickBot="1">
      <c r="A6" s="27"/>
      <c r="C6" s="124" t="s">
        <v>64</v>
      </c>
      <c r="D6" s="124" t="s">
        <v>213</v>
      </c>
      <c r="E6" s="124" t="s">
        <v>50</v>
      </c>
      <c r="F6" s="124" t="s">
        <v>214</v>
      </c>
      <c r="G6" s="124" t="s">
        <v>215</v>
      </c>
      <c r="H6" s="124" t="s">
        <v>216</v>
      </c>
      <c r="I6" s="124" t="s">
        <v>217</v>
      </c>
      <c r="J6" s="124" t="s">
        <v>218</v>
      </c>
      <c r="K6" s="124" t="s">
        <v>219</v>
      </c>
      <c r="L6" s="128" t="s">
        <v>233</v>
      </c>
      <c r="M6" s="189"/>
      <c r="N6" s="27"/>
    </row>
    <row r="7" spans="1:14" ht="15.75" thickBot="1">
      <c r="A7" s="27"/>
      <c r="C7" s="135" t="s">
        <v>104</v>
      </c>
      <c r="D7" s="136">
        <v>0</v>
      </c>
      <c r="E7" s="136">
        <v>2</v>
      </c>
      <c r="F7" s="136">
        <v>2</v>
      </c>
      <c r="G7" s="136">
        <v>1</v>
      </c>
      <c r="H7" s="136">
        <v>5</v>
      </c>
      <c r="I7" s="136">
        <v>4</v>
      </c>
      <c r="J7" s="136">
        <v>0</v>
      </c>
      <c r="K7" s="136">
        <v>0</v>
      </c>
      <c r="L7" s="239">
        <f>SUM(D7:K7)</f>
        <v>14</v>
      </c>
      <c r="M7" s="106"/>
      <c r="N7" s="27"/>
    </row>
    <row r="8" spans="1:14" ht="15.75" thickBot="1">
      <c r="A8" s="27"/>
      <c r="C8" s="135" t="s">
        <v>85</v>
      </c>
      <c r="D8" s="136">
        <v>0</v>
      </c>
      <c r="E8" s="136">
        <v>0</v>
      </c>
      <c r="F8" s="136">
        <v>0</v>
      </c>
      <c r="G8" s="136">
        <v>2</v>
      </c>
      <c r="H8" s="136">
        <v>0</v>
      </c>
      <c r="I8" s="136">
        <v>2</v>
      </c>
      <c r="J8" s="136">
        <v>0</v>
      </c>
      <c r="K8" s="136">
        <v>0</v>
      </c>
      <c r="L8" s="239">
        <f t="shared" ref="L8:L59" si="0">SUM(D8:K8)</f>
        <v>4</v>
      </c>
      <c r="M8" s="106"/>
      <c r="N8" s="27"/>
    </row>
    <row r="9" spans="1:14" ht="15.75" thickBot="1">
      <c r="A9" s="27"/>
      <c r="C9" s="135" t="s">
        <v>86</v>
      </c>
      <c r="D9" s="136">
        <v>0</v>
      </c>
      <c r="E9" s="136">
        <v>0</v>
      </c>
      <c r="F9" s="136">
        <v>5</v>
      </c>
      <c r="G9" s="136">
        <v>0</v>
      </c>
      <c r="H9" s="136">
        <v>0</v>
      </c>
      <c r="I9" s="136">
        <v>0</v>
      </c>
      <c r="J9" s="136">
        <v>0</v>
      </c>
      <c r="K9" s="136">
        <v>0</v>
      </c>
      <c r="L9" s="239">
        <f t="shared" si="0"/>
        <v>5</v>
      </c>
      <c r="M9" s="106"/>
      <c r="N9" s="27"/>
    </row>
    <row r="10" spans="1:14" ht="15.75" thickBot="1">
      <c r="A10" s="27"/>
      <c r="C10" s="135" t="s">
        <v>87</v>
      </c>
      <c r="D10" s="136">
        <v>0</v>
      </c>
      <c r="E10" s="136">
        <v>7</v>
      </c>
      <c r="F10" s="136">
        <v>3</v>
      </c>
      <c r="G10" s="136">
        <v>0</v>
      </c>
      <c r="H10" s="136">
        <v>0</v>
      </c>
      <c r="I10" s="136">
        <v>0</v>
      </c>
      <c r="J10" s="136">
        <v>0</v>
      </c>
      <c r="K10" s="136">
        <v>0</v>
      </c>
      <c r="L10" s="239">
        <f t="shared" si="0"/>
        <v>10</v>
      </c>
      <c r="M10" s="106"/>
      <c r="N10" s="27"/>
    </row>
    <row r="11" spans="1:14" ht="15.75" thickBot="1">
      <c r="A11" s="27"/>
      <c r="C11" s="135" t="s">
        <v>97</v>
      </c>
      <c r="D11" s="136">
        <v>0</v>
      </c>
      <c r="E11" s="136">
        <v>1</v>
      </c>
      <c r="F11" s="136">
        <v>0</v>
      </c>
      <c r="G11" s="136">
        <v>0</v>
      </c>
      <c r="H11" s="136">
        <v>0</v>
      </c>
      <c r="I11" s="136">
        <v>0</v>
      </c>
      <c r="J11" s="136">
        <v>0</v>
      </c>
      <c r="K11" s="136">
        <v>0</v>
      </c>
      <c r="L11" s="239">
        <f t="shared" si="0"/>
        <v>1</v>
      </c>
      <c r="M11" s="106"/>
      <c r="N11" s="27"/>
    </row>
    <row r="12" spans="1:14" ht="15.75" thickBot="1">
      <c r="A12" s="27"/>
      <c r="C12" s="135" t="s">
        <v>92</v>
      </c>
      <c r="D12" s="136">
        <v>0</v>
      </c>
      <c r="E12" s="136">
        <v>2</v>
      </c>
      <c r="F12" s="136">
        <v>1</v>
      </c>
      <c r="G12" s="136">
        <v>0</v>
      </c>
      <c r="H12" s="136">
        <v>0</v>
      </c>
      <c r="I12" s="136">
        <v>0</v>
      </c>
      <c r="J12" s="136">
        <v>0</v>
      </c>
      <c r="K12" s="136">
        <v>0</v>
      </c>
      <c r="L12" s="239">
        <f t="shared" si="0"/>
        <v>3</v>
      </c>
      <c r="M12" s="106"/>
      <c r="N12" s="27"/>
    </row>
    <row r="13" spans="1:14" ht="15.75" thickBot="1">
      <c r="A13" s="27"/>
      <c r="C13" s="135" t="s">
        <v>68</v>
      </c>
      <c r="D13" s="136">
        <v>0</v>
      </c>
      <c r="E13" s="136">
        <v>0</v>
      </c>
      <c r="F13" s="136">
        <v>0</v>
      </c>
      <c r="G13" s="136">
        <v>0</v>
      </c>
      <c r="H13" s="136">
        <v>0</v>
      </c>
      <c r="I13" s="136">
        <v>0</v>
      </c>
      <c r="J13" s="136">
        <v>0</v>
      </c>
      <c r="K13" s="136">
        <v>0</v>
      </c>
      <c r="L13" s="239">
        <f t="shared" si="0"/>
        <v>0</v>
      </c>
      <c r="M13" s="106"/>
      <c r="N13" s="27"/>
    </row>
    <row r="14" spans="1:14" ht="15.75" thickBot="1">
      <c r="A14" s="27"/>
      <c r="C14" s="135" t="s">
        <v>69</v>
      </c>
      <c r="D14" s="136">
        <v>0</v>
      </c>
      <c r="E14" s="136">
        <v>0</v>
      </c>
      <c r="F14" s="136">
        <v>0</v>
      </c>
      <c r="G14" s="136">
        <v>0</v>
      </c>
      <c r="H14" s="136">
        <v>1</v>
      </c>
      <c r="I14" s="136">
        <v>0</v>
      </c>
      <c r="J14" s="136">
        <v>0</v>
      </c>
      <c r="K14" s="136">
        <v>0</v>
      </c>
      <c r="L14" s="239">
        <f t="shared" si="0"/>
        <v>1</v>
      </c>
      <c r="M14" s="106"/>
      <c r="N14" s="27"/>
    </row>
    <row r="15" spans="1:14" ht="15.75" thickBot="1">
      <c r="A15" s="27"/>
      <c r="C15" s="135" t="s">
        <v>257</v>
      </c>
      <c r="D15" s="136">
        <v>0</v>
      </c>
      <c r="E15" s="136">
        <v>0</v>
      </c>
      <c r="F15" s="136">
        <v>0</v>
      </c>
      <c r="G15" s="136">
        <v>0</v>
      </c>
      <c r="H15" s="136">
        <v>0</v>
      </c>
      <c r="I15" s="136">
        <v>0</v>
      </c>
      <c r="J15" s="136">
        <v>0</v>
      </c>
      <c r="K15" s="136">
        <v>0</v>
      </c>
      <c r="L15" s="239">
        <f t="shared" si="0"/>
        <v>0</v>
      </c>
      <c r="M15" s="106"/>
      <c r="N15" s="27"/>
    </row>
    <row r="16" spans="1:14" ht="15.75" thickBot="1">
      <c r="A16" s="27"/>
      <c r="C16" s="135" t="s">
        <v>269</v>
      </c>
      <c r="D16" s="136">
        <v>0</v>
      </c>
      <c r="E16" s="136">
        <v>0</v>
      </c>
      <c r="F16" s="136">
        <v>1</v>
      </c>
      <c r="G16" s="136">
        <v>1</v>
      </c>
      <c r="H16" s="136">
        <v>0</v>
      </c>
      <c r="I16" s="136">
        <v>0</v>
      </c>
      <c r="J16" s="136">
        <v>0</v>
      </c>
      <c r="K16" s="136">
        <v>0</v>
      </c>
      <c r="L16" s="239">
        <f t="shared" si="0"/>
        <v>2</v>
      </c>
      <c r="M16" s="106"/>
      <c r="N16" s="27"/>
    </row>
    <row r="17" spans="1:14" ht="15.75" thickBot="1">
      <c r="A17" s="27"/>
      <c r="C17" s="135" t="s">
        <v>88</v>
      </c>
      <c r="D17" s="136">
        <v>0</v>
      </c>
      <c r="E17" s="136">
        <v>0</v>
      </c>
      <c r="F17" s="136">
        <v>2</v>
      </c>
      <c r="G17" s="136">
        <v>0</v>
      </c>
      <c r="H17" s="136">
        <v>0</v>
      </c>
      <c r="I17" s="136">
        <v>1</v>
      </c>
      <c r="J17" s="136">
        <v>1</v>
      </c>
      <c r="K17" s="136">
        <v>0</v>
      </c>
      <c r="L17" s="239">
        <f t="shared" si="0"/>
        <v>4</v>
      </c>
      <c r="M17" s="106"/>
      <c r="N17" s="27"/>
    </row>
    <row r="18" spans="1:14" ht="15.75" thickBot="1">
      <c r="A18" s="27"/>
      <c r="C18" s="135" t="s">
        <v>223</v>
      </c>
      <c r="D18" s="136">
        <v>0</v>
      </c>
      <c r="E18" s="136">
        <v>1</v>
      </c>
      <c r="F18" s="136">
        <v>0</v>
      </c>
      <c r="G18" s="136">
        <v>0</v>
      </c>
      <c r="H18" s="136">
        <v>0</v>
      </c>
      <c r="I18" s="136">
        <v>0</v>
      </c>
      <c r="J18" s="136">
        <v>0</v>
      </c>
      <c r="K18" s="136">
        <v>0</v>
      </c>
      <c r="L18" s="239">
        <f t="shared" si="0"/>
        <v>1</v>
      </c>
      <c r="M18" s="106"/>
      <c r="N18" s="27"/>
    </row>
    <row r="19" spans="1:14" ht="15.75" thickBot="1">
      <c r="A19" s="27"/>
      <c r="C19" s="135" t="s">
        <v>67</v>
      </c>
      <c r="D19" s="136">
        <v>0</v>
      </c>
      <c r="E19" s="136">
        <v>0</v>
      </c>
      <c r="F19" s="136">
        <v>0</v>
      </c>
      <c r="G19" s="136">
        <v>1</v>
      </c>
      <c r="H19" s="136">
        <v>1</v>
      </c>
      <c r="I19" s="136">
        <v>3</v>
      </c>
      <c r="J19" s="136">
        <v>0</v>
      </c>
      <c r="K19" s="136">
        <v>0</v>
      </c>
      <c r="L19" s="239">
        <f t="shared" si="0"/>
        <v>5</v>
      </c>
      <c r="M19" s="106"/>
      <c r="N19" s="27"/>
    </row>
    <row r="20" spans="1:14" ht="15.75" thickBot="1">
      <c r="A20" s="27"/>
      <c r="C20" s="135" t="s">
        <v>93</v>
      </c>
      <c r="D20" s="136">
        <v>0</v>
      </c>
      <c r="E20" s="136">
        <v>1</v>
      </c>
      <c r="F20" s="136">
        <v>1</v>
      </c>
      <c r="G20" s="136">
        <v>0</v>
      </c>
      <c r="H20" s="136">
        <v>0</v>
      </c>
      <c r="I20" s="136">
        <v>2</v>
      </c>
      <c r="J20" s="136">
        <v>0</v>
      </c>
      <c r="K20" s="136">
        <v>0</v>
      </c>
      <c r="L20" s="239">
        <f t="shared" si="0"/>
        <v>4</v>
      </c>
      <c r="M20" s="106"/>
      <c r="N20" s="27"/>
    </row>
    <row r="21" spans="1:14" ht="15.75" thickBot="1">
      <c r="A21" s="27"/>
      <c r="C21" s="135" t="s">
        <v>105</v>
      </c>
      <c r="D21" s="136">
        <v>12</v>
      </c>
      <c r="E21" s="136">
        <v>0</v>
      </c>
      <c r="F21" s="136">
        <v>0</v>
      </c>
      <c r="G21" s="136">
        <v>3</v>
      </c>
      <c r="H21" s="136">
        <v>2</v>
      </c>
      <c r="I21" s="136">
        <v>3</v>
      </c>
      <c r="J21" s="136">
        <v>1</v>
      </c>
      <c r="K21" s="136">
        <v>0</v>
      </c>
      <c r="L21" s="239">
        <f t="shared" si="0"/>
        <v>21</v>
      </c>
      <c r="M21" s="106"/>
      <c r="N21" s="27"/>
    </row>
    <row r="22" spans="1:14" ht="15.75" thickBot="1">
      <c r="A22" s="27"/>
      <c r="C22" s="135" t="s">
        <v>70</v>
      </c>
      <c r="D22" s="136">
        <v>0</v>
      </c>
      <c r="E22" s="136">
        <v>0</v>
      </c>
      <c r="F22" s="136">
        <v>0</v>
      </c>
      <c r="G22" s="136">
        <v>0</v>
      </c>
      <c r="H22" s="136">
        <v>0</v>
      </c>
      <c r="I22" s="136">
        <v>1</v>
      </c>
      <c r="J22" s="136">
        <v>0</v>
      </c>
      <c r="K22" s="136">
        <v>0</v>
      </c>
      <c r="L22" s="239">
        <f t="shared" si="0"/>
        <v>1</v>
      </c>
      <c r="M22" s="106"/>
      <c r="N22" s="27"/>
    </row>
    <row r="23" spans="1:14" ht="15.75" thickBot="1">
      <c r="A23" s="27"/>
      <c r="C23" s="135" t="s">
        <v>106</v>
      </c>
      <c r="D23" s="136">
        <v>0</v>
      </c>
      <c r="E23" s="136">
        <v>0</v>
      </c>
      <c r="F23" s="136">
        <v>4</v>
      </c>
      <c r="G23" s="136">
        <v>5</v>
      </c>
      <c r="H23" s="136">
        <v>3</v>
      </c>
      <c r="I23" s="136">
        <v>1</v>
      </c>
      <c r="J23" s="136">
        <v>3</v>
      </c>
      <c r="K23" s="136">
        <v>0</v>
      </c>
      <c r="L23" s="239">
        <f t="shared" si="0"/>
        <v>16</v>
      </c>
      <c r="M23" s="106"/>
      <c r="N23" s="27"/>
    </row>
    <row r="24" spans="1:14" ht="15.75" thickBot="1">
      <c r="A24" s="27"/>
      <c r="C24" s="135" t="s">
        <v>111</v>
      </c>
      <c r="D24" s="136">
        <v>14</v>
      </c>
      <c r="E24" s="136">
        <v>0</v>
      </c>
      <c r="F24" s="136">
        <v>2</v>
      </c>
      <c r="G24" s="136">
        <v>0</v>
      </c>
      <c r="H24" s="136">
        <v>2</v>
      </c>
      <c r="I24" s="136">
        <v>0</v>
      </c>
      <c r="J24" s="136">
        <v>0</v>
      </c>
      <c r="K24" s="136">
        <v>0</v>
      </c>
      <c r="L24" s="239">
        <f t="shared" si="0"/>
        <v>18</v>
      </c>
      <c r="M24" s="106"/>
      <c r="N24" s="27"/>
    </row>
    <row r="25" spans="1:14" ht="15.75" thickBot="1">
      <c r="A25" s="27"/>
      <c r="C25" s="135" t="s">
        <v>102</v>
      </c>
      <c r="D25" s="136">
        <v>0</v>
      </c>
      <c r="E25" s="136">
        <v>2</v>
      </c>
      <c r="F25" s="136">
        <v>2</v>
      </c>
      <c r="G25" s="136">
        <v>0</v>
      </c>
      <c r="H25" s="136">
        <v>0</v>
      </c>
      <c r="I25" s="136">
        <v>0</v>
      </c>
      <c r="J25" s="136">
        <v>2</v>
      </c>
      <c r="K25" s="136">
        <v>0</v>
      </c>
      <c r="L25" s="239">
        <f t="shared" si="0"/>
        <v>6</v>
      </c>
      <c r="M25" s="106"/>
      <c r="N25" s="27"/>
    </row>
    <row r="26" spans="1:14" ht="15.75" thickBot="1">
      <c r="A26" s="27"/>
      <c r="C26" s="135" t="s">
        <v>98</v>
      </c>
      <c r="D26" s="136">
        <v>0</v>
      </c>
      <c r="E26" s="136">
        <v>1</v>
      </c>
      <c r="F26" s="136">
        <v>0</v>
      </c>
      <c r="G26" s="136">
        <v>2</v>
      </c>
      <c r="H26" s="136">
        <v>1</v>
      </c>
      <c r="I26" s="136">
        <v>0</v>
      </c>
      <c r="J26" s="136">
        <v>0</v>
      </c>
      <c r="K26" s="136">
        <v>0</v>
      </c>
      <c r="L26" s="239">
        <f t="shared" si="0"/>
        <v>4</v>
      </c>
      <c r="M26" s="106"/>
      <c r="N26" s="27"/>
    </row>
    <row r="27" spans="1:14" ht="15.75" thickBot="1">
      <c r="A27" s="27"/>
      <c r="C27" s="135" t="s">
        <v>108</v>
      </c>
      <c r="D27" s="136">
        <v>1</v>
      </c>
      <c r="E27" s="136">
        <v>1</v>
      </c>
      <c r="F27" s="136">
        <v>5</v>
      </c>
      <c r="G27" s="136">
        <v>0</v>
      </c>
      <c r="H27" s="136">
        <v>0</v>
      </c>
      <c r="I27" s="136">
        <v>1</v>
      </c>
      <c r="J27" s="136">
        <v>0</v>
      </c>
      <c r="K27" s="136">
        <v>0</v>
      </c>
      <c r="L27" s="239">
        <f t="shared" si="0"/>
        <v>8</v>
      </c>
      <c r="M27" s="106"/>
      <c r="N27" s="27"/>
    </row>
    <row r="28" spans="1:14" ht="15.75" thickBot="1">
      <c r="A28" s="27"/>
      <c r="C28" s="135" t="s">
        <v>89</v>
      </c>
      <c r="D28" s="136">
        <v>0</v>
      </c>
      <c r="E28" s="136">
        <v>0</v>
      </c>
      <c r="F28" s="136">
        <v>0</v>
      </c>
      <c r="G28" s="136">
        <v>0</v>
      </c>
      <c r="H28" s="136">
        <v>0</v>
      </c>
      <c r="I28" s="136">
        <v>1</v>
      </c>
      <c r="J28" s="136">
        <v>0</v>
      </c>
      <c r="K28" s="136">
        <v>0</v>
      </c>
      <c r="L28" s="239">
        <f t="shared" si="0"/>
        <v>1</v>
      </c>
      <c r="M28" s="106"/>
      <c r="N28" s="27"/>
    </row>
    <row r="29" spans="1:14" ht="15.75" thickBot="1">
      <c r="A29" s="27"/>
      <c r="C29" s="135" t="s">
        <v>94</v>
      </c>
      <c r="D29" s="136">
        <v>1</v>
      </c>
      <c r="E29" s="136">
        <v>1</v>
      </c>
      <c r="F29" s="136">
        <v>0</v>
      </c>
      <c r="G29" s="136">
        <v>2</v>
      </c>
      <c r="H29" s="136">
        <v>0</v>
      </c>
      <c r="I29" s="136">
        <v>0</v>
      </c>
      <c r="J29" s="136">
        <v>1</v>
      </c>
      <c r="K29" s="136">
        <v>0</v>
      </c>
      <c r="L29" s="239">
        <f t="shared" si="0"/>
        <v>5</v>
      </c>
      <c r="M29" s="106"/>
      <c r="N29" s="27"/>
    </row>
    <row r="30" spans="1:14" ht="15.75" thickBot="1">
      <c r="A30" s="27"/>
      <c r="C30" s="135" t="s">
        <v>71</v>
      </c>
      <c r="D30" s="136">
        <v>1</v>
      </c>
      <c r="E30" s="136">
        <v>0</v>
      </c>
      <c r="F30" s="136">
        <v>0</v>
      </c>
      <c r="G30" s="136">
        <v>0</v>
      </c>
      <c r="H30" s="136">
        <v>0</v>
      </c>
      <c r="I30" s="136">
        <v>0</v>
      </c>
      <c r="J30" s="136">
        <v>0</v>
      </c>
      <c r="K30" s="136">
        <v>0</v>
      </c>
      <c r="L30" s="239">
        <f t="shared" si="0"/>
        <v>1</v>
      </c>
      <c r="M30" s="106"/>
      <c r="N30" s="27"/>
    </row>
    <row r="31" spans="1:14" ht="15.75" thickBot="1">
      <c r="A31" s="27"/>
      <c r="C31" s="135" t="s">
        <v>109</v>
      </c>
      <c r="D31" s="136">
        <v>1</v>
      </c>
      <c r="E31" s="136">
        <v>0</v>
      </c>
      <c r="F31" s="136">
        <v>0</v>
      </c>
      <c r="G31" s="136">
        <v>0</v>
      </c>
      <c r="H31" s="136">
        <v>0</v>
      </c>
      <c r="I31" s="136">
        <v>0</v>
      </c>
      <c r="J31" s="136">
        <v>0</v>
      </c>
      <c r="K31" s="136">
        <v>0</v>
      </c>
      <c r="L31" s="239">
        <f t="shared" si="0"/>
        <v>1</v>
      </c>
      <c r="M31" s="106"/>
      <c r="N31" s="27"/>
    </row>
    <row r="32" spans="1:14" ht="15.75" thickBot="1">
      <c r="A32" s="27"/>
      <c r="C32" s="135" t="s">
        <v>99</v>
      </c>
      <c r="D32" s="136">
        <v>0</v>
      </c>
      <c r="E32" s="136">
        <v>0</v>
      </c>
      <c r="F32" s="136">
        <v>2</v>
      </c>
      <c r="G32" s="136">
        <v>5</v>
      </c>
      <c r="H32" s="136">
        <v>0</v>
      </c>
      <c r="I32" s="136">
        <v>0</v>
      </c>
      <c r="J32" s="136">
        <v>0</v>
      </c>
      <c r="K32" s="136">
        <v>0</v>
      </c>
      <c r="L32" s="239">
        <f t="shared" si="0"/>
        <v>7</v>
      </c>
      <c r="M32" s="106"/>
      <c r="N32" s="27"/>
    </row>
    <row r="33" spans="1:14" ht="15.75" thickBot="1">
      <c r="A33" s="27"/>
      <c r="C33" s="135" t="s">
        <v>72</v>
      </c>
      <c r="D33" s="136">
        <v>0</v>
      </c>
      <c r="E33" s="136">
        <v>0</v>
      </c>
      <c r="F33" s="136">
        <v>2</v>
      </c>
      <c r="G33" s="136">
        <v>3</v>
      </c>
      <c r="H33" s="136">
        <v>0</v>
      </c>
      <c r="I33" s="136">
        <v>0</v>
      </c>
      <c r="J33" s="136">
        <v>1</v>
      </c>
      <c r="K33" s="136">
        <v>0</v>
      </c>
      <c r="L33" s="239">
        <f t="shared" si="0"/>
        <v>6</v>
      </c>
      <c r="M33" s="106"/>
      <c r="N33" s="27"/>
    </row>
    <row r="34" spans="1:14" ht="15.75" thickBot="1">
      <c r="A34" s="27"/>
      <c r="C34" s="135" t="s">
        <v>115</v>
      </c>
      <c r="D34" s="136">
        <v>3</v>
      </c>
      <c r="E34" s="136">
        <v>3</v>
      </c>
      <c r="F34" s="136">
        <v>8</v>
      </c>
      <c r="G34" s="136">
        <v>12</v>
      </c>
      <c r="H34" s="136">
        <v>8</v>
      </c>
      <c r="I34" s="136">
        <v>3</v>
      </c>
      <c r="J34" s="136">
        <v>2</v>
      </c>
      <c r="K34" s="136">
        <v>0</v>
      </c>
      <c r="L34" s="239">
        <f t="shared" si="0"/>
        <v>39</v>
      </c>
      <c r="M34" s="106"/>
      <c r="N34" s="27"/>
    </row>
    <row r="35" spans="1:14" ht="15.75" thickBot="1">
      <c r="A35" s="27"/>
      <c r="C35" s="135" t="s">
        <v>100</v>
      </c>
      <c r="D35" s="136">
        <v>3</v>
      </c>
      <c r="E35" s="136">
        <v>0</v>
      </c>
      <c r="F35" s="136">
        <v>0</v>
      </c>
      <c r="G35" s="136">
        <v>0</v>
      </c>
      <c r="H35" s="136">
        <v>0</v>
      </c>
      <c r="I35" s="136">
        <v>0</v>
      </c>
      <c r="J35" s="136">
        <v>0</v>
      </c>
      <c r="K35" s="136">
        <v>0</v>
      </c>
      <c r="L35" s="239">
        <f t="shared" si="0"/>
        <v>3</v>
      </c>
      <c r="M35" s="106"/>
      <c r="N35" s="27"/>
    </row>
    <row r="36" spans="1:14" ht="15.75" thickBot="1">
      <c r="A36" s="27"/>
      <c r="C36" s="135" t="s">
        <v>73</v>
      </c>
      <c r="D36" s="136">
        <v>0</v>
      </c>
      <c r="E36" s="136">
        <v>1</v>
      </c>
      <c r="F36" s="136">
        <v>0</v>
      </c>
      <c r="G36" s="136">
        <v>0</v>
      </c>
      <c r="H36" s="136">
        <v>0</v>
      </c>
      <c r="I36" s="136">
        <v>0</v>
      </c>
      <c r="J36" s="136">
        <v>0</v>
      </c>
      <c r="K36" s="136">
        <v>0</v>
      </c>
      <c r="L36" s="239">
        <f t="shared" si="0"/>
        <v>1</v>
      </c>
      <c r="M36" s="106"/>
      <c r="N36" s="27"/>
    </row>
    <row r="37" spans="1:14" ht="15.75" thickBot="1">
      <c r="A37" s="27"/>
      <c r="C37" s="135" t="s">
        <v>75</v>
      </c>
      <c r="D37" s="136">
        <v>0</v>
      </c>
      <c r="E37" s="136">
        <v>0</v>
      </c>
      <c r="F37" s="136">
        <v>0</v>
      </c>
      <c r="G37" s="136">
        <v>0</v>
      </c>
      <c r="H37" s="136">
        <v>0</v>
      </c>
      <c r="I37" s="136">
        <v>0</v>
      </c>
      <c r="J37" s="136">
        <v>0</v>
      </c>
      <c r="K37" s="136">
        <v>0</v>
      </c>
      <c r="L37" s="239">
        <f t="shared" si="0"/>
        <v>0</v>
      </c>
      <c r="M37" s="106"/>
      <c r="N37" s="27"/>
    </row>
    <row r="38" spans="1:14" ht="15.75" thickBot="1">
      <c r="A38" s="27"/>
      <c r="C38" s="135" t="s">
        <v>90</v>
      </c>
      <c r="D38" s="136">
        <v>0</v>
      </c>
      <c r="E38" s="136">
        <v>1</v>
      </c>
      <c r="F38" s="136">
        <v>0</v>
      </c>
      <c r="G38" s="136">
        <v>1</v>
      </c>
      <c r="H38" s="136">
        <v>0</v>
      </c>
      <c r="I38" s="136">
        <v>0</v>
      </c>
      <c r="J38" s="136">
        <v>0</v>
      </c>
      <c r="K38" s="136">
        <v>0</v>
      </c>
      <c r="L38" s="239">
        <f t="shared" si="0"/>
        <v>2</v>
      </c>
      <c r="M38" s="106"/>
      <c r="N38" s="27"/>
    </row>
    <row r="39" spans="1:14" ht="15.75" thickBot="1">
      <c r="A39" s="27"/>
      <c r="C39" s="135" t="s">
        <v>76</v>
      </c>
      <c r="D39" s="136">
        <v>0</v>
      </c>
      <c r="E39" s="136">
        <v>0</v>
      </c>
      <c r="F39" s="136">
        <v>1</v>
      </c>
      <c r="G39" s="136">
        <v>0</v>
      </c>
      <c r="H39" s="136">
        <v>0</v>
      </c>
      <c r="I39" s="136">
        <v>0</v>
      </c>
      <c r="J39" s="136">
        <v>0</v>
      </c>
      <c r="K39" s="136">
        <v>0</v>
      </c>
      <c r="L39" s="239">
        <f t="shared" si="0"/>
        <v>1</v>
      </c>
      <c r="M39" s="106"/>
      <c r="N39" s="27"/>
    </row>
    <row r="40" spans="1:14" ht="15.75" thickBot="1">
      <c r="A40" s="27"/>
      <c r="C40" s="135" t="s">
        <v>112</v>
      </c>
      <c r="D40" s="136">
        <v>0</v>
      </c>
      <c r="E40" s="136">
        <v>1</v>
      </c>
      <c r="F40" s="136">
        <v>0</v>
      </c>
      <c r="G40" s="136">
        <v>0</v>
      </c>
      <c r="H40" s="136">
        <v>0</v>
      </c>
      <c r="I40" s="136">
        <v>0</v>
      </c>
      <c r="J40" s="136">
        <v>0</v>
      </c>
      <c r="K40" s="136">
        <v>0</v>
      </c>
      <c r="L40" s="239">
        <f t="shared" si="0"/>
        <v>1</v>
      </c>
      <c r="M40" s="106"/>
      <c r="N40" s="27"/>
    </row>
    <row r="41" spans="1:14" ht="15.75" thickBot="1">
      <c r="A41" s="27"/>
      <c r="C41" s="135" t="s">
        <v>101</v>
      </c>
      <c r="D41" s="136">
        <v>0</v>
      </c>
      <c r="E41" s="136">
        <v>1</v>
      </c>
      <c r="F41" s="136">
        <v>1</v>
      </c>
      <c r="G41" s="136">
        <v>0</v>
      </c>
      <c r="H41" s="136">
        <v>0</v>
      </c>
      <c r="I41" s="136">
        <v>0</v>
      </c>
      <c r="J41" s="136">
        <v>0</v>
      </c>
      <c r="K41" s="136">
        <v>0</v>
      </c>
      <c r="L41" s="239">
        <f t="shared" si="0"/>
        <v>2</v>
      </c>
      <c r="M41" s="106"/>
      <c r="N41" s="27"/>
    </row>
    <row r="42" spans="1:14" ht="15.75" thickBot="1">
      <c r="A42" s="27"/>
      <c r="C42" s="135" t="s">
        <v>119</v>
      </c>
      <c r="D42" s="136">
        <v>1</v>
      </c>
      <c r="E42" s="136">
        <v>0</v>
      </c>
      <c r="F42" s="136">
        <v>19</v>
      </c>
      <c r="G42" s="136">
        <v>52</v>
      </c>
      <c r="H42" s="136">
        <v>27</v>
      </c>
      <c r="I42" s="136">
        <v>21</v>
      </c>
      <c r="J42" s="136">
        <v>17</v>
      </c>
      <c r="K42" s="136">
        <v>1</v>
      </c>
      <c r="L42" s="239">
        <f t="shared" si="0"/>
        <v>138</v>
      </c>
      <c r="M42" s="106"/>
      <c r="N42" s="27"/>
    </row>
    <row r="43" spans="1:14" ht="15.75" thickBot="1">
      <c r="A43" s="27"/>
      <c r="C43" s="135" t="s">
        <v>118</v>
      </c>
      <c r="D43" s="136">
        <v>0</v>
      </c>
      <c r="E43" s="136">
        <v>4</v>
      </c>
      <c r="F43" s="136">
        <v>30</v>
      </c>
      <c r="G43" s="136">
        <v>18</v>
      </c>
      <c r="H43" s="136">
        <v>12</v>
      </c>
      <c r="I43" s="136">
        <v>13</v>
      </c>
      <c r="J43" s="136">
        <v>4</v>
      </c>
      <c r="K43" s="136">
        <v>0</v>
      </c>
      <c r="L43" s="239">
        <f t="shared" si="0"/>
        <v>81</v>
      </c>
      <c r="M43" s="106"/>
      <c r="N43" s="27"/>
    </row>
    <row r="44" spans="1:14" ht="15.75" thickBot="1">
      <c r="A44" s="27"/>
      <c r="C44" s="135" t="s">
        <v>116</v>
      </c>
      <c r="D44" s="136">
        <v>0</v>
      </c>
      <c r="E44" s="136">
        <v>0</v>
      </c>
      <c r="F44" s="136">
        <v>0</v>
      </c>
      <c r="G44" s="136">
        <v>4</v>
      </c>
      <c r="H44" s="136">
        <v>0</v>
      </c>
      <c r="I44" s="136">
        <v>7</v>
      </c>
      <c r="J44" s="136">
        <v>24</v>
      </c>
      <c r="K44" s="136">
        <v>0</v>
      </c>
      <c r="L44" s="239">
        <f t="shared" si="0"/>
        <v>35</v>
      </c>
      <c r="M44" s="106"/>
      <c r="N44" s="27"/>
    </row>
    <row r="45" spans="1:14" ht="15.75" thickBot="1">
      <c r="A45" s="27"/>
      <c r="C45" s="135" t="s">
        <v>91</v>
      </c>
      <c r="D45" s="136">
        <v>0</v>
      </c>
      <c r="E45" s="136">
        <v>2</v>
      </c>
      <c r="F45" s="136">
        <v>1</v>
      </c>
      <c r="G45" s="136">
        <v>1</v>
      </c>
      <c r="H45" s="136">
        <v>2</v>
      </c>
      <c r="I45" s="136">
        <v>1</v>
      </c>
      <c r="J45" s="136">
        <v>1</v>
      </c>
      <c r="K45" s="136">
        <v>0</v>
      </c>
      <c r="L45" s="239">
        <f t="shared" si="0"/>
        <v>8</v>
      </c>
      <c r="M45" s="106"/>
      <c r="N45" s="27"/>
    </row>
    <row r="46" spans="1:14" ht="15.75" thickBot="1">
      <c r="A46" s="27"/>
      <c r="C46" s="135" t="s">
        <v>110</v>
      </c>
      <c r="D46" s="136">
        <v>2</v>
      </c>
      <c r="E46" s="136">
        <v>0</v>
      </c>
      <c r="F46" s="136">
        <v>0</v>
      </c>
      <c r="G46" s="136">
        <v>1</v>
      </c>
      <c r="H46" s="136">
        <v>2</v>
      </c>
      <c r="I46" s="136">
        <v>7</v>
      </c>
      <c r="J46" s="136">
        <v>6</v>
      </c>
      <c r="K46" s="136">
        <v>0</v>
      </c>
      <c r="L46" s="239">
        <f t="shared" si="0"/>
        <v>18</v>
      </c>
      <c r="M46" s="106"/>
      <c r="N46" s="27"/>
    </row>
    <row r="47" spans="1:14" ht="15.75" thickBot="1">
      <c r="A47" s="27"/>
      <c r="C47" s="135" t="s">
        <v>290</v>
      </c>
      <c r="D47" s="136">
        <v>0</v>
      </c>
      <c r="E47" s="136">
        <v>0</v>
      </c>
      <c r="F47" s="136">
        <v>0</v>
      </c>
      <c r="G47" s="136">
        <v>0</v>
      </c>
      <c r="H47" s="136">
        <v>0</v>
      </c>
      <c r="I47" s="136">
        <v>0</v>
      </c>
      <c r="J47" s="136">
        <v>0</v>
      </c>
      <c r="K47" s="136">
        <v>0</v>
      </c>
      <c r="L47" s="239">
        <f t="shared" si="0"/>
        <v>0</v>
      </c>
      <c r="M47" s="106"/>
      <c r="N47" s="27"/>
    </row>
    <row r="48" spans="1:14" ht="15.75" thickBot="1">
      <c r="A48" s="27"/>
      <c r="C48" s="135" t="s">
        <v>103</v>
      </c>
      <c r="D48" s="136">
        <v>0</v>
      </c>
      <c r="E48" s="136">
        <v>0</v>
      </c>
      <c r="F48" s="136">
        <v>2</v>
      </c>
      <c r="G48" s="136">
        <v>1</v>
      </c>
      <c r="H48" s="136">
        <v>0</v>
      </c>
      <c r="I48" s="136">
        <v>5</v>
      </c>
      <c r="J48" s="136">
        <v>0</v>
      </c>
      <c r="K48" s="136">
        <v>0</v>
      </c>
      <c r="L48" s="239">
        <f t="shared" si="0"/>
        <v>8</v>
      </c>
      <c r="M48" s="106"/>
      <c r="N48" s="27"/>
    </row>
    <row r="49" spans="1:14" ht="15.75" thickBot="1">
      <c r="A49" s="27"/>
      <c r="C49" s="135" t="s">
        <v>95</v>
      </c>
      <c r="D49" s="136">
        <v>0</v>
      </c>
      <c r="E49" s="136">
        <v>1</v>
      </c>
      <c r="F49" s="136">
        <v>2</v>
      </c>
      <c r="G49" s="136">
        <v>1</v>
      </c>
      <c r="H49" s="136">
        <v>0</v>
      </c>
      <c r="I49" s="136">
        <v>0</v>
      </c>
      <c r="J49" s="136">
        <v>0</v>
      </c>
      <c r="K49" s="136">
        <v>0</v>
      </c>
      <c r="L49" s="239">
        <f t="shared" si="0"/>
        <v>4</v>
      </c>
      <c r="M49" s="106"/>
      <c r="N49" s="27"/>
    </row>
    <row r="50" spans="1:14" ht="15.75" thickBot="1">
      <c r="A50" s="27"/>
      <c r="C50" s="135" t="s">
        <v>78</v>
      </c>
      <c r="D50" s="136">
        <v>0</v>
      </c>
      <c r="E50" s="136">
        <v>0</v>
      </c>
      <c r="F50" s="136">
        <v>0</v>
      </c>
      <c r="G50" s="136">
        <v>1</v>
      </c>
      <c r="H50" s="136">
        <v>0</v>
      </c>
      <c r="I50" s="136">
        <v>0</v>
      </c>
      <c r="J50" s="136">
        <v>0</v>
      </c>
      <c r="K50" s="136">
        <v>0</v>
      </c>
      <c r="L50" s="239">
        <f t="shared" si="0"/>
        <v>1</v>
      </c>
      <c r="M50" s="106"/>
      <c r="N50" s="27"/>
    </row>
    <row r="51" spans="1:14" ht="15.75" thickBot="1">
      <c r="A51" s="27"/>
      <c r="C51" s="135" t="s">
        <v>80</v>
      </c>
      <c r="D51" s="136">
        <v>0</v>
      </c>
      <c r="E51" s="136">
        <v>0</v>
      </c>
      <c r="F51" s="136">
        <v>0</v>
      </c>
      <c r="G51" s="136">
        <v>0</v>
      </c>
      <c r="H51" s="136">
        <v>0</v>
      </c>
      <c r="I51" s="136">
        <v>0</v>
      </c>
      <c r="J51" s="136">
        <v>0</v>
      </c>
      <c r="K51" s="136">
        <v>0</v>
      </c>
      <c r="L51" s="239">
        <f t="shared" si="0"/>
        <v>0</v>
      </c>
      <c r="M51" s="106"/>
      <c r="N51" s="27"/>
    </row>
    <row r="52" spans="1:14" ht="15.75" thickBot="1">
      <c r="A52" s="27"/>
      <c r="C52" s="135" t="s">
        <v>81</v>
      </c>
      <c r="D52" s="136">
        <v>2</v>
      </c>
      <c r="E52" s="136">
        <v>0</v>
      </c>
      <c r="F52" s="136">
        <v>0</v>
      </c>
      <c r="G52" s="136">
        <v>0</v>
      </c>
      <c r="H52" s="136">
        <v>0</v>
      </c>
      <c r="I52" s="136">
        <v>0</v>
      </c>
      <c r="J52" s="136">
        <v>0</v>
      </c>
      <c r="K52" s="136">
        <v>0</v>
      </c>
      <c r="L52" s="239">
        <f t="shared" si="0"/>
        <v>2</v>
      </c>
      <c r="M52" s="106"/>
      <c r="N52" s="27"/>
    </row>
    <row r="53" spans="1:14" ht="15.75" thickBot="1">
      <c r="A53" s="27"/>
      <c r="C53" s="135" t="s">
        <v>82</v>
      </c>
      <c r="D53" s="136">
        <v>0</v>
      </c>
      <c r="E53" s="136">
        <v>0</v>
      </c>
      <c r="F53" s="136">
        <v>0</v>
      </c>
      <c r="G53" s="136">
        <v>0</v>
      </c>
      <c r="H53" s="136">
        <v>0</v>
      </c>
      <c r="I53" s="136">
        <v>0</v>
      </c>
      <c r="J53" s="136">
        <v>0</v>
      </c>
      <c r="K53" s="136">
        <v>0</v>
      </c>
      <c r="L53" s="239">
        <f t="shared" si="0"/>
        <v>0</v>
      </c>
      <c r="M53" s="106"/>
      <c r="N53" s="27"/>
    </row>
    <row r="54" spans="1:14" ht="15.75" thickBot="1">
      <c r="A54" s="27"/>
      <c r="C54" s="135" t="s">
        <v>83</v>
      </c>
      <c r="D54" s="136">
        <v>0</v>
      </c>
      <c r="E54" s="136">
        <v>1</v>
      </c>
      <c r="F54" s="136">
        <v>1</v>
      </c>
      <c r="G54" s="136">
        <v>2</v>
      </c>
      <c r="H54" s="136">
        <v>0</v>
      </c>
      <c r="I54" s="136">
        <v>0</v>
      </c>
      <c r="J54" s="136">
        <v>0</v>
      </c>
      <c r="K54" s="136">
        <v>0</v>
      </c>
      <c r="L54" s="239">
        <f t="shared" si="0"/>
        <v>4</v>
      </c>
      <c r="M54" s="106"/>
      <c r="N54" s="27"/>
    </row>
    <row r="55" spans="1:14" ht="15.75" thickBot="1">
      <c r="A55" s="27"/>
      <c r="C55" s="135" t="s">
        <v>96</v>
      </c>
      <c r="D55" s="136">
        <v>0</v>
      </c>
      <c r="E55" s="136">
        <v>0</v>
      </c>
      <c r="F55" s="136">
        <v>1</v>
      </c>
      <c r="G55" s="136">
        <v>0</v>
      </c>
      <c r="H55" s="136">
        <v>0</v>
      </c>
      <c r="I55" s="136">
        <v>0</v>
      </c>
      <c r="J55" s="136">
        <v>0</v>
      </c>
      <c r="K55" s="136">
        <v>0</v>
      </c>
      <c r="L55" s="239">
        <f t="shared" si="0"/>
        <v>1</v>
      </c>
      <c r="M55" s="106"/>
      <c r="N55" s="27"/>
    </row>
    <row r="56" spans="1:14" ht="15.75" thickBot="1">
      <c r="A56" s="27"/>
      <c r="C56" s="135" t="s">
        <v>107</v>
      </c>
      <c r="D56" s="136">
        <v>0</v>
      </c>
      <c r="E56" s="136">
        <v>3</v>
      </c>
      <c r="F56" s="136">
        <v>2</v>
      </c>
      <c r="G56" s="136">
        <v>0</v>
      </c>
      <c r="H56" s="136">
        <v>0</v>
      </c>
      <c r="I56" s="136">
        <v>0</v>
      </c>
      <c r="J56" s="136">
        <v>0</v>
      </c>
      <c r="K56" s="136">
        <v>0</v>
      </c>
      <c r="L56" s="239">
        <f t="shared" si="0"/>
        <v>5</v>
      </c>
      <c r="M56" s="106"/>
      <c r="N56" s="27"/>
    </row>
    <row r="57" spans="1:14" ht="15.75" thickBot="1">
      <c r="A57" s="27"/>
      <c r="C57" s="135" t="s">
        <v>114</v>
      </c>
      <c r="D57" s="136">
        <v>1</v>
      </c>
      <c r="E57" s="136">
        <v>0</v>
      </c>
      <c r="F57" s="136">
        <v>2</v>
      </c>
      <c r="G57" s="136">
        <v>6</v>
      </c>
      <c r="H57" s="136">
        <v>1</v>
      </c>
      <c r="I57" s="136">
        <v>6</v>
      </c>
      <c r="J57" s="136">
        <v>10</v>
      </c>
      <c r="K57" s="136">
        <v>0</v>
      </c>
      <c r="L57" s="239">
        <f t="shared" si="0"/>
        <v>26</v>
      </c>
      <c r="M57" s="106"/>
      <c r="N57" s="27"/>
    </row>
    <row r="58" spans="1:14" ht="15.75" thickBot="1">
      <c r="A58" s="27"/>
      <c r="C58" s="135" t="s">
        <v>113</v>
      </c>
      <c r="D58" s="136">
        <v>0</v>
      </c>
      <c r="E58" s="136">
        <v>0</v>
      </c>
      <c r="F58" s="136">
        <v>8</v>
      </c>
      <c r="G58" s="136">
        <v>3</v>
      </c>
      <c r="H58" s="136">
        <v>1</v>
      </c>
      <c r="I58" s="136">
        <v>14</v>
      </c>
      <c r="J58" s="136">
        <v>6</v>
      </c>
      <c r="K58" s="136">
        <v>0</v>
      </c>
      <c r="L58" s="239">
        <f t="shared" si="0"/>
        <v>32</v>
      </c>
      <c r="M58" s="106"/>
      <c r="N58" s="27"/>
    </row>
    <row r="59" spans="1:14" ht="15.75" thickBot="1">
      <c r="A59" s="27"/>
      <c r="C59" s="135" t="s">
        <v>117</v>
      </c>
      <c r="D59" s="136">
        <v>5</v>
      </c>
      <c r="E59" s="136">
        <v>0</v>
      </c>
      <c r="F59" s="136">
        <v>2</v>
      </c>
      <c r="G59" s="136">
        <v>0</v>
      </c>
      <c r="H59" s="136">
        <v>0</v>
      </c>
      <c r="I59" s="136">
        <v>46</v>
      </c>
      <c r="J59" s="136">
        <v>15</v>
      </c>
      <c r="K59" s="136">
        <v>1</v>
      </c>
      <c r="L59" s="239">
        <f t="shared" si="0"/>
        <v>69</v>
      </c>
      <c r="N59" s="27"/>
    </row>
    <row r="60" spans="1:14" ht="16.5" thickBot="1">
      <c r="A60" s="27"/>
      <c r="C60" s="135" t="s">
        <v>306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1</v>
      </c>
      <c r="J60" s="136">
        <v>0</v>
      </c>
      <c r="K60" s="136">
        <v>0</v>
      </c>
      <c r="L60" s="171">
        <f>SUM(D60:K60)</f>
        <v>1</v>
      </c>
      <c r="M60" s="247"/>
      <c r="N60" s="27"/>
    </row>
    <row r="61" spans="1:14" ht="16.5" thickBot="1">
      <c r="A61" s="27"/>
      <c r="C61" s="349"/>
      <c r="D61" s="350"/>
      <c r="E61" s="350"/>
      <c r="F61" s="350"/>
      <c r="G61" s="350"/>
      <c r="H61" s="350"/>
      <c r="I61" s="350"/>
      <c r="J61" s="350"/>
      <c r="K61" s="350"/>
      <c r="L61" s="247"/>
      <c r="M61" s="247"/>
      <c r="N61" s="27"/>
    </row>
    <row r="62" spans="1:14" ht="16.5" thickBot="1">
      <c r="A62" s="27"/>
      <c r="D62" s="350"/>
      <c r="E62" s="350"/>
      <c r="F62" s="350"/>
      <c r="G62" s="350"/>
      <c r="H62" s="350"/>
      <c r="I62" s="350"/>
      <c r="J62" s="350"/>
      <c r="K62" s="350"/>
      <c r="L62" s="171">
        <f>SUM(L7:L60)</f>
        <v>631</v>
      </c>
      <c r="M62" s="247"/>
      <c r="N62" s="27"/>
    </row>
    <row r="63" spans="1:14" ht="15.75">
      <c r="A63" s="27"/>
      <c r="D63" s="350"/>
      <c r="E63" s="350"/>
      <c r="F63" s="350"/>
      <c r="G63" s="350"/>
      <c r="H63" s="350"/>
      <c r="I63" s="350"/>
      <c r="J63" s="350"/>
      <c r="K63" s="350"/>
      <c r="L63" s="247"/>
      <c r="M63" s="247"/>
      <c r="N63" s="27"/>
    </row>
    <row r="64" spans="1:14">
      <c r="A64" s="27"/>
      <c r="N64" s="27"/>
    </row>
    <row r="65" spans="1:14">
      <c r="A65" s="27"/>
      <c r="N65" s="27"/>
    </row>
    <row r="66" spans="1:14">
      <c r="A66" s="27"/>
      <c r="N66" s="27"/>
    </row>
    <row r="67" spans="1:14">
      <c r="A67" s="27"/>
      <c r="N67" s="27"/>
    </row>
    <row r="68" spans="1:14">
      <c r="A68" s="27"/>
      <c r="N68" s="27"/>
    </row>
    <row r="69" spans="1:14">
      <c r="A69" s="27"/>
      <c r="N69" s="27"/>
    </row>
    <row r="70" spans="1:14">
      <c r="A70" s="27"/>
      <c r="N70" s="27"/>
    </row>
    <row r="71" spans="1:14">
      <c r="A71" s="27"/>
      <c r="N71" s="27"/>
    </row>
    <row r="72" spans="1:14">
      <c r="A72" s="27"/>
      <c r="N72" s="27"/>
    </row>
    <row r="73" spans="1:14">
      <c r="A73" s="27"/>
      <c r="N73" s="27"/>
    </row>
    <row r="74" spans="1:14">
      <c r="A74" s="27"/>
      <c r="N74" s="27"/>
    </row>
    <row r="75" spans="1:14">
      <c r="A75" s="27"/>
      <c r="N75" s="27"/>
    </row>
    <row r="76" spans="1:14">
      <c r="A76" s="27"/>
      <c r="N76" s="27"/>
    </row>
    <row r="77" spans="1:14">
      <c r="A77" s="27"/>
      <c r="N77" s="27"/>
    </row>
    <row r="78" spans="1:14">
      <c r="A78" s="27"/>
      <c r="N78" s="27"/>
    </row>
    <row r="79" spans="1:14">
      <c r="A79" s="27"/>
      <c r="N79" s="27"/>
    </row>
    <row r="80" spans="1:14">
      <c r="A80" s="27"/>
      <c r="N80" s="27"/>
    </row>
    <row r="81" spans="1:14">
      <c r="A81" s="27"/>
      <c r="N81" s="27"/>
    </row>
    <row r="82" spans="1:14">
      <c r="A82" s="27"/>
      <c r="N82" s="27"/>
    </row>
    <row r="83" spans="1:14">
      <c r="A83" s="27"/>
      <c r="N83" s="27"/>
    </row>
    <row r="84" spans="1:14">
      <c r="A84" s="27"/>
      <c r="N84" s="27"/>
    </row>
    <row r="85" spans="1:14">
      <c r="A85" s="27"/>
      <c r="N85" s="27"/>
    </row>
    <row r="86" spans="1:14">
      <c r="A86" s="27"/>
      <c r="N86" s="27"/>
    </row>
    <row r="87" spans="1:14">
      <c r="A87" s="27"/>
      <c r="N87" s="27"/>
    </row>
    <row r="88" spans="1:14">
      <c r="A88" s="27"/>
      <c r="N88" s="27"/>
    </row>
    <row r="89" spans="1:14">
      <c r="A89" s="27"/>
      <c r="N89" s="27"/>
    </row>
    <row r="90" spans="1:14">
      <c r="A90" s="27"/>
      <c r="N90" s="27"/>
    </row>
    <row r="91" spans="1:14">
      <c r="A91" s="27"/>
      <c r="N91" s="27"/>
    </row>
    <row r="92" spans="1:14">
      <c r="A92" s="27"/>
      <c r="N92" s="27"/>
    </row>
    <row r="93" spans="1:14">
      <c r="A93" s="27"/>
      <c r="N93" s="27"/>
    </row>
    <row r="94" spans="1:14">
      <c r="A94" s="27"/>
      <c r="N94" s="27"/>
    </row>
    <row r="95" spans="1:14">
      <c r="A95" s="27"/>
      <c r="N95" s="27"/>
    </row>
    <row r="96" spans="1:14">
      <c r="A96" s="27"/>
      <c r="N96" s="27"/>
    </row>
    <row r="97" spans="1:14" ht="21">
      <c r="A97" s="27"/>
      <c r="C97" s="798" t="s">
        <v>259</v>
      </c>
      <c r="D97" s="799"/>
      <c r="E97" s="799"/>
      <c r="F97" s="799"/>
      <c r="G97" s="799"/>
      <c r="H97" s="799"/>
      <c r="I97" s="799"/>
      <c r="J97" s="799"/>
      <c r="K97" s="799"/>
      <c r="L97" s="799"/>
      <c r="M97" s="435"/>
      <c r="N97" s="27"/>
    </row>
    <row r="98" spans="1:14">
      <c r="A98" s="27"/>
      <c r="N98" s="27"/>
    </row>
    <row r="99" spans="1:14">
      <c r="A99" s="27"/>
      <c r="N99" s="27"/>
    </row>
    <row r="100" spans="1:14">
      <c r="A100" s="27"/>
      <c r="N100" s="27"/>
    </row>
    <row r="101" spans="1:14">
      <c r="A101" s="27"/>
      <c r="N101" s="27"/>
    </row>
    <row r="102" spans="1:14" ht="15.75" thickBot="1">
      <c r="A102" s="27"/>
      <c r="N102" s="27"/>
    </row>
    <row r="103" spans="1:14" ht="24.75" thickBot="1">
      <c r="A103" s="27"/>
      <c r="D103" s="811" t="s">
        <v>58</v>
      </c>
      <c r="E103" s="812"/>
      <c r="F103" s="813"/>
      <c r="G103" s="256" t="s">
        <v>220</v>
      </c>
      <c r="N103" s="27"/>
    </row>
    <row r="104" spans="1:14">
      <c r="A104" s="27"/>
      <c r="D104" s="814" t="s">
        <v>49</v>
      </c>
      <c r="E104" s="814"/>
      <c r="F104" s="814"/>
      <c r="G104" s="420">
        <v>45</v>
      </c>
      <c r="N104" s="27"/>
    </row>
    <row r="105" spans="1:14">
      <c r="A105" s="27"/>
      <c r="D105" s="814" t="s">
        <v>50</v>
      </c>
      <c r="E105" s="814"/>
      <c r="F105" s="814"/>
      <c r="G105" s="422">
        <v>41</v>
      </c>
      <c r="N105" s="27"/>
    </row>
    <row r="106" spans="1:14">
      <c r="A106" s="27"/>
      <c r="D106" s="814" t="s">
        <v>51</v>
      </c>
      <c r="E106" s="814"/>
      <c r="F106" s="814"/>
      <c r="G106" s="422">
        <v>106</v>
      </c>
      <c r="N106" s="27"/>
    </row>
    <row r="107" spans="1:14">
      <c r="A107" s="27"/>
      <c r="D107" s="814" t="s">
        <v>52</v>
      </c>
      <c r="E107" s="814"/>
      <c r="F107" s="814"/>
      <c r="G107" s="422">
        <v>127</v>
      </c>
      <c r="N107" s="27"/>
    </row>
    <row r="108" spans="1:14" ht="15" customHeight="1">
      <c r="A108" s="27"/>
      <c r="D108" s="814" t="s">
        <v>53</v>
      </c>
      <c r="E108" s="814"/>
      <c r="F108" s="814"/>
      <c r="G108" s="422">
        <v>71</v>
      </c>
      <c r="N108" s="27"/>
    </row>
    <row r="109" spans="1:14" ht="15" customHeight="1">
      <c r="A109" s="27"/>
      <c r="D109" s="814" t="s">
        <v>54</v>
      </c>
      <c r="E109" s="814"/>
      <c r="F109" s="814"/>
      <c r="G109" s="422">
        <v>145</v>
      </c>
      <c r="N109" s="27"/>
    </row>
    <row r="110" spans="1:14">
      <c r="A110" s="27"/>
      <c r="D110" s="814" t="s">
        <v>55</v>
      </c>
      <c r="E110" s="814"/>
      <c r="F110" s="814"/>
      <c r="G110" s="422">
        <v>94</v>
      </c>
      <c r="N110" s="27"/>
    </row>
    <row r="111" spans="1:14">
      <c r="A111" s="27"/>
      <c r="D111" s="814" t="s">
        <v>56</v>
      </c>
      <c r="E111" s="814"/>
      <c r="F111" s="814"/>
      <c r="G111" s="422">
        <v>0</v>
      </c>
      <c r="N111" s="27"/>
    </row>
    <row r="112" spans="1:14" ht="15.75" thickBot="1">
      <c r="A112" s="27"/>
      <c r="D112" s="814" t="s">
        <v>282</v>
      </c>
      <c r="E112" s="814"/>
      <c r="F112" s="814"/>
      <c r="G112" s="424">
        <v>2</v>
      </c>
      <c r="N112" s="27"/>
    </row>
    <row r="113" spans="1:14" ht="15.75" thickBot="1">
      <c r="A113" s="27"/>
      <c r="D113" s="249"/>
      <c r="E113" s="249"/>
      <c r="F113" s="249"/>
      <c r="G113" s="12"/>
      <c r="N113" s="27"/>
    </row>
    <row r="114" spans="1:14" ht="15.75" thickBot="1">
      <c r="A114" s="27"/>
      <c r="F114" s="97" t="s">
        <v>2</v>
      </c>
      <c r="G114" s="3">
        <f>SUM(G104:G113)</f>
        <v>631</v>
      </c>
      <c r="N114" s="27"/>
    </row>
    <row r="115" spans="1:14">
      <c r="A115" s="27"/>
      <c r="N115" s="27"/>
    </row>
    <row r="116" spans="1:14">
      <c r="A116" s="27"/>
      <c r="N116" s="27"/>
    </row>
    <row r="117" spans="1:14">
      <c r="A117" s="27"/>
      <c r="N117" s="27"/>
    </row>
    <row r="118" spans="1:14">
      <c r="A118" s="27"/>
      <c r="N118" s="27"/>
    </row>
    <row r="119" spans="1:14">
      <c r="A119" s="27"/>
      <c r="N119" s="27"/>
    </row>
    <row r="120" spans="1:14">
      <c r="A120" s="27"/>
      <c r="N120" s="27"/>
    </row>
    <row r="121" spans="1:14">
      <c r="A121" s="27"/>
      <c r="N121" s="27"/>
    </row>
    <row r="122" spans="1:14">
      <c r="A122" s="27"/>
      <c r="N122" s="27"/>
    </row>
    <row r="123" spans="1:14">
      <c r="A123" s="27"/>
      <c r="N123" s="27"/>
    </row>
    <row r="124" spans="1:14">
      <c r="A124" s="27"/>
      <c r="N124" s="27"/>
    </row>
    <row r="125" spans="1:14">
      <c r="A125" s="27"/>
      <c r="N125" s="27"/>
    </row>
    <row r="126" spans="1:14">
      <c r="A126" s="27"/>
      <c r="N126" s="27"/>
    </row>
    <row r="127" spans="1:14">
      <c r="A127" s="27"/>
      <c r="N127" s="27"/>
    </row>
    <row r="128" spans="1:14">
      <c r="A128" s="27"/>
      <c r="N128" s="27"/>
    </row>
    <row r="129" spans="1:14">
      <c r="A129" s="27"/>
      <c r="N129" s="27"/>
    </row>
    <row r="130" spans="1:14">
      <c r="A130" s="27"/>
      <c r="N130" s="27"/>
    </row>
    <row r="131" spans="1:14">
      <c r="A131" s="27"/>
      <c r="N131" s="27"/>
    </row>
    <row r="132" spans="1:14">
      <c r="A132" s="27"/>
      <c r="N132" s="27"/>
    </row>
    <row r="133" spans="1:14">
      <c r="A133" s="27"/>
      <c r="N133" s="27"/>
    </row>
    <row r="134" spans="1:14">
      <c r="A134" s="27"/>
      <c r="N134" s="27"/>
    </row>
    <row r="135" spans="1:14">
      <c r="A135" s="27"/>
      <c r="N135" s="27"/>
    </row>
    <row r="136" spans="1:14">
      <c r="A136" s="27"/>
      <c r="N136" s="27"/>
    </row>
    <row r="137" spans="1:14">
      <c r="A137" s="27"/>
      <c r="N137" s="27"/>
    </row>
    <row r="138" spans="1:14">
      <c r="A138" s="27"/>
      <c r="N138" s="27"/>
    </row>
    <row r="139" spans="1:14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</row>
  </sheetData>
  <mergeCells count="12">
    <mergeCell ref="D112:F112"/>
    <mergeCell ref="C2:L2"/>
    <mergeCell ref="C97:L97"/>
    <mergeCell ref="D103:F103"/>
    <mergeCell ref="D104:F104"/>
    <mergeCell ref="D105:F105"/>
    <mergeCell ref="D106:F106"/>
    <mergeCell ref="D107:F107"/>
    <mergeCell ref="D108:F108"/>
    <mergeCell ref="D109:F109"/>
    <mergeCell ref="D110:F110"/>
    <mergeCell ref="D111:F111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L10"/>
  <sheetViews>
    <sheetView workbookViewId="0">
      <selection activeCell="E47" sqref="E47:G47"/>
    </sheetView>
  </sheetViews>
  <sheetFormatPr baseColWidth="10" defaultRowHeight="15"/>
  <cols>
    <col min="1" max="16384" width="11.42578125" style="122"/>
  </cols>
  <sheetData>
    <row r="1" spans="1:12">
      <c r="A1" s="820" t="s">
        <v>308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</row>
    <row r="3" spans="1:12">
      <c r="A3" s="821"/>
      <c r="B3" s="821"/>
      <c r="C3" s="821"/>
      <c r="D3" s="821"/>
      <c r="E3" s="821"/>
      <c r="F3" s="821"/>
      <c r="G3" s="821"/>
      <c r="H3" s="821"/>
      <c r="I3" s="821"/>
      <c r="J3" s="821"/>
      <c r="K3" s="821"/>
      <c r="L3" s="821"/>
    </row>
    <row r="4" spans="1:12">
      <c r="B4" s="822" t="s">
        <v>225</v>
      </c>
      <c r="C4" s="822"/>
      <c r="D4" s="822"/>
      <c r="E4" s="822"/>
    </row>
    <row r="5" spans="1:12">
      <c r="B5" s="822"/>
      <c r="C5" s="822"/>
      <c r="D5" s="822"/>
      <c r="E5" s="822"/>
    </row>
    <row r="6" spans="1:12">
      <c r="B6" s="436"/>
      <c r="C6" s="437">
        <v>2012</v>
      </c>
      <c r="D6" s="437">
        <v>2013</v>
      </c>
      <c r="E6" s="437" t="s">
        <v>309</v>
      </c>
    </row>
    <row r="7" spans="1:12" ht="30">
      <c r="B7" s="438" t="s">
        <v>310</v>
      </c>
      <c r="C7" s="439">
        <v>0</v>
      </c>
      <c r="D7" s="439">
        <v>2</v>
      </c>
      <c r="E7" s="439">
        <v>4</v>
      </c>
    </row>
    <row r="8" spans="1:12" ht="49.5" customHeight="1">
      <c r="B8" s="438" t="s">
        <v>311</v>
      </c>
      <c r="C8" s="439">
        <v>2</v>
      </c>
      <c r="D8" s="439">
        <v>4</v>
      </c>
      <c r="E8" s="439">
        <v>8</v>
      </c>
    </row>
    <row r="9" spans="1:12" ht="30">
      <c r="B9" s="440" t="s">
        <v>312</v>
      </c>
      <c r="C9" s="441">
        <v>1</v>
      </c>
      <c r="D9" s="439">
        <v>12</v>
      </c>
      <c r="E9" s="439">
        <v>9</v>
      </c>
    </row>
    <row r="10" spans="1:12" ht="34.5" customHeight="1">
      <c r="B10" s="823" t="s">
        <v>313</v>
      </c>
      <c r="C10" s="824"/>
      <c r="D10" s="824"/>
      <c r="E10" s="825"/>
    </row>
  </sheetData>
  <mergeCells count="4">
    <mergeCell ref="A1:L1"/>
    <mergeCell ref="A3:L3"/>
    <mergeCell ref="B4:E5"/>
    <mergeCell ref="B10:E10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A58"/>
  <sheetViews>
    <sheetView topLeftCell="A43" workbookViewId="0">
      <selection activeCell="E47" sqref="E47:G47"/>
    </sheetView>
  </sheetViews>
  <sheetFormatPr baseColWidth="10" defaultRowHeight="15"/>
  <cols>
    <col min="2" max="2" width="18.28515625" customWidth="1"/>
    <col min="6" max="6" width="28.42578125" customWidth="1"/>
  </cols>
  <sheetData>
    <row r="1" spans="1:27" ht="15.75" customHeight="1">
      <c r="A1" t="s">
        <v>104</v>
      </c>
      <c r="C1">
        <v>8</v>
      </c>
      <c r="E1" t="s">
        <v>104</v>
      </c>
      <c r="G1">
        <v>21</v>
      </c>
      <c r="I1" t="s">
        <v>104</v>
      </c>
      <c r="K1">
        <v>19</v>
      </c>
      <c r="M1" t="s">
        <v>104</v>
      </c>
      <c r="O1">
        <v>16</v>
      </c>
      <c r="Q1" t="s">
        <v>104</v>
      </c>
      <c r="S1">
        <v>14</v>
      </c>
      <c r="U1" t="s">
        <v>104</v>
      </c>
      <c r="W1">
        <v>11</v>
      </c>
      <c r="Y1" t="s">
        <v>104</v>
      </c>
      <c r="AA1">
        <v>15</v>
      </c>
    </row>
    <row r="2" spans="1:27" ht="15.75" customHeight="1">
      <c r="A2" t="s">
        <v>85</v>
      </c>
      <c r="C2">
        <v>2</v>
      </c>
      <c r="E2" t="s">
        <v>85</v>
      </c>
      <c r="G2">
        <v>1</v>
      </c>
      <c r="I2" t="s">
        <v>85</v>
      </c>
      <c r="K2">
        <v>3</v>
      </c>
      <c r="M2" t="s">
        <v>85</v>
      </c>
      <c r="O2">
        <v>2</v>
      </c>
      <c r="Q2" t="s">
        <v>85</v>
      </c>
      <c r="S2">
        <v>4</v>
      </c>
      <c r="U2" t="s">
        <v>85</v>
      </c>
      <c r="W2">
        <v>4</v>
      </c>
      <c r="Y2" t="s">
        <v>85</v>
      </c>
      <c r="AA2">
        <v>2</v>
      </c>
    </row>
    <row r="3" spans="1:27" ht="15.75" customHeight="1">
      <c r="A3" t="s">
        <v>86</v>
      </c>
      <c r="C3">
        <v>1</v>
      </c>
      <c r="E3" t="s">
        <v>86</v>
      </c>
      <c r="G3">
        <v>6</v>
      </c>
      <c r="I3" t="s">
        <v>86</v>
      </c>
      <c r="K3">
        <v>1</v>
      </c>
      <c r="M3" t="s">
        <v>86</v>
      </c>
      <c r="O3">
        <v>1</v>
      </c>
      <c r="Q3" t="s">
        <v>86</v>
      </c>
      <c r="S3">
        <v>5</v>
      </c>
      <c r="U3" t="s">
        <v>86</v>
      </c>
      <c r="W3">
        <v>5</v>
      </c>
      <c r="Y3" t="s">
        <v>86</v>
      </c>
      <c r="AA3">
        <v>7</v>
      </c>
    </row>
    <row r="4" spans="1:27" ht="15.75" customHeight="1">
      <c r="A4" t="s">
        <v>87</v>
      </c>
      <c r="C4">
        <v>11</v>
      </c>
      <c r="E4" t="s">
        <v>87</v>
      </c>
      <c r="G4">
        <v>8</v>
      </c>
      <c r="I4" t="s">
        <v>87</v>
      </c>
      <c r="K4">
        <v>11</v>
      </c>
      <c r="M4" t="s">
        <v>87</v>
      </c>
      <c r="O4">
        <v>8</v>
      </c>
      <c r="Q4" t="s">
        <v>87</v>
      </c>
      <c r="S4">
        <v>10</v>
      </c>
      <c r="U4" t="s">
        <v>87</v>
      </c>
      <c r="W4">
        <v>5</v>
      </c>
      <c r="Y4" t="s">
        <v>87</v>
      </c>
      <c r="AA4">
        <v>8</v>
      </c>
    </row>
    <row r="5" spans="1:27" ht="15.75" customHeight="1">
      <c r="A5" t="s">
        <v>97</v>
      </c>
      <c r="C5">
        <v>2</v>
      </c>
      <c r="E5" t="s">
        <v>97</v>
      </c>
      <c r="G5">
        <v>4</v>
      </c>
      <c r="I5" t="s">
        <v>97</v>
      </c>
      <c r="K5">
        <v>2</v>
      </c>
      <c r="M5" t="s">
        <v>97</v>
      </c>
      <c r="O5">
        <v>1</v>
      </c>
      <c r="Q5" t="s">
        <v>97</v>
      </c>
      <c r="S5">
        <v>1</v>
      </c>
      <c r="U5" t="s">
        <v>97</v>
      </c>
      <c r="W5">
        <v>3</v>
      </c>
      <c r="Y5" t="s">
        <v>97</v>
      </c>
      <c r="AA5">
        <v>2</v>
      </c>
    </row>
    <row r="6" spans="1:27" ht="15.75" customHeight="1">
      <c r="A6" t="s">
        <v>92</v>
      </c>
      <c r="C6">
        <v>6</v>
      </c>
      <c r="E6" t="s">
        <v>92</v>
      </c>
      <c r="G6">
        <v>1</v>
      </c>
      <c r="I6" t="s">
        <v>92</v>
      </c>
      <c r="K6">
        <v>2</v>
      </c>
      <c r="M6" t="s">
        <v>92</v>
      </c>
      <c r="O6">
        <v>5</v>
      </c>
      <c r="Q6" t="s">
        <v>92</v>
      </c>
      <c r="S6">
        <v>3</v>
      </c>
      <c r="U6" t="s">
        <v>92</v>
      </c>
      <c r="W6">
        <v>7</v>
      </c>
      <c r="Y6" t="s">
        <v>92</v>
      </c>
      <c r="AA6">
        <v>0</v>
      </c>
    </row>
    <row r="7" spans="1:27" ht="15.75" customHeight="1">
      <c r="A7" t="s">
        <v>88</v>
      </c>
      <c r="C7">
        <v>3</v>
      </c>
      <c r="E7" t="s">
        <v>88</v>
      </c>
      <c r="G7">
        <v>2</v>
      </c>
      <c r="I7" t="s">
        <v>88</v>
      </c>
      <c r="K7">
        <v>1</v>
      </c>
      <c r="M7" t="s">
        <v>88</v>
      </c>
      <c r="O7">
        <v>5</v>
      </c>
      <c r="Q7" t="s">
        <v>88</v>
      </c>
      <c r="S7">
        <v>4</v>
      </c>
      <c r="U7" t="s">
        <v>88</v>
      </c>
      <c r="W7">
        <v>8</v>
      </c>
      <c r="Y7" t="s">
        <v>88</v>
      </c>
      <c r="AA7">
        <v>2</v>
      </c>
    </row>
    <row r="8" spans="1:27" ht="15.75" customHeight="1">
      <c r="A8" t="s">
        <v>65</v>
      </c>
      <c r="C8">
        <v>1</v>
      </c>
      <c r="E8" t="s">
        <v>65</v>
      </c>
      <c r="G8">
        <v>0</v>
      </c>
      <c r="I8" t="s">
        <v>65</v>
      </c>
      <c r="K8">
        <v>1</v>
      </c>
      <c r="M8" t="s">
        <v>65</v>
      </c>
      <c r="O8">
        <v>0</v>
      </c>
      <c r="Q8" t="s">
        <v>65</v>
      </c>
      <c r="S8">
        <v>1</v>
      </c>
      <c r="U8" t="s">
        <v>65</v>
      </c>
      <c r="W8">
        <v>1</v>
      </c>
      <c r="Y8" t="s">
        <v>65</v>
      </c>
      <c r="AA8">
        <v>1</v>
      </c>
    </row>
    <row r="9" spans="1:27" ht="15.75" customHeight="1">
      <c r="A9" t="s">
        <v>67</v>
      </c>
      <c r="C9">
        <v>4</v>
      </c>
      <c r="E9" t="s">
        <v>67</v>
      </c>
      <c r="G9">
        <v>5</v>
      </c>
      <c r="I9" t="s">
        <v>67</v>
      </c>
      <c r="K9">
        <v>2</v>
      </c>
      <c r="M9" t="s">
        <v>380</v>
      </c>
      <c r="O9">
        <v>0</v>
      </c>
      <c r="Q9" t="s">
        <v>380</v>
      </c>
      <c r="S9">
        <v>0</v>
      </c>
      <c r="U9" t="s">
        <v>327</v>
      </c>
      <c r="W9">
        <v>2</v>
      </c>
      <c r="Y9" t="s">
        <v>327</v>
      </c>
      <c r="AA9">
        <v>0</v>
      </c>
    </row>
    <row r="10" spans="1:27" ht="15.75" customHeight="1">
      <c r="A10" t="s">
        <v>68</v>
      </c>
      <c r="C10">
        <v>1</v>
      </c>
      <c r="E10" t="s">
        <v>68</v>
      </c>
      <c r="G10">
        <v>0</v>
      </c>
      <c r="I10" t="s">
        <v>68</v>
      </c>
      <c r="K10">
        <v>1</v>
      </c>
      <c r="M10" t="s">
        <v>67</v>
      </c>
      <c r="O10">
        <v>5</v>
      </c>
      <c r="Q10" t="s">
        <v>67</v>
      </c>
      <c r="S10">
        <v>5</v>
      </c>
      <c r="U10" t="s">
        <v>67</v>
      </c>
      <c r="W10">
        <v>19</v>
      </c>
      <c r="Y10" t="s">
        <v>67</v>
      </c>
      <c r="AA10">
        <v>0</v>
      </c>
    </row>
    <row r="11" spans="1:27" ht="15.75" customHeight="1">
      <c r="A11" t="s">
        <v>69</v>
      </c>
      <c r="C11">
        <v>2</v>
      </c>
      <c r="E11" t="s">
        <v>69</v>
      </c>
      <c r="G11">
        <v>0</v>
      </c>
      <c r="I11" t="s">
        <v>69</v>
      </c>
      <c r="K11">
        <v>3</v>
      </c>
      <c r="M11" t="s">
        <v>68</v>
      </c>
      <c r="O11">
        <v>0</v>
      </c>
      <c r="Q11" t="s">
        <v>68</v>
      </c>
      <c r="S11">
        <v>1</v>
      </c>
      <c r="U11" t="s">
        <v>68</v>
      </c>
      <c r="W11">
        <v>9</v>
      </c>
      <c r="Y11" t="s">
        <v>68</v>
      </c>
      <c r="AA11">
        <v>1</v>
      </c>
    </row>
    <row r="12" spans="1:27" ht="15.75" customHeight="1">
      <c r="A12" t="s">
        <v>257</v>
      </c>
      <c r="C12">
        <v>0</v>
      </c>
      <c r="E12" t="s">
        <v>257</v>
      </c>
      <c r="G12">
        <v>0</v>
      </c>
      <c r="I12" t="s">
        <v>257</v>
      </c>
      <c r="K12">
        <v>0</v>
      </c>
      <c r="M12" t="s">
        <v>69</v>
      </c>
      <c r="O12">
        <v>4</v>
      </c>
      <c r="Q12" t="s">
        <v>69</v>
      </c>
      <c r="S12">
        <v>1</v>
      </c>
      <c r="U12" t="s">
        <v>69</v>
      </c>
      <c r="W12">
        <v>0</v>
      </c>
      <c r="Y12" t="s">
        <v>69</v>
      </c>
      <c r="AA12">
        <v>0</v>
      </c>
    </row>
    <row r="13" spans="1:27" ht="15.75" customHeight="1">
      <c r="A13" t="s">
        <v>269</v>
      </c>
      <c r="C13">
        <v>1</v>
      </c>
      <c r="E13" t="s">
        <v>269</v>
      </c>
      <c r="G13">
        <v>0</v>
      </c>
      <c r="I13" t="s">
        <v>269</v>
      </c>
      <c r="K13">
        <v>1</v>
      </c>
      <c r="M13" t="s">
        <v>257</v>
      </c>
      <c r="O13">
        <v>0</v>
      </c>
      <c r="Q13" t="s">
        <v>257</v>
      </c>
      <c r="S13">
        <v>0</v>
      </c>
      <c r="U13" t="s">
        <v>257</v>
      </c>
      <c r="W13">
        <v>0</v>
      </c>
      <c r="Y13" t="s">
        <v>257</v>
      </c>
      <c r="AA13">
        <v>0</v>
      </c>
    </row>
    <row r="14" spans="1:27" ht="15.75" customHeight="1">
      <c r="A14" t="s">
        <v>93</v>
      </c>
      <c r="C14">
        <v>0</v>
      </c>
      <c r="E14" t="s">
        <v>93</v>
      </c>
      <c r="G14">
        <v>1</v>
      </c>
      <c r="I14" t="s">
        <v>93</v>
      </c>
      <c r="K14">
        <v>1</v>
      </c>
      <c r="M14" t="s">
        <v>269</v>
      </c>
      <c r="O14">
        <v>0</v>
      </c>
      <c r="Q14" t="s">
        <v>269</v>
      </c>
      <c r="S14">
        <v>2</v>
      </c>
      <c r="U14" t="s">
        <v>269</v>
      </c>
      <c r="W14">
        <v>2</v>
      </c>
      <c r="Y14" t="s">
        <v>269</v>
      </c>
      <c r="AA14">
        <v>0</v>
      </c>
    </row>
    <row r="15" spans="1:27" ht="15.75" customHeight="1">
      <c r="A15" t="s">
        <v>105</v>
      </c>
      <c r="C15">
        <v>13</v>
      </c>
      <c r="E15" t="s">
        <v>105</v>
      </c>
      <c r="G15">
        <v>16</v>
      </c>
      <c r="I15" t="s">
        <v>105</v>
      </c>
      <c r="K15">
        <v>18</v>
      </c>
      <c r="M15" t="s">
        <v>93</v>
      </c>
      <c r="O15">
        <v>0</v>
      </c>
      <c r="Q15" t="s">
        <v>93</v>
      </c>
      <c r="S15">
        <v>4</v>
      </c>
      <c r="U15" t="s">
        <v>93</v>
      </c>
      <c r="W15">
        <v>7</v>
      </c>
      <c r="Y15" t="s">
        <v>93</v>
      </c>
      <c r="AA15">
        <v>0</v>
      </c>
    </row>
    <row r="16" spans="1:27">
      <c r="A16" t="s">
        <v>106</v>
      </c>
      <c r="C16">
        <v>13</v>
      </c>
      <c r="E16" t="s">
        <v>106</v>
      </c>
      <c r="G16">
        <v>12</v>
      </c>
      <c r="I16" t="s">
        <v>106</v>
      </c>
      <c r="K16">
        <v>19</v>
      </c>
      <c r="M16" t="s">
        <v>105</v>
      </c>
      <c r="O16">
        <v>10</v>
      </c>
      <c r="Q16" t="s">
        <v>105</v>
      </c>
      <c r="S16">
        <v>21</v>
      </c>
      <c r="U16" t="s">
        <v>105</v>
      </c>
      <c r="W16">
        <v>32</v>
      </c>
      <c r="Y16" t="s">
        <v>105</v>
      </c>
      <c r="AA16">
        <v>10</v>
      </c>
    </row>
    <row r="17" spans="1:27" ht="15.75" customHeight="1">
      <c r="A17" t="s">
        <v>111</v>
      </c>
      <c r="C17">
        <v>7</v>
      </c>
      <c r="E17" t="s">
        <v>111</v>
      </c>
      <c r="G17">
        <v>14</v>
      </c>
      <c r="I17" t="s">
        <v>111</v>
      </c>
      <c r="K17">
        <v>12</v>
      </c>
      <c r="M17" t="s">
        <v>106</v>
      </c>
      <c r="O17">
        <v>13</v>
      </c>
      <c r="Q17" t="s">
        <v>106</v>
      </c>
      <c r="S17">
        <v>16</v>
      </c>
      <c r="U17" t="s">
        <v>106</v>
      </c>
      <c r="W17">
        <v>27</v>
      </c>
      <c r="Y17" t="s">
        <v>106</v>
      </c>
      <c r="AA17">
        <v>5</v>
      </c>
    </row>
    <row r="18" spans="1:27" ht="15.75" customHeight="1">
      <c r="A18" t="s">
        <v>102</v>
      </c>
      <c r="C18">
        <v>0</v>
      </c>
      <c r="E18" t="s">
        <v>102</v>
      </c>
      <c r="G18">
        <v>7</v>
      </c>
      <c r="I18" t="s">
        <v>102</v>
      </c>
      <c r="K18">
        <v>6</v>
      </c>
      <c r="M18" t="s">
        <v>111</v>
      </c>
      <c r="O18">
        <v>5</v>
      </c>
      <c r="Q18" t="s">
        <v>111</v>
      </c>
      <c r="S18">
        <v>18</v>
      </c>
      <c r="U18" t="s">
        <v>111</v>
      </c>
      <c r="W18">
        <v>16</v>
      </c>
      <c r="Y18" t="s">
        <v>111</v>
      </c>
      <c r="AA18">
        <v>13</v>
      </c>
    </row>
    <row r="19" spans="1:27" ht="15.75" customHeight="1">
      <c r="A19" t="s">
        <v>98</v>
      </c>
      <c r="C19">
        <v>3</v>
      </c>
      <c r="E19" t="s">
        <v>98</v>
      </c>
      <c r="G19">
        <v>11</v>
      </c>
      <c r="I19" t="s">
        <v>98</v>
      </c>
      <c r="K19">
        <v>2</v>
      </c>
      <c r="M19" t="s">
        <v>102</v>
      </c>
      <c r="O19">
        <v>3</v>
      </c>
      <c r="Q19" t="s">
        <v>102</v>
      </c>
      <c r="S19">
        <v>6</v>
      </c>
      <c r="U19" t="s">
        <v>102</v>
      </c>
      <c r="W19">
        <v>6</v>
      </c>
      <c r="Y19" t="s">
        <v>102</v>
      </c>
      <c r="AA19">
        <v>1</v>
      </c>
    </row>
    <row r="20" spans="1:27" ht="15.75" customHeight="1">
      <c r="A20" t="s">
        <v>108</v>
      </c>
      <c r="C20">
        <v>3</v>
      </c>
      <c r="E20" t="s">
        <v>108</v>
      </c>
      <c r="G20">
        <v>4</v>
      </c>
      <c r="I20" t="s">
        <v>108</v>
      </c>
      <c r="K20">
        <v>6</v>
      </c>
      <c r="M20" t="s">
        <v>98</v>
      </c>
      <c r="O20">
        <v>1</v>
      </c>
      <c r="Q20" t="s">
        <v>98</v>
      </c>
      <c r="S20">
        <v>4</v>
      </c>
      <c r="U20" t="s">
        <v>98</v>
      </c>
      <c r="W20">
        <v>11</v>
      </c>
      <c r="Y20" t="s">
        <v>98</v>
      </c>
      <c r="AA20">
        <v>2</v>
      </c>
    </row>
    <row r="21" spans="1:27" ht="15.75" customHeight="1">
      <c r="A21" t="s">
        <v>89</v>
      </c>
      <c r="C21">
        <v>2</v>
      </c>
      <c r="E21" t="s">
        <v>89</v>
      </c>
      <c r="G21">
        <v>3</v>
      </c>
      <c r="I21" t="s">
        <v>89</v>
      </c>
      <c r="K21">
        <v>2</v>
      </c>
      <c r="M21" t="s">
        <v>108</v>
      </c>
      <c r="O21">
        <v>4</v>
      </c>
      <c r="Q21" t="s">
        <v>108</v>
      </c>
      <c r="S21">
        <v>8</v>
      </c>
      <c r="U21" t="s">
        <v>108</v>
      </c>
      <c r="W21">
        <v>3</v>
      </c>
      <c r="Y21" t="s">
        <v>108</v>
      </c>
      <c r="AA21">
        <v>0</v>
      </c>
    </row>
    <row r="22" spans="1:27" ht="15.75" customHeight="1">
      <c r="A22" t="s">
        <v>70</v>
      </c>
      <c r="C22">
        <v>0</v>
      </c>
      <c r="E22" t="s">
        <v>70</v>
      </c>
      <c r="G22">
        <v>0</v>
      </c>
      <c r="I22" t="s">
        <v>70</v>
      </c>
      <c r="K22">
        <v>1</v>
      </c>
      <c r="M22" t="s">
        <v>89</v>
      </c>
      <c r="O22">
        <v>4</v>
      </c>
      <c r="Q22" t="s">
        <v>89</v>
      </c>
      <c r="S22">
        <v>1</v>
      </c>
      <c r="U22" t="s">
        <v>89</v>
      </c>
      <c r="W22">
        <v>4</v>
      </c>
      <c r="Y22" t="s">
        <v>89</v>
      </c>
      <c r="AA22">
        <v>0</v>
      </c>
    </row>
    <row r="23" spans="1:27" ht="15.75" customHeight="1">
      <c r="A23" t="s">
        <v>94</v>
      </c>
      <c r="C23">
        <v>0</v>
      </c>
      <c r="E23" t="s">
        <v>94</v>
      </c>
      <c r="G23">
        <v>3</v>
      </c>
      <c r="I23" t="s">
        <v>94</v>
      </c>
      <c r="K23">
        <v>0</v>
      </c>
      <c r="M23" t="s">
        <v>70</v>
      </c>
      <c r="O23">
        <v>0</v>
      </c>
      <c r="Q23" t="s">
        <v>70</v>
      </c>
      <c r="S23">
        <v>1</v>
      </c>
      <c r="U23" t="s">
        <v>70</v>
      </c>
      <c r="W23">
        <v>1</v>
      </c>
      <c r="Y23" t="s">
        <v>70</v>
      </c>
      <c r="AA23">
        <v>0</v>
      </c>
    </row>
    <row r="24" spans="1:27" ht="15.75" customHeight="1">
      <c r="A24" t="s">
        <v>71</v>
      </c>
      <c r="C24">
        <v>0</v>
      </c>
      <c r="E24" t="s">
        <v>71</v>
      </c>
      <c r="G24">
        <v>0</v>
      </c>
      <c r="I24" t="s">
        <v>71</v>
      </c>
      <c r="K24">
        <v>0</v>
      </c>
      <c r="M24" t="s">
        <v>94</v>
      </c>
      <c r="O24">
        <v>2</v>
      </c>
      <c r="Q24" t="s">
        <v>94</v>
      </c>
      <c r="S24">
        <v>5</v>
      </c>
      <c r="U24" t="s">
        <v>94</v>
      </c>
      <c r="W24">
        <v>6</v>
      </c>
      <c r="Y24" t="s">
        <v>94</v>
      </c>
      <c r="AA24">
        <v>0</v>
      </c>
    </row>
    <row r="25" spans="1:27" ht="15.75" customHeight="1">
      <c r="A25" t="s">
        <v>109</v>
      </c>
      <c r="C25">
        <v>5</v>
      </c>
      <c r="E25" t="s">
        <v>109</v>
      </c>
      <c r="G25">
        <v>3</v>
      </c>
      <c r="I25" t="s">
        <v>109</v>
      </c>
      <c r="K25">
        <v>0</v>
      </c>
      <c r="M25" t="s">
        <v>71</v>
      </c>
      <c r="O25">
        <v>0</v>
      </c>
      <c r="Q25" t="s">
        <v>71</v>
      </c>
      <c r="S25">
        <v>0</v>
      </c>
      <c r="U25" t="s">
        <v>71</v>
      </c>
      <c r="W25">
        <v>0</v>
      </c>
      <c r="Y25" t="s">
        <v>71</v>
      </c>
      <c r="AA25">
        <v>0</v>
      </c>
    </row>
    <row r="26" spans="1:27" ht="15.75" customHeight="1">
      <c r="A26" t="s">
        <v>99</v>
      </c>
      <c r="C26">
        <v>1</v>
      </c>
      <c r="E26" t="s">
        <v>99</v>
      </c>
      <c r="G26">
        <v>2</v>
      </c>
      <c r="I26" t="s">
        <v>99</v>
      </c>
      <c r="K26">
        <v>5</v>
      </c>
      <c r="M26" t="s">
        <v>109</v>
      </c>
      <c r="O26">
        <v>3</v>
      </c>
      <c r="Q26" t="s">
        <v>109</v>
      </c>
      <c r="S26">
        <v>1</v>
      </c>
      <c r="U26" t="s">
        <v>109</v>
      </c>
      <c r="W26">
        <v>14</v>
      </c>
      <c r="Y26" t="s">
        <v>109</v>
      </c>
      <c r="AA26">
        <v>4</v>
      </c>
    </row>
    <row r="27" spans="1:27" ht="15.75" customHeight="1">
      <c r="A27" t="s">
        <v>72</v>
      </c>
      <c r="C27">
        <v>0</v>
      </c>
      <c r="E27" t="s">
        <v>72</v>
      </c>
      <c r="G27">
        <v>4</v>
      </c>
      <c r="I27" t="s">
        <v>72</v>
      </c>
      <c r="K27">
        <v>7</v>
      </c>
      <c r="M27" t="s">
        <v>99</v>
      </c>
      <c r="O27">
        <v>0</v>
      </c>
      <c r="Q27" t="s">
        <v>99</v>
      </c>
      <c r="S27">
        <v>7</v>
      </c>
      <c r="U27" t="s">
        <v>99</v>
      </c>
      <c r="W27">
        <v>5</v>
      </c>
      <c r="Y27" t="s">
        <v>99</v>
      </c>
      <c r="AA27">
        <v>1</v>
      </c>
    </row>
    <row r="28" spans="1:27" ht="15.75" customHeight="1">
      <c r="A28" t="s">
        <v>115</v>
      </c>
      <c r="C28">
        <v>34</v>
      </c>
      <c r="E28" t="s">
        <v>115</v>
      </c>
      <c r="G28">
        <v>27</v>
      </c>
      <c r="I28" t="s">
        <v>115</v>
      </c>
      <c r="K28">
        <v>32</v>
      </c>
      <c r="M28" t="s">
        <v>72</v>
      </c>
      <c r="O28">
        <v>0</v>
      </c>
      <c r="Q28" t="s">
        <v>72</v>
      </c>
      <c r="S28">
        <v>6</v>
      </c>
      <c r="U28" t="s">
        <v>72</v>
      </c>
      <c r="W28">
        <v>7</v>
      </c>
      <c r="Y28" t="s">
        <v>72</v>
      </c>
      <c r="AA28">
        <v>1</v>
      </c>
    </row>
    <row r="29" spans="1:27" ht="15.75" customHeight="1">
      <c r="A29" t="s">
        <v>100</v>
      </c>
      <c r="C29">
        <v>3</v>
      </c>
      <c r="E29" t="s">
        <v>100</v>
      </c>
      <c r="G29">
        <v>3</v>
      </c>
      <c r="I29" t="s">
        <v>100</v>
      </c>
      <c r="K29">
        <v>1</v>
      </c>
      <c r="M29" t="s">
        <v>115</v>
      </c>
      <c r="O29">
        <v>19</v>
      </c>
      <c r="Q29" t="s">
        <v>115</v>
      </c>
      <c r="S29">
        <v>39</v>
      </c>
      <c r="U29" t="s">
        <v>115</v>
      </c>
      <c r="W29">
        <v>36</v>
      </c>
      <c r="Y29" t="s">
        <v>115</v>
      </c>
      <c r="AA29">
        <v>21</v>
      </c>
    </row>
    <row r="30" spans="1:27" ht="15.75" customHeight="1">
      <c r="A30" t="s">
        <v>73</v>
      </c>
      <c r="C30">
        <v>8</v>
      </c>
      <c r="E30" t="s">
        <v>73</v>
      </c>
      <c r="G30">
        <v>2</v>
      </c>
      <c r="I30" t="s">
        <v>73</v>
      </c>
      <c r="K30">
        <v>4</v>
      </c>
      <c r="M30" t="s">
        <v>100</v>
      </c>
      <c r="O30">
        <v>2</v>
      </c>
      <c r="Q30" t="s">
        <v>100</v>
      </c>
      <c r="S30">
        <v>3</v>
      </c>
      <c r="U30" t="s">
        <v>100</v>
      </c>
      <c r="W30">
        <v>2</v>
      </c>
      <c r="Y30" t="s">
        <v>100</v>
      </c>
      <c r="AA30">
        <v>2</v>
      </c>
    </row>
    <row r="31" spans="1:27" ht="15.75" customHeight="1">
      <c r="A31" t="s">
        <v>74</v>
      </c>
      <c r="C31">
        <v>0</v>
      </c>
      <c r="E31" t="s">
        <v>74</v>
      </c>
      <c r="G31">
        <v>0</v>
      </c>
      <c r="I31" t="s">
        <v>74</v>
      </c>
      <c r="K31">
        <v>0</v>
      </c>
      <c r="M31" t="s">
        <v>73</v>
      </c>
      <c r="O31">
        <v>0</v>
      </c>
      <c r="Q31" t="s">
        <v>73</v>
      </c>
      <c r="S31">
        <v>1</v>
      </c>
      <c r="U31" t="s">
        <v>73</v>
      </c>
      <c r="W31">
        <v>12</v>
      </c>
      <c r="Y31" t="s">
        <v>73</v>
      </c>
      <c r="AA31">
        <v>1</v>
      </c>
    </row>
    <row r="32" spans="1:27" ht="15.75" customHeight="1">
      <c r="A32" t="s">
        <v>75</v>
      </c>
      <c r="C32">
        <v>0</v>
      </c>
      <c r="E32" t="s">
        <v>75</v>
      </c>
      <c r="G32">
        <v>0</v>
      </c>
      <c r="I32" t="s">
        <v>75</v>
      </c>
      <c r="K32">
        <v>0</v>
      </c>
      <c r="M32" t="s">
        <v>74</v>
      </c>
      <c r="O32">
        <v>0</v>
      </c>
      <c r="Q32" t="s">
        <v>74</v>
      </c>
      <c r="S32">
        <v>0</v>
      </c>
      <c r="U32" t="s">
        <v>74</v>
      </c>
      <c r="W32">
        <v>0</v>
      </c>
      <c r="Y32" t="s">
        <v>74</v>
      </c>
      <c r="AA32">
        <v>0</v>
      </c>
    </row>
    <row r="33" spans="1:27" ht="15.75" customHeight="1">
      <c r="A33" t="s">
        <v>90</v>
      </c>
      <c r="C33">
        <v>3</v>
      </c>
      <c r="E33" t="s">
        <v>90</v>
      </c>
      <c r="G33">
        <v>3</v>
      </c>
      <c r="I33" t="s">
        <v>90</v>
      </c>
      <c r="K33">
        <v>5</v>
      </c>
      <c r="M33" t="s">
        <v>75</v>
      </c>
      <c r="O33">
        <v>0</v>
      </c>
      <c r="Q33" t="s">
        <v>75</v>
      </c>
      <c r="S33">
        <v>0</v>
      </c>
      <c r="U33" t="s">
        <v>75</v>
      </c>
      <c r="W33">
        <v>0</v>
      </c>
      <c r="Y33" t="s">
        <v>75</v>
      </c>
      <c r="AA33">
        <v>0</v>
      </c>
    </row>
    <row r="34" spans="1:27" ht="15.75" customHeight="1">
      <c r="A34" t="s">
        <v>76</v>
      </c>
      <c r="C34">
        <v>0</v>
      </c>
      <c r="E34" t="s">
        <v>76</v>
      </c>
      <c r="G34">
        <v>0</v>
      </c>
      <c r="I34" t="s">
        <v>76</v>
      </c>
      <c r="K34">
        <v>1</v>
      </c>
      <c r="M34" t="s">
        <v>90</v>
      </c>
      <c r="O34">
        <v>3</v>
      </c>
      <c r="Q34" t="s">
        <v>90</v>
      </c>
      <c r="S34">
        <v>2</v>
      </c>
      <c r="U34" t="s">
        <v>90</v>
      </c>
      <c r="W34">
        <v>5</v>
      </c>
      <c r="Y34" t="s">
        <v>90</v>
      </c>
      <c r="AA34">
        <v>2</v>
      </c>
    </row>
    <row r="35" spans="1:27" ht="15.75" customHeight="1">
      <c r="A35" t="s">
        <v>112</v>
      </c>
      <c r="C35">
        <v>0</v>
      </c>
      <c r="E35" t="s">
        <v>112</v>
      </c>
      <c r="G35">
        <v>1</v>
      </c>
      <c r="I35" t="s">
        <v>112</v>
      </c>
      <c r="K35">
        <v>2</v>
      </c>
      <c r="M35" t="s">
        <v>76</v>
      </c>
      <c r="O35">
        <v>0</v>
      </c>
      <c r="Q35" t="s">
        <v>76</v>
      </c>
      <c r="S35">
        <v>1</v>
      </c>
      <c r="U35" t="s">
        <v>76</v>
      </c>
      <c r="W35">
        <v>2</v>
      </c>
      <c r="Y35" t="s">
        <v>76</v>
      </c>
      <c r="AA35">
        <v>0</v>
      </c>
    </row>
    <row r="36" spans="1:27" ht="15.75" customHeight="1">
      <c r="A36" t="s">
        <v>101</v>
      </c>
      <c r="C36">
        <v>2</v>
      </c>
      <c r="E36" t="s">
        <v>101</v>
      </c>
      <c r="G36">
        <v>0</v>
      </c>
      <c r="I36" t="s">
        <v>101</v>
      </c>
      <c r="K36">
        <v>3</v>
      </c>
      <c r="M36" t="s">
        <v>112</v>
      </c>
      <c r="O36">
        <v>0</v>
      </c>
      <c r="Q36" t="s">
        <v>112</v>
      </c>
      <c r="S36">
        <v>1</v>
      </c>
      <c r="U36" t="s">
        <v>112</v>
      </c>
      <c r="W36">
        <v>1</v>
      </c>
      <c r="Y36" t="s">
        <v>112</v>
      </c>
      <c r="AA36">
        <v>0</v>
      </c>
    </row>
    <row r="37" spans="1:27" ht="15.75" customHeight="1">
      <c r="A37" t="s">
        <v>119</v>
      </c>
      <c r="C37">
        <v>94</v>
      </c>
      <c r="E37" t="s">
        <v>119</v>
      </c>
      <c r="G37">
        <v>77</v>
      </c>
      <c r="I37" t="s">
        <v>119</v>
      </c>
      <c r="K37">
        <v>109</v>
      </c>
      <c r="M37" t="s">
        <v>101</v>
      </c>
      <c r="O37">
        <v>0</v>
      </c>
      <c r="Q37" t="s">
        <v>101</v>
      </c>
      <c r="S37">
        <v>2</v>
      </c>
      <c r="U37" t="s">
        <v>101</v>
      </c>
      <c r="W37">
        <v>1</v>
      </c>
      <c r="Y37" t="s">
        <v>101</v>
      </c>
      <c r="AA37">
        <v>1</v>
      </c>
    </row>
    <row r="38" spans="1:27" ht="15.75" customHeight="1">
      <c r="A38" t="s">
        <v>118</v>
      </c>
      <c r="C38">
        <v>55</v>
      </c>
      <c r="E38" t="s">
        <v>118</v>
      </c>
      <c r="G38">
        <v>54</v>
      </c>
      <c r="I38" t="s">
        <v>118</v>
      </c>
      <c r="K38">
        <v>61</v>
      </c>
      <c r="M38" t="s">
        <v>119</v>
      </c>
      <c r="O38">
        <v>94</v>
      </c>
      <c r="Q38" t="s">
        <v>119</v>
      </c>
      <c r="S38">
        <v>138</v>
      </c>
      <c r="U38" t="s">
        <v>119</v>
      </c>
      <c r="W38">
        <v>85</v>
      </c>
      <c r="Y38" t="s">
        <v>119</v>
      </c>
      <c r="AA38">
        <v>52</v>
      </c>
    </row>
    <row r="39" spans="1:27" ht="15.75" customHeight="1">
      <c r="A39" t="s">
        <v>116</v>
      </c>
      <c r="C39">
        <v>36</v>
      </c>
      <c r="E39" t="s">
        <v>116</v>
      </c>
      <c r="G39">
        <v>36</v>
      </c>
      <c r="I39" t="s">
        <v>116</v>
      </c>
      <c r="K39">
        <v>39</v>
      </c>
      <c r="M39" t="s">
        <v>118</v>
      </c>
      <c r="O39">
        <v>64</v>
      </c>
      <c r="Q39" t="s">
        <v>118</v>
      </c>
      <c r="S39">
        <v>81</v>
      </c>
      <c r="U39" t="s">
        <v>118</v>
      </c>
      <c r="W39">
        <v>131</v>
      </c>
      <c r="Y39" t="s">
        <v>118</v>
      </c>
      <c r="AA39">
        <v>57</v>
      </c>
    </row>
    <row r="40" spans="1:27" ht="15.75" customHeight="1">
      <c r="A40" t="s">
        <v>91</v>
      </c>
      <c r="C40">
        <v>9</v>
      </c>
      <c r="E40" t="s">
        <v>91</v>
      </c>
      <c r="G40">
        <v>7</v>
      </c>
      <c r="I40" t="s">
        <v>91</v>
      </c>
      <c r="K40">
        <v>13</v>
      </c>
      <c r="M40" t="s">
        <v>116</v>
      </c>
      <c r="O40">
        <v>26</v>
      </c>
      <c r="Q40" t="s">
        <v>116</v>
      </c>
      <c r="S40">
        <v>35</v>
      </c>
      <c r="U40" t="s">
        <v>116</v>
      </c>
      <c r="W40">
        <v>32</v>
      </c>
      <c r="Y40" t="s">
        <v>116</v>
      </c>
      <c r="AA40">
        <v>16</v>
      </c>
    </row>
    <row r="41" spans="1:27" ht="15.75" customHeight="1">
      <c r="A41" t="s">
        <v>110</v>
      </c>
      <c r="C41">
        <v>11</v>
      </c>
      <c r="E41" t="s">
        <v>110</v>
      </c>
      <c r="G41">
        <v>12</v>
      </c>
      <c r="I41" t="s">
        <v>110</v>
      </c>
      <c r="K41">
        <v>16</v>
      </c>
      <c r="M41" t="s">
        <v>91</v>
      </c>
      <c r="O41">
        <v>8</v>
      </c>
      <c r="Q41" t="s">
        <v>91</v>
      </c>
      <c r="S41">
        <v>8</v>
      </c>
      <c r="U41" t="s">
        <v>91</v>
      </c>
      <c r="W41">
        <v>10</v>
      </c>
      <c r="Y41" t="s">
        <v>91</v>
      </c>
      <c r="AA41">
        <v>6</v>
      </c>
    </row>
    <row r="42" spans="1:27" ht="15.75" customHeight="1">
      <c r="A42" t="s">
        <v>103</v>
      </c>
      <c r="C42">
        <v>5</v>
      </c>
      <c r="E42" t="s">
        <v>103</v>
      </c>
      <c r="G42">
        <v>14</v>
      </c>
      <c r="I42" t="s">
        <v>103</v>
      </c>
      <c r="K42">
        <v>13</v>
      </c>
      <c r="M42" t="s">
        <v>110</v>
      </c>
      <c r="O42">
        <v>9</v>
      </c>
      <c r="Q42" t="s">
        <v>110</v>
      </c>
      <c r="S42">
        <v>18</v>
      </c>
      <c r="U42" t="s">
        <v>110</v>
      </c>
      <c r="W42">
        <v>13</v>
      </c>
      <c r="Y42" t="s">
        <v>110</v>
      </c>
      <c r="AA42">
        <v>6</v>
      </c>
    </row>
    <row r="43" spans="1:27" ht="15.75" customHeight="1">
      <c r="A43" t="s">
        <v>95</v>
      </c>
      <c r="C43">
        <v>3</v>
      </c>
      <c r="E43" t="s">
        <v>95</v>
      </c>
      <c r="G43">
        <v>3</v>
      </c>
      <c r="I43" t="s">
        <v>95</v>
      </c>
      <c r="K43">
        <v>1</v>
      </c>
      <c r="M43" t="s">
        <v>103</v>
      </c>
      <c r="O43">
        <v>3</v>
      </c>
      <c r="Q43" t="s">
        <v>103</v>
      </c>
      <c r="S43">
        <v>8</v>
      </c>
      <c r="U43" t="s">
        <v>103</v>
      </c>
      <c r="W43">
        <v>6</v>
      </c>
      <c r="Y43" t="s">
        <v>103</v>
      </c>
      <c r="AA43">
        <v>5</v>
      </c>
    </row>
    <row r="44" spans="1:27" ht="15.75" customHeight="1">
      <c r="A44" t="s">
        <v>78</v>
      </c>
      <c r="C44">
        <v>0</v>
      </c>
      <c r="E44" t="s">
        <v>78</v>
      </c>
      <c r="G44">
        <v>0</v>
      </c>
      <c r="I44" t="s">
        <v>78</v>
      </c>
      <c r="K44">
        <v>1</v>
      </c>
      <c r="M44" t="s">
        <v>95</v>
      </c>
      <c r="O44">
        <v>2</v>
      </c>
      <c r="Q44" t="s">
        <v>95</v>
      </c>
      <c r="S44">
        <v>4</v>
      </c>
      <c r="U44" t="s">
        <v>95</v>
      </c>
      <c r="W44">
        <v>3</v>
      </c>
      <c r="Y44" t="s">
        <v>95</v>
      </c>
      <c r="AA44">
        <v>0</v>
      </c>
    </row>
    <row r="45" spans="1:27" ht="15.75" customHeight="1">
      <c r="A45" t="s">
        <v>80</v>
      </c>
      <c r="C45">
        <v>2</v>
      </c>
      <c r="E45" t="s">
        <v>80</v>
      </c>
      <c r="G45">
        <v>0</v>
      </c>
      <c r="I45" t="s">
        <v>80</v>
      </c>
      <c r="K45">
        <v>3</v>
      </c>
      <c r="M45" t="s">
        <v>78</v>
      </c>
      <c r="O45">
        <v>0</v>
      </c>
      <c r="Q45" t="s">
        <v>78</v>
      </c>
      <c r="S45">
        <v>1</v>
      </c>
      <c r="U45" t="s">
        <v>78</v>
      </c>
      <c r="W45">
        <v>1</v>
      </c>
      <c r="Y45" t="s">
        <v>78</v>
      </c>
      <c r="AA45">
        <v>2</v>
      </c>
    </row>
    <row r="46" spans="1:27" ht="15.75" customHeight="1">
      <c r="A46" t="s">
        <v>81</v>
      </c>
      <c r="C46">
        <v>2</v>
      </c>
      <c r="E46" t="s">
        <v>81</v>
      </c>
      <c r="G46">
        <v>0</v>
      </c>
      <c r="I46" t="s">
        <v>81</v>
      </c>
      <c r="K46">
        <v>1</v>
      </c>
      <c r="M46" t="s">
        <v>80</v>
      </c>
      <c r="O46">
        <v>2</v>
      </c>
      <c r="Q46" t="s">
        <v>80</v>
      </c>
      <c r="S46">
        <v>0</v>
      </c>
      <c r="U46" t="s">
        <v>80</v>
      </c>
      <c r="W46">
        <v>0</v>
      </c>
      <c r="Y46" t="s">
        <v>80</v>
      </c>
      <c r="AA46">
        <v>0</v>
      </c>
    </row>
    <row r="47" spans="1:27" ht="15.75" customHeight="1">
      <c r="A47" t="s">
        <v>82</v>
      </c>
      <c r="C47">
        <v>0</v>
      </c>
      <c r="E47" t="s">
        <v>82</v>
      </c>
      <c r="G47">
        <v>0</v>
      </c>
      <c r="I47" t="s">
        <v>82</v>
      </c>
      <c r="K47">
        <v>1</v>
      </c>
      <c r="M47" t="s">
        <v>81</v>
      </c>
      <c r="O47">
        <v>0</v>
      </c>
      <c r="Q47" t="s">
        <v>81</v>
      </c>
      <c r="S47">
        <v>2</v>
      </c>
      <c r="U47" t="s">
        <v>81</v>
      </c>
      <c r="W47">
        <v>1</v>
      </c>
      <c r="Y47" t="s">
        <v>81</v>
      </c>
      <c r="AA47">
        <v>0</v>
      </c>
    </row>
    <row r="48" spans="1:27" ht="15.75" customHeight="1">
      <c r="A48" t="s">
        <v>83</v>
      </c>
      <c r="C48">
        <v>0</v>
      </c>
      <c r="E48" t="s">
        <v>83</v>
      </c>
      <c r="G48">
        <v>0</v>
      </c>
      <c r="I48" t="s">
        <v>83</v>
      </c>
      <c r="K48">
        <v>1</v>
      </c>
      <c r="M48" t="s">
        <v>82</v>
      </c>
      <c r="O48">
        <v>0</v>
      </c>
      <c r="Q48" t="s">
        <v>82</v>
      </c>
      <c r="S48">
        <v>0</v>
      </c>
      <c r="U48" t="s">
        <v>82</v>
      </c>
      <c r="W48">
        <v>2</v>
      </c>
      <c r="Y48" t="s">
        <v>82</v>
      </c>
      <c r="AA48">
        <v>0</v>
      </c>
    </row>
    <row r="49" spans="1:27" ht="15.75" customHeight="1">
      <c r="A49" t="s">
        <v>84</v>
      </c>
      <c r="C49">
        <v>0</v>
      </c>
      <c r="E49" t="s">
        <v>84</v>
      </c>
      <c r="G49">
        <v>0</v>
      </c>
      <c r="I49" t="s">
        <v>84</v>
      </c>
      <c r="K49">
        <v>0</v>
      </c>
      <c r="M49" t="s">
        <v>83</v>
      </c>
      <c r="O49">
        <v>1</v>
      </c>
      <c r="Q49" t="s">
        <v>83</v>
      </c>
      <c r="S49">
        <v>4</v>
      </c>
      <c r="U49" t="s">
        <v>83</v>
      </c>
      <c r="W49">
        <v>9</v>
      </c>
      <c r="Y49" t="s">
        <v>83</v>
      </c>
      <c r="AA49">
        <v>1</v>
      </c>
    </row>
    <row r="50" spans="1:27" ht="15.75" customHeight="1">
      <c r="A50" t="s">
        <v>96</v>
      </c>
      <c r="C50">
        <v>0</v>
      </c>
      <c r="E50" t="s">
        <v>96</v>
      </c>
      <c r="G50">
        <v>1</v>
      </c>
      <c r="I50" t="s">
        <v>96</v>
      </c>
      <c r="K50">
        <v>5</v>
      </c>
      <c r="M50" t="s">
        <v>84</v>
      </c>
      <c r="O50">
        <v>0</v>
      </c>
      <c r="Q50" t="s">
        <v>84</v>
      </c>
      <c r="S50">
        <v>0</v>
      </c>
      <c r="U50" t="s">
        <v>84</v>
      </c>
      <c r="W50">
        <v>0</v>
      </c>
      <c r="Y50" t="s">
        <v>84</v>
      </c>
      <c r="AA50">
        <v>0</v>
      </c>
    </row>
    <row r="51" spans="1:27">
      <c r="A51" t="s">
        <v>107</v>
      </c>
      <c r="C51">
        <v>2</v>
      </c>
      <c r="E51" t="s">
        <v>107</v>
      </c>
      <c r="G51">
        <v>5</v>
      </c>
      <c r="I51" t="s">
        <v>107</v>
      </c>
      <c r="K51">
        <v>8</v>
      </c>
      <c r="M51" t="s">
        <v>96</v>
      </c>
      <c r="O51">
        <v>1</v>
      </c>
      <c r="Q51" t="s">
        <v>96</v>
      </c>
      <c r="S51">
        <v>1</v>
      </c>
      <c r="U51" t="s">
        <v>96</v>
      </c>
      <c r="W51">
        <v>4</v>
      </c>
      <c r="Y51" t="s">
        <v>96</v>
      </c>
      <c r="AA51">
        <v>0</v>
      </c>
    </row>
    <row r="52" spans="1:27" ht="15.75" customHeight="1">
      <c r="A52" t="s">
        <v>114</v>
      </c>
      <c r="C52">
        <v>17</v>
      </c>
      <c r="E52" t="s">
        <v>114</v>
      </c>
      <c r="G52">
        <v>21</v>
      </c>
      <c r="I52" t="s">
        <v>114</v>
      </c>
      <c r="K52">
        <v>26</v>
      </c>
      <c r="M52" t="s">
        <v>107</v>
      </c>
      <c r="O52">
        <v>5</v>
      </c>
      <c r="Q52" t="s">
        <v>107</v>
      </c>
      <c r="S52">
        <v>5</v>
      </c>
      <c r="U52" t="s">
        <v>107</v>
      </c>
      <c r="W52">
        <v>10</v>
      </c>
      <c r="Y52" t="s">
        <v>107</v>
      </c>
      <c r="AA52">
        <v>2</v>
      </c>
    </row>
    <row r="53" spans="1:27" ht="15.75" customHeight="1">
      <c r="A53" t="s">
        <v>113</v>
      </c>
      <c r="C53">
        <v>27</v>
      </c>
      <c r="E53" t="s">
        <v>113</v>
      </c>
      <c r="G53">
        <v>27</v>
      </c>
      <c r="I53" t="s">
        <v>113</v>
      </c>
      <c r="K53">
        <v>30</v>
      </c>
      <c r="M53" t="s">
        <v>114</v>
      </c>
      <c r="O53">
        <v>14</v>
      </c>
      <c r="Q53" t="s">
        <v>114</v>
      </c>
      <c r="S53">
        <v>26</v>
      </c>
      <c r="U53" t="s">
        <v>114</v>
      </c>
      <c r="W53">
        <v>34</v>
      </c>
      <c r="Y53" t="s">
        <v>114</v>
      </c>
      <c r="AA53">
        <v>12</v>
      </c>
    </row>
    <row r="54" spans="1:27" ht="15.75" customHeight="1">
      <c r="A54" t="s">
        <v>117</v>
      </c>
      <c r="C54">
        <v>45</v>
      </c>
      <c r="E54" t="s">
        <v>117</v>
      </c>
      <c r="G54">
        <v>53</v>
      </c>
      <c r="I54" t="s">
        <v>117</v>
      </c>
      <c r="K54">
        <v>45</v>
      </c>
      <c r="M54" t="s">
        <v>113</v>
      </c>
      <c r="O54">
        <v>12</v>
      </c>
      <c r="Q54" t="s">
        <v>113</v>
      </c>
      <c r="S54">
        <v>32</v>
      </c>
      <c r="U54" t="s">
        <v>113</v>
      </c>
      <c r="W54">
        <v>26</v>
      </c>
      <c r="Y54" t="s">
        <v>113</v>
      </c>
      <c r="AA54">
        <v>13</v>
      </c>
    </row>
    <row r="55" spans="1:27" ht="15.75" customHeight="1">
      <c r="A55" t="s">
        <v>148</v>
      </c>
      <c r="C55">
        <v>0</v>
      </c>
      <c r="E55" t="s">
        <v>148</v>
      </c>
      <c r="G55">
        <v>0</v>
      </c>
      <c r="I55" t="s">
        <v>148</v>
      </c>
      <c r="K55">
        <v>0</v>
      </c>
      <c r="M55" t="s">
        <v>117</v>
      </c>
      <c r="O55">
        <v>52</v>
      </c>
      <c r="Q55" t="s">
        <v>117</v>
      </c>
      <c r="S55">
        <v>69</v>
      </c>
      <c r="U55" t="s">
        <v>117</v>
      </c>
      <c r="W55">
        <v>56</v>
      </c>
      <c r="Y55" t="s">
        <v>117</v>
      </c>
      <c r="AA55">
        <v>40</v>
      </c>
    </row>
    <row r="56" spans="1:27">
      <c r="Q56" t="s">
        <v>148</v>
      </c>
      <c r="S56">
        <v>1</v>
      </c>
      <c r="U56" t="s">
        <v>148</v>
      </c>
      <c r="W56">
        <v>1</v>
      </c>
      <c r="Y56" t="s">
        <v>148</v>
      </c>
      <c r="AA56">
        <v>0</v>
      </c>
    </row>
    <row r="57" spans="1:27">
      <c r="C57">
        <f>SUM(C1:C56)</f>
        <v>447</v>
      </c>
      <c r="G57">
        <f>SUM(G1:G56)</f>
        <v>474</v>
      </c>
      <c r="K57">
        <f>SUM(K1:K56)</f>
        <v>547</v>
      </c>
      <c r="S57">
        <f>SUM(S1:S56)</f>
        <v>631</v>
      </c>
    </row>
    <row r="58" spans="1:27">
      <c r="O58">
        <f>SUM(O1:O57)</f>
        <v>409</v>
      </c>
      <c r="W58">
        <f>SUM(W1:W57)</f>
        <v>698</v>
      </c>
      <c r="AA58">
        <f>SUM(AA1:AA57)</f>
        <v>314</v>
      </c>
    </row>
  </sheetData>
  <sortState ref="Y1:AA56">
    <sortCondition ref="Y1"/>
  </sortState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E47" sqref="E47:G47"/>
    </sheetView>
  </sheetViews>
  <sheetFormatPr baseColWidth="10"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AC167"/>
  <sheetViews>
    <sheetView topLeftCell="A93" workbookViewId="0">
      <selection activeCell="E47" sqref="E47:G47"/>
    </sheetView>
  </sheetViews>
  <sheetFormatPr baseColWidth="10" defaultRowHeight="15"/>
  <cols>
    <col min="1" max="1" width="33.85546875" customWidth="1"/>
    <col min="2" max="2" width="8.5703125" customWidth="1"/>
    <col min="3" max="3" width="9.5703125" customWidth="1"/>
    <col min="4" max="4" width="9" customWidth="1"/>
    <col min="5" max="5" width="8.42578125" customWidth="1"/>
    <col min="6" max="6" width="7.7109375" customWidth="1"/>
    <col min="7" max="7" width="7.85546875" customWidth="1"/>
    <col min="8" max="8" width="7.5703125" customWidth="1"/>
    <col min="9" max="9" width="8.28515625" customWidth="1"/>
    <col min="10" max="10" width="11" customWidth="1"/>
    <col min="11" max="11" width="8.7109375" customWidth="1"/>
    <col min="13" max="13" width="10.140625" customWidth="1"/>
    <col min="14" max="14" width="8" customWidth="1"/>
    <col min="16" max="16" width="20" customWidth="1"/>
    <col min="17" max="17" width="13.140625" customWidth="1"/>
  </cols>
  <sheetData>
    <row r="2" spans="1:17" ht="31.5">
      <c r="E2" s="720" t="s">
        <v>397</v>
      </c>
      <c r="F2" s="720"/>
      <c r="G2" s="720"/>
      <c r="H2" s="720"/>
      <c r="I2" s="720"/>
      <c r="J2" s="720"/>
      <c r="K2" s="720"/>
      <c r="L2" s="720"/>
    </row>
    <row r="3" spans="1:17" ht="15.75" thickBot="1"/>
    <row r="4" spans="1:17" ht="16.5" thickBot="1">
      <c r="A4" s="66"/>
      <c r="B4" s="716" t="s">
        <v>398</v>
      </c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O4" s="267" t="s">
        <v>139</v>
      </c>
    </row>
    <row r="5" spans="1:17" ht="15.75" thickBot="1">
      <c r="A5" s="30"/>
      <c r="B5" s="269" t="s">
        <v>126</v>
      </c>
      <c r="C5" s="270" t="s">
        <v>127</v>
      </c>
      <c r="D5" s="270" t="s">
        <v>128</v>
      </c>
      <c r="E5" s="270" t="s">
        <v>129</v>
      </c>
      <c r="F5" s="270" t="s">
        <v>130</v>
      </c>
      <c r="G5" s="270" t="s">
        <v>131</v>
      </c>
      <c r="H5" s="269" t="s">
        <v>132</v>
      </c>
      <c r="I5" s="270" t="s">
        <v>133</v>
      </c>
      <c r="J5" s="270" t="s">
        <v>134</v>
      </c>
      <c r="K5" s="270" t="s">
        <v>135</v>
      </c>
      <c r="L5" s="270" t="s">
        <v>136</v>
      </c>
      <c r="M5" s="270" t="s">
        <v>137</v>
      </c>
      <c r="N5" s="271"/>
      <c r="O5" s="55" t="s">
        <v>2</v>
      </c>
      <c r="Q5" t="s">
        <v>47</v>
      </c>
    </row>
    <row r="6" spans="1:17" ht="15.75" thickBot="1">
      <c r="A6" s="272" t="s">
        <v>138</v>
      </c>
      <c r="B6" s="32">
        <f>+'ACUM-ENERO'!C4</f>
        <v>386</v>
      </c>
      <c r="C6" s="32">
        <f>+'GRAFICAS PRIM SEM GR'!G19</f>
        <v>306</v>
      </c>
      <c r="D6" s="32">
        <f>+'GRAFICA ANUAL'!E20</f>
        <v>295</v>
      </c>
      <c r="E6" s="32">
        <f>+'GRAFICA ANUAL'!F20</f>
        <v>132</v>
      </c>
      <c r="F6" s="32">
        <f>+'GRAFICA ANUAL'!G20</f>
        <v>252</v>
      </c>
      <c r="G6" s="32">
        <f>+'GRAFICA ANUAL'!H20</f>
        <v>397</v>
      </c>
      <c r="H6" s="32">
        <f>+'ACUM-JULIO'!B3</f>
        <v>407</v>
      </c>
      <c r="I6" s="32">
        <f>+'GRAFICA ANUAL'!J20</f>
        <v>182</v>
      </c>
      <c r="J6" s="32" t="e">
        <f>+'GRAFICA ANUAL'!K20</f>
        <v>#REF!</v>
      </c>
      <c r="K6" s="32">
        <f>+'GRAFICA ANUAL'!$L$20</f>
        <v>0</v>
      </c>
      <c r="L6" s="32">
        <f>+'ACUM-NOVIEMBRE'!B6</f>
        <v>0</v>
      </c>
      <c r="M6" s="32">
        <f>+'ACUM-DICIEMBRE'!B6</f>
        <v>0</v>
      </c>
      <c r="O6" s="32" t="e">
        <f>SUM(B6:N6)</f>
        <v>#REF!</v>
      </c>
    </row>
    <row r="9" spans="1:17" ht="15.75" thickBot="1"/>
    <row r="10" spans="1:17" ht="16.5" thickBot="1">
      <c r="B10" s="716" t="s">
        <v>399</v>
      </c>
      <c r="C10" s="717"/>
      <c r="D10" s="717"/>
      <c r="E10" s="717"/>
      <c r="F10" s="717"/>
      <c r="G10" s="717"/>
      <c r="H10" s="717"/>
      <c r="I10" s="717"/>
      <c r="J10" s="717"/>
      <c r="K10" s="717"/>
      <c r="L10" s="717"/>
      <c r="M10" s="717"/>
      <c r="O10" s="65" t="s">
        <v>139</v>
      </c>
    </row>
    <row r="11" spans="1:17" ht="15.75" thickBot="1">
      <c r="A11" s="33"/>
      <c r="B11" s="280" t="s">
        <v>126</v>
      </c>
      <c r="C11" s="270" t="s">
        <v>127</v>
      </c>
      <c r="D11" s="270" t="s">
        <v>128</v>
      </c>
      <c r="E11" s="270" t="s">
        <v>129</v>
      </c>
      <c r="F11" s="270" t="s">
        <v>130</v>
      </c>
      <c r="G11" s="270" t="s">
        <v>131</v>
      </c>
      <c r="H11" s="269" t="s">
        <v>132</v>
      </c>
      <c r="I11" s="270" t="s">
        <v>133</v>
      </c>
      <c r="J11" s="270" t="s">
        <v>134</v>
      </c>
      <c r="K11" s="270" t="s">
        <v>135</v>
      </c>
      <c r="L11" s="270" t="s">
        <v>136</v>
      </c>
      <c r="M11" s="270" t="s">
        <v>137</v>
      </c>
      <c r="O11" s="55" t="s">
        <v>2</v>
      </c>
    </row>
    <row r="12" spans="1:17" ht="15.75" thickBot="1">
      <c r="A12" s="67" t="s">
        <v>37</v>
      </c>
      <c r="B12" s="35">
        <f>+'ACUM-ENERO'!C7</f>
        <v>195</v>
      </c>
      <c r="C12" s="36">
        <f>+'GRAFICAS PRIM SEM GR'!G52</f>
        <v>167</v>
      </c>
      <c r="D12" s="36">
        <f>+'GRAFICA ANUAL'!E43</f>
        <v>157</v>
      </c>
      <c r="E12" s="36">
        <f>+'GRAFICA ANUAL'!F43</f>
        <v>0</v>
      </c>
      <c r="F12" s="36">
        <f>+'GRAFICA ANUAL'!G43</f>
        <v>143</v>
      </c>
      <c r="G12" s="36">
        <f>+'GRAFICA ANUAL'!H43</f>
        <v>197</v>
      </c>
      <c r="H12" s="35">
        <f>+'GRAFICA ANUAL'!I43</f>
        <v>274</v>
      </c>
      <c r="I12" s="36">
        <f>+'GRAFICA ANUAL'!J43</f>
        <v>0</v>
      </c>
      <c r="J12" s="36" t="e">
        <f>+'GRAFICA ANUAL'!K43</f>
        <v>#REF!</v>
      </c>
      <c r="K12" s="36">
        <f>+'GRAFICA ANUAL'!$L$43</f>
        <v>0</v>
      </c>
      <c r="L12" s="36">
        <f>+'ACUM-NOVIEMBRE'!B9</f>
        <v>0</v>
      </c>
      <c r="M12" s="36">
        <f>+'ACUM-DICIEMBRE'!B9</f>
        <v>0</v>
      </c>
      <c r="O12" s="37" t="e">
        <f>SUM(B12:N12)</f>
        <v>#REF!</v>
      </c>
    </row>
    <row r="13" spans="1:17" ht="15.75" thickBot="1">
      <c r="A13" s="68" t="s">
        <v>1</v>
      </c>
      <c r="B13" s="38">
        <f>+'ACUM-ENERO'!C8</f>
        <v>191</v>
      </c>
      <c r="C13" s="36">
        <f>+'GRAFICAS PRIM SEM GR'!G53</f>
        <v>139</v>
      </c>
      <c r="D13" s="39">
        <f>+'GRAFICA ANUAL'!E44</f>
        <v>138</v>
      </c>
      <c r="E13" s="39">
        <f>+'GRAFICA ANUAL'!F44</f>
        <v>0</v>
      </c>
      <c r="F13" s="39">
        <f>+'GRAFICA ANUAL'!G44</f>
        <v>109</v>
      </c>
      <c r="G13" s="39">
        <f>+'GRAFICA ANUAL'!H44</f>
        <v>200</v>
      </c>
      <c r="H13" s="38">
        <f>+'GRAFICA ANUAL'!I44</f>
        <v>133</v>
      </c>
      <c r="I13" s="39">
        <f>+'GRAFICA ANUAL'!J44</f>
        <v>0</v>
      </c>
      <c r="J13" s="36" t="e">
        <f>+'GRAFICA ANUAL'!K44</f>
        <v>#REF!</v>
      </c>
      <c r="K13" s="39">
        <f>+'GRAFICA ANUAL'!$L$44</f>
        <v>0</v>
      </c>
      <c r="L13" s="39">
        <f>+'ACUM-NOVIEMBRE'!B10</f>
        <v>0</v>
      </c>
      <c r="M13" s="39">
        <f>+'ACUM-DICIEMBRE'!B10</f>
        <v>0</v>
      </c>
      <c r="O13" s="40" t="e">
        <f>SUM(B13:N13)</f>
        <v>#REF!</v>
      </c>
    </row>
    <row r="14" spans="1:17" ht="15.75" thickBot="1">
      <c r="A14" s="69"/>
      <c r="B14" s="32">
        <f t="shared" ref="B14:G14" si="0">SUM(B12:B13)</f>
        <v>386</v>
      </c>
      <c r="C14" s="32">
        <f t="shared" si="0"/>
        <v>306</v>
      </c>
      <c r="D14" s="32">
        <f t="shared" si="0"/>
        <v>295</v>
      </c>
      <c r="E14" s="32">
        <f t="shared" si="0"/>
        <v>0</v>
      </c>
      <c r="F14" s="32">
        <f t="shared" si="0"/>
        <v>252</v>
      </c>
      <c r="G14" s="32">
        <f t="shared" si="0"/>
        <v>397</v>
      </c>
      <c r="H14" s="32">
        <f t="shared" ref="H14:M14" si="1">SUM(H12:H13)</f>
        <v>407</v>
      </c>
      <c r="I14" s="32">
        <f t="shared" si="1"/>
        <v>0</v>
      </c>
      <c r="J14" s="32" t="e">
        <f t="shared" si="1"/>
        <v>#REF!</v>
      </c>
      <c r="K14" s="32">
        <f t="shared" si="1"/>
        <v>0</v>
      </c>
      <c r="L14" s="32">
        <f t="shared" si="1"/>
        <v>0</v>
      </c>
      <c r="M14" s="32">
        <f t="shared" si="1"/>
        <v>0</v>
      </c>
      <c r="O14" s="32" t="e">
        <f>SUM(B14:N14)</f>
        <v>#REF!</v>
      </c>
    </row>
    <row r="15" spans="1:17">
      <c r="A15" s="30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41"/>
      <c r="O15" s="41"/>
    </row>
    <row r="16" spans="1:17">
      <c r="A16" s="30"/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41"/>
      <c r="O16" s="41"/>
    </row>
    <row r="17" spans="1:15" ht="15.75" thickBot="1">
      <c r="A17" s="3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41"/>
      <c r="O17" s="41"/>
    </row>
    <row r="18" spans="1:15" ht="16.5" thickBot="1">
      <c r="A18" s="66"/>
      <c r="B18" s="716" t="s">
        <v>400</v>
      </c>
      <c r="C18" s="717"/>
      <c r="D18" s="717"/>
      <c r="E18" s="717"/>
      <c r="F18" s="717"/>
      <c r="G18" s="717"/>
      <c r="H18" s="717"/>
      <c r="I18" s="717"/>
      <c r="J18" s="717"/>
      <c r="K18" s="717"/>
      <c r="L18" s="717"/>
      <c r="M18" s="717"/>
      <c r="N18" s="41"/>
      <c r="O18" s="65" t="s">
        <v>139</v>
      </c>
    </row>
    <row r="19" spans="1:15" ht="15.75" thickBot="1">
      <c r="A19" s="30"/>
      <c r="B19" s="269" t="s">
        <v>126</v>
      </c>
      <c r="C19" s="270" t="s">
        <v>127</v>
      </c>
      <c r="D19" s="270" t="s">
        <v>128</v>
      </c>
      <c r="E19" s="270" t="s">
        <v>129</v>
      </c>
      <c r="F19" s="270" t="s">
        <v>130</v>
      </c>
      <c r="G19" s="270" t="s">
        <v>131</v>
      </c>
      <c r="H19" s="269" t="s">
        <v>132</v>
      </c>
      <c r="I19" s="270" t="s">
        <v>133</v>
      </c>
      <c r="J19" s="270" t="s">
        <v>134</v>
      </c>
      <c r="K19" s="270" t="s">
        <v>135</v>
      </c>
      <c r="L19" s="270" t="s">
        <v>136</v>
      </c>
      <c r="M19" s="270" t="s">
        <v>137</v>
      </c>
      <c r="O19" s="55" t="s">
        <v>2</v>
      </c>
    </row>
    <row r="20" spans="1:15" ht="15.75" thickBot="1">
      <c r="A20" s="272" t="s">
        <v>4</v>
      </c>
      <c r="B20" s="42">
        <f>+'ACUM-ENERO'!C13</f>
        <v>87</v>
      </c>
      <c r="C20" s="42">
        <f>+'ACUM-FEBRERO'!B13</f>
        <v>0</v>
      </c>
      <c r="D20" s="42">
        <f>+'GRAFICA ANUAL'!E76</f>
        <v>68</v>
      </c>
      <c r="E20" s="42">
        <f>+'GRAFICA ANUAL'!F76</f>
        <v>2</v>
      </c>
      <c r="F20" s="42">
        <f>+'GRAFICA ANUAL'!G76</f>
        <v>81</v>
      </c>
      <c r="G20" s="42">
        <f>+'GRAFICA ANUAL'!H76</f>
        <v>122</v>
      </c>
      <c r="H20" s="42">
        <f>+'GRAFICA ANUAL'!I76</f>
        <v>134</v>
      </c>
      <c r="I20" s="42">
        <f>+'GRAFICA ANUAL'!J76</f>
        <v>1</v>
      </c>
      <c r="J20" s="42" t="e">
        <f>+'GRAFICA ANUAL'!K76</f>
        <v>#REF!</v>
      </c>
      <c r="K20" s="43">
        <f>+'GRAFICA ANUAL'!$L$76</f>
        <v>0</v>
      </c>
      <c r="L20" s="43">
        <f>+'ACUM-NOVIEMBRE'!B15</f>
        <v>0</v>
      </c>
      <c r="M20" s="43">
        <f>+'ACUM-DICIEMBRE'!B15</f>
        <v>0</v>
      </c>
      <c r="N20" s="41"/>
      <c r="O20" s="37" t="e">
        <f>SUM(B20:N20)</f>
        <v>#REF!</v>
      </c>
    </row>
    <row r="21" spans="1:15" ht="15.75" thickBot="1">
      <c r="A21" s="278" t="s">
        <v>5</v>
      </c>
      <c r="B21" s="42">
        <f>+'ACUM-ENERO'!C14</f>
        <v>289</v>
      </c>
      <c r="C21" s="42">
        <f>+'ACUM-FEBRERO'!B14</f>
        <v>0</v>
      </c>
      <c r="D21" s="42">
        <f>+'GRAFICA ANUAL'!E77</f>
        <v>224</v>
      </c>
      <c r="E21" s="42">
        <f>+'GRAFICA ANUAL'!F77</f>
        <v>260</v>
      </c>
      <c r="F21" s="42">
        <f>+'GRAFICA ANUAL'!G77</f>
        <v>165</v>
      </c>
      <c r="G21" s="42">
        <f>+'GRAFICA ANUAL'!H77</f>
        <v>273</v>
      </c>
      <c r="H21" s="42">
        <f>+'GRAFICA ANUAL'!I77</f>
        <v>256</v>
      </c>
      <c r="I21" s="42">
        <f>+'GRAFICA ANUAL'!J77</f>
        <v>298</v>
      </c>
      <c r="J21" s="42" t="e">
        <f>+'GRAFICA ANUAL'!K77</f>
        <v>#REF!</v>
      </c>
      <c r="K21" s="44">
        <f>+'GRAFICA ANUAL'!$L$77</f>
        <v>0</v>
      </c>
      <c r="L21" s="44">
        <f>+'ACUM-NOVIEMBRE'!B16</f>
        <v>0</v>
      </c>
      <c r="M21" s="451">
        <f>+'ACUM-DICIEMBRE'!B16</f>
        <v>0</v>
      </c>
      <c r="N21" s="41"/>
      <c r="O21" s="37" t="e">
        <f>SUM(B21:N21)</f>
        <v>#REF!</v>
      </c>
    </row>
    <row r="22" spans="1:15" ht="15.75" thickBot="1">
      <c r="A22" s="279" t="s">
        <v>6</v>
      </c>
      <c r="B22" s="42">
        <f>+'ACUM-ENERO'!C15</f>
        <v>10</v>
      </c>
      <c r="C22" s="42">
        <f>+'ACUM-FEBRERO'!B15</f>
        <v>81</v>
      </c>
      <c r="D22" s="42">
        <f>+'GRAFICA ANUAL'!E78</f>
        <v>3</v>
      </c>
      <c r="E22" s="42">
        <f>+'GRAFICA ANUAL'!F78</f>
        <v>0</v>
      </c>
      <c r="F22" s="42">
        <f>+'GRAFICA ANUAL'!G78</f>
        <v>6</v>
      </c>
      <c r="G22" s="42">
        <f>+'GRAFICA ANUAL'!H78</f>
        <v>2</v>
      </c>
      <c r="H22" s="42">
        <f>+'GRAFICA ANUAL'!I78</f>
        <v>16</v>
      </c>
      <c r="I22" s="42">
        <f>+'GRAFICA ANUAL'!J78</f>
        <v>0</v>
      </c>
      <c r="J22" s="42" t="e">
        <f>+'GRAFICA ANUAL'!K78</f>
        <v>#REF!</v>
      </c>
      <c r="K22" s="44">
        <f>+'GRAFICA ANUAL'!$L$78</f>
        <v>0</v>
      </c>
      <c r="L22" s="451">
        <f>+'ACUM-NOVIEMBRE'!B17</f>
        <v>0</v>
      </c>
      <c r="M22" s="451">
        <f>+'ACUM-DICIEMBRE'!B17</f>
        <v>0</v>
      </c>
      <c r="N22" s="41"/>
      <c r="O22" s="37" t="e">
        <f>SUM(B22:N22)</f>
        <v>#REF!</v>
      </c>
    </row>
    <row r="23" spans="1:15" ht="15.75" thickBot="1">
      <c r="A23" s="279" t="s">
        <v>122</v>
      </c>
      <c r="B23" s="42">
        <f>+'ACUM-ENERO'!C16</f>
        <v>0</v>
      </c>
      <c r="C23" s="42">
        <f>+'ACUM-FEBRERO'!B16</f>
        <v>222</v>
      </c>
      <c r="D23" s="42">
        <f>+'GRAFICA ANUAL'!E79</f>
        <v>0</v>
      </c>
      <c r="E23" s="42">
        <f>+'GRAFICA ANUAL'!F79</f>
        <v>0</v>
      </c>
      <c r="F23" s="42">
        <f>+'GRAFICA ANUAL'!G79</f>
        <v>0</v>
      </c>
      <c r="G23" s="42">
        <f>+'GRAFICA ANUAL'!H79</f>
        <v>0</v>
      </c>
      <c r="H23" s="42">
        <v>0</v>
      </c>
      <c r="I23" s="42">
        <v>0</v>
      </c>
      <c r="J23" s="42" t="e">
        <f>+'GRAFICA ANUAL'!K79</f>
        <v>#REF!</v>
      </c>
      <c r="K23" s="44">
        <v>0</v>
      </c>
      <c r="L23" s="44">
        <f>+'ACUM-NOVIEMBRE'!B18</f>
        <v>0</v>
      </c>
      <c r="M23" s="451">
        <f>+'ACUM-DICIEMBRE'!B18</f>
        <v>0</v>
      </c>
      <c r="N23" s="41"/>
      <c r="O23" s="37" t="e">
        <f>SUM(B23:N23)</f>
        <v>#REF!</v>
      </c>
    </row>
    <row r="24" spans="1:15" ht="15.75" thickBot="1">
      <c r="A24" s="30"/>
      <c r="B24" s="32">
        <f t="shared" ref="B24:G24" si="2">SUM(B20:B23)</f>
        <v>386</v>
      </c>
      <c r="C24" s="32">
        <f t="shared" si="2"/>
        <v>303</v>
      </c>
      <c r="D24" s="32">
        <f t="shared" si="2"/>
        <v>295</v>
      </c>
      <c r="E24" s="32">
        <f t="shared" si="2"/>
        <v>262</v>
      </c>
      <c r="F24" s="32">
        <f t="shared" si="2"/>
        <v>252</v>
      </c>
      <c r="G24" s="32">
        <f t="shared" si="2"/>
        <v>397</v>
      </c>
      <c r="H24" s="32">
        <f t="shared" ref="H24:M24" si="3">SUM(H20:H23)</f>
        <v>406</v>
      </c>
      <c r="I24" s="32">
        <f t="shared" si="3"/>
        <v>299</v>
      </c>
      <c r="J24" s="32" t="e">
        <f t="shared" si="3"/>
        <v>#REF!</v>
      </c>
      <c r="K24" s="32">
        <f t="shared" si="3"/>
        <v>0</v>
      </c>
      <c r="L24" s="32">
        <f t="shared" si="3"/>
        <v>0</v>
      </c>
      <c r="M24" s="32">
        <f t="shared" si="3"/>
        <v>0</v>
      </c>
      <c r="O24" s="32" t="e">
        <f>SUM(B24:N24)</f>
        <v>#REF!</v>
      </c>
    </row>
    <row r="25" spans="1:15">
      <c r="A25" s="3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41"/>
    </row>
    <row r="26" spans="1:15">
      <c r="A26" s="70"/>
      <c r="B26" s="71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</row>
    <row r="27" spans="1:15" ht="15.75" thickBo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</row>
    <row r="28" spans="1:15" ht="16.5" thickBot="1">
      <c r="B28" s="716" t="s">
        <v>401</v>
      </c>
      <c r="C28" s="717"/>
      <c r="D28" s="717"/>
      <c r="E28" s="717"/>
      <c r="F28" s="717"/>
      <c r="G28" s="717"/>
      <c r="H28" s="717"/>
      <c r="I28" s="717"/>
      <c r="J28" s="717"/>
      <c r="K28" s="717"/>
      <c r="L28" s="717"/>
      <c r="M28" s="721"/>
      <c r="O28" s="267" t="s">
        <v>139</v>
      </c>
    </row>
    <row r="29" spans="1:15" ht="15.75" thickBot="1">
      <c r="A29" s="33"/>
      <c r="B29" s="269" t="s">
        <v>126</v>
      </c>
      <c r="C29" s="269" t="s">
        <v>127</v>
      </c>
      <c r="D29" s="269" t="s">
        <v>128</v>
      </c>
      <c r="E29" s="269" t="s">
        <v>129</v>
      </c>
      <c r="F29" s="269" t="s">
        <v>130</v>
      </c>
      <c r="G29" s="269" t="s">
        <v>131</v>
      </c>
      <c r="H29" s="269" t="s">
        <v>132</v>
      </c>
      <c r="I29" s="270" t="s">
        <v>133</v>
      </c>
      <c r="J29" s="270" t="s">
        <v>134</v>
      </c>
      <c r="K29" s="270" t="s">
        <v>135</v>
      </c>
      <c r="L29" s="270" t="s">
        <v>136</v>
      </c>
      <c r="M29" s="270" t="s">
        <v>137</v>
      </c>
      <c r="O29" s="55" t="s">
        <v>2</v>
      </c>
    </row>
    <row r="30" spans="1:15" ht="15.75" thickBot="1">
      <c r="A30" s="277" t="s">
        <v>142</v>
      </c>
      <c r="B30" s="50">
        <f>+'GRAFICAS PRIM SEM GR'!F97</f>
        <v>61</v>
      </c>
      <c r="C30" s="50">
        <f>+'GRAFICAS PRIM SEM GR'!G97</f>
        <v>60</v>
      </c>
      <c r="D30" s="73">
        <f>+'GRAFICAS PRIM SEM GR'!H97</f>
        <v>61</v>
      </c>
      <c r="E30" s="73">
        <f>+'GRAFICAS PRIM SEM GR'!$I$97</f>
        <v>37</v>
      </c>
      <c r="F30" s="72">
        <f>+'ACUM-MAYO'!B54</f>
        <v>49</v>
      </c>
      <c r="G30" s="72">
        <f>+'GRAFICAS PRIM SEM GR'!K97</f>
        <v>76</v>
      </c>
      <c r="H30" s="5">
        <f>+'ACUM-JULIO'!B57</f>
        <v>8</v>
      </c>
      <c r="I30" s="74">
        <f>+'ACUM-AGOSTO'!B58</f>
        <v>101</v>
      </c>
      <c r="J30" s="75" t="e">
        <f>+#REF!</f>
        <v>#REF!</v>
      </c>
      <c r="K30" s="76">
        <f>+'ACUM-OCTUBRE'!B53</f>
        <v>0</v>
      </c>
      <c r="L30" s="77">
        <f>+'ACUM-NOVIEMBRE'!B56</f>
        <v>0</v>
      </c>
      <c r="M30" s="78">
        <f>+'ACUM-DICIEMBRE'!B52</f>
        <v>0</v>
      </c>
      <c r="O30" s="37" t="e">
        <f t="shared" ref="O30:O36" si="4">SUM(B30:N30)</f>
        <v>#REF!</v>
      </c>
    </row>
    <row r="31" spans="1:15" ht="25.5" thickBot="1">
      <c r="A31" s="277" t="s">
        <v>143</v>
      </c>
      <c r="B31" s="50">
        <f>+'GRAFICAS PRIM SEM GR'!F98</f>
        <v>83</v>
      </c>
      <c r="C31" s="50">
        <f>+'GRAFICAS PRIM SEM GR'!G98</f>
        <v>84</v>
      </c>
      <c r="D31" s="73">
        <f>+'GRAFICAS PRIM SEM GR'!H98</f>
        <v>91</v>
      </c>
      <c r="E31" s="45">
        <f>+'GRAFICAS PRIM SEM GR'!$I$98</f>
        <v>110</v>
      </c>
      <c r="F31" s="46">
        <f>+'ACUM-MAYO'!B55</f>
        <v>68</v>
      </c>
      <c r="G31" s="72">
        <f>+'GRAFICAS PRIM SEM GR'!K98</f>
        <v>188</v>
      </c>
      <c r="H31" s="5">
        <f>+'ACUM-JULIO'!B58</f>
        <v>65</v>
      </c>
      <c r="I31" s="74">
        <f>+'ACUM-AGOSTO'!B59</f>
        <v>67</v>
      </c>
      <c r="J31" s="75" t="e">
        <f>+#REF!</f>
        <v>#REF!</v>
      </c>
      <c r="K31" s="76">
        <f>+'ACUM-OCTUBRE'!B54</f>
        <v>0</v>
      </c>
      <c r="L31" s="77">
        <f>+'ACUM-NOVIEMBRE'!B57</f>
        <v>0</v>
      </c>
      <c r="M31" s="78">
        <f>+'ACUM-DICIEMBRE'!B53</f>
        <v>0</v>
      </c>
      <c r="O31" s="37" t="e">
        <f t="shared" si="4"/>
        <v>#REF!</v>
      </c>
    </row>
    <row r="32" spans="1:15" ht="15.75" thickBot="1">
      <c r="A32" s="277" t="s">
        <v>16</v>
      </c>
      <c r="B32" s="50">
        <f>+'GRAFICAS PRIM SEM GR'!F99</f>
        <v>21</v>
      </c>
      <c r="C32" s="50">
        <f>+'GRAFICAS PRIM SEM GR'!G99</f>
        <v>26</v>
      </c>
      <c r="D32" s="73">
        <f>+'GRAFICAS PRIM SEM GR'!H99</f>
        <v>27</v>
      </c>
      <c r="E32" s="45">
        <f>+'GRAFICAS PRIM SEM GR'!$I$99</f>
        <v>17</v>
      </c>
      <c r="F32" s="46">
        <f>+'ACUM-MAYO'!B60</f>
        <v>5</v>
      </c>
      <c r="G32" s="72">
        <f>+'GRAFICAS PRIM SEM GR'!K99</f>
        <v>21</v>
      </c>
      <c r="H32" s="5">
        <f>+'ACUM-JULIO'!B60</f>
        <v>128</v>
      </c>
      <c r="I32" s="74">
        <f>+'ACUM-AGOSTO'!B61</f>
        <v>20</v>
      </c>
      <c r="J32" s="75" t="e">
        <f>+#REF!</f>
        <v>#REF!</v>
      </c>
      <c r="K32" s="76">
        <f>+'ACUM-OCTUBRE'!B56</f>
        <v>0</v>
      </c>
      <c r="L32" s="77">
        <f>+'ACUM-NOVIEMBRE'!B59</f>
        <v>0</v>
      </c>
      <c r="M32" s="78">
        <f>+'ACUM-DICIEMBRE'!B55</f>
        <v>0</v>
      </c>
      <c r="O32" s="37" t="e">
        <f t="shared" si="4"/>
        <v>#REF!</v>
      </c>
    </row>
    <row r="33" spans="1:18" ht="15.75" thickBot="1">
      <c r="A33" s="277" t="s">
        <v>474</v>
      </c>
      <c r="B33" s="50">
        <f>+'GRAFICAS PRIM SEM GR'!F100</f>
        <v>13</v>
      </c>
      <c r="C33" s="50">
        <f>+'GRAFICAS PRIM SEM GR'!G100</f>
        <v>11</v>
      </c>
      <c r="D33" s="73">
        <f>+'GRAFICAS PRIM SEM GR'!H100</f>
        <v>11</v>
      </c>
      <c r="E33" s="45">
        <f>+'GRAFICAS PRIM SEM GR'!$I$100</f>
        <v>10</v>
      </c>
      <c r="F33" s="46">
        <f>+'ACUM-MAYO'!B62</f>
        <v>1</v>
      </c>
      <c r="G33" s="72">
        <f>+'GRAFICAS PRIM SEM GR'!K100</f>
        <v>4</v>
      </c>
      <c r="H33" s="5">
        <f>+'ACUM-JULIO'!B65</f>
        <v>24</v>
      </c>
      <c r="I33" s="74">
        <f>+'ACUM-AGOSTO'!B67</f>
        <v>6</v>
      </c>
      <c r="J33" s="75" t="e">
        <f>+#REF!</f>
        <v>#REF!</v>
      </c>
      <c r="K33" s="45">
        <f>+'ACUM-OCTUBRE'!B62</f>
        <v>0</v>
      </c>
      <c r="L33" s="77">
        <f>+'ACUM-NOVIEMBRE'!B64</f>
        <v>0</v>
      </c>
      <c r="M33" s="78">
        <f>+'ACUM-DICIEMBRE'!B61</f>
        <v>0</v>
      </c>
      <c r="O33" s="37" t="e">
        <f t="shared" si="4"/>
        <v>#REF!</v>
      </c>
    </row>
    <row r="34" spans="1:18" ht="15.75" thickBot="1">
      <c r="A34" s="277" t="s">
        <v>478</v>
      </c>
      <c r="B34" s="50">
        <f>+'GRAFICAS PRIM SEM GR'!F101</f>
        <v>75</v>
      </c>
      <c r="C34" s="50">
        <f>+'GRAFICAS PRIM SEM GR'!G101</f>
        <v>61</v>
      </c>
      <c r="D34" s="73">
        <f>+'GRAFICAS PRIM SEM GR'!H101</f>
        <v>49</v>
      </c>
      <c r="E34" s="45">
        <f>+'GRAFICAS PRIM SEM GR'!$I$101</f>
        <v>39</v>
      </c>
      <c r="F34" s="46">
        <f>+'ACUM-MAYO'!B53</f>
        <v>0</v>
      </c>
      <c r="G34" s="72">
        <f>+'GRAFICAS PRIM SEM GR'!K101</f>
        <v>58</v>
      </c>
      <c r="H34" s="5">
        <f>+'ACUM-JULIO'!B56</f>
        <v>2</v>
      </c>
      <c r="I34" s="74">
        <f>+'ACUM-AGOSTO'!B55</f>
        <v>4</v>
      </c>
      <c r="J34" s="75" t="e">
        <f>+#REF!</f>
        <v>#REF!</v>
      </c>
      <c r="K34" s="76">
        <f>+'ACUM-OCTUBRE'!B51</f>
        <v>0</v>
      </c>
      <c r="L34" s="77">
        <f>+'ACUM-NOVIEMBRE'!B55</f>
        <v>0</v>
      </c>
      <c r="M34" s="78">
        <f>+'ACUM-DICIEMBRE'!B51</f>
        <v>0</v>
      </c>
      <c r="O34" s="37" t="e">
        <f t="shared" si="4"/>
        <v>#REF!</v>
      </c>
    </row>
    <row r="35" spans="1:18" ht="15.75" thickBot="1">
      <c r="A35" s="277" t="s">
        <v>12</v>
      </c>
      <c r="B35" s="50">
        <f>+'GRAFICAS PRIM SEM GR'!F102</f>
        <v>11</v>
      </c>
      <c r="C35" s="50">
        <f>+'GRAFICAS PRIM SEM GR'!G102</f>
        <v>4</v>
      </c>
      <c r="D35" s="73">
        <f>+'GRAFICAS PRIM SEM GR'!H102</f>
        <v>1</v>
      </c>
      <c r="E35" s="45">
        <f>+'GRAFICAS PRIM SEM GR'!I102</f>
        <v>2</v>
      </c>
      <c r="F35" s="46">
        <f>+'ACUM-MAYO'!B52</f>
        <v>50</v>
      </c>
      <c r="G35" s="72">
        <f>+'GRAFICAS PRIM SEM GR'!K102</f>
        <v>3</v>
      </c>
      <c r="H35" s="5">
        <f>+'ACUM-JULIO'!B55</f>
        <v>15</v>
      </c>
      <c r="I35" s="74">
        <f>+'ACUM-AGOSTO'!B54</f>
        <v>3</v>
      </c>
      <c r="J35" s="75" t="e">
        <f>+#REF!</f>
        <v>#REF!</v>
      </c>
      <c r="K35" s="76">
        <f>+'ACUM-OCTUBRE'!B50</f>
        <v>0</v>
      </c>
      <c r="L35" s="77">
        <f>+'ACUM-NOVIEMBRE'!B54</f>
        <v>0</v>
      </c>
      <c r="M35" s="78">
        <f>+'ACUM-DICIEMBRE'!B50</f>
        <v>0</v>
      </c>
      <c r="O35" s="37" t="e">
        <f t="shared" si="4"/>
        <v>#REF!</v>
      </c>
    </row>
    <row r="36" spans="1:18" ht="25.5" thickBot="1">
      <c r="A36" s="277" t="s">
        <v>459</v>
      </c>
      <c r="B36" s="50">
        <f>+'GRAFICAS PRIM SEM GR'!F103</f>
        <v>90</v>
      </c>
      <c r="C36" s="50">
        <f>+'GRAFICAS PRIM SEM GR'!G103</f>
        <v>21</v>
      </c>
      <c r="D36" s="73">
        <f>+'GRAFICAS PRIM SEM GR'!H103</f>
        <v>25</v>
      </c>
      <c r="E36" s="45">
        <f>+'GRAFICAS PRIM SEM GR'!I103</f>
        <v>18</v>
      </c>
      <c r="F36" s="46">
        <f>+'ACUM-MAYO'!B49</f>
        <v>6</v>
      </c>
      <c r="G36" s="72">
        <f>+'GRAFICAS PRIM SEM GR'!K103</f>
        <v>10</v>
      </c>
      <c r="H36" s="5">
        <f>+'ACUM-JULIO'!B53</f>
        <v>0</v>
      </c>
      <c r="I36" s="74">
        <f>+'ACUM-AGOSTO'!B52</f>
        <v>0</v>
      </c>
      <c r="J36" s="75" t="e">
        <f>+#REF!</f>
        <v>#REF!</v>
      </c>
      <c r="K36" s="76">
        <f>+'ACUM-OCTUBRE'!B48</f>
        <v>0</v>
      </c>
      <c r="L36" s="77">
        <f>+'ACUM-NOVIEMBRE'!B53</f>
        <v>0</v>
      </c>
      <c r="M36" s="78">
        <f>+'ACUM-DICIEMBRE'!B48</f>
        <v>0</v>
      </c>
      <c r="O36" s="37" t="e">
        <f t="shared" si="4"/>
        <v>#REF!</v>
      </c>
    </row>
    <row r="37" spans="1:18" ht="15.75" thickBot="1">
      <c r="A37" s="277" t="s">
        <v>145</v>
      </c>
      <c r="B37" s="50">
        <f>+'GRAFICAS PRIM SEM GR'!F104</f>
        <v>32</v>
      </c>
      <c r="C37" s="50">
        <f>+'GRAFICAS PRIM SEM GR'!G104</f>
        <v>39</v>
      </c>
      <c r="D37" s="73">
        <f>+'GRAFICAS PRIM SEM GR'!H104</f>
        <v>30</v>
      </c>
      <c r="E37" s="79">
        <f>+'GRAFICAS PRIM SEM GR'!I104</f>
        <v>27</v>
      </c>
      <c r="F37" s="79">
        <v>0</v>
      </c>
      <c r="G37" s="72">
        <f>+'GRAFICAS PRIM SEM GR'!K104</f>
        <v>37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O37" s="37">
        <f>SUM(B37:N37)</f>
        <v>165</v>
      </c>
    </row>
    <row r="38" spans="1:18" ht="15.75" thickBot="1"/>
    <row r="39" spans="1:18" ht="16.5" thickBot="1">
      <c r="B39" s="32">
        <f>SUM(B30:B38)</f>
        <v>386</v>
      </c>
      <c r="C39" s="32">
        <f t="shared" ref="C39:M39" si="5">SUM(C30:C38)</f>
        <v>306</v>
      </c>
      <c r="D39" s="32">
        <f t="shared" si="5"/>
        <v>295</v>
      </c>
      <c r="E39" s="32">
        <f t="shared" si="5"/>
        <v>260</v>
      </c>
      <c r="F39" s="32">
        <f t="shared" si="5"/>
        <v>179</v>
      </c>
      <c r="G39" s="32">
        <f t="shared" si="5"/>
        <v>397</v>
      </c>
      <c r="H39" s="47">
        <f>SUM(H30:H38)</f>
        <v>242</v>
      </c>
      <c r="I39" s="47">
        <f t="shared" si="5"/>
        <v>201</v>
      </c>
      <c r="J39" s="47" t="e">
        <f t="shared" si="5"/>
        <v>#REF!</v>
      </c>
      <c r="K39" s="47">
        <f t="shared" si="5"/>
        <v>0</v>
      </c>
      <c r="L39" s="47">
        <f>SUM(L30:L38)</f>
        <v>0</v>
      </c>
      <c r="M39" s="47">
        <f t="shared" si="5"/>
        <v>0</v>
      </c>
      <c r="N39" s="497"/>
      <c r="O39" s="32" t="e">
        <f>SUM(O30:O38)</f>
        <v>#REF!</v>
      </c>
    </row>
    <row r="42" spans="1:18" ht="15.75" thickBot="1">
      <c r="P42" s="122"/>
      <c r="Q42" s="122"/>
    </row>
    <row r="43" spans="1:18" ht="16.5" thickBot="1">
      <c r="B43" s="716" t="s">
        <v>402</v>
      </c>
      <c r="C43" s="717"/>
      <c r="D43" s="717"/>
      <c r="E43" s="717"/>
      <c r="F43" s="717"/>
      <c r="G43" s="717"/>
      <c r="H43" s="717"/>
      <c r="I43" s="717"/>
      <c r="J43" s="717"/>
      <c r="K43" s="717"/>
      <c r="L43" s="717"/>
      <c r="M43" s="717"/>
      <c r="O43" s="267" t="s">
        <v>139</v>
      </c>
      <c r="P43" s="497"/>
      <c r="Q43" s="497"/>
      <c r="R43" s="497"/>
    </row>
    <row r="44" spans="1:18" ht="15.75" thickBot="1">
      <c r="A44" s="33"/>
      <c r="B44" s="269" t="s">
        <v>126</v>
      </c>
      <c r="C44" s="270" t="s">
        <v>127</v>
      </c>
      <c r="D44" s="270" t="s">
        <v>128</v>
      </c>
      <c r="E44" s="270" t="s">
        <v>129</v>
      </c>
      <c r="F44" s="270" t="s">
        <v>130</v>
      </c>
      <c r="G44" s="270" t="s">
        <v>131</v>
      </c>
      <c r="H44" s="269" t="s">
        <v>132</v>
      </c>
      <c r="I44" s="270" t="s">
        <v>133</v>
      </c>
      <c r="J44" s="270" t="s">
        <v>134</v>
      </c>
      <c r="K44" s="270" t="s">
        <v>135</v>
      </c>
      <c r="L44" s="270" t="s">
        <v>136</v>
      </c>
      <c r="M44" s="270" t="s">
        <v>137</v>
      </c>
      <c r="N44" s="271"/>
      <c r="O44" s="55" t="s">
        <v>2</v>
      </c>
      <c r="P44" s="497"/>
      <c r="Q44" s="497"/>
      <c r="R44" s="497"/>
    </row>
    <row r="45" spans="1:18" ht="15.75" thickBot="1">
      <c r="A45" s="273" t="s">
        <v>20</v>
      </c>
      <c r="B45" s="80">
        <f>+'ACUM-ENERO'!C66</f>
        <v>3</v>
      </c>
      <c r="C45" s="80">
        <f>+'ACUM-FEBRERO'!B73</f>
        <v>6</v>
      </c>
      <c r="D45" s="81">
        <v>2</v>
      </c>
      <c r="E45" s="81">
        <f>+'ACUM-ABRIL'!B80</f>
        <v>0</v>
      </c>
      <c r="F45" s="81">
        <f>+'ACUM-MAYO'!B73</f>
        <v>56</v>
      </c>
      <c r="G45" s="81">
        <f>+'ACUM-JUNIO'!B79</f>
        <v>0</v>
      </c>
      <c r="H45" s="42">
        <f>+'ACUM-JULIO'!B82</f>
        <v>0</v>
      </c>
      <c r="I45" s="82">
        <f>+'ACUM-AGOSTO'!B82</f>
        <v>58</v>
      </c>
      <c r="J45" s="42" t="e">
        <f>+#REF!</f>
        <v>#REF!</v>
      </c>
      <c r="K45" s="42">
        <f>+'ACUM-OCTUBRE'!B76</f>
        <v>0</v>
      </c>
      <c r="L45" s="42">
        <f>+'ACUM-NOVIEMBRE'!B80</f>
        <v>0</v>
      </c>
      <c r="M45" s="42">
        <f>+'ACUM-DICIEMBRE'!B70</f>
        <v>0</v>
      </c>
      <c r="O45" s="37" t="e">
        <f t="shared" ref="O45:O52" si="6">SUM(B45:N45)</f>
        <v>#REF!</v>
      </c>
      <c r="P45" s="497"/>
      <c r="Q45" s="497"/>
      <c r="R45" s="497"/>
    </row>
    <row r="46" spans="1:18" ht="15.75" thickBot="1">
      <c r="A46" s="274" t="s">
        <v>197</v>
      </c>
      <c r="B46" s="80">
        <f>+'ACUM-ENERO'!C67</f>
        <v>0</v>
      </c>
      <c r="C46" s="80">
        <f>+'ACUM-FEBRERO'!B75</f>
        <v>1</v>
      </c>
      <c r="D46" s="81">
        <v>1</v>
      </c>
      <c r="E46" s="44">
        <f>+'ACUM-ABRIL'!B81</f>
        <v>0</v>
      </c>
      <c r="F46" s="44">
        <f>+'ACUM-MAYO'!B74</f>
        <v>49</v>
      </c>
      <c r="G46" s="44">
        <f>+'ACUM-JUNIO'!B80</f>
        <v>0</v>
      </c>
      <c r="H46" s="83">
        <f>+'ACUM-JULIO'!B83</f>
        <v>0</v>
      </c>
      <c r="I46" s="82">
        <f>+'ACUM-AGOSTO'!B83</f>
        <v>0</v>
      </c>
      <c r="J46" s="84" t="e">
        <f>+#REF!</f>
        <v>#REF!</v>
      </c>
      <c r="K46" s="85">
        <f>+'ACUM-OCTUBRE'!B77</f>
        <v>0</v>
      </c>
      <c r="L46" s="86">
        <f>+'ACUM-NOVIEMBRE'!B82</f>
        <v>0</v>
      </c>
      <c r="M46" s="87">
        <f>+'ACUM-DICIEMBRE'!B72</f>
        <v>0</v>
      </c>
      <c r="O46" s="37" t="e">
        <f t="shared" si="6"/>
        <v>#REF!</v>
      </c>
      <c r="P46" s="497"/>
      <c r="Q46" s="497"/>
      <c r="R46" s="497"/>
    </row>
    <row r="47" spans="1:18" ht="15.75" thickBot="1">
      <c r="A47" s="275" t="s">
        <v>21</v>
      </c>
      <c r="B47" s="80">
        <f>+'ACUM-ENERO'!C68</f>
        <v>135</v>
      </c>
      <c r="C47" s="80">
        <f>+'ACUM-FEBRERO'!B72</f>
        <v>64</v>
      </c>
      <c r="D47" s="42">
        <v>99</v>
      </c>
      <c r="E47" s="44">
        <f>+'ACUM-ABRIL'!B82</f>
        <v>260</v>
      </c>
      <c r="F47" s="44">
        <f>+'ACUM-MAYO'!B75</f>
        <v>3</v>
      </c>
      <c r="G47" s="44">
        <f>+'ACUM-JUNIO'!B81</f>
        <v>95</v>
      </c>
      <c r="H47" s="83">
        <f>+'ACUM-JULIO'!B84</f>
        <v>0</v>
      </c>
      <c r="I47" s="82">
        <f>+'ACUM-AGOSTO'!B84</f>
        <v>0</v>
      </c>
      <c r="J47" s="84" t="e">
        <f>+#REF!</f>
        <v>#REF!</v>
      </c>
      <c r="K47" s="85">
        <f>+'ACUM-OCTUBRE'!B78</f>
        <v>0</v>
      </c>
      <c r="L47" s="86">
        <f>+'ACUM-NOVIEMBRE'!B83</f>
        <v>0</v>
      </c>
      <c r="M47" s="87">
        <f>+'ACUM-DICIEMBRE'!B73</f>
        <v>0</v>
      </c>
      <c r="O47" s="37" t="e">
        <f t="shared" si="6"/>
        <v>#REF!</v>
      </c>
      <c r="P47" s="497"/>
      <c r="Q47" s="497"/>
      <c r="R47" s="497"/>
    </row>
    <row r="48" spans="1:18" ht="15.75" thickBot="1">
      <c r="A48" s="275" t="s">
        <v>22</v>
      </c>
      <c r="B48" s="80">
        <f>+'ACUM-ENERO'!C69</f>
        <v>50</v>
      </c>
      <c r="C48" s="80">
        <f>+'ACUM-FEBRERO'!B71</f>
        <v>71</v>
      </c>
      <c r="D48" s="42">
        <v>51</v>
      </c>
      <c r="E48" s="44">
        <f>+'ACUM-ABRIL'!B79</f>
        <v>0</v>
      </c>
      <c r="F48" s="44">
        <f>+'ACUM-MAYO'!B72</f>
        <v>0</v>
      </c>
      <c r="G48" s="44">
        <f>+'ACUM-JUNIO'!B82</f>
        <v>77</v>
      </c>
      <c r="H48" s="83">
        <f>+'ACUM-JULIO'!B81</f>
        <v>0</v>
      </c>
      <c r="I48" s="82">
        <f>+'ACUM-AGOSTO'!B81</f>
        <v>62</v>
      </c>
      <c r="J48" s="84" t="e">
        <f>+#REF!</f>
        <v>#REF!</v>
      </c>
      <c r="K48" s="42">
        <f>+'ACUM-OCTUBRE'!B75</f>
        <v>0</v>
      </c>
      <c r="L48" s="86">
        <f>+'ACUM-NOVIEMBRE'!B79</f>
        <v>0</v>
      </c>
      <c r="M48" s="87">
        <f>+'ACUM-DICIEMBRE'!B69</f>
        <v>0</v>
      </c>
      <c r="O48" s="37" t="e">
        <f t="shared" si="6"/>
        <v>#REF!</v>
      </c>
      <c r="P48" s="497"/>
      <c r="Q48" s="497"/>
      <c r="R48" s="497"/>
    </row>
    <row r="49" spans="1:18" ht="15.75" thickBot="1">
      <c r="A49" s="275" t="s">
        <v>23</v>
      </c>
      <c r="B49" s="80">
        <f>+'ACUM-ENERO'!C70</f>
        <v>5</v>
      </c>
      <c r="C49" s="80">
        <f>+'ACUM-FEBRERO'!B74</f>
        <v>4</v>
      </c>
      <c r="D49" s="42">
        <v>5</v>
      </c>
      <c r="E49" s="42">
        <v>0</v>
      </c>
      <c r="F49" s="42">
        <v>0</v>
      </c>
      <c r="G49" s="44">
        <f>+'ACUM-JUNIO'!B83</f>
        <v>26</v>
      </c>
      <c r="H49" s="42">
        <v>0</v>
      </c>
      <c r="I49" s="42">
        <v>0</v>
      </c>
      <c r="J49" s="42">
        <v>0</v>
      </c>
      <c r="K49" s="44">
        <v>0</v>
      </c>
      <c r="L49" s="44">
        <v>0</v>
      </c>
      <c r="M49" s="44">
        <v>0</v>
      </c>
      <c r="O49" s="37">
        <f t="shared" si="6"/>
        <v>40</v>
      </c>
      <c r="P49" s="497"/>
      <c r="Q49" s="497"/>
      <c r="R49" s="497"/>
    </row>
    <row r="50" spans="1:18" ht="15.75" thickBot="1">
      <c r="A50" s="275" t="s">
        <v>196</v>
      </c>
      <c r="B50" s="80">
        <f>+'ACUM-ENERO'!C71</f>
        <v>1</v>
      </c>
      <c r="C50" s="80">
        <f>+'ACUM-FEBRERO'!B89</f>
        <v>0</v>
      </c>
      <c r="D50" s="42">
        <f>+'ACUM-MARZO'!B75</f>
        <v>0</v>
      </c>
      <c r="E50" s="44">
        <f>+'ACUM-ABRIL'!B83</f>
        <v>0</v>
      </c>
      <c r="F50" s="44">
        <f>+'ACUM-MAYO'!B76</f>
        <v>1</v>
      </c>
      <c r="G50" s="44">
        <f>+'ACUM-JUNIO'!B84</f>
        <v>3</v>
      </c>
      <c r="H50" s="83">
        <f>+'ACUM-JULIO'!B86</f>
        <v>80</v>
      </c>
      <c r="I50" s="82">
        <f>+'ACUM-AGOSTO'!B86</f>
        <v>0</v>
      </c>
      <c r="J50" s="84" t="e">
        <f>+#REF!</f>
        <v>#REF!</v>
      </c>
      <c r="K50" s="85">
        <f>+'ACUM-OCTUBRE'!B80</f>
        <v>0</v>
      </c>
      <c r="L50" s="86">
        <f>+'ACUM-NOVIEMBRE'!B84</f>
        <v>0</v>
      </c>
      <c r="M50" s="87">
        <f>+'ACUM-DICIEMBRE'!B74</f>
        <v>0</v>
      </c>
      <c r="O50" s="37" t="e">
        <f t="shared" si="6"/>
        <v>#REF!</v>
      </c>
      <c r="P50" s="497"/>
      <c r="Q50" s="497"/>
      <c r="R50" s="497"/>
    </row>
    <row r="51" spans="1:18" ht="15.75" thickBot="1">
      <c r="A51" s="276" t="s">
        <v>24</v>
      </c>
      <c r="B51" s="80">
        <f>+'ACUM-ENERO'!C72</f>
        <v>192</v>
      </c>
      <c r="C51" s="80">
        <f>+'ACUM-FEBRERO'!B70</f>
        <v>160</v>
      </c>
      <c r="D51" s="39">
        <f>+'ACUM-MARZO'!B69</f>
        <v>137</v>
      </c>
      <c r="E51" s="44">
        <f>+'ACUM-ABRIL'!B85</f>
        <v>0</v>
      </c>
      <c r="F51" s="44">
        <f>+'ACUM-MAYO'!B77</f>
        <v>143</v>
      </c>
      <c r="G51" s="44">
        <f>+'ACUM-JUNIO'!B85</f>
        <v>196</v>
      </c>
      <c r="H51" s="83">
        <f>+'ACUM-JULIO'!B87</f>
        <v>1</v>
      </c>
      <c r="I51" s="82">
        <f>+'ACUM-AGOSTO'!B87</f>
        <v>298</v>
      </c>
      <c r="J51" s="84" t="e">
        <f>+#REF!</f>
        <v>#REF!</v>
      </c>
      <c r="K51" s="85">
        <f>+'ACUM-OCTUBRE'!B81</f>
        <v>0</v>
      </c>
      <c r="L51" s="86">
        <f>+'ACUM-NOVIEMBRE'!B85</f>
        <v>0</v>
      </c>
      <c r="M51" s="87">
        <f>+'ACUM-DICIEMBRE'!B75</f>
        <v>0</v>
      </c>
      <c r="O51" s="37" t="e">
        <f t="shared" si="6"/>
        <v>#REF!</v>
      </c>
      <c r="P51" s="497"/>
      <c r="Q51" s="497"/>
      <c r="R51" s="497"/>
    </row>
    <row r="52" spans="1:18" ht="16.5" thickBot="1">
      <c r="B52" s="32">
        <f t="shared" ref="B52:M52" si="7">SUM(B45:B51)</f>
        <v>386</v>
      </c>
      <c r="C52" s="32">
        <f t="shared" si="7"/>
        <v>306</v>
      </c>
      <c r="D52" s="32">
        <f t="shared" si="7"/>
        <v>295</v>
      </c>
      <c r="E52" s="32">
        <f t="shared" si="7"/>
        <v>260</v>
      </c>
      <c r="F52" s="32">
        <f t="shared" si="7"/>
        <v>252</v>
      </c>
      <c r="G52" s="32">
        <f t="shared" si="7"/>
        <v>397</v>
      </c>
      <c r="H52" s="47">
        <f t="shared" si="7"/>
        <v>81</v>
      </c>
      <c r="I52" s="47">
        <f t="shared" si="7"/>
        <v>418</v>
      </c>
      <c r="J52" s="47" t="e">
        <f t="shared" si="7"/>
        <v>#REF!</v>
      </c>
      <c r="K52" s="47">
        <f t="shared" si="7"/>
        <v>0</v>
      </c>
      <c r="L52" s="47">
        <f t="shared" si="7"/>
        <v>0</v>
      </c>
      <c r="M52" s="47">
        <f t="shared" si="7"/>
        <v>0</v>
      </c>
      <c r="O52" s="32" t="e">
        <f t="shared" si="6"/>
        <v>#REF!</v>
      </c>
      <c r="P52" s="122"/>
      <c r="Q52" s="122"/>
      <c r="R52" s="122"/>
    </row>
    <row r="53" spans="1:18">
      <c r="P53" s="122"/>
      <c r="Q53" s="122"/>
      <c r="R53" s="122"/>
    </row>
    <row r="54" spans="1:18">
      <c r="P54" s="122"/>
      <c r="Q54" s="122"/>
      <c r="R54" s="122"/>
    </row>
    <row r="55" spans="1:18" ht="15.75" thickBot="1">
      <c r="Q55" s="122"/>
      <c r="R55" s="122"/>
    </row>
    <row r="56" spans="1:18" ht="16.5" thickBot="1">
      <c r="A56" s="66"/>
      <c r="B56" s="716" t="s">
        <v>403</v>
      </c>
      <c r="C56" s="717"/>
      <c r="D56" s="717"/>
      <c r="E56" s="717"/>
      <c r="F56" s="717"/>
      <c r="G56" s="717"/>
      <c r="H56" s="717"/>
      <c r="I56" s="717"/>
      <c r="J56" s="717"/>
      <c r="K56" s="717"/>
      <c r="L56" s="717"/>
      <c r="M56" s="717"/>
      <c r="O56" s="267" t="s">
        <v>139</v>
      </c>
    </row>
    <row r="57" spans="1:18" ht="15.75" thickBot="1">
      <c r="A57" s="30"/>
      <c r="B57" s="269" t="s">
        <v>126</v>
      </c>
      <c r="C57" s="270" t="s">
        <v>127</v>
      </c>
      <c r="D57" s="270" t="s">
        <v>128</v>
      </c>
      <c r="E57" s="270" t="s">
        <v>129</v>
      </c>
      <c r="F57" s="270" t="s">
        <v>130</v>
      </c>
      <c r="G57" s="270" t="s">
        <v>131</v>
      </c>
      <c r="H57" s="269" t="s">
        <v>132</v>
      </c>
      <c r="I57" s="270" t="s">
        <v>133</v>
      </c>
      <c r="J57" s="270" t="s">
        <v>134</v>
      </c>
      <c r="K57" s="270" t="s">
        <v>135</v>
      </c>
      <c r="L57" s="270" t="s">
        <v>136</v>
      </c>
      <c r="M57" s="270" t="s">
        <v>137</v>
      </c>
      <c r="O57" s="55" t="s">
        <v>2</v>
      </c>
    </row>
    <row r="58" spans="1:18" ht="15.75" thickBot="1">
      <c r="A58" s="272" t="s">
        <v>146</v>
      </c>
      <c r="B58" s="32">
        <f>+'ACUM-ENERO'!C37</f>
        <v>696</v>
      </c>
      <c r="C58" s="32">
        <f>+'GRAFICAS PRIM SEM GR'!G130</f>
        <v>633</v>
      </c>
      <c r="D58" s="32">
        <f>+'ACUM-MARZO'!B39</f>
        <v>566</v>
      </c>
      <c r="E58" s="32">
        <f>+'ACUM-ABRIL'!B48</f>
        <v>0</v>
      </c>
      <c r="F58" s="32">
        <f>+'ACUM-MAYO'!B45</f>
        <v>595</v>
      </c>
      <c r="G58" s="32">
        <f>+'ACUM-JUNIO'!B39</f>
        <v>397</v>
      </c>
      <c r="H58" s="32">
        <f>+'ACUM-JULIO'!B43</f>
        <v>0</v>
      </c>
      <c r="I58" s="32">
        <f>+'ACUM-AGOSTO'!B47</f>
        <v>0</v>
      </c>
      <c r="J58" s="32" t="e">
        <f>+#REF!</f>
        <v>#REF!</v>
      </c>
      <c r="K58" s="32">
        <f>+'ACUM-OCTUBRE'!B44</f>
        <v>0</v>
      </c>
      <c r="L58" s="32">
        <f>+'ACUM-NOVIEMBRE'!B49</f>
        <v>701</v>
      </c>
      <c r="M58" s="32">
        <f>+'ACUM-DICIEMBRE'!B43</f>
        <v>0</v>
      </c>
      <c r="O58" s="32" t="e">
        <f>SUM(B58:N58)</f>
        <v>#REF!</v>
      </c>
    </row>
    <row r="61" spans="1:18" ht="15.75" thickBot="1"/>
    <row r="62" spans="1:18" ht="16.5" customHeight="1" thickBot="1">
      <c r="A62" s="66"/>
      <c r="B62" s="718" t="s">
        <v>404</v>
      </c>
      <c r="C62" s="719"/>
      <c r="D62" s="719"/>
      <c r="E62" s="719"/>
      <c r="F62" s="719"/>
      <c r="G62" s="719"/>
      <c r="H62" s="719"/>
      <c r="I62" s="719"/>
      <c r="J62" s="719"/>
      <c r="K62" s="719"/>
      <c r="L62" s="719"/>
      <c r="M62" s="719"/>
      <c r="O62" s="267" t="s">
        <v>139</v>
      </c>
    </row>
    <row r="63" spans="1:18" ht="15.75" thickBot="1">
      <c r="A63" s="30"/>
      <c r="B63" s="269" t="s">
        <v>126</v>
      </c>
      <c r="C63" s="270" t="s">
        <v>127</v>
      </c>
      <c r="D63" s="270" t="s">
        <v>128</v>
      </c>
      <c r="E63" s="270" t="s">
        <v>129</v>
      </c>
      <c r="F63" s="270" t="s">
        <v>130</v>
      </c>
      <c r="G63" s="270" t="s">
        <v>131</v>
      </c>
      <c r="H63" s="269" t="s">
        <v>132</v>
      </c>
      <c r="I63" s="270" t="s">
        <v>133</v>
      </c>
      <c r="J63" s="270" t="s">
        <v>134</v>
      </c>
      <c r="K63" s="270" t="s">
        <v>135</v>
      </c>
      <c r="L63" s="270" t="s">
        <v>136</v>
      </c>
      <c r="M63" s="270" t="s">
        <v>137</v>
      </c>
      <c r="N63" s="271"/>
      <c r="O63" s="55" t="s">
        <v>2</v>
      </c>
    </row>
    <row r="64" spans="1:18" ht="15.75" thickBot="1">
      <c r="A64" s="272" t="s">
        <v>25</v>
      </c>
      <c r="B64" s="32">
        <f>+'ACUM-ENERO'!C82</f>
        <v>264</v>
      </c>
      <c r="C64" s="32">
        <f>+'GRAFICAS PRIM SEM GR'!H150</f>
        <v>357</v>
      </c>
      <c r="D64" s="32">
        <f>+'ACUM-MARZO'!B83</f>
        <v>379</v>
      </c>
      <c r="E64" s="32">
        <f>+'ACUM-ABRIL'!B100</f>
        <v>0</v>
      </c>
      <c r="F64" s="32">
        <f>+'ACUM-MAYO'!B96</f>
        <v>406</v>
      </c>
      <c r="G64" s="32">
        <f>+'ACUM-JUNIO'!B96</f>
        <v>316</v>
      </c>
      <c r="H64" s="32">
        <f>+'ACUM-JULIO'!B105</f>
        <v>0</v>
      </c>
      <c r="I64" s="32">
        <f>+'ACUM-AGOSTO'!B98</f>
        <v>0</v>
      </c>
      <c r="J64" s="32" t="e">
        <f>+#REF!</f>
        <v>#REF!</v>
      </c>
      <c r="K64" s="32">
        <f>+'ACUM-OCTUBRE'!B89</f>
        <v>0</v>
      </c>
      <c r="L64" s="32">
        <f>+'ACUM-NOVIEMBRE'!B93</f>
        <v>0</v>
      </c>
      <c r="M64" s="32">
        <f>+'ACUM-DICIEMBRE'!B83</f>
        <v>0</v>
      </c>
      <c r="O64" s="32" t="e">
        <f>SUM(B64:N64)</f>
        <v>#REF!</v>
      </c>
    </row>
    <row r="67" spans="1:15" ht="15.75" thickBot="1"/>
    <row r="68" spans="1:15" ht="16.5" thickBot="1">
      <c r="A68" s="66"/>
      <c r="B68" s="716" t="s">
        <v>405</v>
      </c>
      <c r="C68" s="717"/>
      <c r="D68" s="717"/>
      <c r="E68" s="717"/>
      <c r="F68" s="717"/>
      <c r="G68" s="717"/>
      <c r="H68" s="717"/>
      <c r="I68" s="717"/>
      <c r="J68" s="717"/>
      <c r="K68" s="717"/>
      <c r="L68" s="717"/>
      <c r="M68" s="717"/>
      <c r="O68" s="267" t="s">
        <v>139</v>
      </c>
    </row>
    <row r="69" spans="1:15" ht="15.75" thickBot="1">
      <c r="A69" s="30"/>
      <c r="B69" s="269" t="s">
        <v>126</v>
      </c>
      <c r="C69" s="270" t="s">
        <v>127</v>
      </c>
      <c r="D69" s="270" t="s">
        <v>128</v>
      </c>
      <c r="E69" s="270" t="s">
        <v>129</v>
      </c>
      <c r="F69" s="270" t="s">
        <v>130</v>
      </c>
      <c r="G69" s="270" t="s">
        <v>131</v>
      </c>
      <c r="H69" s="269" t="s">
        <v>132</v>
      </c>
      <c r="I69" s="270" t="s">
        <v>133</v>
      </c>
      <c r="J69" s="270" t="s">
        <v>134</v>
      </c>
      <c r="K69" s="270" t="s">
        <v>135</v>
      </c>
      <c r="L69" s="270" t="s">
        <v>136</v>
      </c>
      <c r="M69" s="270" t="s">
        <v>137</v>
      </c>
      <c r="O69" s="55" t="s">
        <v>2</v>
      </c>
    </row>
    <row r="70" spans="1:15" ht="15.75" thickBot="1">
      <c r="A70" s="272" t="s">
        <v>147</v>
      </c>
      <c r="B70" s="32">
        <f>+'GRAFICAS PRIM SEM GR'!G174</f>
        <v>4</v>
      </c>
      <c r="C70" s="32">
        <f>+'GRAFICAS PRIM SEM GR'!H174</f>
        <v>0</v>
      </c>
      <c r="D70" s="32">
        <f>+'GRAFICAS PRIM SEM GR'!I174</f>
        <v>5</v>
      </c>
      <c r="E70" s="32">
        <f>+'GRAFICAS PRIM SEM GR'!J174</f>
        <v>1</v>
      </c>
      <c r="F70" s="32">
        <f>+'GRAFICAS PRIM SEM GR'!K174</f>
        <v>3</v>
      </c>
      <c r="G70" s="32">
        <f>+'GRAFICAS PRIM SEM GR'!L174</f>
        <v>2</v>
      </c>
      <c r="H70" s="32">
        <f>+'ACUM-JULIO'!B109</f>
        <v>0</v>
      </c>
      <c r="I70" s="32">
        <f>+'ACUM-AGOSTO'!B102</f>
        <v>0</v>
      </c>
      <c r="J70" s="32" t="e">
        <f>+#REF!</f>
        <v>#REF!</v>
      </c>
      <c r="K70" s="32">
        <f>+'ACUM-OCTUBRE'!B93</f>
        <v>0</v>
      </c>
      <c r="L70" s="32">
        <f>+'ACUM-NOVIEMBRE'!B97</f>
        <v>0</v>
      </c>
      <c r="M70" s="32">
        <f>+'ACUM-DICIEMBRE'!B87</f>
        <v>0</v>
      </c>
      <c r="N70" s="122"/>
      <c r="O70" s="32">
        <v>15</v>
      </c>
    </row>
    <row r="71" spans="1:15">
      <c r="B71" s="122"/>
      <c r="C71" s="122"/>
      <c r="D71" s="462"/>
      <c r="E71" s="122"/>
      <c r="F71" s="122"/>
      <c r="G71" s="122"/>
      <c r="H71" s="122"/>
      <c r="I71" s="122"/>
      <c r="J71" s="122"/>
      <c r="K71" s="462"/>
      <c r="L71" s="462"/>
      <c r="M71" s="122"/>
      <c r="N71" s="122"/>
      <c r="O71" s="122"/>
    </row>
    <row r="72" spans="1:15" s="122" customFormat="1">
      <c r="A72" s="462"/>
    </row>
    <row r="73" spans="1:15" ht="15.75" thickBot="1"/>
    <row r="74" spans="1:15" ht="16.5" thickBot="1">
      <c r="A74" s="66"/>
      <c r="B74" s="716" t="s">
        <v>406</v>
      </c>
      <c r="C74" s="717"/>
      <c r="D74" s="717"/>
      <c r="E74" s="717"/>
      <c r="F74" s="717"/>
      <c r="G74" s="717"/>
      <c r="H74" s="717"/>
      <c r="I74" s="717"/>
      <c r="J74" s="717"/>
      <c r="K74" s="717"/>
      <c r="L74" s="717"/>
      <c r="M74" s="717"/>
      <c r="O74" s="267" t="s">
        <v>139</v>
      </c>
    </row>
    <row r="75" spans="1:15" ht="15.75" thickBot="1">
      <c r="A75" s="30"/>
      <c r="B75" s="269" t="s">
        <v>126</v>
      </c>
      <c r="C75" s="270" t="s">
        <v>127</v>
      </c>
      <c r="D75" s="270" t="s">
        <v>128</v>
      </c>
      <c r="E75" s="270" t="s">
        <v>129</v>
      </c>
      <c r="F75" s="270" t="s">
        <v>130</v>
      </c>
      <c r="G75" s="270" t="s">
        <v>131</v>
      </c>
      <c r="H75" s="269" t="s">
        <v>132</v>
      </c>
      <c r="I75" s="270" t="s">
        <v>133</v>
      </c>
      <c r="J75" s="270" t="s">
        <v>134</v>
      </c>
      <c r="K75" s="270" t="s">
        <v>135</v>
      </c>
      <c r="L75" s="270" t="s">
        <v>136</v>
      </c>
      <c r="M75" s="270" t="s">
        <v>137</v>
      </c>
      <c r="O75" s="55" t="s">
        <v>2</v>
      </c>
    </row>
    <row r="76" spans="1:15" ht="15.75" thickBot="1">
      <c r="A76" s="268" t="s">
        <v>28</v>
      </c>
      <c r="B76" s="43">
        <f>+'ACUM-ENERO'!C120</f>
        <v>314</v>
      </c>
      <c r="C76" s="43">
        <f>+'ACUM-FEBRERO'!B114</f>
        <v>246</v>
      </c>
      <c r="D76" s="43">
        <f>+'ACUM-MARZO'!B116</f>
        <v>241</v>
      </c>
      <c r="E76" s="43">
        <f>+'ACUM-ABRIL'!B127</f>
        <v>191</v>
      </c>
      <c r="F76" s="43">
        <f>+'ACUM-MAYO'!B146</f>
        <v>209</v>
      </c>
      <c r="G76" s="43">
        <f>+'ACUM-JUNIO'!B145</f>
        <v>242</v>
      </c>
      <c r="H76" s="43">
        <f>+'ACUM-JULIO'!B138</f>
        <v>0</v>
      </c>
      <c r="I76" s="43">
        <f>+'ACUM-AGOSTO'!B135</f>
        <v>0</v>
      </c>
      <c r="J76" s="43" t="e">
        <f>+#REF!</f>
        <v>#REF!</v>
      </c>
      <c r="K76" s="43">
        <f>+'ACUM-OCTUBRE'!B129</f>
        <v>0</v>
      </c>
      <c r="L76" s="43">
        <f>+'ACUM-NOVIEMBRE'!B102</f>
        <v>0</v>
      </c>
      <c r="M76" s="43">
        <f>+'ACUM-DICIEMBRE'!B92</f>
        <v>0</v>
      </c>
      <c r="O76" s="37" t="e">
        <f>SUM(B76:N76)</f>
        <v>#REF!</v>
      </c>
    </row>
    <row r="77" spans="1:15" ht="15.75" thickBot="1">
      <c r="A77" s="268" t="s">
        <v>29</v>
      </c>
      <c r="B77" s="43">
        <f>+'ACUM-ENERO'!C121</f>
        <v>59</v>
      </c>
      <c r="C77" s="530">
        <f>+'ACUM-FEBRERO'!B115</f>
        <v>49</v>
      </c>
      <c r="D77" s="541">
        <f>+'ACUM-MARZO'!B117</f>
        <v>43</v>
      </c>
      <c r="E77" s="565">
        <f>+'ACUM-ABRIL'!B128</f>
        <v>59</v>
      </c>
      <c r="F77" s="43">
        <f>+'ACUM-MAYO'!B147</f>
        <v>35</v>
      </c>
      <c r="G77" s="565">
        <f>+'ACUM-JUNIO'!B146</f>
        <v>151</v>
      </c>
      <c r="H77" s="43">
        <f>+'ACUM-JULIO'!B139</f>
        <v>0</v>
      </c>
      <c r="I77" s="43">
        <f>+'ACUM-AGOSTO'!B136</f>
        <v>0</v>
      </c>
      <c r="J77" s="43" t="e">
        <f>+#REF!</f>
        <v>#REF!</v>
      </c>
      <c r="K77" s="43">
        <f>+'ACUM-OCTUBRE'!B130</f>
        <v>0</v>
      </c>
      <c r="L77" s="451">
        <f>+'ACUM-NOVIEMBRE'!B103</f>
        <v>0</v>
      </c>
      <c r="M77" s="451">
        <f>+'ACUM-DICIEMBRE'!B93</f>
        <v>0</v>
      </c>
      <c r="O77" s="37" t="e">
        <f>SUM(B77:N77)</f>
        <v>#REF!</v>
      </c>
    </row>
    <row r="78" spans="1:15" ht="15.75" thickBot="1">
      <c r="A78" s="268" t="s">
        <v>30</v>
      </c>
      <c r="B78" s="43">
        <f>+'ACUM-ENERO'!C122</f>
        <v>0</v>
      </c>
      <c r="C78" s="43">
        <v>0</v>
      </c>
      <c r="D78" s="541">
        <f>+'ACUM-MARZO'!B118</f>
        <v>0</v>
      </c>
      <c r="E78" s="565">
        <f>+'ACUM-ABRIL'!B129</f>
        <v>0</v>
      </c>
      <c r="F78" s="43">
        <f>+'ACUM-MAYO'!B148</f>
        <v>0</v>
      </c>
      <c r="G78" s="565">
        <f>+'ACUM-JUNIO'!B147</f>
        <v>0</v>
      </c>
      <c r="H78" s="43">
        <f>+'ACUM-JULIO'!B140</f>
        <v>0</v>
      </c>
      <c r="I78" s="43">
        <f>+'ACUM-AGOSTO'!B137</f>
        <v>0</v>
      </c>
      <c r="J78" s="43" t="e">
        <f>+#REF!</f>
        <v>#REF!</v>
      </c>
      <c r="K78" s="43">
        <f>+'ACUM-OCTUBRE'!B131</f>
        <v>0</v>
      </c>
      <c r="L78" s="451">
        <f>+'ACUM-NOVIEMBRE'!B104</f>
        <v>0</v>
      </c>
      <c r="M78" s="451">
        <f>+'ACUM-DICIEMBRE'!B94</f>
        <v>0</v>
      </c>
      <c r="O78" s="37" t="e">
        <f>SUM(B78:N78)</f>
        <v>#REF!</v>
      </c>
    </row>
    <row r="79" spans="1:15" ht="15.75" thickBot="1">
      <c r="A79" s="268" t="s">
        <v>18</v>
      </c>
      <c r="B79" s="43">
        <f>+'ACUM-ENERO'!C123</f>
        <v>13</v>
      </c>
      <c r="C79" s="43">
        <f>+'ACUM-FEBRERO'!B116</f>
        <v>11</v>
      </c>
      <c r="D79" s="541">
        <f>+'ACUM-MARZO'!B119</f>
        <v>11</v>
      </c>
      <c r="E79" s="565">
        <f>+'ACUM-ABRIL'!B130</f>
        <v>10</v>
      </c>
      <c r="F79" s="43">
        <f>+'ACUM-MAYO'!B149</f>
        <v>8</v>
      </c>
      <c r="G79" s="565">
        <f>+'ACUM-JUNIO'!B148</f>
        <v>4</v>
      </c>
      <c r="H79" s="43">
        <f>+'ACUM-JULIO'!B141</f>
        <v>107</v>
      </c>
      <c r="I79" s="43">
        <f>+'ACUM-AGOSTO'!B138</f>
        <v>0</v>
      </c>
      <c r="J79" s="43" t="e">
        <f>+#REF!</f>
        <v>#REF!</v>
      </c>
      <c r="K79" s="43">
        <f>+'ACUM-OCTUBRE'!B132</f>
        <v>0</v>
      </c>
      <c r="L79" s="451">
        <f>+'ACUM-NOVIEMBRE'!B105</f>
        <v>0</v>
      </c>
      <c r="M79" s="451">
        <f>+'ACUM-DICIEMBRE'!B95</f>
        <v>0</v>
      </c>
      <c r="O79" s="37" t="e">
        <f>SUM(B79:N79)</f>
        <v>#REF!</v>
      </c>
    </row>
    <row r="80" spans="1:15" ht="15.75" thickBot="1">
      <c r="A80" s="30"/>
      <c r="B80" s="32">
        <f t="shared" ref="B80:G80" si="8">SUM(B76:B79)</f>
        <v>386</v>
      </c>
      <c r="C80" s="32">
        <f t="shared" si="8"/>
        <v>306</v>
      </c>
      <c r="D80" s="32">
        <f t="shared" si="8"/>
        <v>295</v>
      </c>
      <c r="E80" s="32">
        <f t="shared" si="8"/>
        <v>260</v>
      </c>
      <c r="F80" s="32">
        <f t="shared" si="8"/>
        <v>252</v>
      </c>
      <c r="G80" s="32">
        <f t="shared" si="8"/>
        <v>397</v>
      </c>
      <c r="H80" s="32">
        <f t="shared" ref="H80:M80" si="9">SUM(H76:H79)</f>
        <v>107</v>
      </c>
      <c r="I80" s="32">
        <f t="shared" si="9"/>
        <v>0</v>
      </c>
      <c r="J80" s="32" t="e">
        <f t="shared" si="9"/>
        <v>#REF!</v>
      </c>
      <c r="K80" s="32">
        <f t="shared" si="9"/>
        <v>0</v>
      </c>
      <c r="L80" s="32">
        <f t="shared" si="9"/>
        <v>0</v>
      </c>
      <c r="M80" s="32">
        <f t="shared" si="9"/>
        <v>0</v>
      </c>
      <c r="O80" s="32" t="e">
        <f>SUM(B80:N80)</f>
        <v>#REF!</v>
      </c>
    </row>
    <row r="82" spans="1:29" s="122" customFormat="1"/>
    <row r="83" spans="1:29" ht="15.75" thickBot="1"/>
    <row r="84" spans="1:29" ht="16.5" thickBot="1">
      <c r="A84" s="66"/>
      <c r="B84" s="716" t="s">
        <v>407</v>
      </c>
      <c r="C84" s="717"/>
      <c r="D84" s="717"/>
      <c r="E84" s="717"/>
      <c r="F84" s="717"/>
      <c r="G84" s="717"/>
      <c r="H84" s="717"/>
      <c r="I84" s="717"/>
      <c r="J84" s="717"/>
      <c r="K84" s="717"/>
      <c r="L84" s="717"/>
      <c r="M84" s="717"/>
      <c r="O84" s="267" t="s">
        <v>139</v>
      </c>
    </row>
    <row r="85" spans="1:29" ht="15.75" thickBot="1">
      <c r="A85" s="66"/>
      <c r="B85" s="64" t="s">
        <v>126</v>
      </c>
      <c r="C85" s="31" t="s">
        <v>127</v>
      </c>
      <c r="D85" s="31" t="s">
        <v>128</v>
      </c>
      <c r="E85" s="31" t="s">
        <v>129</v>
      </c>
      <c r="F85" s="31" t="s">
        <v>130</v>
      </c>
      <c r="G85" s="31" t="s">
        <v>131</v>
      </c>
      <c r="H85" s="64" t="s">
        <v>132</v>
      </c>
      <c r="I85" s="31" t="s">
        <v>133</v>
      </c>
      <c r="J85" s="31" t="s">
        <v>134</v>
      </c>
      <c r="K85" s="31" t="s">
        <v>135</v>
      </c>
      <c r="L85" s="31" t="s">
        <v>136</v>
      </c>
      <c r="M85" s="31" t="s">
        <v>137</v>
      </c>
      <c r="O85" s="55" t="s">
        <v>2</v>
      </c>
    </row>
    <row r="86" spans="1:29" ht="15.75" thickBot="1">
      <c r="A86" s="268" t="s">
        <v>32</v>
      </c>
      <c r="B86" s="43">
        <f>+'ACUM-ENERO'!C130</f>
        <v>275</v>
      </c>
      <c r="C86" s="43">
        <f>+'ACUM-FEBRERO'!B126</f>
        <v>193</v>
      </c>
      <c r="D86" s="43">
        <f>+'ACUM-MARZO'!B126</f>
        <v>166</v>
      </c>
      <c r="E86" s="43">
        <f>+'ACUM-ABRIL'!B148</f>
        <v>176</v>
      </c>
      <c r="F86" s="43">
        <f>+'ACUM-MAYO'!B156</f>
        <v>125</v>
      </c>
      <c r="G86" s="43">
        <f>+'ACUM-JUNIO'!B156</f>
        <v>285</v>
      </c>
      <c r="H86" s="43">
        <f>+'ACUM-JULIO'!B162</f>
        <v>0</v>
      </c>
      <c r="I86" s="88">
        <f>+'ACUM-AGOSTO'!B144</f>
        <v>256</v>
      </c>
      <c r="J86" s="43" t="e">
        <f>+#REF!</f>
        <v>#REF!</v>
      </c>
      <c r="K86" s="43">
        <f>+'ACUM-OCTUBRE'!B137</f>
        <v>0</v>
      </c>
      <c r="L86" s="43">
        <f>+'ACUM-NOVIEMBRE'!B110</f>
        <v>0</v>
      </c>
      <c r="M86" s="43">
        <f>+'ACUM-DICIEMBRE'!B100</f>
        <v>0</v>
      </c>
      <c r="O86" s="37" t="e">
        <f>SUM(B86:N86)</f>
        <v>#REF!</v>
      </c>
    </row>
    <row r="87" spans="1:29" ht="15.75" thickBot="1">
      <c r="A87" s="268" t="s">
        <v>190</v>
      </c>
      <c r="B87" s="43">
        <f>+'ACUM-FEBRERO'!B128</f>
        <v>13</v>
      </c>
      <c r="C87" s="43">
        <f>+'ACUM-FEBRERO'!B128</f>
        <v>13</v>
      </c>
      <c r="D87" s="43">
        <f>+'ACUM-MARZO'!B127</f>
        <v>3</v>
      </c>
      <c r="E87" s="565">
        <f>+'ACUM-ABRIL'!B149</f>
        <v>3</v>
      </c>
      <c r="F87" s="43">
        <f>+'ACUM-MAYO'!B157</f>
        <v>6</v>
      </c>
      <c r="G87" s="565">
        <f>+'ACUM-JUNIO'!B157</f>
        <v>6</v>
      </c>
      <c r="H87" s="43">
        <f>+'ACUM-JULIO'!B163</f>
        <v>0</v>
      </c>
      <c r="I87" s="88">
        <f>+'ACUM-AGOSTO'!B145</f>
        <v>36</v>
      </c>
      <c r="J87" s="43" t="e">
        <f>+#REF!</f>
        <v>#REF!</v>
      </c>
      <c r="K87" s="43">
        <f>+'ACUM-OCTUBRE'!B138</f>
        <v>0</v>
      </c>
      <c r="L87" s="451">
        <f>+'ACUM-NOVIEMBRE'!B111</f>
        <v>0</v>
      </c>
      <c r="M87" s="451">
        <f>+'ACUM-DICIEMBRE'!B101</f>
        <v>0</v>
      </c>
      <c r="O87" s="37" t="e">
        <f>SUM(B87:N87)</f>
        <v>#REF!</v>
      </c>
    </row>
    <row r="88" spans="1:29" ht="15.75" thickBot="1">
      <c r="A88" s="268" t="s">
        <v>34</v>
      </c>
      <c r="B88" s="43">
        <f>+'ACUM-ENERO'!C132</f>
        <v>3</v>
      </c>
      <c r="C88" s="43">
        <f>+'ACUM-FEBRERO'!B129</f>
        <v>2</v>
      </c>
      <c r="D88" s="43">
        <f>+'ACUM-MARZO'!B128</f>
        <v>6</v>
      </c>
      <c r="E88" s="565">
        <f>+'ACUM-ABRIL'!B150</f>
        <v>4</v>
      </c>
      <c r="F88" s="43">
        <f>+'ACUM-MAYO'!B158</f>
        <v>2</v>
      </c>
      <c r="G88" s="565">
        <f>+'ACUM-JUNIO'!B158</f>
        <v>0</v>
      </c>
      <c r="H88" s="43">
        <f>+'ACUM-JULIO'!B164</f>
        <v>314</v>
      </c>
      <c r="I88" s="88">
        <f>+'ACUM-AGOSTO'!B146</f>
        <v>0</v>
      </c>
      <c r="J88" s="43" t="e">
        <f>+#REF!</f>
        <v>#REF!</v>
      </c>
      <c r="K88" s="43">
        <f>+'ACUM-OCTUBRE'!B139</f>
        <v>0</v>
      </c>
      <c r="L88" s="451">
        <f>+'ACUM-NOVIEMBRE'!B112</f>
        <v>0</v>
      </c>
      <c r="M88" s="451">
        <f>+'ACUM-DICIEMBRE'!B102</f>
        <v>0</v>
      </c>
      <c r="O88" s="37" t="e">
        <f>SUM(B88:N88)</f>
        <v>#REF!</v>
      </c>
    </row>
    <row r="89" spans="1:29" ht="15.75" thickBot="1">
      <c r="A89" s="268" t="s">
        <v>35</v>
      </c>
      <c r="B89" s="43">
        <f>+'ACUM-ENERO'!C133</f>
        <v>101</v>
      </c>
      <c r="C89" s="43">
        <f>+'ACUM-FEBRERO'!B127</f>
        <v>98</v>
      </c>
      <c r="D89" s="43">
        <f>+'ACUM-MARZO'!B129</f>
        <v>120</v>
      </c>
      <c r="E89" s="565">
        <f>+'ACUM-ABRIL'!B151</f>
        <v>77</v>
      </c>
      <c r="F89" s="43">
        <f>+'ACUM-MAYO'!B159</f>
        <v>119</v>
      </c>
      <c r="G89" s="565">
        <f>+'ACUM-JUNIO'!B159</f>
        <v>106</v>
      </c>
      <c r="H89" s="43">
        <f>+'ACUM-JULIO'!B165</f>
        <v>79</v>
      </c>
      <c r="I89" s="88">
        <f>+'ACUM-AGOSTO'!B147</f>
        <v>6</v>
      </c>
      <c r="J89" s="43" t="e">
        <f>+#REF!</f>
        <v>#REF!</v>
      </c>
      <c r="K89" s="43">
        <f>+'ACUM-OCTUBRE'!B140</f>
        <v>0</v>
      </c>
      <c r="L89" s="451">
        <f>+'ACUM-NOVIEMBRE'!B113</f>
        <v>0</v>
      </c>
      <c r="M89" s="451">
        <f>+'ACUM-DICIEMBRE'!B103</f>
        <v>0</v>
      </c>
      <c r="O89" s="37" t="e">
        <f>SUM(B89:N89)</f>
        <v>#REF!</v>
      </c>
    </row>
    <row r="90" spans="1:29" ht="15.75" thickBot="1">
      <c r="B90" s="32">
        <f t="shared" ref="B90:G90" si="10">SUM(B86:B89)</f>
        <v>392</v>
      </c>
      <c r="C90" s="32">
        <f t="shared" si="10"/>
        <v>306</v>
      </c>
      <c r="D90" s="32">
        <f t="shared" si="10"/>
        <v>295</v>
      </c>
      <c r="E90" s="32">
        <f t="shared" si="10"/>
        <v>260</v>
      </c>
      <c r="F90" s="32">
        <f t="shared" si="10"/>
        <v>252</v>
      </c>
      <c r="G90" s="32">
        <f t="shared" si="10"/>
        <v>397</v>
      </c>
      <c r="H90" s="32">
        <f t="shared" ref="H90:M90" si="11">SUM(H86:H89)</f>
        <v>393</v>
      </c>
      <c r="I90" s="32">
        <f t="shared" si="11"/>
        <v>298</v>
      </c>
      <c r="J90" s="32" t="e">
        <f t="shared" si="11"/>
        <v>#REF!</v>
      </c>
      <c r="K90" s="32">
        <f t="shared" si="11"/>
        <v>0</v>
      </c>
      <c r="L90" s="32">
        <f t="shared" si="11"/>
        <v>0</v>
      </c>
      <c r="M90" s="32">
        <f t="shared" si="11"/>
        <v>0</v>
      </c>
      <c r="O90" s="32" t="e">
        <f>SUM(O86:O89)</f>
        <v>#REF!</v>
      </c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</row>
    <row r="91" spans="1:29" s="122" customFormat="1"/>
    <row r="92" spans="1:29"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</row>
    <row r="93" spans="1:29" ht="15.75" thickBot="1"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</row>
    <row r="94" spans="1:29" ht="16.5" thickBot="1">
      <c r="A94" s="66"/>
      <c r="B94" s="716" t="s">
        <v>408</v>
      </c>
      <c r="C94" s="717"/>
      <c r="D94" s="717"/>
      <c r="E94" s="717"/>
      <c r="F94" s="717"/>
      <c r="G94" s="717"/>
      <c r="H94" s="717"/>
      <c r="I94" s="717"/>
      <c r="J94" s="717"/>
      <c r="K94" s="717"/>
      <c r="L94" s="717"/>
      <c r="M94" s="717"/>
      <c r="O94" s="267" t="s">
        <v>139</v>
      </c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</row>
    <row r="95" spans="1:29" ht="15.75" thickBot="1">
      <c r="A95" s="66"/>
      <c r="B95" s="269" t="s">
        <v>126</v>
      </c>
      <c r="C95" s="270" t="s">
        <v>127</v>
      </c>
      <c r="D95" s="270" t="s">
        <v>128</v>
      </c>
      <c r="E95" s="270" t="s">
        <v>129</v>
      </c>
      <c r="F95" s="270" t="s">
        <v>130</v>
      </c>
      <c r="G95" s="270" t="s">
        <v>131</v>
      </c>
      <c r="H95" s="269" t="s">
        <v>132</v>
      </c>
      <c r="I95" s="270" t="s">
        <v>133</v>
      </c>
      <c r="J95" s="270" t="s">
        <v>134</v>
      </c>
      <c r="K95" s="270" t="s">
        <v>135</v>
      </c>
      <c r="L95" s="270" t="s">
        <v>136</v>
      </c>
      <c r="M95" s="270" t="s">
        <v>137</v>
      </c>
      <c r="N95" s="271"/>
      <c r="O95" s="55" t="s">
        <v>2</v>
      </c>
      <c r="P95" s="122"/>
      <c r="Q95" s="122"/>
      <c r="S95">
        <v>211</v>
      </c>
    </row>
    <row r="96" spans="1:29" ht="15.75" customHeight="1" thickBot="1">
      <c r="A96" s="268" t="s">
        <v>222</v>
      </c>
      <c r="B96" s="43">
        <f>+'ACUM-ENERO'!C141</f>
        <v>79</v>
      </c>
      <c r="C96" s="43">
        <f>+'ACUM-FEBRERO'!B140</f>
        <v>81</v>
      </c>
      <c r="D96" s="43">
        <f>+'ACUM-MARZO'!B137</f>
        <v>95</v>
      </c>
      <c r="E96" s="43">
        <f>+'ACUM-ABRIL'!B164</f>
        <v>0</v>
      </c>
      <c r="F96" s="43">
        <f>+'ACUM-MAYO'!B167</f>
        <v>67</v>
      </c>
      <c r="G96" s="43">
        <f>+'ACUM-JUNIO'!B167</f>
        <v>139</v>
      </c>
      <c r="H96" s="43">
        <f>+'ACUM-JULIO'!B175</f>
        <v>0</v>
      </c>
      <c r="I96" s="43">
        <f>+'ACUM-AGOSTO'!B155</f>
        <v>189</v>
      </c>
      <c r="J96" s="43" t="e">
        <f>+#REF!</f>
        <v>#REF!</v>
      </c>
      <c r="K96" s="43">
        <f>+'ACUM-OCTUBRE'!B147</f>
        <v>0</v>
      </c>
      <c r="L96" s="43">
        <f>+'ACUM-NOVIEMBRE'!B158</f>
        <v>0</v>
      </c>
      <c r="M96" s="43">
        <f>+'ACUM-DICIEMBRE'!B137</f>
        <v>0</v>
      </c>
      <c r="O96" s="37" t="e">
        <f>SUM(B96:N96)</f>
        <v>#REF!</v>
      </c>
      <c r="P96" s="122"/>
      <c r="Q96" s="122"/>
      <c r="S96">
        <v>80</v>
      </c>
    </row>
    <row r="97" spans="1:19" ht="15.75" customHeight="1" thickBot="1">
      <c r="A97" s="268" t="s">
        <v>37</v>
      </c>
      <c r="B97" s="43">
        <f>+'ACUM-ENERO'!C142</f>
        <v>195</v>
      </c>
      <c r="C97" s="43">
        <f>+'ACUM-FEBRERO'!B139</f>
        <v>167</v>
      </c>
      <c r="D97" s="43">
        <f>+'ACUM-MARZO'!B138</f>
        <v>157</v>
      </c>
      <c r="E97" s="43">
        <f>+'ACUM-ABRIL'!B165</f>
        <v>260</v>
      </c>
      <c r="F97" s="43">
        <f>+'ACUM-MAYO'!B168</f>
        <v>143</v>
      </c>
      <c r="G97" s="565">
        <f>+'ACUM-JUNIO'!B168</f>
        <v>197</v>
      </c>
      <c r="H97" s="43">
        <f>+'ACUM-JULIO'!B176</f>
        <v>0</v>
      </c>
      <c r="I97" s="43">
        <f>+'ACUM-AGOSTO'!B156</f>
        <v>4</v>
      </c>
      <c r="J97" s="43" t="e">
        <f>+#REF!</f>
        <v>#REF!</v>
      </c>
      <c r="K97" s="43">
        <f>+'ACUM-OCTUBRE'!B148</f>
        <v>0</v>
      </c>
      <c r="L97" s="451">
        <f>+'ACUM-NOVIEMBRE'!B159</f>
        <v>0</v>
      </c>
      <c r="M97" s="451">
        <f>+'ACUM-DICIEMBRE'!B138</f>
        <v>0</v>
      </c>
      <c r="O97" s="37" t="e">
        <f>SUM(B97:N97)</f>
        <v>#REF!</v>
      </c>
      <c r="P97" s="122"/>
      <c r="Q97" s="122"/>
      <c r="S97">
        <v>28</v>
      </c>
    </row>
    <row r="98" spans="1:19" ht="15.75" customHeight="1" thickBot="1">
      <c r="A98" s="268" t="s">
        <v>192</v>
      </c>
      <c r="B98" s="43">
        <f>+'ACUM-ENERO'!C143</f>
        <v>14</v>
      </c>
      <c r="C98" s="43">
        <f>+'ACUM-FEBRERO'!B142</f>
        <v>13</v>
      </c>
      <c r="D98" s="43">
        <f>+'ACUM-MARZO'!B139</f>
        <v>13</v>
      </c>
      <c r="E98" s="43">
        <f>+'ACUM-ABRIL'!B166</f>
        <v>0</v>
      </c>
      <c r="F98" s="43">
        <f>+'ACUM-MAYO'!B169</f>
        <v>14</v>
      </c>
      <c r="G98" s="565">
        <f>+'ACUM-JUNIO'!B169</f>
        <v>19</v>
      </c>
      <c r="H98" s="43">
        <f>+'ACUM-JULIO'!B177</f>
        <v>267</v>
      </c>
      <c r="I98" s="43">
        <f>+'ACUM-AGOSTO'!B157</f>
        <v>2</v>
      </c>
      <c r="J98" s="43" t="e">
        <f>+#REF!</f>
        <v>#REF!</v>
      </c>
      <c r="K98" s="43">
        <f>+'ACUM-OCTUBRE'!B149</f>
        <v>0</v>
      </c>
      <c r="L98" s="451">
        <f>+'ACUM-NOVIEMBRE'!B160</f>
        <v>0</v>
      </c>
      <c r="M98" s="451">
        <f>+'ACUM-DICIEMBRE'!B139</f>
        <v>0</v>
      </c>
      <c r="O98" s="37" t="e">
        <f>SUM(B98:N98)</f>
        <v>#REF!</v>
      </c>
      <c r="P98" s="122"/>
      <c r="Q98" s="122"/>
      <c r="S98">
        <v>18</v>
      </c>
    </row>
    <row r="99" spans="1:19" ht="15.75" customHeight="1" thickBot="1">
      <c r="A99" s="268" t="s">
        <v>193</v>
      </c>
      <c r="B99" s="43">
        <f>+'ACUM-ENERO'!C144</f>
        <v>98</v>
      </c>
      <c r="C99" s="43">
        <f>+'ACUM-FEBRERO'!B141</f>
        <v>45</v>
      </c>
      <c r="D99" s="43">
        <f>+'ACUM-MARZO'!B140</f>
        <v>30</v>
      </c>
      <c r="E99" s="43">
        <f>+'ACUM-ABRIL'!B167</f>
        <v>0</v>
      </c>
      <c r="F99" s="43">
        <f>+'ACUM-MAYO'!B170</f>
        <v>28</v>
      </c>
      <c r="G99" s="565">
        <f>+'ACUM-JUNIO'!B170</f>
        <v>42</v>
      </c>
      <c r="H99" s="43">
        <f>+'ACUM-JULIO'!B178</f>
        <v>3</v>
      </c>
      <c r="I99" s="43">
        <f>+'ACUM-AGOSTO'!B158</f>
        <v>103</v>
      </c>
      <c r="J99" s="43" t="e">
        <f>+#REF!</f>
        <v>#REF!</v>
      </c>
      <c r="K99" s="43">
        <f>+'ACUM-OCTUBRE'!B150</f>
        <v>0</v>
      </c>
      <c r="L99" s="451">
        <f>+'ACUM-NOVIEMBRE'!B161</f>
        <v>0</v>
      </c>
      <c r="M99" s="451">
        <f>+'ACUM-DICIEMBRE'!B140</f>
        <v>0</v>
      </c>
      <c r="O99" s="37" t="e">
        <f>SUM(B99:N99)</f>
        <v>#REF!</v>
      </c>
      <c r="P99" s="122"/>
      <c r="Q99" s="122"/>
      <c r="S99">
        <v>1</v>
      </c>
    </row>
    <row r="100" spans="1:19" ht="15.75" thickBot="1">
      <c r="B100" s="32">
        <f t="shared" ref="B100:G100" si="12">SUM(B96:B99)</f>
        <v>386</v>
      </c>
      <c r="C100" s="32">
        <f t="shared" si="12"/>
        <v>306</v>
      </c>
      <c r="D100" s="32">
        <f t="shared" si="12"/>
        <v>295</v>
      </c>
      <c r="E100" s="32">
        <f t="shared" si="12"/>
        <v>260</v>
      </c>
      <c r="F100" s="32">
        <f t="shared" si="12"/>
        <v>252</v>
      </c>
      <c r="G100" s="32">
        <f t="shared" si="12"/>
        <v>397</v>
      </c>
      <c r="H100" s="32">
        <f t="shared" ref="H100:M100" si="13">SUM(H96:H99)</f>
        <v>270</v>
      </c>
      <c r="I100" s="32">
        <f>SUM(I96:I99)</f>
        <v>298</v>
      </c>
      <c r="J100" s="32" t="e">
        <f t="shared" si="13"/>
        <v>#REF!</v>
      </c>
      <c r="K100" s="32">
        <f t="shared" si="13"/>
        <v>0</v>
      </c>
      <c r="L100" s="32">
        <f t="shared" si="13"/>
        <v>0</v>
      </c>
      <c r="M100" s="32">
        <f t="shared" si="13"/>
        <v>0</v>
      </c>
      <c r="O100" s="32" t="e">
        <f>SUM(O96:O99)</f>
        <v>#REF!</v>
      </c>
      <c r="P100" s="122"/>
      <c r="Q100" s="122"/>
    </row>
    <row r="101" spans="1:19" s="122" customFormat="1"/>
    <row r="102" spans="1:19" s="122" customFormat="1"/>
    <row r="103" spans="1:19" ht="15.75" thickBot="1">
      <c r="A103" s="122"/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</row>
    <row r="104" spans="1:19" ht="16.5" customHeight="1" thickBot="1">
      <c r="A104" s="122"/>
      <c r="B104" s="716" t="s">
        <v>409</v>
      </c>
      <c r="C104" s="717"/>
      <c r="D104" s="717"/>
      <c r="E104" s="717"/>
      <c r="F104" s="717"/>
      <c r="G104" s="717"/>
      <c r="H104" s="717"/>
      <c r="I104" s="717"/>
      <c r="J104" s="717"/>
      <c r="K104" s="717"/>
      <c r="L104" s="717"/>
      <c r="M104" s="717"/>
      <c r="N104" s="122"/>
      <c r="O104" s="458" t="s">
        <v>139</v>
      </c>
      <c r="P104" s="122"/>
    </row>
    <row r="105" spans="1:19" ht="15.75" thickBot="1">
      <c r="A105" s="122"/>
      <c r="B105" s="269" t="s">
        <v>126</v>
      </c>
      <c r="C105" s="270" t="s">
        <v>127</v>
      </c>
      <c r="D105" s="270" t="s">
        <v>128</v>
      </c>
      <c r="E105" s="270" t="s">
        <v>129</v>
      </c>
      <c r="F105" s="270" t="s">
        <v>130</v>
      </c>
      <c r="G105" s="270" t="s">
        <v>131</v>
      </c>
      <c r="H105" s="269" t="s">
        <v>132</v>
      </c>
      <c r="I105" s="270" t="s">
        <v>133</v>
      </c>
      <c r="J105" s="270" t="s">
        <v>134</v>
      </c>
      <c r="K105" s="270" t="s">
        <v>135</v>
      </c>
      <c r="L105" s="270" t="s">
        <v>136</v>
      </c>
      <c r="M105" s="270" t="s">
        <v>137</v>
      </c>
      <c r="N105" s="122"/>
      <c r="O105" s="55" t="s">
        <v>2</v>
      </c>
      <c r="P105" s="122"/>
    </row>
    <row r="106" spans="1:19" ht="15.75" thickBot="1">
      <c r="A106" s="268" t="str">
        <f>+'ACUM-ENERO'!B227</f>
        <v>Actas y Acuerdos</v>
      </c>
      <c r="B106" s="459">
        <f>+'ACUM-ENERO'!C227</f>
        <v>15</v>
      </c>
      <c r="C106" s="459">
        <f>+'ACUM-FEBRERO'!B262</f>
        <v>14</v>
      </c>
      <c r="D106" s="459">
        <f>+'ACUM-MARZO'!B246</f>
        <v>16</v>
      </c>
      <c r="E106" s="459">
        <f>+'ACUM-ABRIL'!B316</f>
        <v>36</v>
      </c>
      <c r="F106" s="459">
        <f>+'ACUM-MAYO'!B269</f>
        <v>12</v>
      </c>
      <c r="G106" s="459">
        <f>+'ACUM-JUNIO'!B270</f>
        <v>12</v>
      </c>
      <c r="H106" s="459">
        <f>+'ACUM-JULIO'!B282</f>
        <v>329</v>
      </c>
      <c r="I106" s="459">
        <f>+'ACUM-AGOSTO'!B265</f>
        <v>0</v>
      </c>
      <c r="J106" s="459" t="e">
        <f>+#REF!</f>
        <v>#REF!</v>
      </c>
      <c r="K106" s="459">
        <f>+'ACUM-OCTUBRE'!B260</f>
        <v>0</v>
      </c>
      <c r="L106" s="459">
        <f>+'ACUM-NOVIEMBRE'!B307</f>
        <v>0</v>
      </c>
      <c r="M106" s="459">
        <f>+'ACUM-DICIEMBRE'!B252</f>
        <v>0</v>
      </c>
      <c r="N106" s="122"/>
      <c r="O106" s="37" t="e">
        <f t="shared" ref="O106:O137" si="14">SUM(B106:N106)</f>
        <v>#REF!</v>
      </c>
      <c r="P106" s="122"/>
    </row>
    <row r="107" spans="1:19" ht="15.75" thickBot="1">
      <c r="A107" s="268" t="str">
        <f>+'ACUM-ENERO'!B228</f>
        <v>Agua y Alcantarillado</v>
      </c>
      <c r="B107" s="509">
        <f>+'ACUM-ENERO'!C228</f>
        <v>2</v>
      </c>
      <c r="C107" s="530">
        <f>+'ACUM-FEBRERO'!B263</f>
        <v>3</v>
      </c>
      <c r="D107" s="541">
        <f>+'ACUM-MARZO'!B247</f>
        <v>7</v>
      </c>
      <c r="E107" s="565">
        <f>+'ACUM-ABRIL'!B317</f>
        <v>3</v>
      </c>
      <c r="F107" s="565">
        <f>+'ACUM-MAYO'!B270</f>
        <v>7</v>
      </c>
      <c r="G107" s="565">
        <f>+'ACUM-JUNIO'!B271</f>
        <v>5</v>
      </c>
      <c r="H107" s="464">
        <f>+'ACUM-JULIO'!B283</f>
        <v>0</v>
      </c>
      <c r="I107" s="464">
        <f>+'ACUM-AGOSTO'!B266</f>
        <v>0</v>
      </c>
      <c r="J107" s="464" t="e">
        <f>+#REF!</f>
        <v>#REF!</v>
      </c>
      <c r="K107" s="464">
        <f>+'ACUM-OCTUBRE'!B261</f>
        <v>0</v>
      </c>
      <c r="L107" s="464">
        <f>+'ACUM-NOVIEMBRE'!B308</f>
        <v>0</v>
      </c>
      <c r="M107" s="464">
        <f>+'ACUM-DICIEMBRE'!B253</f>
        <v>0</v>
      </c>
      <c r="N107" s="122"/>
      <c r="O107" s="37" t="e">
        <f t="shared" si="14"/>
        <v>#REF!</v>
      </c>
      <c r="P107" s="122"/>
    </row>
    <row r="108" spans="1:19" s="122" customFormat="1" ht="15.75" thickBot="1">
      <c r="A108" s="268" t="str">
        <f>+'ACUM-ENERO'!B229</f>
        <v>Alumbrado Público</v>
      </c>
      <c r="B108" s="509">
        <f>+'ACUM-ENERO'!C229</f>
        <v>4</v>
      </c>
      <c r="C108" s="530">
        <f>+'ACUM-FEBRERO'!B264</f>
        <v>4</v>
      </c>
      <c r="D108" s="541">
        <f>+'ACUM-MARZO'!B248</f>
        <v>6</v>
      </c>
      <c r="E108" s="565">
        <f>+'ACUM-ABRIL'!B318</f>
        <v>2</v>
      </c>
      <c r="F108" s="565">
        <f>+'ACUM-MAYO'!B271</f>
        <v>3</v>
      </c>
      <c r="G108" s="565">
        <f>+'ACUM-JUNIO'!B272</f>
        <v>7</v>
      </c>
      <c r="H108" s="464">
        <f>+'ACUM-JULIO'!B284</f>
        <v>0</v>
      </c>
      <c r="I108" s="464">
        <f>+'ACUM-AGOSTO'!B267</f>
        <v>0</v>
      </c>
      <c r="J108" s="464" t="e">
        <f>+#REF!</f>
        <v>#REF!</v>
      </c>
      <c r="K108" s="464">
        <f>+'ACUM-OCTUBRE'!B262</f>
        <v>0</v>
      </c>
      <c r="L108" s="464">
        <f>+'ACUM-NOVIEMBRE'!B309</f>
        <v>0</v>
      </c>
      <c r="M108" s="464">
        <f>+'ACUM-DICIEMBRE'!B254</f>
        <v>0</v>
      </c>
      <c r="O108" s="37" t="e">
        <f t="shared" si="14"/>
        <v>#REF!</v>
      </c>
    </row>
    <row r="109" spans="1:19" ht="15.75" thickBot="1">
      <c r="A109" s="268" t="str">
        <f>+'ACUM-ENERO'!B230</f>
        <v>Archivo Municipal</v>
      </c>
      <c r="B109" s="509">
        <f>+'ACUM-ENERO'!C230</f>
        <v>6</v>
      </c>
      <c r="C109" s="530">
        <f>+'ACUM-FEBRERO'!B265</f>
        <v>4</v>
      </c>
      <c r="D109" s="541">
        <f>+'ACUM-MARZO'!B249</f>
        <v>8</v>
      </c>
      <c r="E109" s="565">
        <f>+'ACUM-ABRIL'!B319</f>
        <v>3</v>
      </c>
      <c r="F109" s="565">
        <f>+'ACUM-MAYO'!B272</f>
        <v>7</v>
      </c>
      <c r="G109" s="565">
        <f>+'ACUM-JUNIO'!B273</f>
        <v>13</v>
      </c>
      <c r="H109" s="464">
        <f>+'ACUM-JULIO'!B285</f>
        <v>78</v>
      </c>
      <c r="I109" s="464" t="str">
        <f>+'ACUM-AGOSTO'!B270</f>
        <v>TURNOS</v>
      </c>
      <c r="J109" s="464" t="e">
        <f>+#REF!</f>
        <v>#REF!</v>
      </c>
      <c r="K109" s="464">
        <f>+'ACUM-OCTUBRE'!B263</f>
        <v>0</v>
      </c>
      <c r="L109" s="464">
        <f>+'ACUM-NOVIEMBRE'!B310</f>
        <v>0</v>
      </c>
      <c r="M109" s="464">
        <f>+'ACUM-DICIEMBRE'!B255</f>
        <v>0</v>
      </c>
      <c r="N109" s="122"/>
      <c r="O109" s="37" t="e">
        <f t="shared" si="14"/>
        <v>#REF!</v>
      </c>
      <c r="P109" s="122"/>
    </row>
    <row r="110" spans="1:19" s="122" customFormat="1" ht="15.75" thickBot="1">
      <c r="A110" s="268" t="str">
        <f>+'ACUM-ENERO'!B231</f>
        <v>Aseo Público</v>
      </c>
      <c r="B110" s="509">
        <f>+'ACUM-ENERO'!C231</f>
        <v>0</v>
      </c>
      <c r="C110" s="530">
        <f>+'ACUM-FEBRERO'!B266</f>
        <v>11</v>
      </c>
      <c r="D110" s="541">
        <f>+'ACUM-MARZO'!B250</f>
        <v>3</v>
      </c>
      <c r="E110" s="565">
        <f>+'ACUM-ABRIL'!B320</f>
        <v>3</v>
      </c>
      <c r="F110" s="565">
        <f>+'ACUM-MAYO'!B273</f>
        <v>1</v>
      </c>
      <c r="G110" s="565">
        <f>+'ACUM-JUNIO'!B274</f>
        <v>6</v>
      </c>
      <c r="H110" s="464">
        <f>+'ACUM-JULIO'!B286</f>
        <v>0</v>
      </c>
      <c r="I110" s="464" t="e">
        <f>+'ACUM-AGOSTO'!#REF!</f>
        <v>#REF!</v>
      </c>
      <c r="J110" s="464" t="e">
        <f>+#REF!</f>
        <v>#REF!</v>
      </c>
      <c r="K110" s="464">
        <f>+'ACUM-OCTUBRE'!B264</f>
        <v>0</v>
      </c>
      <c r="L110" s="464">
        <f>+'ACUM-NOVIEMBRE'!B311</f>
        <v>0</v>
      </c>
      <c r="M110" s="464">
        <f>+'ACUM-DICIEMBRE'!B256</f>
        <v>0</v>
      </c>
      <c r="O110" s="37" t="e">
        <f t="shared" si="14"/>
        <v>#REF!</v>
      </c>
    </row>
    <row r="111" spans="1:19" s="122" customFormat="1" ht="15.75" thickBot="1">
      <c r="A111" s="268" t="str">
        <f>+'ACUM-ENERO'!B232</f>
        <v>Asuntos Internos</v>
      </c>
      <c r="B111" s="509">
        <f>+'ACUM-ENERO'!C232</f>
        <v>7</v>
      </c>
      <c r="C111" s="530">
        <f>+'ACUM-FEBRERO'!B267</f>
        <v>2</v>
      </c>
      <c r="D111" s="541">
        <f>+'ACUM-MARZO'!B251</f>
        <v>4</v>
      </c>
      <c r="E111" s="565">
        <f>+'ACUM-ABRIL'!B321</f>
        <v>3</v>
      </c>
      <c r="F111" s="565">
        <f>+'ACUM-MAYO'!B274</f>
        <v>0</v>
      </c>
      <c r="G111" s="565">
        <f>+'ACUM-JUNIO'!B275</f>
        <v>6</v>
      </c>
      <c r="H111" s="464">
        <f>+'ACUM-JULIO'!B287</f>
        <v>0</v>
      </c>
      <c r="I111" s="464" t="e">
        <f>+'ACUM-AGOSTO'!#REF!</f>
        <v>#REF!</v>
      </c>
      <c r="J111" s="464" t="e">
        <f>+#REF!</f>
        <v>#REF!</v>
      </c>
      <c r="K111" s="464">
        <f>+'ACUM-OCTUBRE'!B265</f>
        <v>0</v>
      </c>
      <c r="L111" s="464">
        <f>+'ACUM-NOVIEMBRE'!B312</f>
        <v>0</v>
      </c>
      <c r="M111" s="464">
        <f>+'ACUM-DICIEMBRE'!B257</f>
        <v>0</v>
      </c>
      <c r="O111" s="37" t="e">
        <f t="shared" si="14"/>
        <v>#REF!</v>
      </c>
    </row>
    <row r="112" spans="1:19" ht="15.75" thickBot="1">
      <c r="A112" s="268" t="str">
        <f>+'ACUM-ENERO'!B233</f>
        <v>Atención Ciudadana</v>
      </c>
      <c r="B112" s="509">
        <f>+'ACUM-ENERO'!C233</f>
        <v>5</v>
      </c>
      <c r="C112" s="530">
        <f>+'ACUM-FEBRERO'!B268</f>
        <v>2</v>
      </c>
      <c r="D112" s="541">
        <f>+'ACUM-MARZO'!B252</f>
        <v>5</v>
      </c>
      <c r="E112" s="565">
        <f>+'ACUM-ABRIL'!B322</f>
        <v>2</v>
      </c>
      <c r="F112" s="565">
        <f>+'ACUM-MAYO'!B275</f>
        <v>6</v>
      </c>
      <c r="G112" s="565">
        <f>+'ACUM-JUNIO'!B276</f>
        <v>5</v>
      </c>
      <c r="H112" s="464">
        <f>+'ACUM-JULIO'!B288</f>
        <v>407</v>
      </c>
      <c r="I112" s="464" t="e">
        <f>+'ACUM-AGOSTO'!#REF!</f>
        <v>#REF!</v>
      </c>
      <c r="J112" s="464" t="e">
        <f>+#REF!</f>
        <v>#REF!</v>
      </c>
      <c r="K112" s="464">
        <f>+'ACUM-OCTUBRE'!B266</f>
        <v>0</v>
      </c>
      <c r="L112" s="464">
        <f>+'ACUM-NOVIEMBRE'!B313</f>
        <v>0</v>
      </c>
      <c r="M112" s="464">
        <f>+'ACUM-DICIEMBRE'!B258</f>
        <v>0</v>
      </c>
      <c r="N112" s="122"/>
      <c r="O112" s="37" t="e">
        <f t="shared" si="14"/>
        <v>#REF!</v>
      </c>
      <c r="P112" s="122"/>
    </row>
    <row r="113" spans="1:16" ht="15.75" thickBot="1">
      <c r="A113" s="268" t="str">
        <f>+'ACUM-ENERO'!B234</f>
        <v>Catastro</v>
      </c>
      <c r="B113" s="509">
        <f>+'ACUM-ENERO'!C234</f>
        <v>2</v>
      </c>
      <c r="C113" s="530">
        <f>+'ACUM-FEBRERO'!B269</f>
        <v>6</v>
      </c>
      <c r="D113" s="541">
        <f>+'ACUM-MARZO'!B253</f>
        <v>9</v>
      </c>
      <c r="E113" s="565">
        <f>+'ACUM-ABRIL'!B323</f>
        <v>7</v>
      </c>
      <c r="F113" s="565">
        <f>+'ACUM-MAYO'!B276</f>
        <v>3</v>
      </c>
      <c r="G113" s="565">
        <f>+'ACUM-JUNIO'!B277</f>
        <v>3</v>
      </c>
      <c r="H113" s="464">
        <f>+'ACUM-JULIO'!B289</f>
        <v>0</v>
      </c>
      <c r="I113" s="464" t="e">
        <f>+'ACUM-AGOSTO'!#REF!</f>
        <v>#REF!</v>
      </c>
      <c r="J113" s="464" t="e">
        <f>+#REF!</f>
        <v>#REF!</v>
      </c>
      <c r="K113" s="464">
        <f>+'ACUM-OCTUBRE'!B267</f>
        <v>0</v>
      </c>
      <c r="L113" s="464">
        <f>+'ACUM-NOVIEMBRE'!B314</f>
        <v>0</v>
      </c>
      <c r="M113" s="464">
        <f>+'ACUM-DICIEMBRE'!B259</f>
        <v>0</v>
      </c>
      <c r="N113" s="122"/>
      <c r="O113" s="37" t="e">
        <f t="shared" si="14"/>
        <v>#REF!</v>
      </c>
      <c r="P113" s="122"/>
    </row>
    <row r="114" spans="1:16" ht="15.75" thickBot="1">
      <c r="A114" s="268" t="str">
        <f>+'ACUM-ENERO'!B235</f>
        <v>Cementerios</v>
      </c>
      <c r="B114" s="509">
        <f>+'ACUM-ENERO'!C235</f>
        <v>0</v>
      </c>
      <c r="C114" s="530">
        <f>+'ACUM-FEBRERO'!B270</f>
        <v>1</v>
      </c>
      <c r="D114" s="541">
        <f>+'ACUM-MARZO'!B254</f>
        <v>1</v>
      </c>
      <c r="E114" s="565">
        <f>+'ACUM-ABRIL'!B324</f>
        <v>0</v>
      </c>
      <c r="F114" s="565">
        <f>+'ACUM-MAYO'!B277</f>
        <v>3</v>
      </c>
      <c r="G114" s="565">
        <f>+'ACUM-JUNIO'!B278</f>
        <v>4</v>
      </c>
      <c r="H114" s="464">
        <f>+'ACUM-JULIO'!B290</f>
        <v>0</v>
      </c>
      <c r="I114" s="464" t="e">
        <f>+'ACUM-AGOSTO'!#REF!</f>
        <v>#REF!</v>
      </c>
      <c r="J114" s="464" t="e">
        <f>+#REF!</f>
        <v>#REF!</v>
      </c>
      <c r="K114" s="464">
        <f>+'ACUM-OCTUBRE'!B268</f>
        <v>0</v>
      </c>
      <c r="L114" s="464">
        <f>+'ACUM-NOVIEMBRE'!B315</f>
        <v>0</v>
      </c>
      <c r="M114" s="464">
        <f>+'ACUM-DICIEMBRE'!B260</f>
        <v>0</v>
      </c>
      <c r="N114" s="122"/>
      <c r="O114" s="37" t="e">
        <f t="shared" si="14"/>
        <v>#REF!</v>
      </c>
      <c r="P114" s="122"/>
    </row>
    <row r="115" spans="1:16" ht="30.75" thickBot="1">
      <c r="A115" s="268" t="str">
        <f>+'ACUM-ENERO'!B236</f>
        <v>Centro de  Promoción Económica y Turismo</v>
      </c>
      <c r="B115" s="509">
        <f>+'ACUM-ENERO'!C236</f>
        <v>10</v>
      </c>
      <c r="C115" s="530">
        <f>+'ACUM-FEBRERO'!B271</f>
        <v>2</v>
      </c>
      <c r="D115" s="541">
        <f>+'ACUM-MARZO'!B255</f>
        <v>1</v>
      </c>
      <c r="E115" s="565">
        <f>+'ACUM-ABRIL'!B325</f>
        <v>6</v>
      </c>
      <c r="F115" s="565">
        <f>+'ACUM-MAYO'!B278</f>
        <v>3</v>
      </c>
      <c r="G115" s="565">
        <f>+'ACUM-JUNIO'!B279</f>
        <v>3</v>
      </c>
      <c r="H115" s="464">
        <f>+'ACUM-JULIO'!B291</f>
        <v>0</v>
      </c>
      <c r="I115" s="464" t="e">
        <f>+'ACUM-AGOSTO'!#REF!</f>
        <v>#REF!</v>
      </c>
      <c r="J115" s="464" t="e">
        <f>+#REF!</f>
        <v>#REF!</v>
      </c>
      <c r="K115" s="464">
        <f>+'ACUM-OCTUBRE'!B269</f>
        <v>0</v>
      </c>
      <c r="L115" s="464">
        <f>+'ACUM-NOVIEMBRE'!B316</f>
        <v>0</v>
      </c>
      <c r="M115" s="464">
        <f>+'ACUM-DICIEMBRE'!B261</f>
        <v>0</v>
      </c>
      <c r="N115" s="122"/>
      <c r="O115" s="37" t="e">
        <f t="shared" si="14"/>
        <v>#REF!</v>
      </c>
      <c r="P115" s="122"/>
    </row>
    <row r="116" spans="1:16" ht="30.75" thickBot="1">
      <c r="A116" s="268" t="str">
        <f>+'ACUM-ENERO'!B237</f>
        <v>Comisaría General de Seguridad Pública</v>
      </c>
      <c r="B116" s="509">
        <f>+'ACUM-ENERO'!C237</f>
        <v>36</v>
      </c>
      <c r="C116" s="530">
        <f>+'ACUM-FEBRERO'!B272</f>
        <v>28</v>
      </c>
      <c r="D116" s="541">
        <f>+'ACUM-MARZO'!B256</f>
        <v>36</v>
      </c>
      <c r="E116" s="565">
        <f>+'ACUM-ABRIL'!B326</f>
        <v>29</v>
      </c>
      <c r="F116" s="565">
        <f>+'ACUM-MAYO'!B279</f>
        <v>25</v>
      </c>
      <c r="G116" s="565">
        <f>+'ACUM-JUNIO'!B280</f>
        <v>25</v>
      </c>
      <c r="H116" s="464" t="str">
        <f>+'ACUM-JULIO'!B300</f>
        <v>TURNOS</v>
      </c>
      <c r="I116" s="464" t="e">
        <f>+'ACUM-AGOSTO'!#REF!</f>
        <v>#REF!</v>
      </c>
      <c r="J116" s="464" t="e">
        <f>+#REF!</f>
        <v>#REF!</v>
      </c>
      <c r="K116" s="464">
        <f>+'ACUM-OCTUBRE'!B270</f>
        <v>0</v>
      </c>
      <c r="L116" s="464">
        <f>+'ACUM-NOVIEMBRE'!B317</f>
        <v>0</v>
      </c>
      <c r="M116" s="464">
        <f>+'ACUM-DICIEMBRE'!B262</f>
        <v>0</v>
      </c>
      <c r="N116" s="122"/>
      <c r="O116" s="37" t="e">
        <f t="shared" si="14"/>
        <v>#REF!</v>
      </c>
      <c r="P116" s="122"/>
    </row>
    <row r="117" spans="1:16" ht="15.75" thickBot="1">
      <c r="A117" s="268" t="str">
        <f>+'ACUM-ENERO'!B238</f>
        <v>Comunicación Social</v>
      </c>
      <c r="B117" s="509">
        <f>+'ACUM-ENERO'!C238</f>
        <v>2</v>
      </c>
      <c r="C117" s="530">
        <f>+'ACUM-FEBRERO'!B273</f>
        <v>1</v>
      </c>
      <c r="D117" s="541">
        <f>+'ACUM-MARZO'!B257</f>
        <v>1</v>
      </c>
      <c r="E117" s="565">
        <f>+'ACUM-ABRIL'!B327</f>
        <v>4</v>
      </c>
      <c r="F117" s="565">
        <f>+'ACUM-MAYO'!B280</f>
        <v>1</v>
      </c>
      <c r="G117" s="565">
        <f>+'ACUM-JUNIO'!B281</f>
        <v>3</v>
      </c>
      <c r="H117" s="464" t="e">
        <f>+'ACUM-JULIO'!#REF!</f>
        <v>#REF!</v>
      </c>
      <c r="I117" s="464" t="e">
        <f>+'ACUM-AGOSTO'!#REF!</f>
        <v>#REF!</v>
      </c>
      <c r="J117" s="464" t="e">
        <f>+#REF!</f>
        <v>#REF!</v>
      </c>
      <c r="K117" s="464">
        <f>+'ACUM-OCTUBRE'!B271</f>
        <v>0</v>
      </c>
      <c r="L117" s="464">
        <f>+'ACUM-NOVIEMBRE'!B318</f>
        <v>0</v>
      </c>
      <c r="M117" s="464">
        <f>+'ACUM-DICIEMBRE'!B263</f>
        <v>0</v>
      </c>
      <c r="N117" s="122"/>
      <c r="O117" s="37" t="e">
        <f t="shared" si="14"/>
        <v>#REF!</v>
      </c>
      <c r="P117" s="122"/>
    </row>
    <row r="118" spans="1:16" ht="15.75" thickBot="1">
      <c r="A118" s="268" t="str">
        <f>+'ACUM-ENERO'!B239</f>
        <v>Comunidad Digna</v>
      </c>
      <c r="B118" s="509">
        <f>+'ACUM-ENERO'!C239</f>
        <v>3</v>
      </c>
      <c r="C118" s="530">
        <f>+'ACUM-FEBRERO'!B274</f>
        <v>1</v>
      </c>
      <c r="D118" s="541">
        <f>+'ACUM-MARZO'!B258</f>
        <v>2</v>
      </c>
      <c r="E118" s="565">
        <f>+'ACUM-ABRIL'!B328</f>
        <v>0</v>
      </c>
      <c r="F118" s="565">
        <f>+'ACUM-MAYO'!B281</f>
        <v>0</v>
      </c>
      <c r="G118" s="565">
        <f>+'ACUM-JUNIO'!B282</f>
        <v>2</v>
      </c>
      <c r="H118" s="464" t="e">
        <f>+'ACUM-JULIO'!#REF!</f>
        <v>#REF!</v>
      </c>
      <c r="I118" s="464" t="e">
        <f>+'ACUM-AGOSTO'!#REF!</f>
        <v>#REF!</v>
      </c>
      <c r="J118" s="464" t="e">
        <f>+#REF!</f>
        <v>#REF!</v>
      </c>
      <c r="K118" s="464">
        <f>+'ACUM-OCTUBRE'!B272</f>
        <v>0</v>
      </c>
      <c r="L118" s="464">
        <f>+'ACUM-NOVIEMBRE'!B319</f>
        <v>0</v>
      </c>
      <c r="M118" s="464">
        <f>+'ACUM-DICIEMBRE'!B264</f>
        <v>0</v>
      </c>
      <c r="N118" s="122"/>
      <c r="O118" s="37" t="e">
        <f t="shared" si="14"/>
        <v>#REF!</v>
      </c>
      <c r="P118" s="122"/>
    </row>
    <row r="119" spans="1:16" ht="15.75" thickBot="1">
      <c r="A119" s="268" t="str">
        <f>+'ACUM-ENERO'!B240</f>
        <v>Consejería Juridica</v>
      </c>
      <c r="B119" s="509">
        <f>+'ACUM-ENERO'!C240</f>
        <v>0</v>
      </c>
      <c r="C119" s="530">
        <f>+'ACUM-FEBRERO'!B275</f>
        <v>0</v>
      </c>
      <c r="D119" s="541">
        <f>+'ACUM-MARZO'!B259</f>
        <v>0</v>
      </c>
      <c r="E119" s="565">
        <f>+'ACUM-ABRIL'!B329</f>
        <v>0</v>
      </c>
      <c r="F119" s="565">
        <f>+'ACUM-MAYO'!B282</f>
        <v>0</v>
      </c>
      <c r="G119" s="565">
        <f>+'ACUM-JUNIO'!B283</f>
        <v>0</v>
      </c>
      <c r="H119" s="464" t="e">
        <f>+'ACUM-JULIO'!#REF!</f>
        <v>#REF!</v>
      </c>
      <c r="I119" s="464" t="e">
        <f>+'ACUM-AGOSTO'!#REF!</f>
        <v>#REF!</v>
      </c>
      <c r="J119" s="464" t="e">
        <f>+#REF!</f>
        <v>#REF!</v>
      </c>
      <c r="K119" s="464">
        <f>+'ACUM-OCTUBRE'!B273</f>
        <v>0</v>
      </c>
      <c r="L119" s="464">
        <f>+'ACUM-NOVIEMBRE'!B320</f>
        <v>0</v>
      </c>
      <c r="M119" s="464">
        <f>+'ACUM-DICIEMBRE'!B265</f>
        <v>0</v>
      </c>
      <c r="N119" s="122"/>
      <c r="O119" s="37" t="e">
        <f t="shared" si="14"/>
        <v>#REF!</v>
      </c>
      <c r="P119" s="122"/>
    </row>
    <row r="120" spans="1:16" ht="15.75" thickBot="1">
      <c r="A120" s="268" t="str">
        <f>+'ACUM-ENERO'!B241</f>
        <v>Contraloría</v>
      </c>
      <c r="B120" s="509">
        <f>+'ACUM-ENERO'!C241</f>
        <v>5</v>
      </c>
      <c r="C120" s="530">
        <f>+'ACUM-FEBRERO'!B276</f>
        <v>2</v>
      </c>
      <c r="D120" s="541">
        <f>+'ACUM-MARZO'!B260</f>
        <v>2</v>
      </c>
      <c r="E120" s="565">
        <f>+'ACUM-ABRIL'!B330</f>
        <v>3</v>
      </c>
      <c r="F120" s="565">
        <f>+'ACUM-MAYO'!B283</f>
        <v>2</v>
      </c>
      <c r="G120" s="565">
        <f>+'ACUM-JUNIO'!B284</f>
        <v>2</v>
      </c>
      <c r="H120" s="464" t="e">
        <f>+'ACUM-JULIO'!#REF!</f>
        <v>#REF!</v>
      </c>
      <c r="I120" s="464" t="e">
        <f>+'ACUM-AGOSTO'!#REF!</f>
        <v>#REF!</v>
      </c>
      <c r="J120" s="464" t="e">
        <f>+#REF!</f>
        <v>#REF!</v>
      </c>
      <c r="K120" s="464">
        <f>+'ACUM-OCTUBRE'!B274</f>
        <v>0</v>
      </c>
      <c r="L120" s="464">
        <f>+'ACUM-NOVIEMBRE'!B321</f>
        <v>0</v>
      </c>
      <c r="M120" s="464">
        <f>+'ACUM-DICIEMBRE'!B266</f>
        <v>0</v>
      </c>
      <c r="N120" s="122"/>
      <c r="O120" s="37" t="e">
        <f t="shared" si="14"/>
        <v>#REF!</v>
      </c>
      <c r="P120" s="122"/>
    </row>
    <row r="121" spans="1:16" ht="15.75" thickBot="1">
      <c r="A121" s="268" t="str">
        <f>+'ACUM-ENERO'!B242</f>
        <v>Coordinación de Delegaciones</v>
      </c>
      <c r="B121" s="509">
        <f>+'ACUM-ENERO'!C242</f>
        <v>0</v>
      </c>
      <c r="C121" s="530">
        <f>+'ACUM-FEBRERO'!B277</f>
        <v>0</v>
      </c>
      <c r="D121" s="541">
        <f>+'ACUM-MARZO'!B261</f>
        <v>0</v>
      </c>
      <c r="E121" s="565">
        <f>+'ACUM-ABRIL'!B331</f>
        <v>0</v>
      </c>
      <c r="F121" s="565">
        <f>+'ACUM-MAYO'!B284</f>
        <v>0</v>
      </c>
      <c r="G121" s="565">
        <f>+'ACUM-JUNIO'!B285</f>
        <v>2</v>
      </c>
      <c r="H121" s="464" t="e">
        <f>+'ACUM-JULIO'!#REF!</f>
        <v>#REF!</v>
      </c>
      <c r="I121" s="464" t="e">
        <f>+'ACUM-AGOSTO'!#REF!</f>
        <v>#REF!</v>
      </c>
      <c r="J121" s="464" t="e">
        <f>+#REF!</f>
        <v>#REF!</v>
      </c>
      <c r="K121" s="464">
        <f>+'ACUM-OCTUBRE'!B275</f>
        <v>0</v>
      </c>
      <c r="L121" s="464">
        <f>+'ACUM-NOVIEMBRE'!B322</f>
        <v>0</v>
      </c>
      <c r="M121" s="464">
        <f>+'ACUM-DICIEMBRE'!B267</f>
        <v>0</v>
      </c>
      <c r="N121" s="122"/>
      <c r="O121" s="37" t="e">
        <f t="shared" si="14"/>
        <v>#REF!</v>
      </c>
      <c r="P121" s="122"/>
    </row>
    <row r="122" spans="1:16" ht="15.75" thickBot="1">
      <c r="A122" s="268" t="str">
        <f>+'ACUM-ENERO'!B243</f>
        <v>Coordinación de Gabinete</v>
      </c>
      <c r="B122" s="509">
        <f>+'ACUM-ENERO'!C243</f>
        <v>0</v>
      </c>
      <c r="C122" s="530">
        <f>+'ACUM-FEBRERO'!B278</f>
        <v>0</v>
      </c>
      <c r="D122" s="541">
        <f>+'ACUM-MARZO'!B262</f>
        <v>1</v>
      </c>
      <c r="E122" s="565">
        <f>+'ACUM-ABRIL'!B332</f>
        <v>2</v>
      </c>
      <c r="F122" s="565">
        <f>+'ACUM-MAYO'!B285</f>
        <v>0</v>
      </c>
      <c r="G122" s="565">
        <f>+'ACUM-JUNIO'!B286</f>
        <v>2</v>
      </c>
      <c r="H122" s="464" t="e">
        <f>+'ACUM-JULIO'!#REF!</f>
        <v>#REF!</v>
      </c>
      <c r="I122" s="464">
        <f>+'ACUM-AGOSTO'!B283</f>
        <v>0</v>
      </c>
      <c r="J122" s="464" t="e">
        <f>+#REF!</f>
        <v>#REF!</v>
      </c>
      <c r="K122" s="464">
        <f>+'ACUM-OCTUBRE'!B276</f>
        <v>0</v>
      </c>
      <c r="L122" s="464">
        <f>+'ACUM-NOVIEMBRE'!B323</f>
        <v>0</v>
      </c>
      <c r="M122" s="464">
        <f>+'ACUM-DICIEMBRE'!B268</f>
        <v>0</v>
      </c>
      <c r="N122" s="122"/>
      <c r="O122" s="37" t="e">
        <f t="shared" si="14"/>
        <v>#REF!</v>
      </c>
      <c r="P122" s="122"/>
    </row>
    <row r="123" spans="1:16" ht="29.25" customHeight="1" thickBot="1">
      <c r="A123" s="268" t="str">
        <f>+'ACUM-ENERO'!B244</f>
        <v xml:space="preserve">Coordinación de la Oficina de Presidencia </v>
      </c>
      <c r="B123" s="509">
        <f>+'ACUM-ENERO'!C244</f>
        <v>0</v>
      </c>
      <c r="C123" s="530">
        <f>+'ACUM-FEBRERO'!B279</f>
        <v>0</v>
      </c>
      <c r="D123" s="541">
        <f>+'ACUM-MARZO'!B263</f>
        <v>0</v>
      </c>
      <c r="E123" s="565">
        <f>+'ACUM-ABRIL'!B333</f>
        <v>0</v>
      </c>
      <c r="F123" s="565">
        <f>+'ACUM-MAYO'!B286</f>
        <v>0</v>
      </c>
      <c r="G123" s="565">
        <f>+'ACUM-JUNIO'!B287</f>
        <v>0</v>
      </c>
      <c r="H123" s="464" t="e">
        <f>+'ACUM-JULIO'!#REF!</f>
        <v>#REF!</v>
      </c>
      <c r="I123" s="464">
        <f>+'ACUM-AGOSTO'!B284</f>
        <v>0</v>
      </c>
      <c r="J123" s="464" t="e">
        <f>+#REF!</f>
        <v>#REF!</v>
      </c>
      <c r="K123" s="464">
        <f>+'ACUM-OCTUBRE'!B277</f>
        <v>0</v>
      </c>
      <c r="L123" s="464">
        <f>+'ACUM-NOVIEMBRE'!B324</f>
        <v>0</v>
      </c>
      <c r="M123" s="464">
        <f>+'ACUM-DICIEMBRE'!B269</f>
        <v>0</v>
      </c>
      <c r="N123" s="122"/>
      <c r="O123" s="37" t="e">
        <f t="shared" si="14"/>
        <v>#REF!</v>
      </c>
      <c r="P123" s="122"/>
    </row>
    <row r="124" spans="1:16" ht="30.75" customHeight="1" thickBot="1">
      <c r="A124" s="268" t="str">
        <f>+'ACUM-ENERO'!B245</f>
        <v>Coordinación General  Oficina Central de Gobierno, Estrategía y opinión Pública</v>
      </c>
      <c r="B124" s="509">
        <f>+'ACUM-ENERO'!C245</f>
        <v>0</v>
      </c>
      <c r="C124" s="530">
        <f>+'ACUM-FEBRERO'!B280</f>
        <v>0</v>
      </c>
      <c r="D124" s="541">
        <f>+'ACUM-MARZO'!B264</f>
        <v>0</v>
      </c>
      <c r="E124" s="565">
        <f>+'ACUM-ABRIL'!B334</f>
        <v>0</v>
      </c>
      <c r="F124" s="565">
        <f>+'ACUM-MAYO'!B287</f>
        <v>0</v>
      </c>
      <c r="G124" s="565">
        <f>+'ACUM-JUNIO'!B288</f>
        <v>2</v>
      </c>
      <c r="H124" s="464" t="e">
        <f>+'ACUM-JULIO'!#REF!</f>
        <v>#REF!</v>
      </c>
      <c r="I124" s="464" t="e">
        <f>+'ACUM-AGOSTO'!#REF!</f>
        <v>#REF!</v>
      </c>
      <c r="J124" s="464" t="e">
        <f>+#REF!</f>
        <v>#REF!</v>
      </c>
      <c r="K124" s="464">
        <f>+'ACUM-OCTUBRE'!B278</f>
        <v>0</v>
      </c>
      <c r="L124" s="464">
        <f>+'ACUM-NOVIEMBRE'!B325</f>
        <v>0</v>
      </c>
      <c r="M124" s="464">
        <f>+'ACUM-DICIEMBRE'!B270</f>
        <v>0</v>
      </c>
      <c r="N124" s="122"/>
      <c r="O124" s="37" t="e">
        <f t="shared" si="14"/>
        <v>#REF!</v>
      </c>
      <c r="P124" s="122"/>
    </row>
    <row r="125" spans="1:16" ht="15.75" thickBot="1">
      <c r="A125" s="268" t="str">
        <f>+'ACUM-ENERO'!B246</f>
        <v>Coplademun</v>
      </c>
      <c r="B125" s="509">
        <f>+'ACUM-ENERO'!C246</f>
        <v>0</v>
      </c>
      <c r="C125" s="530">
        <f>+'ACUM-FEBRERO'!B281</f>
        <v>3</v>
      </c>
      <c r="D125" s="541">
        <f>+'ACUM-MARZO'!B265</f>
        <v>2</v>
      </c>
      <c r="E125" s="565">
        <f>+'ACUM-ABRIL'!B335</f>
        <v>1</v>
      </c>
      <c r="F125" s="565">
        <f>+'ACUM-MAYO'!B288</f>
        <v>1</v>
      </c>
      <c r="G125" s="565">
        <f>+'ACUM-JUNIO'!B289</f>
        <v>3</v>
      </c>
      <c r="H125" s="464">
        <f>+'ACUM-JULIO'!B309</f>
        <v>0</v>
      </c>
      <c r="I125" s="464" t="e">
        <f>+'ACUM-AGOSTO'!#REF!</f>
        <v>#REF!</v>
      </c>
      <c r="J125" s="464" t="e">
        <f>+#REF!</f>
        <v>#REF!</v>
      </c>
      <c r="K125" s="464">
        <f>+'ACUM-OCTUBRE'!B279</f>
        <v>0</v>
      </c>
      <c r="L125" s="464">
        <f>+'ACUM-NOVIEMBRE'!B326</f>
        <v>0</v>
      </c>
      <c r="M125" s="464">
        <f>+'ACUM-DICIEMBRE'!B271</f>
        <v>0</v>
      </c>
      <c r="N125" s="122"/>
      <c r="O125" s="37" t="e">
        <f t="shared" si="14"/>
        <v>#REF!</v>
      </c>
      <c r="P125" s="122"/>
    </row>
    <row r="126" spans="1:16" ht="15.75" thickBot="1">
      <c r="A126" s="268" t="str">
        <f>+'ACUM-ENERO'!B247</f>
        <v>Desarrollo Social Humano</v>
      </c>
      <c r="B126" s="509">
        <f>+'ACUM-ENERO'!C247</f>
        <v>14</v>
      </c>
      <c r="C126" s="530">
        <f>+'ACUM-FEBRERO'!B282</f>
        <v>22</v>
      </c>
      <c r="D126" s="541">
        <f>+'ACUM-MARZO'!B266</f>
        <v>9</v>
      </c>
      <c r="E126" s="565">
        <f>+'ACUM-ABRIL'!B336</f>
        <v>7</v>
      </c>
      <c r="F126" s="565">
        <f>+'ACUM-MAYO'!B289</f>
        <v>7</v>
      </c>
      <c r="G126" s="565">
        <f>+'ACUM-JUNIO'!B290</f>
        <v>10</v>
      </c>
      <c r="H126" s="464" t="e">
        <f>+'ACUM-JULIO'!#REF!</f>
        <v>#REF!</v>
      </c>
      <c r="I126" s="464">
        <f>+'ACUM-AGOSTO'!B287</f>
        <v>0</v>
      </c>
      <c r="J126" s="464" t="e">
        <f>+#REF!</f>
        <v>#REF!</v>
      </c>
      <c r="K126" s="464">
        <f>+'ACUM-OCTUBRE'!B280</f>
        <v>0</v>
      </c>
      <c r="L126" s="464">
        <f>+'ACUM-NOVIEMBRE'!B327</f>
        <v>0</v>
      </c>
      <c r="M126" s="464">
        <f>+'ACUM-DICIEMBRE'!B272</f>
        <v>0</v>
      </c>
      <c r="N126" s="122"/>
      <c r="O126" s="37" t="e">
        <f t="shared" si="14"/>
        <v>#REF!</v>
      </c>
      <c r="P126" s="122"/>
    </row>
    <row r="127" spans="1:16" ht="30" customHeight="1" thickBot="1">
      <c r="A127" s="268" t="str">
        <f>+'ACUM-ENERO'!B248</f>
        <v>Dirección General de  Innovación y Tecnología</v>
      </c>
      <c r="B127" s="509">
        <f>+'ACUM-ENERO'!C248</f>
        <v>0</v>
      </c>
      <c r="C127" s="530">
        <f>+'ACUM-FEBRERO'!B283</f>
        <v>2</v>
      </c>
      <c r="D127" s="541">
        <f>+'ACUM-MARZO'!B267</f>
        <v>8</v>
      </c>
      <c r="E127" s="565">
        <f>+'ACUM-ABRIL'!B337</f>
        <v>10</v>
      </c>
      <c r="F127" s="565">
        <f>+'ACUM-MAYO'!B290</f>
        <v>3</v>
      </c>
      <c r="G127" s="565">
        <f>+'ACUM-JUNIO'!B291</f>
        <v>3</v>
      </c>
      <c r="H127" s="464" t="e">
        <f>+'ACUM-JULIO'!#REF!</f>
        <v>#REF!</v>
      </c>
      <c r="I127" s="464">
        <f>+'ACUM-AGOSTO'!B288</f>
        <v>0</v>
      </c>
      <c r="J127" s="464" t="e">
        <f>+#REF!</f>
        <v>#REF!</v>
      </c>
      <c r="K127" s="464">
        <f>+'ACUM-OCTUBRE'!B281</f>
        <v>0</v>
      </c>
      <c r="L127" s="464">
        <f>+'ACUM-NOVIEMBRE'!B328</f>
        <v>0</v>
      </c>
      <c r="M127" s="464">
        <f>+'ACUM-DICIEMBRE'!B273</f>
        <v>0</v>
      </c>
      <c r="N127" s="122"/>
      <c r="O127" s="37" t="e">
        <f t="shared" si="14"/>
        <v>#REF!</v>
      </c>
      <c r="P127" s="122"/>
    </row>
    <row r="128" spans="1:16" ht="15.75" thickBot="1">
      <c r="A128" s="268" t="str">
        <f>+'ACUM-ENERO'!B249</f>
        <v>Dirección General de Ecología</v>
      </c>
      <c r="B128" s="509">
        <f>+'ACUM-ENERO'!C249</f>
        <v>11</v>
      </c>
      <c r="C128" s="530">
        <f>+'ACUM-FEBRERO'!B284</f>
        <v>22</v>
      </c>
      <c r="D128" s="541">
        <f>+'ACUM-MARZO'!B268</f>
        <v>9</v>
      </c>
      <c r="E128" s="565">
        <f>+'ACUM-ABRIL'!B338</f>
        <v>16</v>
      </c>
      <c r="F128" s="565">
        <f>+'ACUM-MAYO'!B291</f>
        <v>18</v>
      </c>
      <c r="G128" s="565">
        <f>+'ACUM-JUNIO'!B292</f>
        <v>20</v>
      </c>
      <c r="H128" s="464" t="e">
        <f>+'ACUM-JULIO'!#REF!</f>
        <v>#REF!</v>
      </c>
      <c r="I128" s="464" t="e">
        <f>+'ACUM-AGOSTO'!#REF!</f>
        <v>#REF!</v>
      </c>
      <c r="J128" s="464" t="e">
        <f>+#REF!</f>
        <v>#REF!</v>
      </c>
      <c r="K128" s="464">
        <f>+'ACUM-OCTUBRE'!B282</f>
        <v>0</v>
      </c>
      <c r="L128" s="464">
        <f>+'ACUM-NOVIEMBRE'!B329</f>
        <v>0</v>
      </c>
      <c r="M128" s="464">
        <f>+'ACUM-DICIEMBRE'!B274</f>
        <v>0</v>
      </c>
      <c r="N128" s="122"/>
      <c r="O128" s="37" t="e">
        <f t="shared" si="14"/>
        <v>#REF!</v>
      </c>
      <c r="P128" s="122"/>
    </row>
    <row r="129" spans="1:16" ht="30.75" thickBot="1">
      <c r="A129" s="268" t="str">
        <f>+'ACUM-ENERO'!B250</f>
        <v>Dirección General de Inspección de Reglamentos</v>
      </c>
      <c r="B129" s="509">
        <f>+'ACUM-ENERO'!C250</f>
        <v>10</v>
      </c>
      <c r="C129" s="530">
        <f>+'ACUM-FEBRERO'!B285</f>
        <v>21</v>
      </c>
      <c r="D129" s="541">
        <f>+'ACUM-MARZO'!B269</f>
        <v>22</v>
      </c>
      <c r="E129" s="565">
        <f>+'ACUM-ABRIL'!B339</f>
        <v>18</v>
      </c>
      <c r="F129" s="565">
        <f>+'ACUM-MAYO'!B292</f>
        <v>17</v>
      </c>
      <c r="G129" s="565">
        <f>+'ACUM-JUNIO'!B293</f>
        <v>19</v>
      </c>
      <c r="H129" s="464">
        <f>+'ACUM-JULIO'!B313</f>
        <v>0</v>
      </c>
      <c r="I129" s="464" t="e">
        <f>+'ACUM-AGOSTO'!#REF!</f>
        <v>#REF!</v>
      </c>
      <c r="J129" s="464" t="e">
        <f>+#REF!</f>
        <v>#REF!</v>
      </c>
      <c r="K129" s="464">
        <f>+'ACUM-OCTUBRE'!B283</f>
        <v>0</v>
      </c>
      <c r="L129" s="464">
        <f>+'ACUM-NOVIEMBRE'!B330</f>
        <v>0</v>
      </c>
      <c r="M129" s="464">
        <f>+'ACUM-DICIEMBRE'!B275</f>
        <v>0</v>
      </c>
      <c r="N129" s="122"/>
      <c r="O129" s="37" t="e">
        <f t="shared" si="14"/>
        <v>#REF!</v>
      </c>
      <c r="P129" s="122"/>
    </row>
    <row r="130" spans="1:16" ht="15.75" thickBot="1">
      <c r="A130" s="268" t="str">
        <f>+'ACUM-ENERO'!B251</f>
        <v>Dirección General de Obras Públicas</v>
      </c>
      <c r="B130" s="509">
        <f>+'ACUM-ENERO'!C251</f>
        <v>66</v>
      </c>
      <c r="C130" s="530">
        <f>+'ACUM-FEBRERO'!B286</f>
        <v>80</v>
      </c>
      <c r="D130" s="541">
        <f>+'ACUM-MARZO'!B270</f>
        <v>80</v>
      </c>
      <c r="E130" s="565">
        <f>+'ACUM-ABRIL'!B340</f>
        <v>46</v>
      </c>
      <c r="F130" s="565">
        <f>+'ACUM-MAYO'!B293</f>
        <v>71</v>
      </c>
      <c r="G130" s="565">
        <f>+'ACUM-JUNIO'!B294</f>
        <v>83</v>
      </c>
      <c r="H130" s="464">
        <f>+'ACUM-JULIO'!B314</f>
        <v>0</v>
      </c>
      <c r="I130" s="464" t="e">
        <f>+'ACUM-AGOSTO'!#REF!</f>
        <v>#REF!</v>
      </c>
      <c r="J130" s="464" t="e">
        <f>+#REF!</f>
        <v>#REF!</v>
      </c>
      <c r="K130" s="464">
        <f>+'ACUM-OCTUBRE'!B284</f>
        <v>0</v>
      </c>
      <c r="L130" s="464">
        <f>+'ACUM-NOVIEMBRE'!B331</f>
        <v>0</v>
      </c>
      <c r="M130" s="464">
        <f>+'ACUM-DICIEMBRE'!B276</f>
        <v>0</v>
      </c>
      <c r="N130" s="122"/>
      <c r="O130" s="37" t="e">
        <f t="shared" si="14"/>
        <v>#REF!</v>
      </c>
      <c r="P130" s="122"/>
    </row>
    <row r="131" spans="1:16" ht="30.75" thickBot="1">
      <c r="A131" s="268" t="str">
        <f>+'ACUM-ENERO'!B252</f>
        <v>Dirección General de Servicios Públicos</v>
      </c>
      <c r="B131" s="509">
        <f>+'ACUM-ENERO'!C252</f>
        <v>18</v>
      </c>
      <c r="C131" s="530">
        <f>+'ACUM-FEBRERO'!B287</f>
        <v>10</v>
      </c>
      <c r="D131" s="541">
        <f>+'ACUM-MARZO'!B271</f>
        <v>13</v>
      </c>
      <c r="E131" s="565">
        <f>+'ACUM-ABRIL'!B341</f>
        <v>10</v>
      </c>
      <c r="F131" s="565">
        <f>+'ACUM-MAYO'!B294</f>
        <v>18</v>
      </c>
      <c r="G131" s="565">
        <f>+'ACUM-JUNIO'!B295</f>
        <v>16</v>
      </c>
      <c r="H131" s="464" t="e">
        <f>+'ACUM-JULIO'!#REF!</f>
        <v>#REF!</v>
      </c>
      <c r="I131" s="464" t="e">
        <f>+'ACUM-AGOSTO'!#REF!</f>
        <v>#REF!</v>
      </c>
      <c r="J131" s="464" t="e">
        <f>+#REF!</f>
        <v>#REF!</v>
      </c>
      <c r="K131" s="464">
        <f>+'ACUM-OCTUBRE'!B285</f>
        <v>0</v>
      </c>
      <c r="L131" s="464">
        <f>+'ACUM-NOVIEMBRE'!B332</f>
        <v>0</v>
      </c>
      <c r="M131" s="464">
        <f>+'ACUM-DICIEMBRE'!B277</f>
        <v>0</v>
      </c>
      <c r="N131" s="122"/>
      <c r="O131" s="37" t="e">
        <f t="shared" si="14"/>
        <v>#REF!</v>
      </c>
      <c r="P131" s="122"/>
    </row>
    <row r="132" spans="1:16" ht="15.75" thickBot="1">
      <c r="A132" s="268" t="str">
        <f>+'ACUM-ENERO'!B253</f>
        <v>Educación Municipal</v>
      </c>
      <c r="B132" s="509">
        <f>+'ACUM-ENERO'!C253</f>
        <v>0</v>
      </c>
      <c r="C132" s="530">
        <f>+'ACUM-FEBRERO'!B288</f>
        <v>3</v>
      </c>
      <c r="D132" s="541">
        <f>+'ACUM-MARZO'!B272</f>
        <v>0</v>
      </c>
      <c r="E132" s="565">
        <f>+'ACUM-ABRIL'!B342</f>
        <v>2</v>
      </c>
      <c r="F132" s="565">
        <f>+'ACUM-MAYO'!B295</f>
        <v>0</v>
      </c>
      <c r="G132" s="565">
        <f>+'ACUM-JUNIO'!B296</f>
        <v>4</v>
      </c>
      <c r="H132" s="464" t="e">
        <f>+'ACUM-JULIO'!#REF!</f>
        <v>#REF!</v>
      </c>
      <c r="I132" s="464" t="e">
        <f>+'ACUM-AGOSTO'!#REF!</f>
        <v>#REF!</v>
      </c>
      <c r="J132" s="464" t="e">
        <f>+#REF!</f>
        <v>#REF!</v>
      </c>
      <c r="K132" s="464">
        <f>+'ACUM-OCTUBRE'!B286</f>
        <v>0</v>
      </c>
      <c r="L132" s="464">
        <f>+'ACUM-NOVIEMBRE'!B333</f>
        <v>0</v>
      </c>
      <c r="M132" s="464">
        <f>+'ACUM-DICIEMBRE'!B278</f>
        <v>0</v>
      </c>
      <c r="N132" s="122"/>
      <c r="O132" s="37" t="e">
        <f t="shared" si="14"/>
        <v>#REF!</v>
      </c>
      <c r="P132" s="122"/>
    </row>
    <row r="133" spans="1:16" ht="15.75" thickBot="1">
      <c r="A133" s="268" t="str">
        <f>+'ACUM-ENERO'!B254</f>
        <v>Estacionómetros y Estacionamientos</v>
      </c>
      <c r="B133" s="509">
        <f>+'ACUM-ENERO'!C254</f>
        <v>8</v>
      </c>
      <c r="C133" s="530">
        <f>+'ACUM-FEBRERO'!B289</f>
        <v>5</v>
      </c>
      <c r="D133" s="541">
        <f>+'ACUM-MARZO'!B273</f>
        <v>1</v>
      </c>
      <c r="E133" s="565">
        <f>+'ACUM-ABRIL'!B343</f>
        <v>6</v>
      </c>
      <c r="F133" s="565">
        <f>+'ACUM-MAYO'!B296</f>
        <v>6</v>
      </c>
      <c r="G133" s="565">
        <f>+'ACUM-JUNIO'!B297</f>
        <v>10</v>
      </c>
      <c r="H133" s="464" t="e">
        <f>+'ACUM-JULIO'!#REF!</f>
        <v>#REF!</v>
      </c>
      <c r="I133" s="464" t="e">
        <f>+'ACUM-AGOSTO'!#REF!</f>
        <v>#REF!</v>
      </c>
      <c r="J133" s="464" t="e">
        <f>+#REF!</f>
        <v>#REF!</v>
      </c>
      <c r="K133" s="464">
        <f>+'ACUM-OCTUBRE'!B287</f>
        <v>0</v>
      </c>
      <c r="L133" s="464">
        <f>+'ACUM-NOVIEMBRE'!B334</f>
        <v>0</v>
      </c>
      <c r="M133" s="464">
        <f>+'ACUM-DICIEMBRE'!B279</f>
        <v>0</v>
      </c>
      <c r="N133" s="122"/>
      <c r="O133" s="37" t="e">
        <f t="shared" si="14"/>
        <v>#REF!</v>
      </c>
      <c r="P133" s="122"/>
    </row>
    <row r="134" spans="1:16" ht="31.5" customHeight="1" thickBot="1">
      <c r="A134" s="268" t="str">
        <f>+'ACUM-ENERO'!B255</f>
        <v>Instituto de Capacitación y Oferta Educativa</v>
      </c>
      <c r="B134" s="509">
        <f>+'ACUM-ENERO'!C255</f>
        <v>0</v>
      </c>
      <c r="C134" s="530">
        <f>+'ACUM-FEBRERO'!B290</f>
        <v>1</v>
      </c>
      <c r="D134" s="541">
        <f>+'ACUM-MARZO'!B274</f>
        <v>2</v>
      </c>
      <c r="E134" s="565">
        <f>+'ACUM-ABRIL'!B344</f>
        <v>1</v>
      </c>
      <c r="F134" s="565">
        <f>+'ACUM-MAYO'!B297</f>
        <v>1</v>
      </c>
      <c r="G134" s="565">
        <f>+'ACUM-JUNIO'!B298</f>
        <v>3</v>
      </c>
      <c r="H134" s="464">
        <f>+'ACUM-JULIO'!B318</f>
        <v>0</v>
      </c>
      <c r="I134" s="464" t="e">
        <f>+'ACUM-AGOSTO'!#REF!</f>
        <v>#REF!</v>
      </c>
      <c r="J134" s="464" t="e">
        <f>+#REF!</f>
        <v>#REF!</v>
      </c>
      <c r="K134" s="464">
        <f>+'ACUM-OCTUBRE'!B288</f>
        <v>0</v>
      </c>
      <c r="L134" s="464">
        <f>+'ACUM-NOVIEMBRE'!B335</f>
        <v>0</v>
      </c>
      <c r="M134" s="464">
        <f>+'ACUM-DICIEMBRE'!B280</f>
        <v>0</v>
      </c>
      <c r="N134" s="122"/>
      <c r="O134" s="37" t="e">
        <f t="shared" si="14"/>
        <v>#REF!</v>
      </c>
      <c r="P134" s="122"/>
    </row>
    <row r="135" spans="1:16" ht="15.75" thickBot="1">
      <c r="A135" s="268" t="str">
        <f>+'ACUM-ENERO'!B256</f>
        <v>Instituto de Cultura</v>
      </c>
      <c r="B135" s="509">
        <f>+'ACUM-ENERO'!C256</f>
        <v>3</v>
      </c>
      <c r="C135" s="530">
        <f>+'ACUM-FEBRERO'!B291</f>
        <v>2</v>
      </c>
      <c r="D135" s="541">
        <f>+'ACUM-MARZO'!B275</f>
        <v>0</v>
      </c>
      <c r="E135" s="565">
        <f>+'ACUM-ABRIL'!B345</f>
        <v>3</v>
      </c>
      <c r="F135" s="565">
        <f>+'ACUM-MAYO'!B298</f>
        <v>3</v>
      </c>
      <c r="G135" s="565">
        <f>+'ACUM-JUNIO'!B299</f>
        <v>3</v>
      </c>
      <c r="H135" s="464" t="e">
        <f>+'ACUM-JULIO'!#REF!</f>
        <v>#REF!</v>
      </c>
      <c r="I135" s="464" t="e">
        <f>+'ACUM-AGOSTO'!#REF!</f>
        <v>#REF!</v>
      </c>
      <c r="J135" s="464" t="e">
        <f>+#REF!</f>
        <v>#REF!</v>
      </c>
      <c r="K135" s="464">
        <f>+'ACUM-OCTUBRE'!B289</f>
        <v>0</v>
      </c>
      <c r="L135" s="464">
        <f>+'ACUM-NOVIEMBRE'!B336</f>
        <v>0</v>
      </c>
      <c r="M135" s="464">
        <f>+'ACUM-DICIEMBRE'!B281</f>
        <v>0</v>
      </c>
      <c r="N135" s="122"/>
      <c r="O135" s="37" t="e">
        <f t="shared" si="14"/>
        <v>#REF!</v>
      </c>
      <c r="P135" s="122"/>
    </row>
    <row r="136" spans="1:16" ht="15.75" thickBot="1">
      <c r="A136" s="268" t="str">
        <f>+'ACUM-ENERO'!B257</f>
        <v>Instituto Municipal de la Juventud</v>
      </c>
      <c r="B136" s="509">
        <f>+'ACUM-ENERO'!C257</f>
        <v>0</v>
      </c>
      <c r="C136" s="530">
        <f>+'ACUM-FEBRERO'!B292</f>
        <v>0</v>
      </c>
      <c r="D136" s="541">
        <f>+'ACUM-MARZO'!B276</f>
        <v>0</v>
      </c>
      <c r="E136" s="565">
        <f>+'ACUM-ABRIL'!B346</f>
        <v>0</v>
      </c>
      <c r="F136" s="565">
        <f>+'ACUM-MAYO'!B299</f>
        <v>0</v>
      </c>
      <c r="G136" s="565">
        <f>+'ACUM-JUNIO'!B300</f>
        <v>0</v>
      </c>
      <c r="H136" s="464" t="e">
        <f>+'ACUM-JULIO'!#REF!</f>
        <v>#REF!</v>
      </c>
      <c r="I136" s="464" t="e">
        <f>+'ACUM-AGOSTO'!#REF!</f>
        <v>#REF!</v>
      </c>
      <c r="J136" s="464" t="e">
        <f>+#REF!</f>
        <v>#REF!</v>
      </c>
      <c r="K136" s="464">
        <f>+'ACUM-OCTUBRE'!B290</f>
        <v>0</v>
      </c>
      <c r="L136" s="464">
        <f>+'ACUM-NOVIEMBRE'!B337</f>
        <v>0</v>
      </c>
      <c r="M136" s="464">
        <f>+'ACUM-DICIEMBRE'!B282</f>
        <v>0</v>
      </c>
      <c r="N136" s="122"/>
      <c r="O136" s="37" t="e">
        <f t="shared" si="14"/>
        <v>#REF!</v>
      </c>
      <c r="P136" s="122"/>
    </row>
    <row r="137" spans="1:16" ht="15.75" thickBot="1">
      <c r="A137" s="268" t="str">
        <f>+'ACUM-ENERO'!B258</f>
        <v>Instituto Municipal de la Mujer</v>
      </c>
      <c r="B137" s="509">
        <f>+'ACUM-ENERO'!C258</f>
        <v>0</v>
      </c>
      <c r="C137" s="530">
        <f>+'ACUM-FEBRERO'!B293</f>
        <v>0</v>
      </c>
      <c r="D137" s="541">
        <f>+'ACUM-MARZO'!B277</f>
        <v>0</v>
      </c>
      <c r="E137" s="565">
        <f>+'ACUM-ABRIL'!B347</f>
        <v>0</v>
      </c>
      <c r="F137" s="565">
        <f>+'ACUM-MAYO'!B300</f>
        <v>0</v>
      </c>
      <c r="G137" s="565">
        <f>+'ACUM-JUNIO'!B301</f>
        <v>0</v>
      </c>
      <c r="H137" s="464" t="e">
        <f>+'ACUM-JULIO'!#REF!</f>
        <v>#REF!</v>
      </c>
      <c r="I137" s="464" t="e">
        <f>+'ACUM-AGOSTO'!#REF!</f>
        <v>#REF!</v>
      </c>
      <c r="J137" s="464" t="e">
        <f>+#REF!</f>
        <v>#REF!</v>
      </c>
      <c r="K137" s="464">
        <f>+'ACUM-OCTUBRE'!B291</f>
        <v>0</v>
      </c>
      <c r="L137" s="464">
        <f>+'ACUM-NOVIEMBRE'!B338</f>
        <v>0</v>
      </c>
      <c r="M137" s="464">
        <f>+'ACUM-DICIEMBRE'!B283</f>
        <v>0</v>
      </c>
      <c r="N137" s="122"/>
      <c r="O137" s="37" t="e">
        <f t="shared" si="14"/>
        <v>#REF!</v>
      </c>
      <c r="P137" s="122"/>
    </row>
    <row r="138" spans="1:16" ht="15.75" thickBot="1">
      <c r="A138" s="268" t="str">
        <f>+'ACUM-ENERO'!B259</f>
        <v>Integración y Dictaminación</v>
      </c>
      <c r="B138" s="509">
        <f>+'ACUM-ENERO'!C259</f>
        <v>2</v>
      </c>
      <c r="C138" s="530">
        <f>+'ACUM-FEBRERO'!B294</f>
        <v>4</v>
      </c>
      <c r="D138" s="541">
        <f>+'ACUM-MARZO'!B278</f>
        <v>5</v>
      </c>
      <c r="E138" s="565">
        <f>+'ACUM-ABRIL'!B348</f>
        <v>1</v>
      </c>
      <c r="F138" s="565">
        <f>+'ACUM-MAYO'!B301</f>
        <v>2</v>
      </c>
      <c r="G138" s="565">
        <f>+'ACUM-JUNIO'!B302</f>
        <v>4</v>
      </c>
      <c r="H138" s="464" t="e">
        <f>+'ACUM-JULIO'!#REF!</f>
        <v>#REF!</v>
      </c>
      <c r="I138" s="464" t="e">
        <f>+'ACUM-AGOSTO'!#REF!</f>
        <v>#REF!</v>
      </c>
      <c r="J138" s="464" t="e">
        <f>+#REF!</f>
        <v>#REF!</v>
      </c>
      <c r="K138" s="464">
        <f>+'ACUM-OCTUBRE'!B292</f>
        <v>0</v>
      </c>
      <c r="L138" s="464">
        <f>+'ACUM-NOVIEMBRE'!B339</f>
        <v>0</v>
      </c>
      <c r="M138" s="464">
        <f>+'ACUM-DICIEMBRE'!B284</f>
        <v>0</v>
      </c>
      <c r="N138" s="122"/>
      <c r="O138" s="37" t="e">
        <f t="shared" ref="O138:O161" si="15">SUM(B138:N138)</f>
        <v>#REF!</v>
      </c>
      <c r="P138" s="122"/>
    </row>
    <row r="139" spans="1:16" ht="15.75" thickBot="1">
      <c r="A139" s="268" t="str">
        <f>+'ACUM-ENERO'!B260</f>
        <v>Junta Municipal de Reclutamiento</v>
      </c>
      <c r="B139" s="509">
        <f>+'ACUM-ENERO'!C260</f>
        <v>0</v>
      </c>
      <c r="C139" s="530">
        <f>+'ACUM-FEBRERO'!B295</f>
        <v>0</v>
      </c>
      <c r="D139" s="541">
        <f>+'ACUM-MARZO'!B279</f>
        <v>0</v>
      </c>
      <c r="E139" s="565">
        <f>+'ACUM-ABRIL'!B349</f>
        <v>0</v>
      </c>
      <c r="F139" s="565">
        <f>+'ACUM-MAYO'!B302</f>
        <v>0</v>
      </c>
      <c r="G139" s="565">
        <f>+'ACUM-JUNIO'!B303</f>
        <v>2</v>
      </c>
      <c r="H139" s="464" t="e">
        <f>+'ACUM-JULIO'!#REF!</f>
        <v>#REF!</v>
      </c>
      <c r="I139" s="464" t="e">
        <f>+'ACUM-AGOSTO'!#REF!</f>
        <v>#REF!</v>
      </c>
      <c r="J139" s="464" t="e">
        <f>+#REF!</f>
        <v>#REF!</v>
      </c>
      <c r="K139" s="464">
        <f>+'ACUM-OCTUBRE'!B293</f>
        <v>0</v>
      </c>
      <c r="L139" s="464">
        <f>+'ACUM-NOVIEMBRE'!B340</f>
        <v>0</v>
      </c>
      <c r="M139" s="464">
        <f>+'ACUM-DICIEMBRE'!B285</f>
        <v>0</v>
      </c>
      <c r="N139" s="122"/>
      <c r="O139" s="37" t="e">
        <f t="shared" si="15"/>
        <v>#REF!</v>
      </c>
      <c r="P139" s="122"/>
    </row>
    <row r="140" spans="1:16" ht="15.75" thickBot="1">
      <c r="A140" s="268" t="str">
        <f>+'ACUM-ENERO'!B261</f>
        <v>Mantenimiento de Pavimentos</v>
      </c>
      <c r="B140" s="509">
        <f>+'ACUM-ENERO'!C261</f>
        <v>1</v>
      </c>
      <c r="C140" s="530">
        <f>+'ACUM-FEBRERO'!B296</f>
        <v>3</v>
      </c>
      <c r="D140" s="541">
        <f>+'ACUM-MARZO'!B280</f>
        <v>0</v>
      </c>
      <c r="E140" s="565">
        <f>+'ACUM-ABRIL'!B350</f>
        <v>1</v>
      </c>
      <c r="F140" s="565">
        <f>+'ACUM-MAYO'!B303</f>
        <v>3</v>
      </c>
      <c r="G140" s="565">
        <f>+'ACUM-JUNIO'!B304</f>
        <v>5</v>
      </c>
      <c r="H140" s="464" t="e">
        <f>+'ACUM-JULIO'!#REF!</f>
        <v>#REF!</v>
      </c>
      <c r="I140" s="464">
        <f>+'ACUM-AGOSTO'!B301</f>
        <v>0</v>
      </c>
      <c r="J140" s="464" t="e">
        <f>+#REF!</f>
        <v>#REF!</v>
      </c>
      <c r="K140" s="464">
        <f>+'ACUM-OCTUBRE'!B294</f>
        <v>0</v>
      </c>
      <c r="L140" s="464">
        <f>+'ACUM-NOVIEMBRE'!B341</f>
        <v>0</v>
      </c>
      <c r="M140" s="464">
        <f>+'ACUM-DICIEMBRE'!B286</f>
        <v>0</v>
      </c>
      <c r="N140" s="122"/>
      <c r="O140" s="37" t="e">
        <f t="shared" si="15"/>
        <v>#REF!</v>
      </c>
      <c r="P140" s="122"/>
    </row>
    <row r="141" spans="1:16" ht="15.75" thickBot="1">
      <c r="A141" s="268" t="str">
        <f>+'ACUM-ENERO'!B262</f>
        <v>Mantenimiento Urbano</v>
      </c>
      <c r="B141" s="509">
        <f>+'ACUM-ENERO'!C262</f>
        <v>1</v>
      </c>
      <c r="C141" s="530">
        <f>+'ACUM-FEBRERO'!B297</f>
        <v>3</v>
      </c>
      <c r="D141" s="541">
        <f>+'ACUM-MARZO'!B281</f>
        <v>0</v>
      </c>
      <c r="E141" s="565">
        <f>+'ACUM-ABRIL'!B351</f>
        <v>0</v>
      </c>
      <c r="F141" s="565">
        <f>+'ACUM-MAYO'!B304</f>
        <v>2</v>
      </c>
      <c r="G141" s="565">
        <f>+'ACUM-JUNIO'!B305</f>
        <v>7</v>
      </c>
      <c r="H141" s="464" t="e">
        <f>+'ACUM-JULIO'!#REF!</f>
        <v>#REF!</v>
      </c>
      <c r="I141" s="464">
        <f>+'ACUM-AGOSTO'!B302</f>
        <v>0</v>
      </c>
      <c r="J141" s="464" t="e">
        <f>+#REF!</f>
        <v>#REF!</v>
      </c>
      <c r="K141" s="464">
        <f>+'ACUM-OCTUBRE'!B295</f>
        <v>0</v>
      </c>
      <c r="L141" s="464">
        <f>+'ACUM-NOVIEMBRE'!B342</f>
        <v>0</v>
      </c>
      <c r="M141" s="464">
        <f>+'ACUM-DICIEMBRE'!B287</f>
        <v>0</v>
      </c>
      <c r="N141" s="122"/>
      <c r="O141" s="37" t="e">
        <f t="shared" si="15"/>
        <v>#REF!</v>
      </c>
      <c r="P141" s="122"/>
    </row>
    <row r="142" spans="1:16" ht="15.75" thickBot="1">
      <c r="A142" s="268" t="str">
        <f>+'ACUM-ENERO'!B263</f>
        <v>Oficialía Mayor Administrativa</v>
      </c>
      <c r="B142" s="509">
        <f>+'ACUM-ENERO'!C263</f>
        <v>76</v>
      </c>
      <c r="C142" s="530">
        <f>+'ACUM-FEBRERO'!B298</f>
        <v>58</v>
      </c>
      <c r="D142" s="541">
        <f>+'ACUM-MARZO'!B282</f>
        <v>60</v>
      </c>
      <c r="E142" s="565">
        <f>+'ACUM-ABRIL'!B352</f>
        <v>54</v>
      </c>
      <c r="F142" s="565">
        <f>+'ACUM-MAYO'!B305</f>
        <v>60</v>
      </c>
      <c r="G142" s="565">
        <f>+'ACUM-JUNIO'!B306</f>
        <v>170</v>
      </c>
      <c r="H142" s="464" t="e">
        <f>+'ACUM-JULIO'!#REF!</f>
        <v>#REF!</v>
      </c>
      <c r="I142" s="464" t="e">
        <f>+'ACUM-AGOSTO'!#REF!</f>
        <v>#REF!</v>
      </c>
      <c r="J142" s="464" t="e">
        <f>+#REF!</f>
        <v>#REF!</v>
      </c>
      <c r="K142" s="464">
        <f>+'ACUM-OCTUBRE'!B296</f>
        <v>0</v>
      </c>
      <c r="L142" s="464">
        <f>+'ACUM-NOVIEMBRE'!B343</f>
        <v>0</v>
      </c>
      <c r="M142" s="464">
        <f>+'ACUM-DICIEMBRE'!B288</f>
        <v>0</v>
      </c>
      <c r="N142" s="122"/>
      <c r="O142" s="37" t="e">
        <f t="shared" si="15"/>
        <v>#REF!</v>
      </c>
      <c r="P142" s="122"/>
    </row>
    <row r="143" spans="1:16" ht="30.75" thickBot="1">
      <c r="A143" s="268" t="str">
        <f>+'ACUM-ENERO'!B264</f>
        <v>Oficialía Mayor de Padrón y Licencias</v>
      </c>
      <c r="B143" s="509">
        <f>+'ACUM-ENERO'!C264</f>
        <v>44</v>
      </c>
      <c r="C143" s="530">
        <f>+'ACUM-FEBRERO'!B299</f>
        <v>44</v>
      </c>
      <c r="D143" s="541">
        <f>+'ACUM-MARZO'!B283</f>
        <v>37</v>
      </c>
      <c r="E143" s="565">
        <f>+'ACUM-ABRIL'!B353</f>
        <v>30</v>
      </c>
      <c r="F143" s="565">
        <f>+'ACUM-MAYO'!B306</f>
        <v>40</v>
      </c>
      <c r="G143" s="565">
        <f>+'ACUM-JUNIO'!B307</f>
        <v>39</v>
      </c>
      <c r="H143" s="464">
        <f>+'ACUM-JULIO'!B327</f>
        <v>0</v>
      </c>
      <c r="I143" s="464">
        <f>+'ACUM-AGOSTO'!B304</f>
        <v>0</v>
      </c>
      <c r="J143" s="464" t="e">
        <f>+#REF!</f>
        <v>#REF!</v>
      </c>
      <c r="K143" s="464">
        <f>+'ACUM-OCTUBRE'!B297</f>
        <v>0</v>
      </c>
      <c r="L143" s="464">
        <f>+'ACUM-NOVIEMBRE'!B344</f>
        <v>0</v>
      </c>
      <c r="M143" s="464">
        <f>+'ACUM-DICIEMBRE'!B289</f>
        <v>0</v>
      </c>
      <c r="N143" s="122"/>
      <c r="O143" s="37" t="e">
        <f t="shared" si="15"/>
        <v>#REF!</v>
      </c>
      <c r="P143" s="122"/>
    </row>
    <row r="144" spans="1:16" ht="15.75" thickBot="1">
      <c r="A144" s="268" t="str">
        <f>+'ACUM-ENERO'!B265</f>
        <v>Parques y Jardines</v>
      </c>
      <c r="B144" s="509">
        <f>+'ACUM-ENERO'!C265</f>
        <v>4</v>
      </c>
      <c r="C144" s="530">
        <f>+'ACUM-FEBRERO'!B300</f>
        <v>3</v>
      </c>
      <c r="D144" s="541">
        <f>+'ACUM-MARZO'!B284</f>
        <v>4</v>
      </c>
      <c r="E144" s="565">
        <f>+'ACUM-ABRIL'!B354</f>
        <v>4</v>
      </c>
      <c r="F144" s="565">
        <f>+'ACUM-MAYO'!B307</f>
        <v>6</v>
      </c>
      <c r="G144" s="565">
        <f>+'ACUM-JUNIO'!B308</f>
        <v>9</v>
      </c>
      <c r="H144" s="464" t="e">
        <f>+'ACUM-JULIO'!#REF!</f>
        <v>#REF!</v>
      </c>
      <c r="I144" s="464" t="e">
        <f>+'ACUM-AGOSTO'!#REF!</f>
        <v>#REF!</v>
      </c>
      <c r="J144" s="464" t="e">
        <f>+#REF!</f>
        <v>#REF!</v>
      </c>
      <c r="K144" s="464">
        <f>+'ACUM-OCTUBRE'!B298</f>
        <v>0</v>
      </c>
      <c r="L144" s="464">
        <f>+'ACUM-NOVIEMBRE'!B345</f>
        <v>0</v>
      </c>
      <c r="M144" s="464">
        <f>+'ACUM-DICIEMBRE'!B290</f>
        <v>0</v>
      </c>
      <c r="N144" s="122"/>
      <c r="O144" s="37" t="e">
        <f t="shared" si="15"/>
        <v>#REF!</v>
      </c>
      <c r="P144" s="122"/>
    </row>
    <row r="145" spans="1:16" ht="15.75" thickBot="1">
      <c r="A145" s="268" t="str">
        <f>+'ACUM-ENERO'!B266</f>
        <v>Participación Ciudadana</v>
      </c>
      <c r="B145" s="509">
        <f>+'ACUM-ENERO'!C266</f>
        <v>5</v>
      </c>
      <c r="C145" s="530">
        <f>+'ACUM-FEBRERO'!B301</f>
        <v>7</v>
      </c>
      <c r="D145" s="541">
        <f>+'ACUM-MARZO'!B285</f>
        <v>4</v>
      </c>
      <c r="E145" s="565">
        <f>+'ACUM-ABRIL'!B355</f>
        <v>1</v>
      </c>
      <c r="F145" s="565">
        <f>+'ACUM-MAYO'!B308</f>
        <v>4</v>
      </c>
      <c r="G145" s="565">
        <f>+'ACUM-JUNIO'!B309</f>
        <v>7</v>
      </c>
      <c r="H145" s="464" t="e">
        <f>+'ACUM-JULIO'!#REF!</f>
        <v>#REF!</v>
      </c>
      <c r="I145" s="464" t="e">
        <f>+'ACUM-AGOSTO'!#REF!</f>
        <v>#REF!</v>
      </c>
      <c r="J145" s="464" t="e">
        <f>+#REF!</f>
        <v>#REF!</v>
      </c>
      <c r="K145" s="464">
        <f>+'ACUM-OCTUBRE'!B299</f>
        <v>0</v>
      </c>
      <c r="L145" s="464">
        <f>+'ACUM-NOVIEMBRE'!B346</f>
        <v>0</v>
      </c>
      <c r="M145" s="464">
        <f>+'ACUM-DICIEMBRE'!B291</f>
        <v>0</v>
      </c>
      <c r="N145" s="122"/>
      <c r="O145" s="37" t="e">
        <f t="shared" si="15"/>
        <v>#REF!</v>
      </c>
      <c r="P145" s="122"/>
    </row>
    <row r="146" spans="1:16" ht="15.75" thickBot="1">
      <c r="A146" s="268" t="str">
        <f>+'ACUM-ENERO'!B267</f>
        <v>Patrimonio Municipal</v>
      </c>
      <c r="B146" s="509">
        <f>+'ACUM-ENERO'!C267</f>
        <v>22</v>
      </c>
      <c r="C146" s="530">
        <f>+'ACUM-FEBRERO'!B302</f>
        <v>14</v>
      </c>
      <c r="D146" s="541">
        <f>+'ACUM-MARZO'!B286</f>
        <v>11</v>
      </c>
      <c r="E146" s="565">
        <f>+'ACUM-ABRIL'!B356</f>
        <v>9</v>
      </c>
      <c r="F146" s="565">
        <f>+'ACUM-MAYO'!B309</f>
        <v>12</v>
      </c>
      <c r="G146" s="565">
        <f>+'ACUM-JUNIO'!B310</f>
        <v>14</v>
      </c>
      <c r="H146" s="464" t="e">
        <f>+'ACUM-JULIO'!#REF!</f>
        <v>#REF!</v>
      </c>
      <c r="I146" s="464" t="e">
        <f>+'ACUM-AGOSTO'!#REF!</f>
        <v>#REF!</v>
      </c>
      <c r="J146" s="464" t="e">
        <f>+#REF!</f>
        <v>#REF!</v>
      </c>
      <c r="K146" s="464">
        <f>+'ACUM-OCTUBRE'!B300</f>
        <v>0</v>
      </c>
      <c r="L146" s="464">
        <f>+'ACUM-NOVIEMBRE'!B347</f>
        <v>0</v>
      </c>
      <c r="M146" s="464">
        <f>+'ACUM-DICIEMBRE'!B292</f>
        <v>0</v>
      </c>
      <c r="N146" s="122"/>
      <c r="O146" s="37" t="e">
        <f t="shared" si="15"/>
        <v>#REF!</v>
      </c>
      <c r="P146" s="122"/>
    </row>
    <row r="147" spans="1:16" s="122" customFormat="1" ht="15.75" thickBot="1">
      <c r="A147" s="268" t="str">
        <f>+'ACUM-ENERO'!B268</f>
        <v>Protección al Medio Ambiente</v>
      </c>
      <c r="B147" s="509">
        <f>+'ACUM-ENERO'!C268</f>
        <v>0</v>
      </c>
      <c r="C147" s="530">
        <f>+'ACUM-FEBRERO'!B303</f>
        <v>0</v>
      </c>
      <c r="D147" s="541">
        <f>+'ACUM-MARZO'!B287</f>
        <v>2</v>
      </c>
      <c r="E147" s="565">
        <f>+'ACUM-ABRIL'!B357</f>
        <v>0</v>
      </c>
      <c r="F147" s="565">
        <f>+'ACUM-MAYO'!B310</f>
        <v>0</v>
      </c>
      <c r="G147" s="565">
        <f>+'ACUM-JUNIO'!B311</f>
        <v>0</v>
      </c>
      <c r="H147" s="464">
        <f>+'ACUM-JULIO'!B331</f>
        <v>0</v>
      </c>
      <c r="I147" s="464" t="e">
        <f>+'ACUM-AGOSTO'!#REF!</f>
        <v>#REF!</v>
      </c>
      <c r="J147" s="464" t="e">
        <f>+#REF!</f>
        <v>#REF!</v>
      </c>
      <c r="K147" s="464">
        <f>+'ACUM-OCTUBRE'!B301</f>
        <v>0</v>
      </c>
      <c r="L147" s="464">
        <f>+'ACUM-NOVIEMBRE'!B348</f>
        <v>0</v>
      </c>
      <c r="M147" s="464">
        <f>+'ACUM-DICIEMBRE'!B293</f>
        <v>0</v>
      </c>
      <c r="O147" s="37" t="e">
        <f t="shared" si="15"/>
        <v>#REF!</v>
      </c>
    </row>
    <row r="148" spans="1:16" ht="15.75" thickBot="1">
      <c r="A148" s="268" t="str">
        <f>+'ACUM-ENERO'!B269</f>
        <v>Protección Civil y Bomberos</v>
      </c>
      <c r="B148" s="509">
        <f>+'ACUM-ENERO'!C269</f>
        <v>6</v>
      </c>
      <c r="C148" s="530">
        <f>+'ACUM-FEBRERO'!B304</f>
        <v>9</v>
      </c>
      <c r="D148" s="541">
        <f>+'ACUM-MARZO'!B288</f>
        <v>7</v>
      </c>
      <c r="E148" s="565">
        <f>+'ACUM-ABRIL'!B358</f>
        <v>11</v>
      </c>
      <c r="F148" s="565">
        <f>+'ACUM-MAYO'!B311</f>
        <v>11</v>
      </c>
      <c r="G148" s="565">
        <f>+'ACUM-JUNIO'!B312</f>
        <v>6</v>
      </c>
      <c r="H148" s="464">
        <f>+'ACUM-JULIO'!B332</f>
        <v>0</v>
      </c>
      <c r="I148" s="464" t="e">
        <f>+'ACUM-AGOSTO'!#REF!</f>
        <v>#REF!</v>
      </c>
      <c r="J148" s="464" t="e">
        <f>+#REF!</f>
        <v>#REF!</v>
      </c>
      <c r="K148" s="464">
        <f>+'ACUM-OCTUBRE'!B302</f>
        <v>0</v>
      </c>
      <c r="L148" s="464">
        <f>+'ACUM-NOVIEMBRE'!B349</f>
        <v>0</v>
      </c>
      <c r="M148" s="464">
        <f>+'ACUM-DICIEMBRE'!B294</f>
        <v>0</v>
      </c>
      <c r="N148" s="122"/>
      <c r="O148" s="37" t="e">
        <f t="shared" si="15"/>
        <v>#REF!</v>
      </c>
      <c r="P148" s="122"/>
    </row>
    <row r="149" spans="1:16" ht="15.75" thickBot="1">
      <c r="A149" s="268" t="str">
        <f>+'ACUM-ENERO'!B270</f>
        <v>Proyectos Estratégicos</v>
      </c>
      <c r="B149" s="509">
        <f>+'ACUM-ENERO'!C270</f>
        <v>0</v>
      </c>
      <c r="C149" s="530">
        <f>+'ACUM-FEBRERO'!B305</f>
        <v>0</v>
      </c>
      <c r="D149" s="541">
        <f>+'ACUM-MARZO'!B289</f>
        <v>5</v>
      </c>
      <c r="E149" s="565">
        <f>+'ACUM-ABRIL'!B359</f>
        <v>0</v>
      </c>
      <c r="F149" s="565">
        <f>+'ACUM-MAYO'!B312</f>
        <v>1</v>
      </c>
      <c r="G149" s="565">
        <f>+'ACUM-JUNIO'!B313</f>
        <v>3</v>
      </c>
      <c r="H149" s="464" t="e">
        <f>+'ACUM-JULIO'!#REF!</f>
        <v>#REF!</v>
      </c>
      <c r="I149" s="464" t="e">
        <f>+'ACUM-AGOSTO'!#REF!</f>
        <v>#REF!</v>
      </c>
      <c r="J149" s="464" t="e">
        <f>+#REF!</f>
        <v>#REF!</v>
      </c>
      <c r="K149" s="464">
        <f>+'ACUM-OCTUBRE'!B303</f>
        <v>0</v>
      </c>
      <c r="L149" s="464">
        <f>+'ACUM-NOVIEMBRE'!B350</f>
        <v>0</v>
      </c>
      <c r="M149" s="464">
        <f>+'ACUM-DICIEMBRE'!B295</f>
        <v>0</v>
      </c>
      <c r="N149" s="122"/>
      <c r="O149" s="37" t="e">
        <f t="shared" si="15"/>
        <v>#REF!</v>
      </c>
      <c r="P149" s="122"/>
    </row>
    <row r="150" spans="1:16" ht="15.75" thickBot="1">
      <c r="A150" s="268" t="str">
        <f>+'ACUM-ENERO'!B271</f>
        <v>Rastros Municipales</v>
      </c>
      <c r="B150" s="509">
        <f>+'ACUM-ENERO'!C271</f>
        <v>0</v>
      </c>
      <c r="C150" s="530">
        <f>+'ACUM-FEBRERO'!B306</f>
        <v>1</v>
      </c>
      <c r="D150" s="541">
        <f>+'ACUM-MARZO'!B290</f>
        <v>0</v>
      </c>
      <c r="E150" s="565">
        <f>+'ACUM-ABRIL'!B360</f>
        <v>0</v>
      </c>
      <c r="F150" s="565">
        <f>+'ACUM-MAYO'!B313</f>
        <v>0</v>
      </c>
      <c r="G150" s="565">
        <f>+'ACUM-JUNIO'!B314</f>
        <v>4</v>
      </c>
      <c r="H150" s="464">
        <f>+'ACUM-JULIO'!B334</f>
        <v>0</v>
      </c>
      <c r="I150" s="464" t="e">
        <f>+'ACUM-AGOSTO'!#REF!</f>
        <v>#REF!</v>
      </c>
      <c r="J150" s="464" t="e">
        <f>+#REF!</f>
        <v>#REF!</v>
      </c>
      <c r="K150" s="464">
        <f>+'ACUM-OCTUBRE'!B304</f>
        <v>0</v>
      </c>
      <c r="L150" s="464">
        <f>+'ACUM-NOVIEMBRE'!B351</f>
        <v>0</v>
      </c>
      <c r="M150" s="464">
        <f>+'ACUM-DICIEMBRE'!B296</f>
        <v>0</v>
      </c>
      <c r="N150" s="122"/>
      <c r="O150" s="37" t="e">
        <f t="shared" si="15"/>
        <v>#REF!</v>
      </c>
      <c r="P150" s="122"/>
    </row>
    <row r="151" spans="1:16" ht="15.75" thickBot="1">
      <c r="A151" s="268" t="str">
        <f>+'ACUM-ENERO'!B272</f>
        <v>Regidores</v>
      </c>
      <c r="B151" s="509">
        <f>+'ACUM-ENERO'!C272</f>
        <v>0</v>
      </c>
      <c r="C151" s="530">
        <f>+'ACUM-FEBRERO'!B307</f>
        <v>0</v>
      </c>
      <c r="D151" s="541">
        <f>+'ACUM-MARZO'!B291</f>
        <v>1</v>
      </c>
      <c r="E151" s="565">
        <f>+'ACUM-ABRIL'!B361</f>
        <v>1</v>
      </c>
      <c r="F151" s="565">
        <f>+'ACUM-MAYO'!B314</f>
        <v>1</v>
      </c>
      <c r="G151" s="565">
        <f>+'ACUM-JUNIO'!B315</f>
        <v>0</v>
      </c>
      <c r="H151" s="464" t="e">
        <f>+'ACUM-JULIO'!#REF!</f>
        <v>#REF!</v>
      </c>
      <c r="I151" s="464">
        <f>+'ACUM-AGOSTO'!B312</f>
        <v>0</v>
      </c>
      <c r="J151" s="464" t="e">
        <f>+#REF!</f>
        <v>#REF!</v>
      </c>
      <c r="K151" s="464">
        <f>+'ACUM-OCTUBRE'!B305</f>
        <v>0</v>
      </c>
      <c r="L151" s="464">
        <f>+'ACUM-NOVIEMBRE'!B352</f>
        <v>0</v>
      </c>
      <c r="M151" s="464">
        <f>+'ACUM-DICIEMBRE'!B297</f>
        <v>0</v>
      </c>
      <c r="N151" s="122"/>
      <c r="O151" s="37" t="e">
        <f t="shared" si="15"/>
        <v>#REF!</v>
      </c>
      <c r="P151" s="122"/>
    </row>
    <row r="152" spans="1:16" ht="15.75" thickBot="1">
      <c r="A152" s="268" t="str">
        <f>+'ACUM-ENERO'!B273</f>
        <v>Registro Civil</v>
      </c>
      <c r="B152" s="509">
        <f>+'ACUM-ENERO'!C273</f>
        <v>0</v>
      </c>
      <c r="C152" s="530">
        <f>+'ACUM-FEBRERO'!B308</f>
        <v>0</v>
      </c>
      <c r="D152" s="541">
        <f>+'ACUM-MARZO'!B292</f>
        <v>1</v>
      </c>
      <c r="E152" s="565">
        <f>+'ACUM-ABRIL'!B362</f>
        <v>1</v>
      </c>
      <c r="F152" s="565">
        <f>+'ACUM-MAYO'!B315</f>
        <v>0</v>
      </c>
      <c r="G152" s="565">
        <f>+'ACUM-JUNIO'!B316</f>
        <v>2</v>
      </c>
      <c r="H152" s="464" t="e">
        <f>+'ACUM-JULIO'!#REF!</f>
        <v>#REF!</v>
      </c>
      <c r="I152" s="464" t="e">
        <f>+'ACUM-AGOSTO'!#REF!</f>
        <v>#REF!</v>
      </c>
      <c r="J152" s="464" t="e">
        <f>+#REF!</f>
        <v>#REF!</v>
      </c>
      <c r="K152" s="464">
        <f>+'ACUM-OCTUBRE'!B306</f>
        <v>0</v>
      </c>
      <c r="L152" s="464">
        <f>+'ACUM-NOVIEMBRE'!B353</f>
        <v>0</v>
      </c>
      <c r="M152" s="464">
        <f>+'ACUM-DICIEMBRE'!B298</f>
        <v>0</v>
      </c>
      <c r="N152" s="122"/>
      <c r="O152" s="37" t="e">
        <f t="shared" si="15"/>
        <v>#REF!</v>
      </c>
      <c r="P152" s="122"/>
    </row>
    <row r="153" spans="1:16" ht="15.75" thickBot="1">
      <c r="A153" s="268" t="str">
        <f>+'ACUM-ENERO'!B274</f>
        <v>Relaciones Exteriores</v>
      </c>
      <c r="B153" s="509">
        <f>+'ACUM-ENERO'!C274</f>
        <v>0</v>
      </c>
      <c r="C153" s="530">
        <f>+'ACUM-FEBRERO'!B309</f>
        <v>0</v>
      </c>
      <c r="D153" s="541">
        <f>+'ACUM-MARZO'!B293</f>
        <v>0</v>
      </c>
      <c r="E153" s="565">
        <f>+'ACUM-ABRIL'!B363</f>
        <v>0</v>
      </c>
      <c r="F153" s="565">
        <f>+'ACUM-MAYO'!B316</f>
        <v>0</v>
      </c>
      <c r="G153" s="565">
        <f>+'ACUM-JUNIO'!B317</f>
        <v>3</v>
      </c>
      <c r="H153" s="464" t="e">
        <f>+'ACUM-JULIO'!#REF!</f>
        <v>#REF!</v>
      </c>
      <c r="I153" s="464" t="e">
        <f>+'ACUM-AGOSTO'!#REF!</f>
        <v>#REF!</v>
      </c>
      <c r="J153" s="464" t="e">
        <f>+#REF!</f>
        <v>#REF!</v>
      </c>
      <c r="K153" s="464">
        <f>+'ACUM-OCTUBRE'!B307</f>
        <v>0</v>
      </c>
      <c r="L153" s="464">
        <f>+'ACUM-NOVIEMBRE'!B354</f>
        <v>0</v>
      </c>
      <c r="M153" s="464">
        <f>+'ACUM-DICIEMBRE'!B299</f>
        <v>0</v>
      </c>
      <c r="N153" s="122"/>
      <c r="O153" s="37" t="e">
        <f t="shared" si="15"/>
        <v>#REF!</v>
      </c>
      <c r="P153" s="122"/>
    </row>
    <row r="154" spans="1:16" ht="15.75" thickBot="1">
      <c r="A154" s="268" t="str">
        <f>+'ACUM-ENERO'!B275</f>
        <v>Relaciones Públicas</v>
      </c>
      <c r="B154" s="509">
        <f>+'ACUM-ENERO'!C275</f>
        <v>2</v>
      </c>
      <c r="C154" s="530">
        <f>+'ACUM-FEBRERO'!B310</f>
        <v>0</v>
      </c>
      <c r="D154" s="541">
        <f>+'ACUM-MARZO'!B294</f>
        <v>0</v>
      </c>
      <c r="E154" s="565">
        <f>+'ACUM-ABRIL'!B364</f>
        <v>1</v>
      </c>
      <c r="F154" s="565">
        <f>+'ACUM-MAYO'!B317</f>
        <v>0</v>
      </c>
      <c r="G154" s="565">
        <f>+'ACUM-JUNIO'!B318</f>
        <v>3</v>
      </c>
      <c r="H154" s="464" t="e">
        <f>+'ACUM-JULIO'!#REF!</f>
        <v>#REF!</v>
      </c>
      <c r="I154" s="464" t="e">
        <f>+'ACUM-AGOSTO'!#REF!</f>
        <v>#REF!</v>
      </c>
      <c r="J154" s="464" t="e">
        <f>+#REF!</f>
        <v>#REF!</v>
      </c>
      <c r="K154" s="464">
        <f>+'ACUM-OCTUBRE'!B308</f>
        <v>0</v>
      </c>
      <c r="L154" s="464">
        <f>+'ACUM-NOVIEMBRE'!B355</f>
        <v>0</v>
      </c>
      <c r="M154" s="464">
        <f>+'ACUM-DICIEMBRE'!B300</f>
        <v>0</v>
      </c>
      <c r="N154" s="122"/>
      <c r="O154" s="37" t="e">
        <f t="shared" si="15"/>
        <v>#REF!</v>
      </c>
      <c r="P154" s="122"/>
    </row>
    <row r="155" spans="1:16" ht="15.75" thickBot="1">
      <c r="A155" s="268" t="str">
        <f>+'ACUM-ENERO'!B276</f>
        <v>Sanidad Animal</v>
      </c>
      <c r="B155" s="509">
        <f>+'ACUM-ENERO'!C276</f>
        <v>0</v>
      </c>
      <c r="C155" s="530">
        <f>+'ACUM-FEBRERO'!B311</f>
        <v>0</v>
      </c>
      <c r="D155" s="541">
        <f>+'ACUM-MARZO'!B295</f>
        <v>0</v>
      </c>
      <c r="E155" s="565">
        <f>+'ACUM-ABRIL'!B365</f>
        <v>0</v>
      </c>
      <c r="F155" s="565">
        <f>+'ACUM-MAYO'!B318</f>
        <v>0</v>
      </c>
      <c r="G155" s="565">
        <f>+'ACUM-JUNIO'!B319</f>
        <v>1</v>
      </c>
      <c r="H155" s="464" t="e">
        <f>+'ACUM-JULIO'!#REF!</f>
        <v>#REF!</v>
      </c>
      <c r="I155" s="464" t="e">
        <f>+'ACUM-AGOSTO'!#REF!</f>
        <v>#REF!</v>
      </c>
      <c r="J155" s="464" t="e">
        <f>+#REF!</f>
        <v>#REF!</v>
      </c>
      <c r="K155" s="464">
        <f>+'ACUM-OCTUBRE'!B309</f>
        <v>0</v>
      </c>
      <c r="L155" s="464">
        <f>+'ACUM-NOVIEMBRE'!B356</f>
        <v>0</v>
      </c>
      <c r="M155" s="464">
        <f>+'ACUM-DICIEMBRE'!B301</f>
        <v>0</v>
      </c>
      <c r="N155" s="122"/>
      <c r="O155" s="37" t="e">
        <f t="shared" si="15"/>
        <v>#REF!</v>
      </c>
      <c r="P155" s="122"/>
    </row>
    <row r="156" spans="1:16" ht="15.75" thickBot="1">
      <c r="A156" s="268" t="str">
        <f>+'ACUM-ENERO'!B277</f>
        <v>Secretaria del Ayuntamiento</v>
      </c>
      <c r="B156" s="509">
        <f>+'ACUM-ENERO'!C277</f>
        <v>0</v>
      </c>
      <c r="C156" s="530">
        <f>+'ACUM-FEBRERO'!B312</f>
        <v>0</v>
      </c>
      <c r="D156" s="541">
        <f>+'ACUM-MARZO'!B296</f>
        <v>1</v>
      </c>
      <c r="E156" s="565">
        <f>+'ACUM-ABRIL'!B366</f>
        <v>3</v>
      </c>
      <c r="F156" s="565">
        <f>+'ACUM-MAYO'!B319</f>
        <v>1</v>
      </c>
      <c r="G156" s="565">
        <f>+'ACUM-JUNIO'!B320</f>
        <v>2</v>
      </c>
      <c r="H156" s="464" t="e">
        <f>+'ACUM-JULIO'!#REF!</f>
        <v>#REF!</v>
      </c>
      <c r="I156" s="464" t="e">
        <f>+'ACUM-AGOSTO'!#REF!</f>
        <v>#REF!</v>
      </c>
      <c r="J156" s="464" t="e">
        <f>+#REF!</f>
        <v>#REF!</v>
      </c>
      <c r="K156" s="464">
        <f>+'ACUM-OCTUBRE'!B310</f>
        <v>0</v>
      </c>
      <c r="L156" s="464">
        <f>+'ACUM-NOVIEMBRE'!B357</f>
        <v>0</v>
      </c>
      <c r="M156" s="464">
        <f>+'ACUM-DICIEMBRE'!B302</f>
        <v>0</v>
      </c>
      <c r="N156" s="122"/>
      <c r="O156" s="37" t="e">
        <f t="shared" si="15"/>
        <v>#REF!</v>
      </c>
      <c r="P156" s="122"/>
    </row>
    <row r="157" spans="1:16" ht="15.75" thickBot="1">
      <c r="A157" s="268" t="str">
        <f>+'ACUM-ENERO'!B278</f>
        <v>Secretaría Particular</v>
      </c>
      <c r="B157" s="509">
        <f>+'ACUM-ENERO'!C278</f>
        <v>2</v>
      </c>
      <c r="C157" s="530">
        <f>+'ACUM-FEBRERO'!B313</f>
        <v>3</v>
      </c>
      <c r="D157" s="541">
        <f>+'ACUM-MARZO'!B297</f>
        <v>1</v>
      </c>
      <c r="E157" s="565">
        <f>+'ACUM-ABRIL'!B367</f>
        <v>2</v>
      </c>
      <c r="F157" s="565">
        <f>+'ACUM-MAYO'!B320</f>
        <v>4</v>
      </c>
      <c r="G157" s="565">
        <f>+'ACUM-JUNIO'!B321</f>
        <v>5</v>
      </c>
      <c r="H157" s="464" t="e">
        <f>+'ACUM-JULIO'!#REF!</f>
        <v>#REF!</v>
      </c>
      <c r="I157" s="464" t="e">
        <f>+'ACUM-AGOSTO'!#REF!</f>
        <v>#REF!</v>
      </c>
      <c r="J157" s="464" t="e">
        <f>+#REF!</f>
        <v>#REF!</v>
      </c>
      <c r="K157" s="464">
        <f>+'ACUM-OCTUBRE'!B311</f>
        <v>0</v>
      </c>
      <c r="L157" s="464">
        <f>+'ACUM-NOVIEMBRE'!B358</f>
        <v>0</v>
      </c>
      <c r="M157" s="464">
        <f>+'ACUM-DICIEMBRE'!B303</f>
        <v>0</v>
      </c>
      <c r="N157" s="122"/>
      <c r="O157" s="37" t="e">
        <f t="shared" si="15"/>
        <v>#REF!</v>
      </c>
      <c r="P157" s="122"/>
    </row>
    <row r="158" spans="1:16" ht="15.75" thickBot="1">
      <c r="A158" s="268" t="str">
        <f>+'ACUM-ENERO'!B279</f>
        <v>Sindicatura</v>
      </c>
      <c r="B158" s="509">
        <f>+'ACUM-ENERO'!C279</f>
        <v>14</v>
      </c>
      <c r="C158" s="530">
        <f>+'ACUM-FEBRERO'!B314</f>
        <v>17</v>
      </c>
      <c r="D158" s="541">
        <f>+'ACUM-MARZO'!B298</f>
        <v>22</v>
      </c>
      <c r="E158" s="565">
        <f>+'ACUM-ABRIL'!B368</f>
        <v>19</v>
      </c>
      <c r="F158" s="565">
        <f>+'ACUM-MAYO'!B321</f>
        <v>11</v>
      </c>
      <c r="G158" s="565">
        <f>+'ACUM-JUNIO'!B322</f>
        <v>32</v>
      </c>
      <c r="H158" s="464">
        <f>+'ACUM-JULIO'!B342</f>
        <v>0</v>
      </c>
      <c r="I158" s="464" t="e">
        <f>+'ACUM-AGOSTO'!#REF!</f>
        <v>#REF!</v>
      </c>
      <c r="J158" s="464" t="e">
        <f>+#REF!</f>
        <v>#REF!</v>
      </c>
      <c r="K158" s="464">
        <f>+'ACUM-OCTUBRE'!B312</f>
        <v>0</v>
      </c>
      <c r="L158" s="464">
        <f>+'ACUM-NOVIEMBRE'!B359</f>
        <v>0</v>
      </c>
      <c r="M158" s="464">
        <f>+'ACUM-DICIEMBRE'!B304</f>
        <v>0</v>
      </c>
      <c r="N158" s="122"/>
      <c r="O158" s="37" t="e">
        <f t="shared" si="15"/>
        <v>#REF!</v>
      </c>
      <c r="P158" s="122"/>
    </row>
    <row r="159" spans="1:16" ht="15.75" thickBot="1">
      <c r="A159" s="268" t="str">
        <f>+'ACUM-ENERO'!B280</f>
        <v>Tesorería</v>
      </c>
      <c r="B159" s="509">
        <f>+'ACUM-ENERO'!C280</f>
        <v>51</v>
      </c>
      <c r="C159" s="530">
        <f>+'ACUM-FEBRERO'!B315</f>
        <v>51</v>
      </c>
      <c r="D159" s="541">
        <f>+'ACUM-MARZO'!B299</f>
        <v>40</v>
      </c>
      <c r="E159" s="565">
        <f>+'ACUM-ABRIL'!B369</f>
        <v>54</v>
      </c>
      <c r="F159" s="565">
        <f>+'ACUM-MAYO'!B322</f>
        <v>40</v>
      </c>
      <c r="G159" s="565">
        <f>+'ACUM-JUNIO'!B323</f>
        <v>95</v>
      </c>
      <c r="H159" s="464" t="e">
        <f>+'ACUM-JULIO'!#REF!</f>
        <v>#REF!</v>
      </c>
      <c r="I159" s="464">
        <f>+'ACUM-AGOSTO'!B320</f>
        <v>0</v>
      </c>
      <c r="J159" s="464" t="e">
        <f>+#REF!</f>
        <v>#REF!</v>
      </c>
      <c r="K159" s="464">
        <f>+'ACUM-OCTUBRE'!B313</f>
        <v>0</v>
      </c>
      <c r="L159" s="464">
        <f>+'ACUM-NOVIEMBRE'!B360</f>
        <v>0</v>
      </c>
      <c r="M159" s="464">
        <f>+'ACUM-DICIEMBRE'!B305</f>
        <v>0</v>
      </c>
      <c r="N159" s="122"/>
      <c r="O159" s="37" t="e">
        <f t="shared" si="15"/>
        <v>#REF!</v>
      </c>
      <c r="P159" s="122"/>
    </row>
    <row r="160" spans="1:16" s="122" customFormat="1" ht="29.25" customHeight="1" thickBot="1">
      <c r="A160" s="268" t="str">
        <f>+'ACUM-ENERO'!B281</f>
        <v>Transparencia y Acceso a la Información</v>
      </c>
      <c r="B160" s="509">
        <f>+'ACUM-ENERO'!C281</f>
        <v>2</v>
      </c>
      <c r="C160" s="530">
        <f>+'ACUM-FEBRERO'!B316</f>
        <v>3</v>
      </c>
      <c r="D160" s="541">
        <f>+'ACUM-MARZO'!B300</f>
        <v>4</v>
      </c>
      <c r="E160" s="565">
        <f>+'ACUM-ABRIL'!B370</f>
        <v>29</v>
      </c>
      <c r="F160" s="565">
        <f>+'ACUM-MAYO'!B323</f>
        <v>2</v>
      </c>
      <c r="G160" s="565">
        <f>+'ACUM-JUNIO'!B324</f>
        <v>3</v>
      </c>
      <c r="H160" s="464">
        <f>+'ACUM-JULIO'!B344</f>
        <v>0</v>
      </c>
      <c r="I160" s="464" t="e">
        <f>+'ACUM-AGOSTO'!#REF!</f>
        <v>#REF!</v>
      </c>
      <c r="J160" s="464" t="e">
        <f>+#REF!</f>
        <v>#REF!</v>
      </c>
      <c r="K160" s="464">
        <f>+'ACUM-OCTUBRE'!B314</f>
        <v>0</v>
      </c>
      <c r="L160" s="464">
        <f>+'ACUM-NOVIEMBRE'!B361</f>
        <v>0</v>
      </c>
      <c r="M160" s="464">
        <f>+'ACUM-DICIEMBRE'!B306</f>
        <v>0</v>
      </c>
      <c r="O160" s="37" t="e">
        <f t="shared" si="15"/>
        <v>#REF!</v>
      </c>
    </row>
    <row r="161" spans="1:16" s="122" customFormat="1" ht="15.75" thickBot="1">
      <c r="A161" s="268" t="str">
        <f>+'ACUM-ENERO'!B282</f>
        <v>Vinculación Asuntos Religiosos</v>
      </c>
      <c r="B161" s="509">
        <f>+'ACUM-ENERO'!C282</f>
        <v>0</v>
      </c>
      <c r="C161" s="530">
        <f>+'ACUM-FEBRERO'!B317</f>
        <v>0</v>
      </c>
      <c r="D161" s="541">
        <f>+'ACUM-MARZO'!B301</f>
        <v>0</v>
      </c>
      <c r="E161" s="565">
        <f>+'ACUM-ABRIL'!B371</f>
        <v>0</v>
      </c>
      <c r="F161" s="565">
        <f>+'ACUM-MAYO'!B324</f>
        <v>0</v>
      </c>
      <c r="G161" s="565">
        <f>+'ACUM-JUNIO'!B325</f>
        <v>2</v>
      </c>
      <c r="H161" s="464">
        <f>+'ACUM-JULIO'!B345</f>
        <v>0</v>
      </c>
      <c r="I161" s="464" t="e">
        <f>+'ACUM-AGOSTO'!#REF!</f>
        <v>#REF!</v>
      </c>
      <c r="J161" s="464" t="e">
        <f>+#REF!</f>
        <v>#REF!</v>
      </c>
      <c r="K161" s="464">
        <f>+'ACUM-OCTUBRE'!B315</f>
        <v>0</v>
      </c>
      <c r="L161" s="464">
        <f>+'ACUM-NOVIEMBRE'!B362</f>
        <v>0</v>
      </c>
      <c r="M161" s="464">
        <f>+'ACUM-DICIEMBRE'!B307</f>
        <v>0</v>
      </c>
      <c r="O161" s="37" t="e">
        <f t="shared" si="15"/>
        <v>#REF!</v>
      </c>
    </row>
    <row r="162" spans="1:16" ht="15.75" thickBot="1">
      <c r="A162" s="122"/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</row>
    <row r="163" spans="1:16" ht="15.75" thickBot="1">
      <c r="A163" s="122"/>
      <c r="B163" s="32">
        <f t="shared" ref="B163:M163" si="16">SUM(B106:B162)</f>
        <v>459</v>
      </c>
      <c r="C163" s="32">
        <f t="shared" si="16"/>
        <v>472</v>
      </c>
      <c r="D163" s="32">
        <f t="shared" si="16"/>
        <v>453</v>
      </c>
      <c r="E163" s="32">
        <f t="shared" si="16"/>
        <v>444</v>
      </c>
      <c r="F163" s="32">
        <f t="shared" si="16"/>
        <v>418</v>
      </c>
      <c r="G163" s="32">
        <f t="shared" si="16"/>
        <v>694</v>
      </c>
      <c r="H163" s="32" t="e">
        <f t="shared" si="16"/>
        <v>#REF!</v>
      </c>
      <c r="I163" s="32" t="e">
        <f t="shared" si="16"/>
        <v>#REF!</v>
      </c>
      <c r="J163" s="32" t="e">
        <f t="shared" si="16"/>
        <v>#REF!</v>
      </c>
      <c r="K163" s="32">
        <f t="shared" si="16"/>
        <v>0</v>
      </c>
      <c r="L163" s="32">
        <f t="shared" si="16"/>
        <v>0</v>
      </c>
      <c r="M163" s="32">
        <f t="shared" si="16"/>
        <v>0</v>
      </c>
      <c r="N163" s="497"/>
      <c r="O163" s="32" t="e">
        <f>SUM(O106:O162)</f>
        <v>#REF!</v>
      </c>
      <c r="P163" s="122"/>
    </row>
    <row r="164" spans="1:16">
      <c r="A164" s="122"/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</row>
    <row r="165" spans="1:16">
      <c r="A165" s="122"/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</row>
    <row r="166" spans="1:16">
      <c r="A166" s="122"/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</row>
    <row r="167" spans="1:16">
      <c r="A167" s="122"/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</row>
  </sheetData>
  <sortState ref="A112:O168">
    <sortCondition ref="A112"/>
  </sortState>
  <mergeCells count="13">
    <mergeCell ref="B43:M43"/>
    <mergeCell ref="B56:M56"/>
    <mergeCell ref="B62:M62"/>
    <mergeCell ref="E2:L2"/>
    <mergeCell ref="B4:M4"/>
    <mergeCell ref="B10:M10"/>
    <mergeCell ref="B18:M18"/>
    <mergeCell ref="B28:M28"/>
    <mergeCell ref="B74:M74"/>
    <mergeCell ref="B84:M84"/>
    <mergeCell ref="B94:M94"/>
    <mergeCell ref="B104:M104"/>
    <mergeCell ref="B68:M68"/>
  </mergeCells>
  <pageMargins left="0.31496062992125984" right="0" top="0.74803149606299213" bottom="0.74803149606299213" header="0.31496062992125984" footer="0.31496062992125984"/>
  <pageSetup paperSize="10001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U331"/>
  <sheetViews>
    <sheetView workbookViewId="0">
      <selection activeCell="E47" sqref="E47:G47"/>
    </sheetView>
  </sheetViews>
  <sheetFormatPr baseColWidth="10" defaultRowHeight="15"/>
  <cols>
    <col min="1" max="1" width="3.140625" customWidth="1"/>
    <col min="2" max="2" width="32.42578125" customWidth="1"/>
    <col min="3" max="3" width="8.85546875" customWidth="1"/>
    <col min="4" max="4" width="8.85546875" bestFit="1" customWidth="1"/>
    <col min="5" max="5" width="7.5703125" bestFit="1" customWidth="1"/>
    <col min="6" max="6" width="7.42578125" customWidth="1"/>
    <col min="7" max="7" width="8" customWidth="1"/>
    <col min="8" max="8" width="11.85546875" customWidth="1"/>
    <col min="9" max="9" width="10" customWidth="1"/>
    <col min="10" max="10" width="11.5703125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10.42578125" customWidth="1"/>
    <col min="15" max="15" width="5.28515625" customWidth="1"/>
    <col min="16" max="16" width="16.7109375" customWidth="1"/>
    <col min="17" max="17" width="12" customWidth="1"/>
    <col min="18" max="18" width="5.7109375" style="122" customWidth="1"/>
    <col min="19" max="19" width="3.7109375" customWidth="1"/>
    <col min="20" max="20" width="11.42578125" style="122"/>
  </cols>
  <sheetData>
    <row r="1" spans="1:19">
      <c r="A1" s="52"/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723"/>
      <c r="R1" s="244"/>
      <c r="S1" s="53"/>
    </row>
    <row r="2" spans="1:19">
      <c r="A2" s="52"/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53"/>
    </row>
    <row r="3" spans="1:19">
      <c r="A3" s="52"/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53"/>
    </row>
    <row r="4" spans="1:19">
      <c r="A4" s="52"/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53"/>
    </row>
    <row r="5" spans="1:19">
      <c r="A5" s="52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53"/>
    </row>
    <row r="6" spans="1:19">
      <c r="A6" s="52"/>
      <c r="B6" s="253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53"/>
    </row>
    <row r="7" spans="1:19">
      <c r="A7" s="52"/>
      <c r="B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53"/>
    </row>
    <row r="8" spans="1:19">
      <c r="A8" s="52"/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53"/>
    </row>
    <row r="9" spans="1:19">
      <c r="A9" s="52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53"/>
    </row>
    <row r="10" spans="1:19">
      <c r="A10" s="52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</row>
    <row r="11" spans="1:19">
      <c r="A11" s="52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53"/>
    </row>
    <row r="12" spans="1:19" ht="15.75" thickBot="1">
      <c r="A12" s="52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53"/>
    </row>
    <row r="13" spans="1:19" ht="39" customHeight="1" thickBot="1">
      <c r="A13" s="52"/>
      <c r="B13" s="175"/>
      <c r="C13" s="724" t="s">
        <v>181</v>
      </c>
      <c r="D13" s="725"/>
      <c r="E13" s="725"/>
      <c r="F13" s="725"/>
      <c r="G13" s="725"/>
      <c r="H13" s="725"/>
      <c r="I13" s="725"/>
      <c r="J13" s="725"/>
      <c r="K13" s="725"/>
      <c r="L13" s="725"/>
      <c r="M13" s="725"/>
      <c r="N13" s="726"/>
      <c r="O13" s="175"/>
      <c r="P13" s="175"/>
      <c r="Q13" s="175"/>
      <c r="R13" s="175"/>
      <c r="S13" s="53"/>
    </row>
    <row r="14" spans="1:19" ht="75" customHeight="1" thickBot="1">
      <c r="A14" s="52"/>
      <c r="B14" s="175"/>
      <c r="C14" s="727" t="s">
        <v>125</v>
      </c>
      <c r="D14" s="728"/>
      <c r="E14" s="728"/>
      <c r="F14" s="728"/>
      <c r="G14" s="728"/>
      <c r="H14" s="728"/>
      <c r="I14" s="728"/>
      <c r="J14" s="728"/>
      <c r="K14" s="728"/>
      <c r="L14" s="728"/>
      <c r="M14" s="728"/>
      <c r="N14" s="729"/>
      <c r="O14" s="175"/>
      <c r="P14" s="175"/>
      <c r="Q14" s="175"/>
      <c r="R14" s="175"/>
      <c r="S14" s="53"/>
    </row>
    <row r="15" spans="1:19" ht="15.75" thickBot="1">
      <c r="A15" s="52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53"/>
    </row>
    <row r="16" spans="1:19" s="122" customFormat="1" ht="39" thickBot="1">
      <c r="A16" s="52"/>
      <c r="B16" s="175"/>
      <c r="C16" s="648" t="s">
        <v>410</v>
      </c>
      <c r="D16" s="649"/>
      <c r="E16" s="649"/>
      <c r="F16" s="649"/>
      <c r="G16" s="649"/>
      <c r="H16" s="649"/>
      <c r="I16" s="649"/>
      <c r="J16" s="649"/>
      <c r="K16" s="649"/>
      <c r="L16" s="649"/>
      <c r="M16" s="649"/>
      <c r="N16" s="650"/>
      <c r="O16" s="175"/>
      <c r="P16" s="175"/>
      <c r="Q16" s="175"/>
      <c r="R16" s="175"/>
      <c r="S16" s="53"/>
    </row>
    <row r="17" spans="1:19" s="122" customFormat="1" ht="15.75" thickBot="1">
      <c r="A17" s="52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53"/>
    </row>
    <row r="18" spans="1:19" ht="16.5" thickBot="1">
      <c r="A18" s="52"/>
      <c r="B18" s="177"/>
      <c r="C18" s="730" t="s">
        <v>398</v>
      </c>
      <c r="D18" s="731"/>
      <c r="E18" s="731"/>
      <c r="F18" s="731"/>
      <c r="G18" s="731"/>
      <c r="H18" s="731"/>
      <c r="I18" s="731"/>
      <c r="J18" s="731"/>
      <c r="K18" s="731"/>
      <c r="L18" s="731"/>
      <c r="M18" s="731"/>
      <c r="N18" s="731"/>
      <c r="O18" s="175"/>
      <c r="P18" s="54"/>
      <c r="Q18" s="175"/>
      <c r="R18" s="175"/>
      <c r="S18" s="53"/>
    </row>
    <row r="19" spans="1:19" ht="15.75" thickBot="1">
      <c r="A19" s="52"/>
      <c r="B19" s="177"/>
      <c r="C19" s="55" t="s">
        <v>126</v>
      </c>
      <c r="D19" s="56" t="s">
        <v>127</v>
      </c>
      <c r="E19" s="55" t="s">
        <v>128</v>
      </c>
      <c r="F19" s="56" t="s">
        <v>129</v>
      </c>
      <c r="G19" s="55" t="s">
        <v>130</v>
      </c>
      <c r="H19" s="55" t="s">
        <v>131</v>
      </c>
      <c r="I19" s="55" t="s">
        <v>132</v>
      </c>
      <c r="J19" s="55" t="s">
        <v>133</v>
      </c>
      <c r="K19" s="55" t="s">
        <v>134</v>
      </c>
      <c r="L19" s="55" t="s">
        <v>135</v>
      </c>
      <c r="M19" s="55" t="s">
        <v>136</v>
      </c>
      <c r="N19" s="55" t="s">
        <v>137</v>
      </c>
      <c r="O19" s="175"/>
      <c r="P19" s="31" t="s">
        <v>2</v>
      </c>
      <c r="Q19" s="175"/>
      <c r="R19" s="175"/>
      <c r="S19" s="53"/>
    </row>
    <row r="20" spans="1:19" ht="15.75" thickBot="1">
      <c r="A20" s="52"/>
      <c r="B20" s="284" t="s">
        <v>138</v>
      </c>
      <c r="C20" s="57">
        <f>+'ACUM-ENERO'!C4</f>
        <v>386</v>
      </c>
      <c r="D20" s="57">
        <f>+'GRAFICAS PRIM SEM GR'!G19</f>
        <v>306</v>
      </c>
      <c r="E20" s="57">
        <f>+'ACUM-MARZO'!B3</f>
        <v>295</v>
      </c>
      <c r="F20" s="57">
        <f>+'ACUM-ABRIL'!B6</f>
        <v>132</v>
      </c>
      <c r="G20" s="57">
        <f>+'ACUM-MAYO'!B3</f>
        <v>252</v>
      </c>
      <c r="H20" s="57">
        <f>+'ACUM-JUNIO'!B3</f>
        <v>397</v>
      </c>
      <c r="I20" s="57"/>
      <c r="J20" s="57">
        <f>+'ACUM-AGOSTO'!B6</f>
        <v>182</v>
      </c>
      <c r="K20" s="57" t="e">
        <f>+#REF!</f>
        <v>#REF!</v>
      </c>
      <c r="L20" s="57">
        <f>+'ACUM-OCTUBRE'!B6</f>
        <v>0</v>
      </c>
      <c r="M20" s="57">
        <f>+'ACUM-NOVIEMBRE'!B6</f>
        <v>0</v>
      </c>
      <c r="N20" s="57">
        <f>+'ACUM-DICIEMBRE'!B6</f>
        <v>0</v>
      </c>
      <c r="O20" s="175"/>
      <c r="P20" s="32" t="e">
        <f>SUM(C20:O20)</f>
        <v>#REF!</v>
      </c>
      <c r="Q20" s="175"/>
      <c r="R20" s="175"/>
      <c r="S20" s="53"/>
    </row>
    <row r="21" spans="1:19">
      <c r="A21" s="52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53"/>
    </row>
    <row r="22" spans="1:19">
      <c r="A22" s="52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53"/>
    </row>
    <row r="23" spans="1:19">
      <c r="A23" s="52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53"/>
    </row>
    <row r="24" spans="1:19">
      <c r="A24" s="52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53"/>
    </row>
    <row r="25" spans="1:19">
      <c r="A25" s="52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53"/>
    </row>
    <row r="26" spans="1:19">
      <c r="A26" s="52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53"/>
    </row>
    <row r="27" spans="1:19">
      <c r="A27" s="52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53"/>
    </row>
    <row r="28" spans="1:19">
      <c r="A28" s="52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53"/>
    </row>
    <row r="29" spans="1:19">
      <c r="A29" s="52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53"/>
    </row>
    <row r="30" spans="1:19">
      <c r="A30" s="52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53"/>
    </row>
    <row r="31" spans="1:19">
      <c r="A31" s="52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53"/>
    </row>
    <row r="32" spans="1:19">
      <c r="A32" s="52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53"/>
    </row>
    <row r="33" spans="1:19">
      <c r="A33" s="52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53"/>
    </row>
    <row r="34" spans="1:19">
      <c r="A34" s="52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53"/>
    </row>
    <row r="35" spans="1:19">
      <c r="A35" s="52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53"/>
    </row>
    <row r="36" spans="1:19">
      <c r="A36" s="52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53"/>
    </row>
    <row r="37" spans="1:19">
      <c r="A37" s="52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53"/>
    </row>
    <row r="38" spans="1:19">
      <c r="A38" s="52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53"/>
    </row>
    <row r="39" spans="1:19">
      <c r="A39" s="52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53"/>
    </row>
    <row r="40" spans="1:19" ht="15.75" thickBot="1">
      <c r="A40" s="52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53"/>
    </row>
    <row r="41" spans="1:19" ht="16.5" thickBot="1">
      <c r="A41" s="52"/>
      <c r="B41" s="175"/>
      <c r="C41" s="716" t="s">
        <v>411</v>
      </c>
      <c r="D41" s="717"/>
      <c r="E41" s="717"/>
      <c r="F41" s="717"/>
      <c r="G41" s="717"/>
      <c r="H41" s="717"/>
      <c r="I41" s="717"/>
      <c r="J41" s="717"/>
      <c r="K41" s="717"/>
      <c r="L41" s="717"/>
      <c r="M41" s="717"/>
      <c r="N41" s="717"/>
      <c r="O41" s="175"/>
      <c r="P41" s="632" t="s">
        <v>139</v>
      </c>
      <c r="Q41" s="634"/>
      <c r="R41" s="175"/>
      <c r="S41" s="53"/>
    </row>
    <row r="42" spans="1:19" ht="15.75" thickBot="1">
      <c r="A42" s="52"/>
      <c r="B42" s="175"/>
      <c r="C42" s="55" t="s">
        <v>126</v>
      </c>
      <c r="D42" s="56" t="s">
        <v>127</v>
      </c>
      <c r="E42" s="55" t="s">
        <v>128</v>
      </c>
      <c r="F42" s="56" t="s">
        <v>129</v>
      </c>
      <c r="G42" s="55" t="s">
        <v>130</v>
      </c>
      <c r="H42" s="55" t="s">
        <v>131</v>
      </c>
      <c r="I42" s="55" t="s">
        <v>132</v>
      </c>
      <c r="J42" s="55" t="s">
        <v>133</v>
      </c>
      <c r="K42" s="55" t="s">
        <v>134</v>
      </c>
      <c r="L42" s="55" t="s">
        <v>135</v>
      </c>
      <c r="M42" s="55" t="s">
        <v>136</v>
      </c>
      <c r="N42" s="55" t="s">
        <v>137</v>
      </c>
      <c r="O42" s="175"/>
      <c r="P42" s="34" t="s">
        <v>2</v>
      </c>
      <c r="Q42" s="89" t="s">
        <v>140</v>
      </c>
      <c r="R42" s="175"/>
      <c r="S42" s="53"/>
    </row>
    <row r="43" spans="1:19" ht="15.75" thickBot="1">
      <c r="A43" s="52"/>
      <c r="B43" s="285" t="s">
        <v>37</v>
      </c>
      <c r="C43" s="287">
        <f>+'ACUM-ENERO'!C7</f>
        <v>195</v>
      </c>
      <c r="D43" s="288">
        <f>+'GRAFICAS PRIM SEM GR'!G52</f>
        <v>167</v>
      </c>
      <c r="E43" s="288">
        <f>+'ACUM-MARZO'!B6</f>
        <v>157</v>
      </c>
      <c r="F43" s="288">
        <f>+'ACUM-ABRIL'!B9</f>
        <v>0</v>
      </c>
      <c r="G43" s="288">
        <f>+'ACUM-MAYO'!B6</f>
        <v>143</v>
      </c>
      <c r="H43" s="288">
        <f>+'ACUM-JUNIO'!B6</f>
        <v>197</v>
      </c>
      <c r="I43" s="287">
        <f>+'ACUM-JULIO'!B6</f>
        <v>274</v>
      </c>
      <c r="J43" s="288">
        <f>+'ACUM-AGOSTO'!B9</f>
        <v>0</v>
      </c>
      <c r="K43" s="288" t="e">
        <f>+#REF!</f>
        <v>#REF!</v>
      </c>
      <c r="L43" s="288">
        <f>+'ACUM-OCTUBRE'!B9</f>
        <v>0</v>
      </c>
      <c r="M43" s="288">
        <f>+'ACUM-NOVIEMBRE'!B9</f>
        <v>0</v>
      </c>
      <c r="N43" s="288">
        <f>+'ACUM-DICIEMBRE'!B9</f>
        <v>0</v>
      </c>
      <c r="O43" s="175"/>
      <c r="P43" s="264" t="e">
        <f>SUM(C43:O43)</f>
        <v>#REF!</v>
      </c>
      <c r="Q43" s="290" t="e">
        <f>+P43/P45</f>
        <v>#REF!</v>
      </c>
      <c r="R43" s="175"/>
      <c r="S43" s="53"/>
    </row>
    <row r="44" spans="1:19" ht="15.75" thickBot="1">
      <c r="A44" s="52"/>
      <c r="B44" s="286" t="s">
        <v>1</v>
      </c>
      <c r="C44" s="289">
        <f>+'ACUM-ENERO'!C8</f>
        <v>191</v>
      </c>
      <c r="D44" s="288">
        <f>+'GRAFICAS PRIM SEM GR'!G53</f>
        <v>139</v>
      </c>
      <c r="E44" s="261">
        <f>+'ACUM-MARZO'!B7</f>
        <v>138</v>
      </c>
      <c r="F44" s="261">
        <f>+'ACUM-ABRIL'!B10</f>
        <v>0</v>
      </c>
      <c r="G44" s="261">
        <f>+'ACUM-MAYO'!B7</f>
        <v>109</v>
      </c>
      <c r="H44" s="261">
        <f>+'ACUM-JUNIO'!B7</f>
        <v>200</v>
      </c>
      <c r="I44" s="289">
        <f>+'ACUM-JULIO'!B7</f>
        <v>133</v>
      </c>
      <c r="J44" s="261">
        <f>+'ACUM-AGOSTO'!B10</f>
        <v>0</v>
      </c>
      <c r="K44" s="261" t="e">
        <f>+#REF!</f>
        <v>#REF!</v>
      </c>
      <c r="L44" s="261">
        <f>+'ACUM-OCTUBRE'!B10</f>
        <v>0</v>
      </c>
      <c r="M44" s="261">
        <f>+'ACUM-NOVIEMBRE'!B10</f>
        <v>0</v>
      </c>
      <c r="N44" s="261">
        <f>+'ACUM-DICIEMBRE'!B10</f>
        <v>0</v>
      </c>
      <c r="O44" s="175"/>
      <c r="P44" s="291" t="e">
        <f>SUM(C44:O44)</f>
        <v>#REF!</v>
      </c>
      <c r="Q44" s="290" t="e">
        <f>+P44/P45</f>
        <v>#REF!</v>
      </c>
      <c r="R44" s="175"/>
      <c r="S44" s="53"/>
    </row>
    <row r="45" spans="1:19" ht="15.75" thickBot="1">
      <c r="A45" s="52"/>
      <c r="B45" s="175"/>
      <c r="C45" s="58">
        <f t="shared" ref="C45:H45" si="0">SUM(C43:C44)</f>
        <v>386</v>
      </c>
      <c r="D45" s="32">
        <f t="shared" si="0"/>
        <v>306</v>
      </c>
      <c r="E45" s="32">
        <f t="shared" si="0"/>
        <v>295</v>
      </c>
      <c r="F45" s="32">
        <f t="shared" si="0"/>
        <v>0</v>
      </c>
      <c r="G45" s="32">
        <f t="shared" si="0"/>
        <v>252</v>
      </c>
      <c r="H45" s="32">
        <f t="shared" si="0"/>
        <v>397</v>
      </c>
      <c r="I45" s="32">
        <f t="shared" ref="I45:N45" si="1">SUM(I43:I44)</f>
        <v>407</v>
      </c>
      <c r="J45" s="32">
        <f t="shared" si="1"/>
        <v>0</v>
      </c>
      <c r="K45" s="32" t="e">
        <f t="shared" si="1"/>
        <v>#REF!</v>
      </c>
      <c r="L45" s="32">
        <f t="shared" si="1"/>
        <v>0</v>
      </c>
      <c r="M45" s="32">
        <f t="shared" si="1"/>
        <v>0</v>
      </c>
      <c r="N45" s="32">
        <f t="shared" si="1"/>
        <v>0</v>
      </c>
      <c r="O45" s="175"/>
      <c r="P45" s="32" t="e">
        <f>SUM(C45:O45)</f>
        <v>#REF!</v>
      </c>
      <c r="Q45" s="48" t="e">
        <f>SUM(Q43:Q44)</f>
        <v>#REF!</v>
      </c>
      <c r="R45" s="175"/>
      <c r="S45" s="53"/>
    </row>
    <row r="46" spans="1:19">
      <c r="A46" s="52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53"/>
    </row>
    <row r="47" spans="1:19" ht="26.25">
      <c r="A47" s="52"/>
      <c r="B47" s="175"/>
      <c r="C47" s="732" t="s">
        <v>37</v>
      </c>
      <c r="D47" s="732"/>
      <c r="E47" s="732"/>
      <c r="F47" s="175"/>
      <c r="G47" s="175"/>
      <c r="H47" s="175"/>
      <c r="I47" s="175"/>
      <c r="J47" s="175"/>
      <c r="K47" s="175"/>
      <c r="L47" s="175"/>
      <c r="M47" s="733" t="s">
        <v>1</v>
      </c>
      <c r="N47" s="733"/>
      <c r="O47" s="733"/>
      <c r="P47" s="175"/>
      <c r="Q47" s="175"/>
      <c r="R47" s="175"/>
      <c r="S47" s="53"/>
    </row>
    <row r="48" spans="1:19">
      <c r="A48" s="52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53"/>
    </row>
    <row r="49" spans="1:19">
      <c r="A49" s="52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53"/>
    </row>
    <row r="50" spans="1:19">
      <c r="A50" s="52"/>
      <c r="B50" s="33"/>
      <c r="C50" s="33"/>
      <c r="D50" s="33"/>
      <c r="E50" s="33"/>
      <c r="F50" s="33"/>
      <c r="G50" s="33"/>
      <c r="H50" s="33"/>
      <c r="I50" s="33"/>
      <c r="J50" s="175"/>
      <c r="K50" s="175"/>
      <c r="L50" s="175"/>
      <c r="M50" s="175"/>
      <c r="N50" s="175"/>
      <c r="O50" s="175"/>
      <c r="P50" s="175"/>
      <c r="Q50" s="175"/>
      <c r="R50" s="175"/>
      <c r="S50" s="53"/>
    </row>
    <row r="51" spans="1:19">
      <c r="A51" s="52"/>
      <c r="B51" s="33"/>
      <c r="C51" s="33"/>
      <c r="D51" s="33"/>
      <c r="E51" s="33"/>
      <c r="F51" s="33"/>
      <c r="G51" s="33"/>
      <c r="H51" s="33"/>
      <c r="I51" s="33"/>
      <c r="J51" s="175"/>
      <c r="K51" s="175"/>
      <c r="L51" s="175"/>
      <c r="M51" s="175"/>
      <c r="N51" s="175"/>
      <c r="O51" s="175"/>
      <c r="P51" s="175"/>
      <c r="Q51" s="175"/>
      <c r="R51" s="175"/>
      <c r="S51" s="53"/>
    </row>
    <row r="52" spans="1:19">
      <c r="A52" s="52"/>
      <c r="B52" s="33"/>
      <c r="C52" s="33"/>
      <c r="D52" s="33"/>
      <c r="E52" s="33"/>
      <c r="F52" s="33"/>
      <c r="G52" s="33"/>
      <c r="H52" s="33"/>
      <c r="I52" s="33"/>
      <c r="J52" s="175"/>
      <c r="K52" s="175"/>
      <c r="L52" s="175"/>
      <c r="M52" s="175"/>
      <c r="N52" s="175"/>
      <c r="O52" s="175"/>
      <c r="P52" s="175"/>
      <c r="Q52" s="175"/>
      <c r="R52" s="175"/>
      <c r="S52" s="53"/>
    </row>
    <row r="53" spans="1:19">
      <c r="A53" s="52"/>
      <c r="B53" s="33"/>
      <c r="C53" s="33"/>
      <c r="D53" s="33"/>
      <c r="E53" s="33"/>
      <c r="F53" s="33"/>
      <c r="G53" s="33"/>
      <c r="H53" s="33"/>
      <c r="I53" s="33"/>
      <c r="J53" s="175"/>
      <c r="K53" s="175"/>
      <c r="L53" s="175"/>
      <c r="M53" s="175"/>
      <c r="N53" s="175"/>
      <c r="O53" s="175"/>
      <c r="P53" s="175"/>
      <c r="Q53" s="175"/>
      <c r="R53" s="175"/>
      <c r="S53" s="53"/>
    </row>
    <row r="54" spans="1:19">
      <c r="A54" s="52"/>
      <c r="B54" s="33"/>
      <c r="C54" s="33"/>
      <c r="D54" s="33"/>
      <c r="E54" s="33"/>
      <c r="F54" s="33"/>
      <c r="G54" s="33"/>
      <c r="H54" s="33"/>
      <c r="I54" s="33"/>
      <c r="J54" s="175"/>
      <c r="K54" s="175"/>
      <c r="L54" s="175"/>
      <c r="M54" s="175"/>
      <c r="N54" s="175"/>
      <c r="O54" s="175"/>
      <c r="P54" s="175"/>
      <c r="Q54" s="175"/>
      <c r="R54" s="175"/>
      <c r="S54" s="53"/>
    </row>
    <row r="55" spans="1:19">
      <c r="A55" s="52"/>
      <c r="B55" s="33"/>
      <c r="C55" s="33"/>
      <c r="D55" s="33"/>
      <c r="E55" s="33"/>
      <c r="F55" s="33"/>
      <c r="G55" s="33"/>
      <c r="H55" s="33"/>
      <c r="I55" s="33"/>
      <c r="J55" s="175"/>
      <c r="K55" s="175"/>
      <c r="L55" s="175"/>
      <c r="M55" s="175"/>
      <c r="N55" s="175"/>
      <c r="O55" s="175"/>
      <c r="P55" s="175"/>
      <c r="Q55" s="175"/>
      <c r="R55" s="175"/>
      <c r="S55" s="53"/>
    </row>
    <row r="56" spans="1:19">
      <c r="A56" s="52"/>
      <c r="B56" s="33"/>
      <c r="C56" s="33"/>
      <c r="D56" s="33"/>
      <c r="E56" s="33"/>
      <c r="F56" s="33"/>
      <c r="G56" s="33"/>
      <c r="H56" s="33"/>
      <c r="I56" s="33"/>
      <c r="J56" s="175"/>
      <c r="K56" s="175"/>
      <c r="L56" s="175"/>
      <c r="M56" s="175"/>
      <c r="N56" s="175"/>
      <c r="O56" s="175"/>
      <c r="P56" s="175"/>
      <c r="Q56" s="175"/>
      <c r="R56" s="175"/>
      <c r="S56" s="53"/>
    </row>
    <row r="57" spans="1:19">
      <c r="A57" s="52"/>
      <c r="B57" s="33"/>
      <c r="C57" s="33"/>
      <c r="D57" s="33"/>
      <c r="E57" s="33"/>
      <c r="F57" s="33"/>
      <c r="G57" s="33"/>
      <c r="H57" s="33"/>
      <c r="I57" s="33"/>
      <c r="J57" s="175"/>
      <c r="K57" s="175"/>
      <c r="L57" s="175"/>
      <c r="M57" s="175"/>
      <c r="N57" s="175"/>
      <c r="O57" s="175"/>
      <c r="P57" s="175"/>
      <c r="Q57" s="175"/>
      <c r="R57" s="175"/>
      <c r="S57" s="53"/>
    </row>
    <row r="58" spans="1:19">
      <c r="A58" s="52"/>
      <c r="B58" s="33"/>
      <c r="C58" s="33"/>
      <c r="D58" s="33"/>
      <c r="E58" s="33"/>
      <c r="F58" s="33"/>
      <c r="G58" s="33"/>
      <c r="H58" s="33"/>
      <c r="I58" s="33"/>
      <c r="J58" s="175"/>
      <c r="K58" s="175"/>
      <c r="L58" s="175"/>
      <c r="M58" s="175"/>
      <c r="N58" s="175"/>
      <c r="O58" s="175"/>
      <c r="P58" s="175"/>
      <c r="Q58" s="175"/>
      <c r="R58" s="175"/>
      <c r="S58" s="53"/>
    </row>
    <row r="59" spans="1:19">
      <c r="A59" s="52"/>
      <c r="B59" s="33"/>
      <c r="C59" s="33"/>
      <c r="D59" s="33"/>
      <c r="E59" s="33"/>
      <c r="F59" s="33"/>
      <c r="G59" s="33"/>
      <c r="H59" s="33"/>
      <c r="I59" s="33"/>
      <c r="J59" s="175"/>
      <c r="K59" s="175"/>
      <c r="L59" s="175"/>
      <c r="M59" s="175"/>
      <c r="N59" s="175"/>
      <c r="O59" s="175"/>
      <c r="P59" s="175"/>
      <c r="Q59" s="175"/>
      <c r="R59" s="175"/>
      <c r="S59" s="53"/>
    </row>
    <row r="60" spans="1:19">
      <c r="A60" s="52"/>
      <c r="B60" s="33"/>
      <c r="C60" s="33"/>
      <c r="D60" s="33"/>
      <c r="E60" s="33"/>
      <c r="F60" s="33"/>
      <c r="G60" s="33"/>
      <c r="H60" s="33"/>
      <c r="I60" s="33"/>
      <c r="J60" s="175"/>
      <c r="K60" s="175"/>
      <c r="L60" s="175"/>
      <c r="M60" s="175"/>
      <c r="N60" s="175"/>
      <c r="O60" s="175"/>
      <c r="P60" s="175"/>
      <c r="Q60" s="175"/>
      <c r="R60" s="175"/>
      <c r="S60" s="53"/>
    </row>
    <row r="61" spans="1:19">
      <c r="A61" s="52"/>
      <c r="B61" s="33"/>
      <c r="C61" s="33"/>
      <c r="D61" s="33"/>
      <c r="E61" s="33"/>
      <c r="F61" s="33"/>
      <c r="G61" s="33"/>
      <c r="H61" s="33"/>
      <c r="I61" s="33"/>
      <c r="J61" s="175"/>
      <c r="K61" s="175"/>
      <c r="L61" s="175"/>
      <c r="M61" s="175"/>
      <c r="N61" s="175"/>
      <c r="O61" s="175"/>
      <c r="P61" s="175"/>
      <c r="Q61" s="175"/>
      <c r="R61" s="175"/>
      <c r="S61" s="53"/>
    </row>
    <row r="62" spans="1:19">
      <c r="A62" s="52"/>
      <c r="B62" s="33"/>
      <c r="C62" s="33"/>
      <c r="D62" s="33"/>
      <c r="E62" s="33"/>
      <c r="F62" s="33"/>
      <c r="G62" s="33"/>
      <c r="H62" s="33"/>
      <c r="I62" s="33"/>
      <c r="J62" s="175"/>
      <c r="K62" s="175"/>
      <c r="L62" s="175"/>
      <c r="M62" s="175"/>
      <c r="N62" s="175"/>
      <c r="O62" s="175"/>
      <c r="P62" s="175"/>
      <c r="Q62" s="175"/>
      <c r="R62" s="175"/>
      <c r="S62" s="53"/>
    </row>
    <row r="63" spans="1:19">
      <c r="A63" s="52"/>
      <c r="B63" s="33"/>
      <c r="C63" s="33"/>
      <c r="D63" s="33"/>
      <c r="E63" s="33"/>
      <c r="F63" s="33"/>
      <c r="G63" s="33"/>
      <c r="H63" s="33"/>
      <c r="I63" s="33"/>
      <c r="J63" s="175"/>
      <c r="K63" s="175"/>
      <c r="L63" s="175"/>
      <c r="M63" s="175"/>
      <c r="N63" s="175"/>
      <c r="O63" s="175"/>
      <c r="P63" s="175"/>
      <c r="Q63" s="175"/>
      <c r="R63" s="175"/>
      <c r="S63" s="53"/>
    </row>
    <row r="64" spans="1:19">
      <c r="A64" s="52"/>
      <c r="B64" s="33"/>
      <c r="C64" s="33"/>
      <c r="D64" s="33"/>
      <c r="E64" s="33"/>
      <c r="F64" s="33"/>
      <c r="G64" s="33"/>
      <c r="H64" s="33"/>
      <c r="I64" s="33"/>
      <c r="J64" s="175"/>
      <c r="K64" s="175"/>
      <c r="L64" s="175"/>
      <c r="M64" s="175"/>
      <c r="N64" s="175"/>
      <c r="O64" s="175"/>
      <c r="P64" s="175"/>
      <c r="Q64" s="175"/>
      <c r="R64" s="175"/>
      <c r="S64" s="53"/>
    </row>
    <row r="65" spans="1:19">
      <c r="A65" s="52"/>
      <c r="B65" s="33"/>
      <c r="C65" s="33"/>
      <c r="D65" s="33"/>
      <c r="E65" s="33"/>
      <c r="F65" s="33"/>
      <c r="G65" s="33"/>
      <c r="H65" s="33"/>
      <c r="I65" s="33"/>
      <c r="J65" s="175"/>
      <c r="K65" s="175"/>
      <c r="L65" s="175"/>
      <c r="M65" s="175"/>
      <c r="N65" s="175"/>
      <c r="O65" s="175"/>
      <c r="P65" s="175"/>
      <c r="Q65" s="175"/>
      <c r="R65" s="175"/>
      <c r="S65" s="53"/>
    </row>
    <row r="66" spans="1:19">
      <c r="A66" s="52"/>
      <c r="B66" s="33"/>
      <c r="C66" s="33"/>
      <c r="D66" s="33"/>
      <c r="E66" s="33"/>
      <c r="F66" s="33"/>
      <c r="G66" s="33"/>
      <c r="H66" s="33"/>
      <c r="I66" s="33"/>
      <c r="J66" s="175"/>
      <c r="K66" s="175"/>
      <c r="L66" s="175"/>
      <c r="M66" s="175"/>
      <c r="N66" s="175"/>
      <c r="O66" s="175"/>
      <c r="P66" s="175"/>
      <c r="Q66" s="175"/>
      <c r="R66" s="175"/>
      <c r="S66" s="53"/>
    </row>
    <row r="67" spans="1:19">
      <c r="A67" s="52"/>
      <c r="B67" s="33"/>
      <c r="C67" s="33"/>
      <c r="D67" s="33"/>
      <c r="E67" s="33"/>
      <c r="F67" s="33"/>
      <c r="G67" s="33"/>
      <c r="H67" s="33"/>
      <c r="I67" s="33"/>
      <c r="J67" s="175"/>
      <c r="K67" s="175"/>
      <c r="L67" s="175"/>
      <c r="M67" s="175"/>
      <c r="N67" s="175"/>
      <c r="O67" s="175"/>
      <c r="P67" s="175"/>
      <c r="Q67" s="175"/>
      <c r="R67" s="175"/>
      <c r="S67" s="53"/>
    </row>
    <row r="68" spans="1:19">
      <c r="A68" s="52"/>
      <c r="B68" s="33"/>
      <c r="C68" s="33"/>
      <c r="D68" s="33"/>
      <c r="E68" s="33"/>
      <c r="F68" s="33"/>
      <c r="G68" s="33"/>
      <c r="H68" s="33"/>
      <c r="I68" s="33"/>
      <c r="J68" s="175"/>
      <c r="K68" s="175"/>
      <c r="L68" s="175"/>
      <c r="M68" s="175"/>
      <c r="N68" s="175"/>
      <c r="O68" s="175"/>
      <c r="P68" s="175"/>
      <c r="Q68" s="175"/>
      <c r="R68" s="175"/>
      <c r="S68" s="53"/>
    </row>
    <row r="69" spans="1:19">
      <c r="A69" s="52"/>
      <c r="B69" s="33"/>
      <c r="C69" s="33"/>
      <c r="D69" s="33"/>
      <c r="E69" s="33"/>
      <c r="F69" s="33"/>
      <c r="G69" s="33"/>
      <c r="H69" s="33"/>
      <c r="I69" s="33"/>
      <c r="J69" s="175"/>
      <c r="K69" s="175"/>
      <c r="L69" s="175"/>
      <c r="M69" s="175"/>
      <c r="N69" s="175"/>
      <c r="O69" s="175"/>
      <c r="P69" s="175"/>
      <c r="Q69" s="175"/>
      <c r="R69" s="175"/>
      <c r="S69" s="53"/>
    </row>
    <row r="70" spans="1:19">
      <c r="A70" s="52"/>
      <c r="B70" s="33"/>
      <c r="C70" s="33"/>
      <c r="D70" s="33"/>
      <c r="E70" s="33"/>
      <c r="F70" s="33"/>
      <c r="G70" s="33"/>
      <c r="H70" s="33"/>
      <c r="I70" s="33"/>
      <c r="J70" s="175"/>
      <c r="K70" s="175"/>
      <c r="L70" s="175"/>
      <c r="M70" s="175"/>
      <c r="N70" s="175"/>
      <c r="O70" s="175"/>
      <c r="P70" s="175"/>
      <c r="Q70" s="175"/>
      <c r="R70" s="175"/>
      <c r="S70" s="53"/>
    </row>
    <row r="71" spans="1:19">
      <c r="A71" s="52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53"/>
    </row>
    <row r="72" spans="1:19">
      <c r="A72" s="52"/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53"/>
    </row>
    <row r="73" spans="1:19" ht="15.75" thickBot="1">
      <c r="A73" s="52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53"/>
    </row>
    <row r="74" spans="1:19" ht="16.5" thickBot="1">
      <c r="A74" s="52"/>
      <c r="B74" s="175"/>
      <c r="C74" s="632" t="s">
        <v>412</v>
      </c>
      <c r="D74" s="633"/>
      <c r="E74" s="633"/>
      <c r="F74" s="633"/>
      <c r="G74" s="633"/>
      <c r="H74" s="633"/>
      <c r="I74" s="633"/>
      <c r="J74" s="633"/>
      <c r="K74" s="633"/>
      <c r="L74" s="633"/>
      <c r="M74" s="633"/>
      <c r="N74" s="634"/>
      <c r="O74" s="175"/>
      <c r="P74" s="54" t="s">
        <v>139</v>
      </c>
      <c r="Q74" s="175"/>
      <c r="R74" s="175"/>
      <c r="S74" s="53"/>
    </row>
    <row r="75" spans="1:19" ht="15.75" thickBot="1">
      <c r="A75" s="52"/>
      <c r="B75" s="175"/>
      <c r="C75" s="55" t="s">
        <v>126</v>
      </c>
      <c r="D75" s="56" t="s">
        <v>127</v>
      </c>
      <c r="E75" s="55" t="s">
        <v>128</v>
      </c>
      <c r="F75" s="56" t="s">
        <v>129</v>
      </c>
      <c r="G75" s="55" t="s">
        <v>130</v>
      </c>
      <c r="H75" s="55" t="s">
        <v>131</v>
      </c>
      <c r="I75" s="55" t="s">
        <v>132</v>
      </c>
      <c r="J75" s="55" t="s">
        <v>133</v>
      </c>
      <c r="K75" s="55" t="s">
        <v>134</v>
      </c>
      <c r="L75" s="55" t="s">
        <v>135</v>
      </c>
      <c r="M75" s="55" t="s">
        <v>136</v>
      </c>
      <c r="N75" s="55" t="s">
        <v>137</v>
      </c>
      <c r="O75" s="175"/>
      <c r="P75" s="31"/>
      <c r="Q75" s="175"/>
      <c r="R75" s="175"/>
      <c r="S75" s="53"/>
    </row>
    <row r="76" spans="1:19" ht="15.75" thickBot="1">
      <c r="A76" s="52"/>
      <c r="B76" s="292" t="s">
        <v>4</v>
      </c>
      <c r="C76" s="209">
        <f>+'ACUM-ENERO'!C13</f>
        <v>87</v>
      </c>
      <c r="D76" s="209">
        <f>+'GRAFICAS PRIM SEM GR'!G75</f>
        <v>81</v>
      </c>
      <c r="E76" s="209">
        <f>+'ACUM-MARZO'!B12</f>
        <v>68</v>
      </c>
      <c r="F76" s="209">
        <f>+'ACUM-ABRIL'!B15</f>
        <v>2</v>
      </c>
      <c r="G76" s="209">
        <f>+'ACUM-MAYO'!B12</f>
        <v>81</v>
      </c>
      <c r="H76" s="209">
        <f>+'ACUM-JUNIO'!B12</f>
        <v>122</v>
      </c>
      <c r="I76" s="209">
        <f>+'ACUM-JULIO'!B12</f>
        <v>134</v>
      </c>
      <c r="J76" s="209">
        <f>+'ACUM-AGOSTO'!B15</f>
        <v>1</v>
      </c>
      <c r="K76" s="209" t="e">
        <f>+#REF!</f>
        <v>#REF!</v>
      </c>
      <c r="L76" s="209">
        <f>+'ACUM-OCTUBRE'!B15</f>
        <v>0</v>
      </c>
      <c r="M76" s="209">
        <f>+'ACUM-NOVIEMBRE'!B15</f>
        <v>0</v>
      </c>
      <c r="N76" s="209">
        <f>+'ACUM-DICIEMBRE'!B15</f>
        <v>0</v>
      </c>
      <c r="O76" s="175"/>
      <c r="P76" s="264" t="e">
        <f>SUM(C76:O76)</f>
        <v>#REF!</v>
      </c>
      <c r="Q76" s="175"/>
      <c r="R76" s="175"/>
      <c r="S76" s="53"/>
    </row>
    <row r="77" spans="1:19" ht="15.75" thickBot="1">
      <c r="A77" s="52"/>
      <c r="B77" s="293" t="s">
        <v>5</v>
      </c>
      <c r="C77" s="209">
        <f>+'ACUM-ENERO'!C14</f>
        <v>289</v>
      </c>
      <c r="D77" s="209">
        <f>+'GRAFICAS PRIM SEM GR'!G76</f>
        <v>222</v>
      </c>
      <c r="E77" s="209">
        <f>+'ACUM-MARZO'!B13</f>
        <v>224</v>
      </c>
      <c r="F77" s="209">
        <f>+'ACUM-ABRIL'!B16</f>
        <v>260</v>
      </c>
      <c r="G77" s="209">
        <f>+'ACUM-MAYO'!B13</f>
        <v>165</v>
      </c>
      <c r="H77" s="209">
        <f>+'ACUM-JUNIO'!B13</f>
        <v>273</v>
      </c>
      <c r="I77" s="209">
        <f>+'ACUM-JULIO'!B13</f>
        <v>256</v>
      </c>
      <c r="J77" s="209">
        <f>+'ACUM-AGOSTO'!B16</f>
        <v>298</v>
      </c>
      <c r="K77" s="209" t="e">
        <f>+#REF!</f>
        <v>#REF!</v>
      </c>
      <c r="L77" s="209">
        <f>+'ACUM-OCTUBRE'!B16</f>
        <v>0</v>
      </c>
      <c r="M77" s="209">
        <f>+'ACUM-NOVIEMBRE'!B16</f>
        <v>0</v>
      </c>
      <c r="N77" s="209">
        <f>+'ACUM-DICIEMBRE'!B16</f>
        <v>0</v>
      </c>
      <c r="O77" s="175"/>
      <c r="P77" s="264" t="e">
        <f>SUM(C77:O77)</f>
        <v>#REF!</v>
      </c>
      <c r="Q77" s="175"/>
      <c r="R77" s="175"/>
      <c r="S77" s="53"/>
    </row>
    <row r="78" spans="1:19" ht="15.75" thickBot="1">
      <c r="A78" s="52"/>
      <c r="B78" s="294" t="s">
        <v>6</v>
      </c>
      <c r="C78" s="209">
        <f>+'ACUM-ENERO'!C15</f>
        <v>10</v>
      </c>
      <c r="D78" s="209">
        <f>+'GRAFICAS PRIM SEM GR'!G77</f>
        <v>3</v>
      </c>
      <c r="E78" s="209">
        <f>+'ACUM-MARZO'!B14</f>
        <v>3</v>
      </c>
      <c r="F78" s="209">
        <f>+'ACUM-ABRIL'!B17</f>
        <v>0</v>
      </c>
      <c r="G78" s="209">
        <f>+'ACUM-MAYO'!B14</f>
        <v>6</v>
      </c>
      <c r="H78" s="209">
        <f>+'ACUM-JUNIO'!B14</f>
        <v>2</v>
      </c>
      <c r="I78" s="209">
        <f>+'ACUM-JULIO'!B14</f>
        <v>16</v>
      </c>
      <c r="J78" s="209">
        <f>+'ACUM-AGOSTO'!B17</f>
        <v>0</v>
      </c>
      <c r="K78" s="209" t="e">
        <f>+#REF!</f>
        <v>#REF!</v>
      </c>
      <c r="L78" s="209">
        <f>+'ACUM-OCTUBRE'!B17</f>
        <v>0</v>
      </c>
      <c r="M78" s="209">
        <f>+'ACUM-NOVIEMBRE'!B17</f>
        <v>0</v>
      </c>
      <c r="N78" s="209">
        <f>+'ACUM-DICIEMBRE'!B17</f>
        <v>0</v>
      </c>
      <c r="O78" s="175"/>
      <c r="P78" s="264" t="e">
        <f>SUM(C78:O78)</f>
        <v>#REF!</v>
      </c>
      <c r="Q78" s="175"/>
      <c r="R78" s="175"/>
      <c r="S78" s="53"/>
    </row>
    <row r="79" spans="1:19" ht="15.75" thickBot="1">
      <c r="A79" s="52"/>
      <c r="B79" s="294" t="s">
        <v>122</v>
      </c>
      <c r="C79" s="209">
        <f>+'ACUM-ENERO'!C16</f>
        <v>0</v>
      </c>
      <c r="D79" s="209">
        <f>+'GRAFICAS PRIM SEM GR'!G78</f>
        <v>0</v>
      </c>
      <c r="E79" s="209">
        <v>0</v>
      </c>
      <c r="F79" s="209">
        <f>+'ACUM-ABRIL'!B18</f>
        <v>0</v>
      </c>
      <c r="G79" s="209">
        <f>+'ACUM-MAYO'!B15</f>
        <v>0</v>
      </c>
      <c r="H79" s="209">
        <f>+'ACUM-JUNIO'!B15</f>
        <v>0</v>
      </c>
      <c r="I79" s="209">
        <f>+'ACUM-JULIO'!B15</f>
        <v>1</v>
      </c>
      <c r="J79" s="209">
        <f>+'ACUM-AGOSTO'!B18</f>
        <v>0</v>
      </c>
      <c r="K79" s="209" t="e">
        <f>+#REF!</f>
        <v>#REF!</v>
      </c>
      <c r="L79" s="209">
        <f>+'ACUM-OCTUBRE'!B18</f>
        <v>0</v>
      </c>
      <c r="M79" s="209">
        <f>+'ACUM-NOVIEMBRE'!B18</f>
        <v>0</v>
      </c>
      <c r="N79" s="209">
        <f>+'ACUM-DICIEMBRE'!B18</f>
        <v>0</v>
      </c>
      <c r="O79" s="175"/>
      <c r="P79" s="264" t="e">
        <f>SUM(C79:O79)</f>
        <v>#REF!</v>
      </c>
      <c r="Q79" s="175"/>
      <c r="R79" s="175"/>
      <c r="S79" s="53"/>
    </row>
    <row r="80" spans="1:19" ht="15.75" thickBot="1">
      <c r="A80" s="52"/>
      <c r="B80" s="175"/>
      <c r="C80" s="32">
        <f t="shared" ref="C80:H80" si="2">SUM(C76:C79)</f>
        <v>386</v>
      </c>
      <c r="D80" s="32">
        <f t="shared" si="2"/>
        <v>306</v>
      </c>
      <c r="E80" s="32">
        <f t="shared" si="2"/>
        <v>295</v>
      </c>
      <c r="F80" s="32">
        <f t="shared" si="2"/>
        <v>262</v>
      </c>
      <c r="G80" s="32">
        <f t="shared" si="2"/>
        <v>252</v>
      </c>
      <c r="H80" s="32">
        <f t="shared" si="2"/>
        <v>397</v>
      </c>
      <c r="I80" s="32">
        <f t="shared" ref="I80:N80" si="3">SUM(I76:I79)</f>
        <v>407</v>
      </c>
      <c r="J80" s="32">
        <f t="shared" si="3"/>
        <v>299</v>
      </c>
      <c r="K80" s="32" t="e">
        <f t="shared" si="3"/>
        <v>#REF!</v>
      </c>
      <c r="L80" s="32">
        <f t="shared" si="3"/>
        <v>0</v>
      </c>
      <c r="M80" s="32">
        <f>SUM(M76:M79)</f>
        <v>0</v>
      </c>
      <c r="N80" s="32">
        <f t="shared" si="3"/>
        <v>0</v>
      </c>
      <c r="O80" s="175"/>
      <c r="P80" s="32" t="e">
        <f>SUM(C80:O80)</f>
        <v>#REF!</v>
      </c>
      <c r="Q80" s="175"/>
      <c r="R80" s="175"/>
      <c r="S80" s="53"/>
    </row>
    <row r="81" spans="1:19">
      <c r="A81" s="52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53"/>
    </row>
    <row r="82" spans="1:19">
      <c r="A82" s="52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53"/>
    </row>
    <row r="83" spans="1:19">
      <c r="A83" s="52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175"/>
      <c r="Q83" s="175"/>
      <c r="R83" s="175"/>
      <c r="S83" s="53"/>
    </row>
    <row r="84" spans="1:19">
      <c r="A84" s="52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175"/>
      <c r="Q84" s="175"/>
      <c r="R84" s="175"/>
      <c r="S84" s="53"/>
    </row>
    <row r="85" spans="1:19">
      <c r="A85" s="52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175"/>
      <c r="Q85" s="175"/>
      <c r="R85" s="175"/>
      <c r="S85" s="53"/>
    </row>
    <row r="86" spans="1:19">
      <c r="A86" s="52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175"/>
      <c r="Q86" s="175"/>
      <c r="R86" s="175"/>
      <c r="S86" s="53"/>
    </row>
    <row r="87" spans="1:19">
      <c r="A87" s="52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175"/>
      <c r="Q87" s="175"/>
      <c r="R87" s="175"/>
      <c r="S87" s="53"/>
    </row>
    <row r="88" spans="1:19">
      <c r="A88" s="52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175"/>
      <c r="Q88" s="175"/>
      <c r="R88" s="175"/>
      <c r="S88" s="53"/>
    </row>
    <row r="89" spans="1:19">
      <c r="A89" s="52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175"/>
      <c r="Q89" s="175"/>
      <c r="R89" s="175"/>
      <c r="S89" s="53"/>
    </row>
    <row r="90" spans="1:19">
      <c r="A90" s="52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175"/>
      <c r="Q90" s="175"/>
      <c r="R90" s="175"/>
      <c r="S90" s="53"/>
    </row>
    <row r="91" spans="1:19">
      <c r="A91" s="52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175"/>
      <c r="Q91" s="175"/>
      <c r="R91" s="175"/>
      <c r="S91" s="53"/>
    </row>
    <row r="92" spans="1:19">
      <c r="A92" s="52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175"/>
      <c r="Q92" s="175"/>
      <c r="R92" s="175"/>
      <c r="S92" s="53"/>
    </row>
    <row r="93" spans="1:19">
      <c r="A93" s="52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175"/>
      <c r="Q93" s="175"/>
      <c r="R93" s="175"/>
      <c r="S93" s="53"/>
    </row>
    <row r="94" spans="1:19" ht="60" customHeight="1">
      <c r="A94" s="52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175"/>
      <c r="Q94" s="175"/>
      <c r="R94" s="175"/>
      <c r="S94" s="53"/>
    </row>
    <row r="95" spans="1:19">
      <c r="A95" s="52"/>
      <c r="B95" s="175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53"/>
    </row>
    <row r="96" spans="1:19" s="122" customFormat="1" ht="15.75" thickBot="1">
      <c r="A96" s="52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53"/>
    </row>
    <row r="97" spans="1:21" ht="16.5" thickBot="1">
      <c r="A97" s="52"/>
      <c r="B97" s="175"/>
      <c r="C97" s="716" t="s">
        <v>413</v>
      </c>
      <c r="D97" s="717"/>
      <c r="E97" s="717"/>
      <c r="F97" s="717"/>
      <c r="G97" s="717"/>
      <c r="H97" s="717"/>
      <c r="I97" s="717"/>
      <c r="J97" s="717"/>
      <c r="K97" s="717"/>
      <c r="L97" s="717"/>
      <c r="M97" s="717"/>
      <c r="N97" s="721"/>
      <c r="O97" s="175"/>
      <c r="P97" s="632" t="s">
        <v>139</v>
      </c>
      <c r="Q97" s="634"/>
      <c r="R97" s="175"/>
      <c r="S97" s="53"/>
    </row>
    <row r="98" spans="1:21" ht="15.75" thickBot="1">
      <c r="A98" s="52"/>
      <c r="B98" s="175"/>
      <c r="C98" s="55" t="s">
        <v>126</v>
      </c>
      <c r="D98" s="56" t="s">
        <v>127</v>
      </c>
      <c r="E98" s="55" t="s">
        <v>128</v>
      </c>
      <c r="F98" s="56" t="s">
        <v>129</v>
      </c>
      <c r="G98" s="55" t="s">
        <v>130</v>
      </c>
      <c r="H98" s="55" t="s">
        <v>131</v>
      </c>
      <c r="I98" s="55" t="s">
        <v>132</v>
      </c>
      <c r="J98" s="55" t="s">
        <v>133</v>
      </c>
      <c r="K98" s="55" t="s">
        <v>134</v>
      </c>
      <c r="L98" s="55" t="s">
        <v>135</v>
      </c>
      <c r="M98" s="55" t="s">
        <v>136</v>
      </c>
      <c r="N98" s="55" t="s">
        <v>137</v>
      </c>
      <c r="O98" s="175"/>
      <c r="P98" s="89" t="s">
        <v>2</v>
      </c>
      <c r="Q98" s="281" t="s">
        <v>140</v>
      </c>
      <c r="R98" s="175"/>
      <c r="S98" s="53"/>
      <c r="U98" s="122"/>
    </row>
    <row r="99" spans="1:21" ht="15.75" thickBot="1">
      <c r="A99" s="52"/>
      <c r="B99" s="295" t="s">
        <v>142</v>
      </c>
      <c r="C99" s="209">
        <f>+'ACUMULADO ANUAL'!B30</f>
        <v>61</v>
      </c>
      <c r="D99" s="209">
        <f>+'ACUMULADO ANUAL'!C30</f>
        <v>60</v>
      </c>
      <c r="E99" s="209">
        <f>+'GRAFICAS PRIM SEM GR'!H97</f>
        <v>61</v>
      </c>
      <c r="F99" s="209">
        <f>+'ACUMULADO ANUAL'!E30</f>
        <v>37</v>
      </c>
      <c r="G99" s="209">
        <f>+'ACUMULADO ANUAL'!F30</f>
        <v>49</v>
      </c>
      <c r="H99" s="209">
        <f>+'GRAFICAS PRIM SEM GR'!K97</f>
        <v>76</v>
      </c>
      <c r="I99" s="297">
        <f>+'ACUMULADO ANUAL'!H30</f>
        <v>8</v>
      </c>
      <c r="J99" s="297">
        <f>+'ACUMULADO ANUAL'!I30</f>
        <v>101</v>
      </c>
      <c r="K99" s="297" t="e">
        <f>+'ACUMULADO ANUAL'!J30</f>
        <v>#REF!</v>
      </c>
      <c r="L99" s="297">
        <f>+'ACUMULADO ANUAL'!K30</f>
        <v>0</v>
      </c>
      <c r="M99" s="297">
        <f>+'ACUMULADO ANUAL'!L30</f>
        <v>0</v>
      </c>
      <c r="N99" s="297">
        <f>+'ACUMULADO ANUAL'!M30</f>
        <v>0</v>
      </c>
      <c r="O99" s="175"/>
      <c r="P99" s="264" t="e">
        <f t="shared" ref="P99:P106" si="4">SUM(C99:O99)</f>
        <v>#REF!</v>
      </c>
      <c r="Q99" s="298" t="e">
        <f>P99/P108</f>
        <v>#REF!</v>
      </c>
      <c r="R99" s="175"/>
      <c r="S99" s="53"/>
      <c r="U99" s="122"/>
    </row>
    <row r="100" spans="1:21" ht="15.75" thickBot="1">
      <c r="A100" s="52"/>
      <c r="B100" s="296" t="s">
        <v>143</v>
      </c>
      <c r="C100" s="209">
        <f>+'ACUMULADO ANUAL'!B31</f>
        <v>83</v>
      </c>
      <c r="D100" s="209">
        <f>+'ACUMULADO ANUAL'!C31</f>
        <v>84</v>
      </c>
      <c r="E100" s="209">
        <f>+'GRAFICAS PRIM SEM GR'!H98</f>
        <v>91</v>
      </c>
      <c r="F100" s="209">
        <f>+'ACUMULADO ANUAL'!E31</f>
        <v>110</v>
      </c>
      <c r="G100" s="209">
        <f>+'ACUMULADO ANUAL'!F31</f>
        <v>68</v>
      </c>
      <c r="H100" s="209">
        <f>+'GRAFICAS PRIM SEM GR'!K98</f>
        <v>188</v>
      </c>
      <c r="I100" s="297">
        <f>+'ACUMULADO ANUAL'!H31</f>
        <v>65</v>
      </c>
      <c r="J100" s="297">
        <f>+'ACUMULADO ANUAL'!I31</f>
        <v>67</v>
      </c>
      <c r="K100" s="297" t="e">
        <f>+'ACUMULADO ANUAL'!J31</f>
        <v>#REF!</v>
      </c>
      <c r="L100" s="297">
        <f>+'ACUMULADO ANUAL'!K31</f>
        <v>0</v>
      </c>
      <c r="M100" s="297">
        <f>+'ACUMULADO ANUAL'!L31</f>
        <v>0</v>
      </c>
      <c r="N100" s="297">
        <f>+'ACUMULADO ANUAL'!M31</f>
        <v>0</v>
      </c>
      <c r="O100" s="175"/>
      <c r="P100" s="264" t="e">
        <f t="shared" si="4"/>
        <v>#REF!</v>
      </c>
      <c r="Q100" s="298" t="e">
        <f>P100/P108</f>
        <v>#REF!</v>
      </c>
      <c r="R100" s="175"/>
      <c r="S100" s="53"/>
      <c r="U100" s="122"/>
    </row>
    <row r="101" spans="1:21" ht="15.75" thickBot="1">
      <c r="A101" s="52"/>
      <c r="B101" s="296" t="s">
        <v>16</v>
      </c>
      <c r="C101" s="209">
        <f>+'ACUMULADO ANUAL'!B32</f>
        <v>21</v>
      </c>
      <c r="D101" s="209">
        <f>+'ACUMULADO ANUAL'!C32</f>
        <v>26</v>
      </c>
      <c r="E101" s="209">
        <f>+'GRAFICAS PRIM SEM GR'!H99</f>
        <v>27</v>
      </c>
      <c r="F101" s="209">
        <f>+'ACUMULADO ANUAL'!E32</f>
        <v>17</v>
      </c>
      <c r="G101" s="209">
        <f>+'ACUMULADO ANUAL'!F32</f>
        <v>5</v>
      </c>
      <c r="H101" s="209">
        <f>+'GRAFICAS PRIM SEM GR'!K99</f>
        <v>21</v>
      </c>
      <c r="I101" s="297">
        <f>+'ACUMULADO ANUAL'!H32</f>
        <v>128</v>
      </c>
      <c r="J101" s="297">
        <f>+'ACUMULADO ANUAL'!I32</f>
        <v>20</v>
      </c>
      <c r="K101" s="297" t="e">
        <f>+'ACUMULADO ANUAL'!J32</f>
        <v>#REF!</v>
      </c>
      <c r="L101" s="297">
        <f>+'ACUMULADO ANUAL'!K32</f>
        <v>0</v>
      </c>
      <c r="M101" s="297">
        <f>+'ACUMULADO ANUAL'!L32</f>
        <v>0</v>
      </c>
      <c r="N101" s="297">
        <f>+'ACUMULADO ANUAL'!M32</f>
        <v>0</v>
      </c>
      <c r="O101" s="175"/>
      <c r="P101" s="264" t="e">
        <f t="shared" si="4"/>
        <v>#REF!</v>
      </c>
      <c r="Q101" s="298" t="e">
        <f>P101/P108</f>
        <v>#REF!</v>
      </c>
      <c r="R101" s="175"/>
      <c r="S101" s="53"/>
      <c r="U101" s="122"/>
    </row>
    <row r="102" spans="1:21" ht="15.75" thickBot="1">
      <c r="A102" s="52"/>
      <c r="B102" s="296" t="s">
        <v>18</v>
      </c>
      <c r="C102" s="209">
        <f>+'ACUMULADO ANUAL'!B33</f>
        <v>13</v>
      </c>
      <c r="D102" s="209">
        <f>+'ACUMULADO ANUAL'!C33</f>
        <v>11</v>
      </c>
      <c r="E102" s="209">
        <f>+'GRAFICAS PRIM SEM GR'!H100</f>
        <v>11</v>
      </c>
      <c r="F102" s="209">
        <f>+'ACUMULADO ANUAL'!E33</f>
        <v>10</v>
      </c>
      <c r="G102" s="209">
        <f>+'ACUMULADO ANUAL'!F33</f>
        <v>1</v>
      </c>
      <c r="H102" s="209">
        <f>+'GRAFICAS PRIM SEM GR'!K100</f>
        <v>4</v>
      </c>
      <c r="I102" s="297">
        <f>+'ACUMULADO ANUAL'!H33</f>
        <v>24</v>
      </c>
      <c r="J102" s="297">
        <f>+'ACUMULADO ANUAL'!I33</f>
        <v>6</v>
      </c>
      <c r="K102" s="297" t="e">
        <f>+'ACUMULADO ANUAL'!J33</f>
        <v>#REF!</v>
      </c>
      <c r="L102" s="297">
        <f>+'ACUMULADO ANUAL'!K33</f>
        <v>0</v>
      </c>
      <c r="M102" s="297">
        <f>+'ACUMULADO ANUAL'!L33</f>
        <v>0</v>
      </c>
      <c r="N102" s="297">
        <f>+'ACUMULADO ANUAL'!M33</f>
        <v>0</v>
      </c>
      <c r="O102" s="175"/>
      <c r="P102" s="264" t="e">
        <f t="shared" si="4"/>
        <v>#REF!</v>
      </c>
      <c r="Q102" s="298" t="e">
        <f>P102/P108</f>
        <v>#REF!</v>
      </c>
      <c r="R102" s="175"/>
      <c r="S102" s="53"/>
      <c r="U102" s="122"/>
    </row>
    <row r="103" spans="1:21" ht="15.75" thickBot="1">
      <c r="A103" s="52"/>
      <c r="B103" s="296" t="s">
        <v>13</v>
      </c>
      <c r="C103" s="209">
        <f>+'ACUMULADO ANUAL'!B34</f>
        <v>75</v>
      </c>
      <c r="D103" s="209">
        <f>+'ACUMULADO ANUAL'!C34</f>
        <v>61</v>
      </c>
      <c r="E103" s="209">
        <f>+'GRAFICAS PRIM SEM GR'!H101</f>
        <v>49</v>
      </c>
      <c r="F103" s="209">
        <f>+'ACUMULADO ANUAL'!E34</f>
        <v>39</v>
      </c>
      <c r="G103" s="209">
        <f>+'ACUMULADO ANUAL'!F34</f>
        <v>0</v>
      </c>
      <c r="H103" s="209">
        <f>+'GRAFICAS PRIM SEM GR'!K101</f>
        <v>58</v>
      </c>
      <c r="I103" s="297">
        <f>+'ACUMULADO ANUAL'!H34</f>
        <v>2</v>
      </c>
      <c r="J103" s="297">
        <f>+'ACUMULADO ANUAL'!I34</f>
        <v>4</v>
      </c>
      <c r="K103" s="297" t="e">
        <f>+'ACUMULADO ANUAL'!J34</f>
        <v>#REF!</v>
      </c>
      <c r="L103" s="297">
        <f>+'ACUMULADO ANUAL'!K34</f>
        <v>0</v>
      </c>
      <c r="M103" s="297">
        <f>+'ACUMULADO ANUAL'!L34</f>
        <v>0</v>
      </c>
      <c r="N103" s="297">
        <f>+'ACUMULADO ANUAL'!M34</f>
        <v>0</v>
      </c>
      <c r="O103" s="175"/>
      <c r="P103" s="264" t="e">
        <f t="shared" si="4"/>
        <v>#REF!</v>
      </c>
      <c r="Q103" s="298" t="e">
        <f>P103/P108</f>
        <v>#REF!</v>
      </c>
      <c r="R103" s="175"/>
      <c r="S103" s="53"/>
      <c r="U103" s="122"/>
    </row>
    <row r="104" spans="1:21" ht="15.75" thickBot="1">
      <c r="A104" s="52"/>
      <c r="B104" s="296" t="s">
        <v>12</v>
      </c>
      <c r="C104" s="209">
        <f>+'ACUMULADO ANUAL'!B35</f>
        <v>11</v>
      </c>
      <c r="D104" s="209">
        <f>+'ACUMULADO ANUAL'!C35</f>
        <v>4</v>
      </c>
      <c r="E104" s="209">
        <f>+'GRAFICAS PRIM SEM GR'!H102</f>
        <v>1</v>
      </c>
      <c r="F104" s="209">
        <f>+'ACUMULADO ANUAL'!E35</f>
        <v>2</v>
      </c>
      <c r="G104" s="209">
        <f>+'ACUMULADO ANUAL'!F35</f>
        <v>50</v>
      </c>
      <c r="H104" s="209">
        <f>+'GRAFICAS PRIM SEM GR'!K102</f>
        <v>3</v>
      </c>
      <c r="I104" s="297">
        <f>+'ACUMULADO ANUAL'!H35</f>
        <v>15</v>
      </c>
      <c r="J104" s="297">
        <f>+'ACUMULADO ANUAL'!I35</f>
        <v>3</v>
      </c>
      <c r="K104" s="297" t="e">
        <f>+'ACUMULADO ANUAL'!J35</f>
        <v>#REF!</v>
      </c>
      <c r="L104" s="297">
        <f>+'ACUMULADO ANUAL'!K35</f>
        <v>0</v>
      </c>
      <c r="M104" s="297">
        <f>+'ACUMULADO ANUAL'!L35</f>
        <v>0</v>
      </c>
      <c r="N104" s="297">
        <f>+'ACUMULADO ANUAL'!M35</f>
        <v>0</v>
      </c>
      <c r="O104" s="175"/>
      <c r="P104" s="264" t="e">
        <f t="shared" si="4"/>
        <v>#REF!</v>
      </c>
      <c r="Q104" s="298" t="e">
        <f>P104/P108</f>
        <v>#REF!</v>
      </c>
      <c r="R104" s="175"/>
      <c r="S104" s="53"/>
      <c r="U104" s="122"/>
    </row>
    <row r="105" spans="1:21" ht="15.75" thickBot="1">
      <c r="A105" s="52"/>
      <c r="B105" s="296" t="s">
        <v>144</v>
      </c>
      <c r="C105" s="209">
        <f>+'ACUMULADO ANUAL'!B36</f>
        <v>90</v>
      </c>
      <c r="D105" s="209">
        <f>+'ACUMULADO ANUAL'!C36</f>
        <v>21</v>
      </c>
      <c r="E105" s="209">
        <f>+'GRAFICAS PRIM SEM GR'!H103</f>
        <v>25</v>
      </c>
      <c r="F105" s="209">
        <f>+'ACUMULADO ANUAL'!E36</f>
        <v>18</v>
      </c>
      <c r="G105" s="209">
        <f>+'ACUMULADO ANUAL'!F36</f>
        <v>6</v>
      </c>
      <c r="H105" s="209">
        <f>+'GRAFICAS PRIM SEM GR'!K103</f>
        <v>10</v>
      </c>
      <c r="I105" s="297">
        <f>+'ACUMULADO ANUAL'!H36</f>
        <v>0</v>
      </c>
      <c r="J105" s="297">
        <f>+'ACUMULADO ANUAL'!I36</f>
        <v>0</v>
      </c>
      <c r="K105" s="297" t="e">
        <f>+'ACUMULADO ANUAL'!J36</f>
        <v>#REF!</v>
      </c>
      <c r="L105" s="297">
        <f>+'ACUMULADO ANUAL'!K36</f>
        <v>0</v>
      </c>
      <c r="M105" s="297">
        <f>+'ACUMULADO ANUAL'!L36</f>
        <v>0</v>
      </c>
      <c r="N105" s="297">
        <f>+'ACUMULADO ANUAL'!M36</f>
        <v>0</v>
      </c>
      <c r="O105" s="175"/>
      <c r="P105" s="264" t="e">
        <f t="shared" si="4"/>
        <v>#REF!</v>
      </c>
      <c r="Q105" s="298" t="e">
        <f>P105/P108</f>
        <v>#REF!</v>
      </c>
      <c r="R105" s="175"/>
      <c r="S105" s="53"/>
      <c r="U105" s="122"/>
    </row>
    <row r="106" spans="1:21" ht="15.75" thickBot="1">
      <c r="A106" s="52"/>
      <c r="B106" s="296" t="s">
        <v>145</v>
      </c>
      <c r="C106" s="209">
        <f>+'ACUMULADO ANUAL'!B37</f>
        <v>32</v>
      </c>
      <c r="D106" s="209">
        <f>+'ACUMULADO ANUAL'!C37</f>
        <v>39</v>
      </c>
      <c r="E106" s="209">
        <f>+'GRAFICAS PRIM SEM GR'!H104</f>
        <v>30</v>
      </c>
      <c r="F106" s="209">
        <f t="shared" ref="F106:N106" si="5">SUM(F99:F105)</f>
        <v>233</v>
      </c>
      <c r="G106" s="209">
        <f t="shared" si="5"/>
        <v>179</v>
      </c>
      <c r="H106" s="209">
        <f>+'GRAFICAS PRIM SEM GR'!K104</f>
        <v>37</v>
      </c>
      <c r="I106" s="297">
        <f t="shared" si="5"/>
        <v>242</v>
      </c>
      <c r="J106" s="297">
        <f t="shared" si="5"/>
        <v>201</v>
      </c>
      <c r="K106" s="297" t="e">
        <f t="shared" si="5"/>
        <v>#REF!</v>
      </c>
      <c r="L106" s="297">
        <f t="shared" si="5"/>
        <v>0</v>
      </c>
      <c r="M106" s="297">
        <f t="shared" si="5"/>
        <v>0</v>
      </c>
      <c r="N106" s="297">
        <f t="shared" si="5"/>
        <v>0</v>
      </c>
      <c r="O106" s="175"/>
      <c r="P106" s="264" t="e">
        <f t="shared" si="4"/>
        <v>#REF!</v>
      </c>
      <c r="Q106" s="298" t="e">
        <f>P106/P108</f>
        <v>#REF!</v>
      </c>
      <c r="R106" s="175"/>
      <c r="S106" s="53"/>
      <c r="U106" s="122"/>
    </row>
    <row r="107" spans="1:21" s="122" customFormat="1" ht="15.75" thickBot="1">
      <c r="A107" s="52"/>
      <c r="B107" s="175"/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53"/>
    </row>
    <row r="108" spans="1:21" s="122" customFormat="1" ht="16.5" thickBot="1">
      <c r="A108" s="52"/>
      <c r="B108" s="175"/>
      <c r="C108" s="32">
        <f>+C99+C100+C101+C102+C103+C104+C105+C106</f>
        <v>386</v>
      </c>
      <c r="D108" s="32">
        <f>SUM(D99:D107)</f>
        <v>306</v>
      </c>
      <c r="E108" s="32">
        <f>SUM(E99:E107)</f>
        <v>295</v>
      </c>
      <c r="F108" s="32">
        <f>SUM(F99:F107)</f>
        <v>466</v>
      </c>
      <c r="G108" s="32">
        <f>SUM(G99:G107)</f>
        <v>358</v>
      </c>
      <c r="H108" s="32">
        <f>SUM(H99:H107)</f>
        <v>397</v>
      </c>
      <c r="I108" s="47">
        <f t="shared" ref="I108:N108" si="6">SUM(I99:I107)</f>
        <v>484</v>
      </c>
      <c r="J108" s="47">
        <f t="shared" si="6"/>
        <v>402</v>
      </c>
      <c r="K108" s="47" t="e">
        <f t="shared" si="6"/>
        <v>#REF!</v>
      </c>
      <c r="L108" s="47">
        <f t="shared" si="6"/>
        <v>0</v>
      </c>
      <c r="M108" s="47">
        <f t="shared" si="6"/>
        <v>0</v>
      </c>
      <c r="N108" s="47">
        <f t="shared" si="6"/>
        <v>0</v>
      </c>
      <c r="O108" s="175"/>
      <c r="P108" s="32" t="e">
        <f>+P99+P100+P101+P102+P103+P104+P105+P106</f>
        <v>#REF!</v>
      </c>
      <c r="Q108" s="48" t="e">
        <f>SUM(Q99:Q107)</f>
        <v>#REF!</v>
      </c>
      <c r="R108" s="175"/>
      <c r="S108" s="53"/>
    </row>
    <row r="109" spans="1:21">
      <c r="A109" s="52"/>
      <c r="B109" s="175"/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53"/>
    </row>
    <row r="110" spans="1:21">
      <c r="A110" s="52"/>
      <c r="B110" s="175"/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53"/>
    </row>
    <row r="111" spans="1:21">
      <c r="A111" s="52"/>
      <c r="B111" s="175"/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53"/>
    </row>
    <row r="112" spans="1:21">
      <c r="A112" s="52"/>
      <c r="B112" s="175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53"/>
    </row>
    <row r="113" spans="1:19">
      <c r="A113" s="52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53"/>
    </row>
    <row r="114" spans="1:19">
      <c r="A114" s="52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53"/>
    </row>
    <row r="115" spans="1:19">
      <c r="A115" s="52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53"/>
    </row>
    <row r="116" spans="1:19">
      <c r="A116" s="52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53"/>
    </row>
    <row r="117" spans="1:19">
      <c r="A117" s="52"/>
      <c r="B117" s="175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53"/>
    </row>
    <row r="118" spans="1:19">
      <c r="A118" s="52"/>
      <c r="B118" s="175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53"/>
    </row>
    <row r="119" spans="1:19">
      <c r="A119" s="52"/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53"/>
    </row>
    <row r="120" spans="1:19">
      <c r="A120" s="52"/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53"/>
    </row>
    <row r="121" spans="1:19">
      <c r="A121" s="52"/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53"/>
    </row>
    <row r="122" spans="1:19">
      <c r="A122" s="52"/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53"/>
    </row>
    <row r="123" spans="1:19">
      <c r="A123" s="52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53"/>
    </row>
    <row r="124" spans="1:19">
      <c r="A124" s="52"/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53"/>
    </row>
    <row r="125" spans="1:19">
      <c r="A125" s="52"/>
      <c r="B125" s="175"/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53"/>
    </row>
    <row r="126" spans="1:19">
      <c r="A126" s="52"/>
      <c r="B126" s="175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53"/>
    </row>
    <row r="127" spans="1:19">
      <c r="A127" s="52"/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53"/>
    </row>
    <row r="128" spans="1:19">
      <c r="A128" s="52"/>
      <c r="B128" s="175"/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53"/>
    </row>
    <row r="129" spans="1:19">
      <c r="A129" s="52"/>
      <c r="B129" s="175"/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53"/>
    </row>
    <row r="130" spans="1:19">
      <c r="A130" s="52"/>
      <c r="B130" s="175"/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53"/>
    </row>
    <row r="131" spans="1:19">
      <c r="A131" s="52"/>
      <c r="B131" s="175"/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53"/>
    </row>
    <row r="132" spans="1:19">
      <c r="A132" s="52"/>
      <c r="B132" s="175"/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53"/>
    </row>
    <row r="133" spans="1:19">
      <c r="A133" s="52"/>
      <c r="B133" s="175"/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53"/>
    </row>
    <row r="134" spans="1:19">
      <c r="A134" s="52"/>
      <c r="B134" s="175"/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53"/>
    </row>
    <row r="135" spans="1:19">
      <c r="A135" s="52"/>
      <c r="B135" s="175"/>
      <c r="C135" s="175"/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53"/>
    </row>
    <row r="136" spans="1:19">
      <c r="A136" s="52"/>
      <c r="B136" s="175"/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53"/>
    </row>
    <row r="137" spans="1:19">
      <c r="A137" s="52"/>
      <c r="B137" s="175"/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53"/>
    </row>
    <row r="138" spans="1:19">
      <c r="A138" s="52"/>
      <c r="B138" s="175"/>
      <c r="C138" s="175"/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5"/>
      <c r="O138" s="175"/>
      <c r="P138" s="175"/>
      <c r="Q138" s="175"/>
      <c r="R138" s="175"/>
      <c r="S138" s="53"/>
    </row>
    <row r="139" spans="1:19" ht="15.75" thickBot="1">
      <c r="A139" s="52"/>
      <c r="B139" s="175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53"/>
    </row>
    <row r="140" spans="1:19" ht="16.5" customHeight="1" thickBot="1">
      <c r="A140" s="52"/>
      <c r="B140" s="175"/>
      <c r="C140" s="716" t="s">
        <v>403</v>
      </c>
      <c r="D140" s="717"/>
      <c r="E140" s="717"/>
      <c r="F140" s="717"/>
      <c r="G140" s="717"/>
      <c r="H140" s="717"/>
      <c r="I140" s="717"/>
      <c r="J140" s="717"/>
      <c r="K140" s="717"/>
      <c r="L140" s="717"/>
      <c r="M140" s="717"/>
      <c r="N140" s="717"/>
      <c r="O140" s="175"/>
      <c r="P140" s="54" t="s">
        <v>139</v>
      </c>
      <c r="Q140" s="175"/>
      <c r="R140" s="175"/>
      <c r="S140" s="53"/>
    </row>
    <row r="141" spans="1:19" ht="15.75" thickBot="1">
      <c r="A141" s="52"/>
      <c r="B141" s="175"/>
      <c r="C141" s="55" t="s">
        <v>126</v>
      </c>
      <c r="D141" s="56" t="s">
        <v>127</v>
      </c>
      <c r="E141" s="55" t="s">
        <v>128</v>
      </c>
      <c r="F141" s="56" t="s">
        <v>129</v>
      </c>
      <c r="G141" s="55" t="s">
        <v>130</v>
      </c>
      <c r="H141" s="55" t="s">
        <v>131</v>
      </c>
      <c r="I141" s="55" t="s">
        <v>132</v>
      </c>
      <c r="J141" s="55" t="s">
        <v>133</v>
      </c>
      <c r="K141" s="55" t="s">
        <v>134</v>
      </c>
      <c r="L141" s="55" t="s">
        <v>135</v>
      </c>
      <c r="M141" s="55" t="s">
        <v>136</v>
      </c>
      <c r="N141" s="55" t="s">
        <v>137</v>
      </c>
      <c r="O141" s="175"/>
      <c r="P141" s="89" t="s">
        <v>2</v>
      </c>
      <c r="Q141" s="175"/>
      <c r="R141" s="175"/>
      <c r="S141" s="53"/>
    </row>
    <row r="142" spans="1:19" ht="15.75" thickBot="1">
      <c r="A142" s="52"/>
      <c r="B142" s="283" t="s">
        <v>146</v>
      </c>
      <c r="C142" s="32">
        <f>+'ACUM-ENERO'!C37</f>
        <v>696</v>
      </c>
      <c r="D142" s="32">
        <f>+'GRAFICAS PRIM SEM GR'!G130</f>
        <v>633</v>
      </c>
      <c r="E142" s="32">
        <f>+'ACUM-MARZO'!B39</f>
        <v>566</v>
      </c>
      <c r="F142" s="32">
        <f>+'ACUM-ABRIL'!B48</f>
        <v>0</v>
      </c>
      <c r="G142" s="32">
        <f>+'ACUM-MAYO'!B44</f>
        <v>595</v>
      </c>
      <c r="H142" s="32">
        <f>+'GRAFICAS PRIM SEM GR'!K130</f>
        <v>608</v>
      </c>
      <c r="I142" s="32">
        <f>+'ACUM-JULIO'!B42</f>
        <v>0</v>
      </c>
      <c r="J142" s="32">
        <f>+'ACUM-AGOSTO'!B46</f>
        <v>0</v>
      </c>
      <c r="K142" s="32" t="e">
        <f>+#REF!</f>
        <v>#REF!</v>
      </c>
      <c r="L142" s="32">
        <f>+'ACUM-OCTUBRE'!B43</f>
        <v>0</v>
      </c>
      <c r="M142" s="32">
        <f>+'ACUM-NOVIEMBRE'!B48</f>
        <v>0</v>
      </c>
      <c r="N142" s="32">
        <f>+'ACUM-DICIEMBRE'!B43</f>
        <v>0</v>
      </c>
      <c r="O142" s="175"/>
      <c r="P142" s="32" t="e">
        <f>SUM(C142:O142)</f>
        <v>#REF!</v>
      </c>
      <c r="Q142" s="175"/>
      <c r="R142" s="175"/>
      <c r="S142" s="53"/>
    </row>
    <row r="143" spans="1:19">
      <c r="A143" s="52"/>
      <c r="B143" s="175"/>
      <c r="C143" s="175"/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53"/>
    </row>
    <row r="144" spans="1:19">
      <c r="A144" s="52"/>
      <c r="B144" s="175"/>
      <c r="C144" s="175"/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53"/>
    </row>
    <row r="145" spans="1:19">
      <c r="A145" s="52"/>
      <c r="B145" s="175"/>
      <c r="C145" s="175"/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53"/>
    </row>
    <row r="146" spans="1:19">
      <c r="A146" s="52"/>
      <c r="B146" s="175"/>
      <c r="C146" s="175"/>
      <c r="D146" s="175"/>
      <c r="E146" s="175"/>
      <c r="F146" s="175"/>
      <c r="G146" s="175"/>
      <c r="H146" s="175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53"/>
    </row>
    <row r="147" spans="1:19">
      <c r="A147" s="52"/>
      <c r="B147" s="175"/>
      <c r="C147" s="175"/>
      <c r="D147" s="175"/>
      <c r="E147" s="175"/>
      <c r="F147" s="175"/>
      <c r="G147" s="175"/>
      <c r="H147" s="175"/>
      <c r="I147" s="175"/>
      <c r="J147" s="175"/>
      <c r="K147" s="175"/>
      <c r="L147" s="175"/>
      <c r="M147" s="175"/>
      <c r="N147" s="175"/>
      <c r="O147" s="175"/>
      <c r="P147" s="175"/>
      <c r="Q147" s="175"/>
      <c r="R147" s="175"/>
      <c r="S147" s="53"/>
    </row>
    <row r="148" spans="1:19">
      <c r="A148" s="52"/>
      <c r="B148" s="175"/>
      <c r="C148" s="175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53"/>
    </row>
    <row r="149" spans="1:19">
      <c r="A149" s="52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53"/>
    </row>
    <row r="150" spans="1:19">
      <c r="A150" s="52"/>
      <c r="B150" s="175"/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53"/>
    </row>
    <row r="151" spans="1:19">
      <c r="A151" s="52"/>
      <c r="B151" s="175"/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53"/>
    </row>
    <row r="152" spans="1:19">
      <c r="A152" s="52"/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53"/>
    </row>
    <row r="153" spans="1:19">
      <c r="A153" s="52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53"/>
    </row>
    <row r="154" spans="1:19">
      <c r="A154" s="52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53"/>
    </row>
    <row r="155" spans="1:19">
      <c r="A155" s="52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53"/>
    </row>
    <row r="156" spans="1:19">
      <c r="A156" s="52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53"/>
    </row>
    <row r="157" spans="1:19">
      <c r="A157" s="52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53"/>
    </row>
    <row r="158" spans="1:19">
      <c r="A158" s="52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53"/>
    </row>
    <row r="159" spans="1:19">
      <c r="A159" s="52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53"/>
    </row>
    <row r="160" spans="1:19">
      <c r="A160" s="52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53"/>
    </row>
    <row r="161" spans="1:19">
      <c r="A161" s="52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53"/>
    </row>
    <row r="162" spans="1:19">
      <c r="A162" s="52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53"/>
    </row>
    <row r="163" spans="1:19" ht="15.75" thickBot="1">
      <c r="A163" s="52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53"/>
    </row>
    <row r="164" spans="1:19" ht="16.5" thickBot="1">
      <c r="A164" s="52"/>
      <c r="B164" s="175"/>
      <c r="C164" s="718" t="s">
        <v>404</v>
      </c>
      <c r="D164" s="719"/>
      <c r="E164" s="719"/>
      <c r="F164" s="719"/>
      <c r="G164" s="719"/>
      <c r="H164" s="719"/>
      <c r="I164" s="719"/>
      <c r="J164" s="719"/>
      <c r="K164" s="719"/>
      <c r="L164" s="719"/>
      <c r="M164" s="719"/>
      <c r="N164" s="719"/>
      <c r="O164" s="175"/>
      <c r="P164" s="54" t="s">
        <v>139</v>
      </c>
      <c r="Q164" s="175"/>
      <c r="R164" s="175"/>
      <c r="S164" s="53"/>
    </row>
    <row r="165" spans="1:19" ht="15.75" thickBot="1">
      <c r="A165" s="52"/>
      <c r="B165" s="175"/>
      <c r="C165" s="55" t="s">
        <v>126</v>
      </c>
      <c r="D165" s="56" t="s">
        <v>127</v>
      </c>
      <c r="E165" s="55" t="s">
        <v>128</v>
      </c>
      <c r="F165" s="56" t="s">
        <v>129</v>
      </c>
      <c r="G165" s="55" t="s">
        <v>130</v>
      </c>
      <c r="H165" s="55" t="s">
        <v>131</v>
      </c>
      <c r="I165" s="55" t="s">
        <v>132</v>
      </c>
      <c r="J165" s="55" t="s">
        <v>133</v>
      </c>
      <c r="K165" s="55" t="s">
        <v>134</v>
      </c>
      <c r="L165" s="55" t="s">
        <v>135</v>
      </c>
      <c r="M165" s="55" t="s">
        <v>136</v>
      </c>
      <c r="N165" s="55" t="s">
        <v>137</v>
      </c>
      <c r="O165" s="175"/>
      <c r="P165" s="282" t="s">
        <v>2</v>
      </c>
      <c r="Q165" s="175"/>
      <c r="R165" s="175"/>
      <c r="S165" s="53"/>
    </row>
    <row r="166" spans="1:19" ht="15.75" thickBot="1">
      <c r="A166" s="52"/>
      <c r="B166" s="283" t="s">
        <v>25</v>
      </c>
      <c r="C166" s="32">
        <f>+'ACUM-ENERO'!C82</f>
        <v>264</v>
      </c>
      <c r="D166" s="32">
        <f>+'GRAFICAS PRIM SEM GR'!H150</f>
        <v>357</v>
      </c>
      <c r="E166" s="32">
        <f>+'ACUM-MARZO'!B83</f>
        <v>379</v>
      </c>
      <c r="F166" s="32">
        <f>+'GRAFICAS PRIM SEM GR'!J150</f>
        <v>856</v>
      </c>
      <c r="G166" s="32">
        <f>+'ACUM-MAYO'!B96</f>
        <v>406</v>
      </c>
      <c r="H166" s="32">
        <f>+'GRAFICAS PRIM SEM GR'!L150</f>
        <v>316</v>
      </c>
      <c r="I166" s="32">
        <f>+'ACUM-JULIO'!B105</f>
        <v>0</v>
      </c>
      <c r="J166" s="32">
        <f>+'ACUM-AGOSTO'!B98</f>
        <v>0</v>
      </c>
      <c r="K166" s="32" t="e">
        <f>+#REF!</f>
        <v>#REF!</v>
      </c>
      <c r="L166" s="32">
        <f>+'ACUM-OCTUBRE'!B89</f>
        <v>0</v>
      </c>
      <c r="M166" s="32">
        <f>+'ACUM-NOVIEMBRE'!B93</f>
        <v>0</v>
      </c>
      <c r="N166" s="32">
        <f>+'ACUM-DICIEMBRE'!B83</f>
        <v>0</v>
      </c>
      <c r="O166" s="175"/>
      <c r="P166" s="32" t="e">
        <f>SUM(C166:O166)</f>
        <v>#REF!</v>
      </c>
      <c r="Q166" s="175"/>
      <c r="R166" s="175"/>
      <c r="S166" s="53"/>
    </row>
    <row r="167" spans="1:19">
      <c r="A167" s="52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53"/>
    </row>
    <row r="168" spans="1:19">
      <c r="A168" s="52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53"/>
    </row>
    <row r="169" spans="1:19">
      <c r="A169" s="52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53"/>
    </row>
    <row r="170" spans="1:19">
      <c r="A170" s="52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53"/>
    </row>
    <row r="171" spans="1:19">
      <c r="A171" s="52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53"/>
    </row>
    <row r="172" spans="1:19">
      <c r="A172" s="52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53"/>
    </row>
    <row r="173" spans="1:19">
      <c r="A173" s="52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53"/>
    </row>
    <row r="174" spans="1:19">
      <c r="A174" s="52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53"/>
    </row>
    <row r="175" spans="1:19">
      <c r="A175" s="52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53"/>
    </row>
    <row r="176" spans="1:19">
      <c r="A176" s="52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53"/>
    </row>
    <row r="177" spans="1:19">
      <c r="A177" s="52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53"/>
    </row>
    <row r="178" spans="1:19">
      <c r="A178" s="52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53"/>
    </row>
    <row r="179" spans="1:19">
      <c r="A179" s="52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53"/>
    </row>
    <row r="180" spans="1:19">
      <c r="A180" s="52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53"/>
    </row>
    <row r="181" spans="1:19">
      <c r="A181" s="52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53"/>
    </row>
    <row r="182" spans="1:19">
      <c r="A182" s="52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53"/>
    </row>
    <row r="183" spans="1:19">
      <c r="A183" s="52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53"/>
    </row>
    <row r="184" spans="1:19">
      <c r="A184" s="52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53"/>
    </row>
    <row r="185" spans="1:19">
      <c r="A185" s="52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53"/>
    </row>
    <row r="186" spans="1:19">
      <c r="A186" s="52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53"/>
    </row>
    <row r="187" spans="1:19">
      <c r="A187" s="52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53"/>
    </row>
    <row r="188" spans="1:19">
      <c r="A188" s="52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53"/>
    </row>
    <row r="189" spans="1:19">
      <c r="A189" s="52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53"/>
    </row>
    <row r="190" spans="1:19" ht="15.75" thickBot="1">
      <c r="A190" s="52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53"/>
    </row>
    <row r="191" spans="1:19" ht="16.5" thickBot="1">
      <c r="A191" s="52"/>
      <c r="B191" s="175"/>
      <c r="C191" s="716" t="s">
        <v>26</v>
      </c>
      <c r="D191" s="717"/>
      <c r="E191" s="717"/>
      <c r="F191" s="717"/>
      <c r="G191" s="717"/>
      <c r="H191" s="717"/>
      <c r="I191" s="717"/>
      <c r="J191" s="717"/>
      <c r="K191" s="717"/>
      <c r="L191" s="717"/>
      <c r="M191" s="717"/>
      <c r="N191" s="717"/>
      <c r="O191" s="175"/>
      <c r="P191" s="54" t="s">
        <v>139</v>
      </c>
      <c r="Q191" s="175"/>
      <c r="R191" s="175"/>
      <c r="S191" s="53"/>
    </row>
    <row r="192" spans="1:19" ht="15.75" thickBot="1">
      <c r="A192" s="52"/>
      <c r="B192" s="175"/>
      <c r="C192" s="55" t="s">
        <v>126</v>
      </c>
      <c r="D192" s="56" t="s">
        <v>127</v>
      </c>
      <c r="E192" s="55" t="s">
        <v>128</v>
      </c>
      <c r="F192" s="56" t="s">
        <v>129</v>
      </c>
      <c r="G192" s="55" t="s">
        <v>130</v>
      </c>
      <c r="H192" s="55" t="s">
        <v>131</v>
      </c>
      <c r="I192" s="55" t="s">
        <v>132</v>
      </c>
      <c r="J192" s="55" t="s">
        <v>133</v>
      </c>
      <c r="K192" s="55" t="s">
        <v>134</v>
      </c>
      <c r="L192" s="55" t="s">
        <v>135</v>
      </c>
      <c r="M192" s="55" t="s">
        <v>136</v>
      </c>
      <c r="N192" s="55" t="s">
        <v>137</v>
      </c>
      <c r="O192" s="175"/>
      <c r="P192" s="55" t="s">
        <v>2</v>
      </c>
      <c r="Q192" s="175"/>
      <c r="R192" s="175"/>
      <c r="S192" s="53"/>
    </row>
    <row r="193" spans="1:19" ht="15.75" thickBot="1">
      <c r="A193" s="52"/>
      <c r="B193" s="283" t="s">
        <v>147</v>
      </c>
      <c r="C193" s="32">
        <f>+'ACUM-ENERO'!C86</f>
        <v>4</v>
      </c>
      <c r="D193" s="32">
        <f>+'GRAFICAS PRIM SEM GR'!H174</f>
        <v>0</v>
      </c>
      <c r="E193" s="32">
        <f>+'ACUM-MARZO'!B87</f>
        <v>5</v>
      </c>
      <c r="F193" s="32">
        <f>+'GRAFICAS PRIM SEM GR'!J174</f>
        <v>1</v>
      </c>
      <c r="G193" s="32">
        <f>+'ACUM-MAYO'!B100</f>
        <v>3</v>
      </c>
      <c r="H193" s="32">
        <v>2</v>
      </c>
      <c r="I193" s="32">
        <f>+'ACUM-JULIO'!B109</f>
        <v>0</v>
      </c>
      <c r="J193" s="32">
        <f>+'ACUM-AGOSTO'!B102</f>
        <v>0</v>
      </c>
      <c r="K193" s="32" t="e">
        <f>+#REF!</f>
        <v>#REF!</v>
      </c>
      <c r="L193" s="32">
        <f>+'ACUM-OCTUBRE'!B93</f>
        <v>0</v>
      </c>
      <c r="M193" s="32">
        <f>+'ACUM-NOVIEMBRE'!B97</f>
        <v>0</v>
      </c>
      <c r="N193" s="32">
        <f>+'ACUM-DICIEMBRE'!B87</f>
        <v>0</v>
      </c>
      <c r="O193" s="175"/>
      <c r="P193" s="32" t="e">
        <f>SUM(C193:O193)</f>
        <v>#REF!</v>
      </c>
      <c r="Q193" s="175"/>
      <c r="R193" s="175"/>
      <c r="S193" s="53"/>
    </row>
    <row r="194" spans="1:19" ht="18" customHeight="1">
      <c r="A194" s="52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53"/>
    </row>
    <row r="195" spans="1:19" s="122" customFormat="1" ht="18" customHeight="1">
      <c r="A195" s="52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53"/>
    </row>
    <row r="196" spans="1:19">
      <c r="A196" s="52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53"/>
    </row>
    <row r="197" spans="1:19">
      <c r="A197" s="52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53"/>
    </row>
    <row r="198" spans="1:19">
      <c r="A198" s="52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53"/>
    </row>
    <row r="199" spans="1:19">
      <c r="A199" s="52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75"/>
      <c r="R199" s="175"/>
      <c r="S199" s="53"/>
    </row>
    <row r="200" spans="1:19">
      <c r="A200" s="52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53"/>
    </row>
    <row r="201" spans="1:19">
      <c r="A201" s="52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53"/>
    </row>
    <row r="202" spans="1:19">
      <c r="A202" s="52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53"/>
    </row>
    <row r="203" spans="1:19">
      <c r="A203" s="52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53"/>
    </row>
    <row r="204" spans="1:19">
      <c r="A204" s="52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53"/>
    </row>
    <row r="205" spans="1:19">
      <c r="A205" s="52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75"/>
      <c r="R205" s="175"/>
      <c r="S205" s="53"/>
    </row>
    <row r="206" spans="1:19">
      <c r="A206" s="52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53"/>
    </row>
    <row r="207" spans="1:19">
      <c r="A207" s="52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75"/>
      <c r="R207" s="175"/>
      <c r="S207" s="53"/>
    </row>
    <row r="208" spans="1:19">
      <c r="A208" s="52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53"/>
    </row>
    <row r="209" spans="1:19">
      <c r="A209" s="52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  <c r="S209" s="53"/>
    </row>
    <row r="210" spans="1:19">
      <c r="A210" s="52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75"/>
      <c r="R210" s="175"/>
      <c r="S210" s="53"/>
    </row>
    <row r="211" spans="1:19">
      <c r="A211" s="52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53"/>
    </row>
    <row r="212" spans="1:19">
      <c r="A212" s="52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75"/>
      <c r="R212" s="175"/>
      <c r="S212" s="53"/>
    </row>
    <row r="213" spans="1:19">
      <c r="A213" s="52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  <c r="P213" s="175"/>
      <c r="Q213" s="175"/>
      <c r="R213" s="175"/>
      <c r="S213" s="53"/>
    </row>
    <row r="214" spans="1:19">
      <c r="A214" s="52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  <c r="P214" s="175"/>
      <c r="Q214" s="175"/>
      <c r="R214" s="175"/>
      <c r="S214" s="53"/>
    </row>
    <row r="215" spans="1:19" ht="15.75" thickBot="1">
      <c r="A215" s="52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53"/>
    </row>
    <row r="216" spans="1:19" ht="16.5" thickBot="1">
      <c r="A216" s="52"/>
      <c r="B216" s="175"/>
      <c r="C216" s="632" t="s">
        <v>409</v>
      </c>
      <c r="D216" s="633"/>
      <c r="E216" s="633"/>
      <c r="F216" s="633"/>
      <c r="G216" s="633"/>
      <c r="H216" s="633"/>
      <c r="I216" s="633"/>
      <c r="J216" s="633"/>
      <c r="K216" s="633"/>
      <c r="L216" s="633"/>
      <c r="M216" s="633"/>
      <c r="N216" s="634"/>
      <c r="O216" s="175"/>
      <c r="P216" s="54" t="s">
        <v>139</v>
      </c>
      <c r="Q216" s="175"/>
      <c r="R216" s="175"/>
      <c r="S216" s="53"/>
    </row>
    <row r="217" spans="1:19" ht="19.5" thickBot="1">
      <c r="A217" s="52"/>
      <c r="B217" s="175"/>
      <c r="C217" s="55" t="s">
        <v>126</v>
      </c>
      <c r="D217" s="56" t="s">
        <v>127</v>
      </c>
      <c r="E217" s="55" t="s">
        <v>128</v>
      </c>
      <c r="F217" s="56" t="s">
        <v>129</v>
      </c>
      <c r="G217" s="55" t="s">
        <v>130</v>
      </c>
      <c r="H217" s="55" t="s">
        <v>131</v>
      </c>
      <c r="I217" s="55" t="s">
        <v>132</v>
      </c>
      <c r="J217" s="55" t="s">
        <v>133</v>
      </c>
      <c r="K217" s="250" t="s">
        <v>134</v>
      </c>
      <c r="L217" s="55" t="s">
        <v>135</v>
      </c>
      <c r="M217" s="55" t="s">
        <v>136</v>
      </c>
      <c r="N217" s="55" t="s">
        <v>137</v>
      </c>
      <c r="O217" s="175"/>
      <c r="P217" s="476" t="s">
        <v>2</v>
      </c>
      <c r="Q217" s="175"/>
      <c r="R217" s="175"/>
      <c r="S217" s="53"/>
    </row>
    <row r="218" spans="1:19" ht="24" customHeight="1" thickBot="1">
      <c r="A218" s="52"/>
      <c r="B218" s="299" t="s">
        <v>104</v>
      </c>
      <c r="C218" s="302">
        <f>+'ACUMULADO ANUAL'!B106</f>
        <v>15</v>
      </c>
      <c r="D218" s="302">
        <f>+'ACUMULADO ANUAL'!C106</f>
        <v>14</v>
      </c>
      <c r="E218" s="302">
        <f>+'GRAFICAS PRIM SEM GR'!H209</f>
        <v>16</v>
      </c>
      <c r="F218" s="302">
        <f>+'ACUMULADO ANUAL'!E106</f>
        <v>36</v>
      </c>
      <c r="G218" s="302">
        <f>+'ACUMULADO ANUAL'!F106</f>
        <v>12</v>
      </c>
      <c r="H218" s="302">
        <f>+'ACUMULADO ANUAL'!G106</f>
        <v>12</v>
      </c>
      <c r="I218" s="302">
        <f>+'ACUMULADO ANUAL'!H106</f>
        <v>329</v>
      </c>
      <c r="J218" s="302">
        <f>+'ACUMULADO ANUAL'!I106</f>
        <v>0</v>
      </c>
      <c r="K218" s="302" t="e">
        <f>+'ACUMULADO ANUAL'!J106</f>
        <v>#REF!</v>
      </c>
      <c r="L218" s="302">
        <f>+'ACUMULADO ANUAL'!K106</f>
        <v>0</v>
      </c>
      <c r="M218" s="302">
        <f>+'ACUMULADO ANUAL'!L106</f>
        <v>0</v>
      </c>
      <c r="N218" s="302">
        <f>+'ACUMULADO ANUAL'!M106</f>
        <v>0</v>
      </c>
      <c r="O218" s="175"/>
      <c r="P218" s="263" t="e">
        <f t="shared" ref="P218:P248" si="7">SUM(C218:O218)</f>
        <v>#REF!</v>
      </c>
      <c r="Q218" s="175"/>
      <c r="R218" s="175"/>
      <c r="S218" s="53"/>
    </row>
    <row r="219" spans="1:19" ht="15.75" customHeight="1" thickBot="1">
      <c r="A219" s="52"/>
      <c r="B219" s="299" t="s">
        <v>85</v>
      </c>
      <c r="C219" s="302">
        <f>+'ACUMULADO ANUAL'!B107</f>
        <v>2</v>
      </c>
      <c r="D219" s="302">
        <f>+'ACUMULADO ANUAL'!C107</f>
        <v>3</v>
      </c>
      <c r="E219" s="302">
        <f>+'GRAFICAS PRIM SEM GR'!H210</f>
        <v>7</v>
      </c>
      <c r="F219" s="302">
        <f>+'ACUMULADO ANUAL'!E107</f>
        <v>3</v>
      </c>
      <c r="G219" s="302">
        <f>+'ACUMULADO ANUAL'!F107</f>
        <v>7</v>
      </c>
      <c r="H219" s="302">
        <f>+'ACUMULADO ANUAL'!G107</f>
        <v>5</v>
      </c>
      <c r="I219" s="302">
        <f>+'ACUMULADO ANUAL'!H107</f>
        <v>0</v>
      </c>
      <c r="J219" s="302">
        <f>+'ACUMULADO ANUAL'!I107</f>
        <v>0</v>
      </c>
      <c r="K219" s="302" t="e">
        <f>+'ACUMULADO ANUAL'!J107</f>
        <v>#REF!</v>
      </c>
      <c r="L219" s="302">
        <f>+'ACUMULADO ANUAL'!K107</f>
        <v>0</v>
      </c>
      <c r="M219" s="302">
        <f>+'ACUMULADO ANUAL'!L107</f>
        <v>0</v>
      </c>
      <c r="N219" s="302">
        <f>+'ACUMULADO ANUAL'!M107</f>
        <v>0</v>
      </c>
      <c r="O219" s="175"/>
      <c r="P219" s="263" t="e">
        <f t="shared" si="7"/>
        <v>#REF!</v>
      </c>
      <c r="Q219" s="175"/>
      <c r="R219" s="175"/>
      <c r="S219" s="53"/>
    </row>
    <row r="220" spans="1:19" ht="15.75" customHeight="1" thickBot="1">
      <c r="A220" s="52"/>
      <c r="B220" s="299" t="s">
        <v>86</v>
      </c>
      <c r="C220" s="302">
        <f>+'ACUMULADO ANUAL'!B108</f>
        <v>4</v>
      </c>
      <c r="D220" s="302">
        <f>+'ACUMULADO ANUAL'!C108</f>
        <v>4</v>
      </c>
      <c r="E220" s="302">
        <f>+'GRAFICAS PRIM SEM GR'!H211</f>
        <v>6</v>
      </c>
      <c r="F220" s="302">
        <f>+'ACUMULADO ANUAL'!E108</f>
        <v>2</v>
      </c>
      <c r="G220" s="302">
        <f>+'ACUMULADO ANUAL'!F108</f>
        <v>3</v>
      </c>
      <c r="H220" s="302">
        <f>+'ACUMULADO ANUAL'!G108</f>
        <v>7</v>
      </c>
      <c r="I220" s="302">
        <f>+'ACUMULADO ANUAL'!H108</f>
        <v>0</v>
      </c>
      <c r="J220" s="302">
        <f>+'ACUMULADO ANUAL'!I108</f>
        <v>0</v>
      </c>
      <c r="K220" s="302" t="e">
        <f>+'ACUMULADO ANUAL'!J108</f>
        <v>#REF!</v>
      </c>
      <c r="L220" s="302">
        <f>+'ACUMULADO ANUAL'!K108</f>
        <v>0</v>
      </c>
      <c r="M220" s="302">
        <f>+'ACUMULADO ANUAL'!L108</f>
        <v>0</v>
      </c>
      <c r="N220" s="302">
        <f>+'ACUMULADO ANUAL'!M108</f>
        <v>0</v>
      </c>
      <c r="O220" s="175"/>
      <c r="P220" s="263" t="e">
        <f t="shared" si="7"/>
        <v>#REF!</v>
      </c>
      <c r="Q220" s="175"/>
      <c r="R220" s="175"/>
      <c r="S220" s="53"/>
    </row>
    <row r="221" spans="1:19" ht="29.25" customHeight="1" thickBot="1">
      <c r="A221" s="52"/>
      <c r="B221" s="299" t="s">
        <v>87</v>
      </c>
      <c r="C221" s="302">
        <f>+'ACUMULADO ANUAL'!B109</f>
        <v>6</v>
      </c>
      <c r="D221" s="302">
        <f>+'ACUMULADO ANUAL'!C109</f>
        <v>4</v>
      </c>
      <c r="E221" s="302">
        <f>+'GRAFICAS PRIM SEM GR'!H212</f>
        <v>8</v>
      </c>
      <c r="F221" s="302">
        <f>+'ACUMULADO ANUAL'!E109</f>
        <v>3</v>
      </c>
      <c r="G221" s="302">
        <f>+'ACUMULADO ANUAL'!F109</f>
        <v>7</v>
      </c>
      <c r="H221" s="302">
        <f>+'ACUMULADO ANUAL'!G109</f>
        <v>13</v>
      </c>
      <c r="I221" s="302">
        <f>+'ACUMULADO ANUAL'!H109</f>
        <v>78</v>
      </c>
      <c r="J221" s="302" t="str">
        <f>+'ACUMULADO ANUAL'!I109</f>
        <v>TURNOS</v>
      </c>
      <c r="K221" s="302" t="e">
        <f>+'ACUMULADO ANUAL'!J109</f>
        <v>#REF!</v>
      </c>
      <c r="L221" s="302">
        <f>+'ACUMULADO ANUAL'!K109</f>
        <v>0</v>
      </c>
      <c r="M221" s="302">
        <f>+'ACUMULADO ANUAL'!L109</f>
        <v>0</v>
      </c>
      <c r="N221" s="302">
        <f>+'ACUMULADO ANUAL'!M109</f>
        <v>0</v>
      </c>
      <c r="O221" s="175"/>
      <c r="P221" s="263" t="e">
        <f t="shared" si="7"/>
        <v>#REF!</v>
      </c>
      <c r="Q221" s="175"/>
      <c r="R221" s="175"/>
      <c r="S221" s="53"/>
    </row>
    <row r="222" spans="1:19" ht="28.5" customHeight="1" thickBot="1">
      <c r="A222" s="52"/>
      <c r="B222" s="299" t="s">
        <v>97</v>
      </c>
      <c r="C222" s="302">
        <f>+'ACUMULADO ANUAL'!B110</f>
        <v>0</v>
      </c>
      <c r="D222" s="302">
        <f>+'ACUMULADO ANUAL'!C110</f>
        <v>11</v>
      </c>
      <c r="E222" s="302">
        <f>+'GRAFICAS PRIM SEM GR'!H213</f>
        <v>3</v>
      </c>
      <c r="F222" s="302">
        <f>+'ACUMULADO ANUAL'!E110</f>
        <v>3</v>
      </c>
      <c r="G222" s="302">
        <f>+'ACUMULADO ANUAL'!F110</f>
        <v>1</v>
      </c>
      <c r="H222" s="302">
        <f>+'ACUMULADO ANUAL'!G110</f>
        <v>6</v>
      </c>
      <c r="I222" s="302">
        <f>+'ACUMULADO ANUAL'!H110</f>
        <v>0</v>
      </c>
      <c r="J222" s="302" t="e">
        <f>+'ACUMULADO ANUAL'!I110</f>
        <v>#REF!</v>
      </c>
      <c r="K222" s="302" t="e">
        <f>+'ACUMULADO ANUAL'!J110</f>
        <v>#REF!</v>
      </c>
      <c r="L222" s="302">
        <f>+'ACUMULADO ANUAL'!K110</f>
        <v>0</v>
      </c>
      <c r="M222" s="302">
        <f>+'ACUMULADO ANUAL'!L110</f>
        <v>0</v>
      </c>
      <c r="N222" s="302">
        <f>+'ACUMULADO ANUAL'!M110</f>
        <v>0</v>
      </c>
      <c r="O222" s="175"/>
      <c r="P222" s="263" t="e">
        <f t="shared" si="7"/>
        <v>#REF!</v>
      </c>
      <c r="Q222" s="175"/>
      <c r="R222" s="175"/>
      <c r="S222" s="53"/>
    </row>
    <row r="223" spans="1:19" ht="16.5" customHeight="1" thickBot="1">
      <c r="A223" s="52"/>
      <c r="B223" s="299" t="s">
        <v>92</v>
      </c>
      <c r="C223" s="302">
        <f>+'ACUMULADO ANUAL'!B111</f>
        <v>7</v>
      </c>
      <c r="D223" s="302">
        <f>+'ACUMULADO ANUAL'!C111</f>
        <v>2</v>
      </c>
      <c r="E223" s="302">
        <f>+'GRAFICAS PRIM SEM GR'!H214</f>
        <v>4</v>
      </c>
      <c r="F223" s="302">
        <f>+'ACUMULADO ANUAL'!E111</f>
        <v>3</v>
      </c>
      <c r="G223" s="302">
        <f>+'ACUMULADO ANUAL'!F111</f>
        <v>0</v>
      </c>
      <c r="H223" s="302">
        <f>+'ACUMULADO ANUAL'!G111</f>
        <v>6</v>
      </c>
      <c r="I223" s="302">
        <f>+'ACUMULADO ANUAL'!H111</f>
        <v>0</v>
      </c>
      <c r="J223" s="302" t="e">
        <f>+'ACUMULADO ANUAL'!I111</f>
        <v>#REF!</v>
      </c>
      <c r="K223" s="302" t="e">
        <f>+'ACUMULADO ANUAL'!J111</f>
        <v>#REF!</v>
      </c>
      <c r="L223" s="302">
        <f>+'ACUMULADO ANUAL'!K111</f>
        <v>0</v>
      </c>
      <c r="M223" s="302">
        <f>+'ACUMULADO ANUAL'!L111</f>
        <v>0</v>
      </c>
      <c r="N223" s="302">
        <f>+'ACUMULADO ANUAL'!M111</f>
        <v>0</v>
      </c>
      <c r="O223" s="175"/>
      <c r="P223" s="263" t="e">
        <f t="shared" si="7"/>
        <v>#REF!</v>
      </c>
      <c r="Q223" s="175"/>
      <c r="R223" s="175"/>
      <c r="S223" s="53"/>
    </row>
    <row r="224" spans="1:19" ht="15" customHeight="1" thickBot="1">
      <c r="A224" s="52"/>
      <c r="B224" s="299" t="s">
        <v>88</v>
      </c>
      <c r="C224" s="302">
        <f>+'ACUMULADO ANUAL'!B112</f>
        <v>5</v>
      </c>
      <c r="D224" s="302">
        <f>+'ACUMULADO ANUAL'!C112</f>
        <v>2</v>
      </c>
      <c r="E224" s="302">
        <f>+'GRAFICAS PRIM SEM GR'!H215</f>
        <v>5</v>
      </c>
      <c r="F224" s="302">
        <f>+'ACUMULADO ANUAL'!E112</f>
        <v>2</v>
      </c>
      <c r="G224" s="302">
        <f>+'ACUMULADO ANUAL'!F112</f>
        <v>6</v>
      </c>
      <c r="H224" s="302">
        <f>+'ACUMULADO ANUAL'!G112</f>
        <v>5</v>
      </c>
      <c r="I224" s="302">
        <f>+'ACUMULADO ANUAL'!H112</f>
        <v>407</v>
      </c>
      <c r="J224" s="302" t="e">
        <f>+'ACUMULADO ANUAL'!I112</f>
        <v>#REF!</v>
      </c>
      <c r="K224" s="302" t="e">
        <f>+'ACUMULADO ANUAL'!J112</f>
        <v>#REF!</v>
      </c>
      <c r="L224" s="302">
        <f>+'ACUMULADO ANUAL'!K112</f>
        <v>0</v>
      </c>
      <c r="M224" s="302">
        <f>+'ACUMULADO ANUAL'!L112</f>
        <v>0</v>
      </c>
      <c r="N224" s="302">
        <f>+'ACUMULADO ANUAL'!M112</f>
        <v>0</v>
      </c>
      <c r="O224" s="175"/>
      <c r="P224" s="263" t="e">
        <f t="shared" si="7"/>
        <v>#REF!</v>
      </c>
      <c r="Q224" s="175"/>
      <c r="R224" s="175"/>
      <c r="S224" s="53"/>
    </row>
    <row r="225" spans="1:19" ht="30" customHeight="1" thickBot="1">
      <c r="A225" s="52"/>
      <c r="B225" s="299" t="s">
        <v>65</v>
      </c>
      <c r="C225" s="302">
        <f>+'ACUMULADO ANUAL'!B113</f>
        <v>2</v>
      </c>
      <c r="D225" s="302">
        <f>+'ACUMULADO ANUAL'!C113</f>
        <v>6</v>
      </c>
      <c r="E225" s="302">
        <f>+'GRAFICAS PRIM SEM GR'!H216</f>
        <v>9</v>
      </c>
      <c r="F225" s="302">
        <f>+'ACUMULADO ANUAL'!E113</f>
        <v>7</v>
      </c>
      <c r="G225" s="302">
        <f>+'ACUMULADO ANUAL'!F113</f>
        <v>3</v>
      </c>
      <c r="H225" s="302">
        <f>+'ACUMULADO ANUAL'!G113</f>
        <v>3</v>
      </c>
      <c r="I225" s="302">
        <f>+'ACUMULADO ANUAL'!H113</f>
        <v>0</v>
      </c>
      <c r="J225" s="302" t="e">
        <f>+'ACUMULADO ANUAL'!I113</f>
        <v>#REF!</v>
      </c>
      <c r="K225" s="302" t="e">
        <f>+'ACUMULADO ANUAL'!J113</f>
        <v>#REF!</v>
      </c>
      <c r="L225" s="302">
        <f>+'ACUMULADO ANUAL'!K113</f>
        <v>0</v>
      </c>
      <c r="M225" s="302">
        <f>+'ACUMULADO ANUAL'!L113</f>
        <v>0</v>
      </c>
      <c r="N225" s="302">
        <f>+'ACUMULADO ANUAL'!M113</f>
        <v>0</v>
      </c>
      <c r="O225" s="175"/>
      <c r="P225" s="263" t="e">
        <f t="shared" si="7"/>
        <v>#REF!</v>
      </c>
      <c r="Q225" s="175"/>
      <c r="R225" s="175"/>
      <c r="S225" s="53"/>
    </row>
    <row r="226" spans="1:19" ht="15.75" customHeight="1" thickBot="1">
      <c r="A226" s="52"/>
      <c r="B226" s="299" t="s">
        <v>67</v>
      </c>
      <c r="C226" s="302">
        <f>+'ACUMULADO ANUAL'!B114</f>
        <v>0</v>
      </c>
      <c r="D226" s="302">
        <f>+'ACUMULADO ANUAL'!C114</f>
        <v>1</v>
      </c>
      <c r="E226" s="302">
        <f>+'GRAFICAS PRIM SEM GR'!H217</f>
        <v>1</v>
      </c>
      <c r="F226" s="302">
        <f>+'ACUMULADO ANUAL'!E114</f>
        <v>0</v>
      </c>
      <c r="G226" s="302">
        <f>+'ACUMULADO ANUAL'!F114</f>
        <v>3</v>
      </c>
      <c r="H226" s="302">
        <f>+'ACUMULADO ANUAL'!G114</f>
        <v>4</v>
      </c>
      <c r="I226" s="302">
        <f>+'ACUMULADO ANUAL'!H114</f>
        <v>0</v>
      </c>
      <c r="J226" s="302" t="e">
        <f>+'ACUMULADO ANUAL'!I114</f>
        <v>#REF!</v>
      </c>
      <c r="K226" s="302" t="e">
        <f>+'ACUMULADO ANUAL'!J114</f>
        <v>#REF!</v>
      </c>
      <c r="L226" s="302">
        <f>+'ACUMULADO ANUAL'!K114</f>
        <v>0</v>
      </c>
      <c r="M226" s="302">
        <f>+'ACUMULADO ANUAL'!L114</f>
        <v>0</v>
      </c>
      <c r="N226" s="302">
        <f>+'ACUMULADO ANUAL'!M114</f>
        <v>0</v>
      </c>
      <c r="O226" s="175"/>
      <c r="P226" s="263" t="e">
        <f t="shared" si="7"/>
        <v>#REF!</v>
      </c>
      <c r="Q226" s="175"/>
      <c r="R226" s="175"/>
      <c r="S226" s="53"/>
    </row>
    <row r="227" spans="1:19" ht="15.75" customHeight="1" thickBot="1">
      <c r="A227" s="52"/>
      <c r="B227" s="299" t="s">
        <v>68</v>
      </c>
      <c r="C227" s="302">
        <f>+'ACUMULADO ANUAL'!B115</f>
        <v>10</v>
      </c>
      <c r="D227" s="302">
        <f>+'ACUMULADO ANUAL'!C115</f>
        <v>2</v>
      </c>
      <c r="E227" s="302">
        <f>+'GRAFICAS PRIM SEM GR'!H218</f>
        <v>1</v>
      </c>
      <c r="F227" s="302">
        <f>+'ACUMULADO ANUAL'!E115</f>
        <v>6</v>
      </c>
      <c r="G227" s="302">
        <f>+'ACUMULADO ANUAL'!F115</f>
        <v>3</v>
      </c>
      <c r="H227" s="302">
        <f>+'ACUMULADO ANUAL'!G115</f>
        <v>3</v>
      </c>
      <c r="I227" s="302">
        <f>+'ACUMULADO ANUAL'!H115</f>
        <v>0</v>
      </c>
      <c r="J227" s="302" t="e">
        <f>+'ACUMULADO ANUAL'!I115</f>
        <v>#REF!</v>
      </c>
      <c r="K227" s="302" t="e">
        <f>+'ACUMULADO ANUAL'!J115</f>
        <v>#REF!</v>
      </c>
      <c r="L227" s="302">
        <f>+'ACUMULADO ANUAL'!K115</f>
        <v>0</v>
      </c>
      <c r="M227" s="302">
        <f>+'ACUMULADO ANUAL'!L115</f>
        <v>0</v>
      </c>
      <c r="N227" s="302">
        <f>+'ACUMULADO ANUAL'!M115</f>
        <v>0</v>
      </c>
      <c r="O227" s="175"/>
      <c r="P227" s="263" t="e">
        <f t="shared" si="7"/>
        <v>#REF!</v>
      </c>
      <c r="Q227" s="175"/>
      <c r="R227" s="175"/>
      <c r="S227" s="53"/>
    </row>
    <row r="228" spans="1:19" ht="15.75" customHeight="1" thickBot="1">
      <c r="A228" s="52"/>
      <c r="B228" s="299" t="s">
        <v>380</v>
      </c>
      <c r="C228" s="302">
        <f>+'ACUMULADO ANUAL'!B116</f>
        <v>36</v>
      </c>
      <c r="D228" s="302">
        <f>+'ACUMULADO ANUAL'!C116</f>
        <v>28</v>
      </c>
      <c r="E228" s="302">
        <f>+'GRAFICAS PRIM SEM GR'!H219</f>
        <v>36</v>
      </c>
      <c r="F228" s="302">
        <f>+'ACUMULADO ANUAL'!E116</f>
        <v>29</v>
      </c>
      <c r="G228" s="302">
        <f>+'ACUMULADO ANUAL'!F116</f>
        <v>25</v>
      </c>
      <c r="H228" s="302">
        <f>+'ACUMULADO ANUAL'!G116</f>
        <v>25</v>
      </c>
      <c r="I228" s="302" t="str">
        <f>+'ACUMULADO ANUAL'!H116</f>
        <v>TURNOS</v>
      </c>
      <c r="J228" s="302" t="e">
        <f>+'ACUMULADO ANUAL'!I116</f>
        <v>#REF!</v>
      </c>
      <c r="K228" s="302" t="e">
        <f>+'ACUMULADO ANUAL'!J116</f>
        <v>#REF!</v>
      </c>
      <c r="L228" s="302">
        <f>+'ACUMULADO ANUAL'!K116</f>
        <v>0</v>
      </c>
      <c r="M228" s="302">
        <f>+'ACUMULADO ANUAL'!L116</f>
        <v>0</v>
      </c>
      <c r="N228" s="302">
        <f>+'ACUMULADO ANUAL'!M116</f>
        <v>0</v>
      </c>
      <c r="O228" s="175"/>
      <c r="P228" s="263" t="e">
        <f t="shared" si="7"/>
        <v>#REF!</v>
      </c>
      <c r="Q228" s="175"/>
      <c r="R228" s="175"/>
      <c r="S228" s="53"/>
    </row>
    <row r="229" spans="1:19" ht="15.75" customHeight="1" thickBot="1">
      <c r="A229" s="52"/>
      <c r="B229" s="299" t="s">
        <v>69</v>
      </c>
      <c r="C229" s="302">
        <f>+'ACUMULADO ANUAL'!B117</f>
        <v>2</v>
      </c>
      <c r="D229" s="302">
        <f>+'ACUMULADO ANUAL'!C117</f>
        <v>1</v>
      </c>
      <c r="E229" s="302">
        <f>+'GRAFICAS PRIM SEM GR'!H220</f>
        <v>1</v>
      </c>
      <c r="F229" s="302">
        <f>+'ACUMULADO ANUAL'!E117</f>
        <v>4</v>
      </c>
      <c r="G229" s="302">
        <f>+'ACUMULADO ANUAL'!F117</f>
        <v>1</v>
      </c>
      <c r="H229" s="302">
        <f>+'ACUMULADO ANUAL'!G117</f>
        <v>3</v>
      </c>
      <c r="I229" s="302" t="e">
        <f>+'ACUMULADO ANUAL'!H117</f>
        <v>#REF!</v>
      </c>
      <c r="J229" s="302" t="e">
        <f>+'ACUMULADO ANUAL'!I117</f>
        <v>#REF!</v>
      </c>
      <c r="K229" s="302" t="e">
        <f>+'ACUMULADO ANUAL'!J117</f>
        <v>#REF!</v>
      </c>
      <c r="L229" s="302">
        <f>+'ACUMULADO ANUAL'!K117</f>
        <v>0</v>
      </c>
      <c r="M229" s="302">
        <f>+'ACUMULADO ANUAL'!L117</f>
        <v>0</v>
      </c>
      <c r="N229" s="302">
        <f>+'ACUMULADO ANUAL'!M117</f>
        <v>0</v>
      </c>
      <c r="O229" s="175"/>
      <c r="P229" s="263" t="e">
        <f t="shared" si="7"/>
        <v>#REF!</v>
      </c>
      <c r="Q229" s="175"/>
      <c r="R229" s="175"/>
      <c r="S229" s="53"/>
    </row>
    <row r="230" spans="1:19" ht="15.75" customHeight="1" thickBot="1">
      <c r="A230" s="52"/>
      <c r="B230" s="299" t="s">
        <v>257</v>
      </c>
      <c r="C230" s="302">
        <f>+'ACUMULADO ANUAL'!B118</f>
        <v>3</v>
      </c>
      <c r="D230" s="302">
        <f>+'ACUMULADO ANUAL'!C118</f>
        <v>1</v>
      </c>
      <c r="E230" s="302">
        <f>+'GRAFICAS PRIM SEM GR'!H221</f>
        <v>2</v>
      </c>
      <c r="F230" s="302">
        <f>+'ACUMULADO ANUAL'!E118</f>
        <v>0</v>
      </c>
      <c r="G230" s="302">
        <f>+'ACUMULADO ANUAL'!F118</f>
        <v>0</v>
      </c>
      <c r="H230" s="302">
        <f>+'ACUMULADO ANUAL'!G118</f>
        <v>2</v>
      </c>
      <c r="I230" s="302" t="e">
        <f>+'ACUMULADO ANUAL'!H118</f>
        <v>#REF!</v>
      </c>
      <c r="J230" s="302" t="e">
        <f>+'ACUMULADO ANUAL'!I118</f>
        <v>#REF!</v>
      </c>
      <c r="K230" s="302" t="e">
        <f>+'ACUMULADO ANUAL'!J118</f>
        <v>#REF!</v>
      </c>
      <c r="L230" s="302">
        <f>+'ACUMULADO ANUAL'!K118</f>
        <v>0</v>
      </c>
      <c r="M230" s="302">
        <f>+'ACUMULADO ANUAL'!L118</f>
        <v>0</v>
      </c>
      <c r="N230" s="302">
        <f>+'ACUMULADO ANUAL'!M118</f>
        <v>0</v>
      </c>
      <c r="O230" s="175"/>
      <c r="P230" s="263" t="e">
        <f t="shared" si="7"/>
        <v>#REF!</v>
      </c>
      <c r="Q230" s="175"/>
      <c r="R230" s="175"/>
      <c r="S230" s="53"/>
    </row>
    <row r="231" spans="1:19" ht="15.75" customHeight="1" thickBot="1">
      <c r="A231" s="52"/>
      <c r="B231" s="299" t="s">
        <v>93</v>
      </c>
      <c r="C231" s="302">
        <f>+'ACUMULADO ANUAL'!B119</f>
        <v>0</v>
      </c>
      <c r="D231" s="302">
        <f>+'ACUMULADO ANUAL'!C119</f>
        <v>0</v>
      </c>
      <c r="E231" s="302">
        <f>+'GRAFICAS PRIM SEM GR'!H222</f>
        <v>0</v>
      </c>
      <c r="F231" s="302">
        <f>+'ACUMULADO ANUAL'!E119</f>
        <v>0</v>
      </c>
      <c r="G231" s="302">
        <f>+'ACUMULADO ANUAL'!F119</f>
        <v>0</v>
      </c>
      <c r="H231" s="302">
        <f>+'ACUMULADO ANUAL'!G119</f>
        <v>0</v>
      </c>
      <c r="I231" s="302" t="e">
        <f>+'ACUMULADO ANUAL'!H119</f>
        <v>#REF!</v>
      </c>
      <c r="J231" s="302" t="e">
        <f>+'ACUMULADO ANUAL'!I119</f>
        <v>#REF!</v>
      </c>
      <c r="K231" s="302" t="e">
        <f>+'ACUMULADO ANUAL'!J119</f>
        <v>#REF!</v>
      </c>
      <c r="L231" s="302">
        <f>+'ACUMULADO ANUAL'!K119</f>
        <v>0</v>
      </c>
      <c r="M231" s="302">
        <f>+'ACUMULADO ANUAL'!L119</f>
        <v>0</v>
      </c>
      <c r="N231" s="302">
        <f>+'ACUMULADO ANUAL'!M119</f>
        <v>0</v>
      </c>
      <c r="O231" s="175"/>
      <c r="P231" s="263" t="e">
        <f t="shared" si="7"/>
        <v>#REF!</v>
      </c>
      <c r="Q231" s="175"/>
      <c r="R231" s="175"/>
      <c r="S231" s="53"/>
    </row>
    <row r="232" spans="1:19" ht="15.75" customHeight="1" thickBot="1">
      <c r="A232" s="52"/>
      <c r="B232" s="299" t="s">
        <v>269</v>
      </c>
      <c r="C232" s="302">
        <f>+'ACUMULADO ANUAL'!B120</f>
        <v>5</v>
      </c>
      <c r="D232" s="302">
        <f>+'ACUMULADO ANUAL'!C120</f>
        <v>2</v>
      </c>
      <c r="E232" s="302">
        <f>+'GRAFICAS PRIM SEM GR'!H223</f>
        <v>2</v>
      </c>
      <c r="F232" s="302">
        <f>+'ACUMULADO ANUAL'!E120</f>
        <v>3</v>
      </c>
      <c r="G232" s="302">
        <f>+'ACUMULADO ANUAL'!F120</f>
        <v>2</v>
      </c>
      <c r="H232" s="302">
        <f>+'ACUMULADO ANUAL'!G120</f>
        <v>2</v>
      </c>
      <c r="I232" s="302" t="e">
        <f>+'ACUMULADO ANUAL'!H120</f>
        <v>#REF!</v>
      </c>
      <c r="J232" s="302" t="e">
        <f>+'ACUMULADO ANUAL'!I120</f>
        <v>#REF!</v>
      </c>
      <c r="K232" s="302" t="e">
        <f>+'ACUMULADO ANUAL'!J120</f>
        <v>#REF!</v>
      </c>
      <c r="L232" s="302">
        <f>+'ACUMULADO ANUAL'!K120</f>
        <v>0</v>
      </c>
      <c r="M232" s="302">
        <f>+'ACUMULADO ANUAL'!L120</f>
        <v>0</v>
      </c>
      <c r="N232" s="302">
        <f>+'ACUMULADO ANUAL'!M120</f>
        <v>0</v>
      </c>
      <c r="O232" s="175"/>
      <c r="P232" s="263" t="e">
        <f t="shared" si="7"/>
        <v>#REF!</v>
      </c>
      <c r="Q232" s="175"/>
      <c r="R232" s="175"/>
      <c r="S232" s="53"/>
    </row>
    <row r="233" spans="1:19" ht="14.25" customHeight="1" thickBot="1">
      <c r="A233" s="52"/>
      <c r="B233" s="299" t="s">
        <v>105</v>
      </c>
      <c r="C233" s="302">
        <f>+'ACUMULADO ANUAL'!B121</f>
        <v>0</v>
      </c>
      <c r="D233" s="302">
        <f>+'ACUMULADO ANUAL'!C121</f>
        <v>0</v>
      </c>
      <c r="E233" s="302">
        <f>+'GRAFICAS PRIM SEM GR'!H224</f>
        <v>0</v>
      </c>
      <c r="F233" s="302">
        <f>+'ACUMULADO ANUAL'!E121</f>
        <v>0</v>
      </c>
      <c r="G233" s="302">
        <f>+'ACUMULADO ANUAL'!F121</f>
        <v>0</v>
      </c>
      <c r="H233" s="302">
        <f>+'ACUMULADO ANUAL'!G121</f>
        <v>2</v>
      </c>
      <c r="I233" s="302" t="e">
        <f>+'ACUMULADO ANUAL'!H121</f>
        <v>#REF!</v>
      </c>
      <c r="J233" s="302" t="e">
        <f>+'ACUMULADO ANUAL'!I121</f>
        <v>#REF!</v>
      </c>
      <c r="K233" s="302" t="e">
        <f>+'ACUMULADO ANUAL'!J121</f>
        <v>#REF!</v>
      </c>
      <c r="L233" s="302">
        <f>+'ACUMULADO ANUAL'!K121</f>
        <v>0</v>
      </c>
      <c r="M233" s="302">
        <f>+'ACUMULADO ANUAL'!L121</f>
        <v>0</v>
      </c>
      <c r="N233" s="302">
        <f>+'ACUMULADO ANUAL'!M121</f>
        <v>0</v>
      </c>
      <c r="O233" s="175"/>
      <c r="P233" s="263" t="e">
        <f t="shared" si="7"/>
        <v>#REF!</v>
      </c>
      <c r="Q233" s="175"/>
      <c r="R233" s="175"/>
      <c r="S233" s="53"/>
    </row>
    <row r="234" spans="1:19" ht="29.25" customHeight="1" thickBot="1">
      <c r="A234" s="52"/>
      <c r="B234" s="299" t="s">
        <v>106</v>
      </c>
      <c r="C234" s="302">
        <f>+'ACUMULADO ANUAL'!B122</f>
        <v>0</v>
      </c>
      <c r="D234" s="302">
        <f>+'ACUMULADO ANUAL'!C122</f>
        <v>0</v>
      </c>
      <c r="E234" s="302">
        <f>+'GRAFICAS PRIM SEM GR'!H225</f>
        <v>1</v>
      </c>
      <c r="F234" s="302">
        <f>+'ACUMULADO ANUAL'!E122</f>
        <v>2</v>
      </c>
      <c r="G234" s="302">
        <f>+'ACUMULADO ANUAL'!F122</f>
        <v>0</v>
      </c>
      <c r="H234" s="302">
        <f>+'ACUMULADO ANUAL'!G122</f>
        <v>2</v>
      </c>
      <c r="I234" s="302" t="e">
        <f>+'ACUMULADO ANUAL'!H122</f>
        <v>#REF!</v>
      </c>
      <c r="J234" s="302">
        <f>+'ACUMULADO ANUAL'!I122</f>
        <v>0</v>
      </c>
      <c r="K234" s="302" t="e">
        <f>+'ACUMULADO ANUAL'!J122</f>
        <v>#REF!</v>
      </c>
      <c r="L234" s="302">
        <f>+'ACUMULADO ANUAL'!K122</f>
        <v>0</v>
      </c>
      <c r="M234" s="302">
        <f>+'ACUMULADO ANUAL'!L122</f>
        <v>0</v>
      </c>
      <c r="N234" s="302">
        <f>+'ACUMULADO ANUAL'!M122</f>
        <v>0</v>
      </c>
      <c r="O234" s="175"/>
      <c r="P234" s="263" t="e">
        <f t="shared" si="7"/>
        <v>#REF!</v>
      </c>
      <c r="Q234" s="175"/>
      <c r="R234" s="175"/>
      <c r="S234" s="53"/>
    </row>
    <row r="235" spans="1:19" ht="29.25" customHeight="1" thickBot="1">
      <c r="A235" s="52"/>
      <c r="B235" s="299" t="s">
        <v>111</v>
      </c>
      <c r="C235" s="302">
        <f>+'ACUMULADO ANUAL'!B123</f>
        <v>0</v>
      </c>
      <c r="D235" s="302">
        <f>+'ACUMULADO ANUAL'!C123</f>
        <v>0</v>
      </c>
      <c r="E235" s="302">
        <f>+'GRAFICAS PRIM SEM GR'!H226</f>
        <v>0</v>
      </c>
      <c r="F235" s="302">
        <f>+'ACUMULADO ANUAL'!E123</f>
        <v>0</v>
      </c>
      <c r="G235" s="302">
        <f>+'ACUMULADO ANUAL'!F123</f>
        <v>0</v>
      </c>
      <c r="H235" s="302">
        <f>+'ACUMULADO ANUAL'!G123</f>
        <v>0</v>
      </c>
      <c r="I235" s="302" t="e">
        <f>+'ACUMULADO ANUAL'!H123</f>
        <v>#REF!</v>
      </c>
      <c r="J235" s="302">
        <f>+'ACUMULADO ANUAL'!I123</f>
        <v>0</v>
      </c>
      <c r="K235" s="302" t="e">
        <f>+'ACUMULADO ANUAL'!J123</f>
        <v>#REF!</v>
      </c>
      <c r="L235" s="302">
        <f>+'ACUMULADO ANUAL'!K123</f>
        <v>0</v>
      </c>
      <c r="M235" s="302">
        <f>+'ACUMULADO ANUAL'!L123</f>
        <v>0</v>
      </c>
      <c r="N235" s="302">
        <f>+'ACUMULADO ANUAL'!M123</f>
        <v>0</v>
      </c>
      <c r="O235" s="175"/>
      <c r="P235" s="263" t="e">
        <f t="shared" si="7"/>
        <v>#REF!</v>
      </c>
      <c r="Q235" s="175"/>
      <c r="R235" s="175"/>
      <c r="S235" s="53"/>
    </row>
    <row r="236" spans="1:19" ht="27.75" customHeight="1" thickBot="1">
      <c r="A236" s="52"/>
      <c r="B236" s="299" t="s">
        <v>102</v>
      </c>
      <c r="C236" s="302">
        <f>+'ACUMULADO ANUAL'!B124</f>
        <v>0</v>
      </c>
      <c r="D236" s="302">
        <f>+'ACUMULADO ANUAL'!C124</f>
        <v>0</v>
      </c>
      <c r="E236" s="302">
        <f>+'GRAFICAS PRIM SEM GR'!H227</f>
        <v>0</v>
      </c>
      <c r="F236" s="302">
        <f>+'ACUMULADO ANUAL'!E124</f>
        <v>0</v>
      </c>
      <c r="G236" s="302">
        <f>+'ACUMULADO ANUAL'!F124</f>
        <v>0</v>
      </c>
      <c r="H236" s="302">
        <f>+'ACUMULADO ANUAL'!G124</f>
        <v>2</v>
      </c>
      <c r="I236" s="302" t="e">
        <f>+'ACUMULADO ANUAL'!H124</f>
        <v>#REF!</v>
      </c>
      <c r="J236" s="302" t="e">
        <f>+'ACUMULADO ANUAL'!I124</f>
        <v>#REF!</v>
      </c>
      <c r="K236" s="302" t="e">
        <f>+'ACUMULADO ANUAL'!J124</f>
        <v>#REF!</v>
      </c>
      <c r="L236" s="302">
        <f>+'ACUMULADO ANUAL'!K124</f>
        <v>0</v>
      </c>
      <c r="M236" s="302">
        <f>+'ACUMULADO ANUAL'!L124</f>
        <v>0</v>
      </c>
      <c r="N236" s="302">
        <f>+'ACUMULADO ANUAL'!M124</f>
        <v>0</v>
      </c>
      <c r="O236" s="175"/>
      <c r="P236" s="263" t="e">
        <f t="shared" si="7"/>
        <v>#REF!</v>
      </c>
      <c r="Q236" s="175"/>
      <c r="R236" s="175"/>
      <c r="S236" s="53"/>
    </row>
    <row r="237" spans="1:19" ht="19.5" customHeight="1" thickBot="1">
      <c r="A237" s="52"/>
      <c r="B237" s="299" t="s">
        <v>98</v>
      </c>
      <c r="C237" s="302">
        <f>+'ACUMULADO ANUAL'!B125</f>
        <v>0</v>
      </c>
      <c r="D237" s="302">
        <f>+'ACUMULADO ANUAL'!C125</f>
        <v>3</v>
      </c>
      <c r="E237" s="302">
        <f>+'GRAFICAS PRIM SEM GR'!H228</f>
        <v>2</v>
      </c>
      <c r="F237" s="302">
        <f>+'ACUMULADO ANUAL'!E125</f>
        <v>1</v>
      </c>
      <c r="G237" s="302">
        <f>+'ACUMULADO ANUAL'!F125</f>
        <v>1</v>
      </c>
      <c r="H237" s="302">
        <f>+'ACUMULADO ANUAL'!G125</f>
        <v>3</v>
      </c>
      <c r="I237" s="302">
        <f>+'ACUMULADO ANUAL'!H125</f>
        <v>0</v>
      </c>
      <c r="J237" s="302" t="e">
        <f>+'ACUMULADO ANUAL'!I125</f>
        <v>#REF!</v>
      </c>
      <c r="K237" s="302" t="e">
        <f>+'ACUMULADO ANUAL'!J125</f>
        <v>#REF!</v>
      </c>
      <c r="L237" s="302">
        <f>+'ACUMULADO ANUAL'!K125</f>
        <v>0</v>
      </c>
      <c r="M237" s="302">
        <f>+'ACUMULADO ANUAL'!L125</f>
        <v>0</v>
      </c>
      <c r="N237" s="302">
        <f>+'ACUMULADO ANUAL'!M125</f>
        <v>0</v>
      </c>
      <c r="O237" s="175"/>
      <c r="P237" s="263" t="e">
        <f t="shared" si="7"/>
        <v>#REF!</v>
      </c>
      <c r="Q237" s="175"/>
      <c r="R237" s="175"/>
      <c r="S237" s="53"/>
    </row>
    <row r="238" spans="1:19" ht="28.5" customHeight="1" thickBot="1">
      <c r="A238" s="52"/>
      <c r="B238" s="299" t="s">
        <v>108</v>
      </c>
      <c r="C238" s="302">
        <f>+'ACUMULADO ANUAL'!B126</f>
        <v>14</v>
      </c>
      <c r="D238" s="302">
        <f>+'ACUMULADO ANUAL'!C126</f>
        <v>22</v>
      </c>
      <c r="E238" s="302">
        <f>+'GRAFICAS PRIM SEM GR'!H229</f>
        <v>9</v>
      </c>
      <c r="F238" s="302">
        <f>+'ACUMULADO ANUAL'!E126</f>
        <v>7</v>
      </c>
      <c r="G238" s="302">
        <f>+'ACUMULADO ANUAL'!F126</f>
        <v>7</v>
      </c>
      <c r="H238" s="302">
        <f>+'ACUMULADO ANUAL'!G126</f>
        <v>10</v>
      </c>
      <c r="I238" s="302" t="e">
        <f>+'ACUMULADO ANUAL'!H126</f>
        <v>#REF!</v>
      </c>
      <c r="J238" s="302">
        <f>+'ACUMULADO ANUAL'!I126</f>
        <v>0</v>
      </c>
      <c r="K238" s="302" t="e">
        <f>+'ACUMULADO ANUAL'!J126</f>
        <v>#REF!</v>
      </c>
      <c r="L238" s="302">
        <f>+'ACUMULADO ANUAL'!K126</f>
        <v>0</v>
      </c>
      <c r="M238" s="302">
        <f>+'ACUMULADO ANUAL'!L126</f>
        <v>0</v>
      </c>
      <c r="N238" s="302">
        <f>+'ACUMULADO ANUAL'!M126</f>
        <v>0</v>
      </c>
      <c r="O238" s="175"/>
      <c r="P238" s="263" t="e">
        <f t="shared" si="7"/>
        <v>#REF!</v>
      </c>
      <c r="Q238" s="175"/>
      <c r="R238" s="175"/>
      <c r="S238" s="53"/>
    </row>
    <row r="239" spans="1:19" ht="15.75" customHeight="1" thickBot="1">
      <c r="A239" s="52"/>
      <c r="B239" s="299" t="s">
        <v>89</v>
      </c>
      <c r="C239" s="302">
        <f>+'ACUMULADO ANUAL'!B127</f>
        <v>0</v>
      </c>
      <c r="D239" s="302">
        <f>+'ACUMULADO ANUAL'!C127</f>
        <v>2</v>
      </c>
      <c r="E239" s="302">
        <f>+'GRAFICAS PRIM SEM GR'!H230</f>
        <v>8</v>
      </c>
      <c r="F239" s="302">
        <f>+'ACUMULADO ANUAL'!E127</f>
        <v>10</v>
      </c>
      <c r="G239" s="302">
        <f>+'ACUMULADO ANUAL'!F127</f>
        <v>3</v>
      </c>
      <c r="H239" s="302">
        <f>+'ACUMULADO ANUAL'!G127</f>
        <v>3</v>
      </c>
      <c r="I239" s="302" t="e">
        <f>+'ACUMULADO ANUAL'!H127</f>
        <v>#REF!</v>
      </c>
      <c r="J239" s="302">
        <f>+'ACUMULADO ANUAL'!I127</f>
        <v>0</v>
      </c>
      <c r="K239" s="302" t="e">
        <f>+'ACUMULADO ANUAL'!J127</f>
        <v>#REF!</v>
      </c>
      <c r="L239" s="302">
        <f>+'ACUMULADO ANUAL'!K127</f>
        <v>0</v>
      </c>
      <c r="M239" s="302">
        <f>+'ACUMULADO ANUAL'!L127</f>
        <v>0</v>
      </c>
      <c r="N239" s="302">
        <f>+'ACUMULADO ANUAL'!M127</f>
        <v>0</v>
      </c>
      <c r="O239" s="175"/>
      <c r="P239" s="263" t="e">
        <f t="shared" si="7"/>
        <v>#REF!</v>
      </c>
      <c r="Q239" s="175"/>
      <c r="R239" s="175"/>
      <c r="S239" s="53"/>
    </row>
    <row r="240" spans="1:19" ht="15.75" customHeight="1" thickBot="1">
      <c r="A240" s="52"/>
      <c r="B240" s="299" t="s">
        <v>70</v>
      </c>
      <c r="C240" s="302">
        <f>+'ACUMULADO ANUAL'!B128</f>
        <v>11</v>
      </c>
      <c r="D240" s="302">
        <f>+'ACUMULADO ANUAL'!C128</f>
        <v>22</v>
      </c>
      <c r="E240" s="302">
        <f>+'GRAFICAS PRIM SEM GR'!H231</f>
        <v>9</v>
      </c>
      <c r="F240" s="302">
        <f>+'ACUMULADO ANUAL'!E128</f>
        <v>16</v>
      </c>
      <c r="G240" s="302">
        <f>+'ACUMULADO ANUAL'!F128</f>
        <v>18</v>
      </c>
      <c r="H240" s="302">
        <f>+'ACUMULADO ANUAL'!G128</f>
        <v>20</v>
      </c>
      <c r="I240" s="302" t="e">
        <f>+'ACUMULADO ANUAL'!H128</f>
        <v>#REF!</v>
      </c>
      <c r="J240" s="302" t="e">
        <f>+'ACUMULADO ANUAL'!I128</f>
        <v>#REF!</v>
      </c>
      <c r="K240" s="302" t="e">
        <f>+'ACUMULADO ANUAL'!J128</f>
        <v>#REF!</v>
      </c>
      <c r="L240" s="302">
        <f>+'ACUMULADO ANUAL'!K128</f>
        <v>0</v>
      </c>
      <c r="M240" s="302">
        <f>+'ACUMULADO ANUAL'!L128</f>
        <v>0</v>
      </c>
      <c r="N240" s="302">
        <f>+'ACUMULADO ANUAL'!M128</f>
        <v>0</v>
      </c>
      <c r="O240" s="175"/>
      <c r="P240" s="263" t="e">
        <f t="shared" si="7"/>
        <v>#REF!</v>
      </c>
      <c r="Q240" s="175"/>
      <c r="R240" s="175"/>
      <c r="S240" s="53"/>
    </row>
    <row r="241" spans="1:19" ht="15.75" customHeight="1" thickBot="1">
      <c r="A241" s="52"/>
      <c r="B241" s="299" t="s">
        <v>94</v>
      </c>
      <c r="C241" s="302">
        <f>+'ACUMULADO ANUAL'!B129</f>
        <v>10</v>
      </c>
      <c r="D241" s="302">
        <f>+'ACUMULADO ANUAL'!C129</f>
        <v>21</v>
      </c>
      <c r="E241" s="302">
        <f>+'GRAFICAS PRIM SEM GR'!H232</f>
        <v>22</v>
      </c>
      <c r="F241" s="302">
        <f>+'ACUMULADO ANUAL'!E129</f>
        <v>18</v>
      </c>
      <c r="G241" s="302">
        <f>+'ACUMULADO ANUAL'!F129</f>
        <v>17</v>
      </c>
      <c r="H241" s="302">
        <f>+'ACUMULADO ANUAL'!G129</f>
        <v>19</v>
      </c>
      <c r="I241" s="302">
        <f>+'ACUMULADO ANUAL'!H129</f>
        <v>0</v>
      </c>
      <c r="J241" s="302" t="e">
        <f>+'ACUMULADO ANUAL'!I129</f>
        <v>#REF!</v>
      </c>
      <c r="K241" s="302" t="e">
        <f>+'ACUMULADO ANUAL'!J129</f>
        <v>#REF!</v>
      </c>
      <c r="L241" s="302">
        <f>+'ACUMULADO ANUAL'!K129</f>
        <v>0</v>
      </c>
      <c r="M241" s="302">
        <f>+'ACUMULADO ANUAL'!L129</f>
        <v>0</v>
      </c>
      <c r="N241" s="302">
        <f>+'ACUMULADO ANUAL'!M129</f>
        <v>0</v>
      </c>
      <c r="O241" s="175"/>
      <c r="P241" s="263" t="e">
        <f t="shared" si="7"/>
        <v>#REF!</v>
      </c>
      <c r="Q241" s="175"/>
      <c r="R241" s="175"/>
      <c r="S241" s="53"/>
    </row>
    <row r="242" spans="1:19" ht="15.75" customHeight="1" thickBot="1">
      <c r="A242" s="52"/>
      <c r="B242" s="299" t="s">
        <v>71</v>
      </c>
      <c r="C242" s="302">
        <f>+'ACUMULADO ANUAL'!B130</f>
        <v>66</v>
      </c>
      <c r="D242" s="302">
        <f>+'ACUMULADO ANUAL'!C130</f>
        <v>80</v>
      </c>
      <c r="E242" s="302">
        <f>+'GRAFICAS PRIM SEM GR'!H233</f>
        <v>80</v>
      </c>
      <c r="F242" s="302">
        <f>+'ACUMULADO ANUAL'!E130</f>
        <v>46</v>
      </c>
      <c r="G242" s="302">
        <f>+'ACUMULADO ANUAL'!F130</f>
        <v>71</v>
      </c>
      <c r="H242" s="302">
        <f>+'ACUMULADO ANUAL'!G130</f>
        <v>83</v>
      </c>
      <c r="I242" s="302">
        <f>+'ACUMULADO ANUAL'!H130</f>
        <v>0</v>
      </c>
      <c r="J242" s="302" t="e">
        <f>+'ACUMULADO ANUAL'!I130</f>
        <v>#REF!</v>
      </c>
      <c r="K242" s="302" t="e">
        <f>+'ACUMULADO ANUAL'!J130</f>
        <v>#REF!</v>
      </c>
      <c r="L242" s="302">
        <f>+'ACUMULADO ANUAL'!K130</f>
        <v>0</v>
      </c>
      <c r="M242" s="302">
        <f>+'ACUMULADO ANUAL'!L130</f>
        <v>0</v>
      </c>
      <c r="N242" s="302">
        <f>+'ACUMULADO ANUAL'!M130</f>
        <v>0</v>
      </c>
      <c r="O242" s="175"/>
      <c r="P242" s="263" t="e">
        <f t="shared" si="7"/>
        <v>#REF!</v>
      </c>
      <c r="Q242" s="175"/>
      <c r="R242" s="175"/>
      <c r="S242" s="53"/>
    </row>
    <row r="243" spans="1:19" ht="27.75" customHeight="1" thickBot="1">
      <c r="A243" s="52"/>
      <c r="B243" s="299" t="s">
        <v>109</v>
      </c>
      <c r="C243" s="302">
        <f>+'ACUMULADO ANUAL'!B131</f>
        <v>18</v>
      </c>
      <c r="D243" s="302">
        <f>+'ACUMULADO ANUAL'!C131</f>
        <v>10</v>
      </c>
      <c r="E243" s="302">
        <f>+'GRAFICAS PRIM SEM GR'!H234</f>
        <v>13</v>
      </c>
      <c r="F243" s="302">
        <f>+'ACUMULADO ANUAL'!E131</f>
        <v>10</v>
      </c>
      <c r="G243" s="302">
        <f>+'ACUMULADO ANUAL'!F131</f>
        <v>18</v>
      </c>
      <c r="H243" s="302">
        <f>+'ACUMULADO ANUAL'!G131</f>
        <v>16</v>
      </c>
      <c r="I243" s="302" t="e">
        <f>+'ACUMULADO ANUAL'!H131</f>
        <v>#REF!</v>
      </c>
      <c r="J243" s="302" t="e">
        <f>+'ACUMULADO ANUAL'!I131</f>
        <v>#REF!</v>
      </c>
      <c r="K243" s="302" t="e">
        <f>+'ACUMULADO ANUAL'!J131</f>
        <v>#REF!</v>
      </c>
      <c r="L243" s="302">
        <f>+'ACUMULADO ANUAL'!K131</f>
        <v>0</v>
      </c>
      <c r="M243" s="302">
        <f>+'ACUMULADO ANUAL'!L131</f>
        <v>0</v>
      </c>
      <c r="N243" s="302">
        <f>+'ACUMULADO ANUAL'!M131</f>
        <v>0</v>
      </c>
      <c r="O243" s="175"/>
      <c r="P243" s="263" t="e">
        <f t="shared" si="7"/>
        <v>#REF!</v>
      </c>
      <c r="Q243" s="175"/>
      <c r="R243" s="175"/>
      <c r="S243" s="53"/>
    </row>
    <row r="244" spans="1:19" ht="30" customHeight="1" thickBot="1">
      <c r="A244" s="52"/>
      <c r="B244" s="299" t="s">
        <v>99</v>
      </c>
      <c r="C244" s="302">
        <f>+'ACUMULADO ANUAL'!B132</f>
        <v>0</v>
      </c>
      <c r="D244" s="302">
        <f>+'ACUMULADO ANUAL'!C132</f>
        <v>3</v>
      </c>
      <c r="E244" s="302">
        <f>+'GRAFICAS PRIM SEM GR'!H235</f>
        <v>0</v>
      </c>
      <c r="F244" s="302">
        <f>+'ACUMULADO ANUAL'!E132</f>
        <v>2</v>
      </c>
      <c r="G244" s="302">
        <f>+'ACUMULADO ANUAL'!F132</f>
        <v>0</v>
      </c>
      <c r="H244" s="302">
        <f>+'ACUMULADO ANUAL'!G132</f>
        <v>4</v>
      </c>
      <c r="I244" s="302" t="e">
        <f>+'ACUMULADO ANUAL'!H132</f>
        <v>#REF!</v>
      </c>
      <c r="J244" s="302" t="e">
        <f>+'ACUMULADO ANUAL'!I132</f>
        <v>#REF!</v>
      </c>
      <c r="K244" s="302" t="e">
        <f>+'ACUMULADO ANUAL'!J132</f>
        <v>#REF!</v>
      </c>
      <c r="L244" s="302">
        <f>+'ACUMULADO ANUAL'!K132</f>
        <v>0</v>
      </c>
      <c r="M244" s="302">
        <f>+'ACUMULADO ANUAL'!L132</f>
        <v>0</v>
      </c>
      <c r="N244" s="302">
        <f>+'ACUMULADO ANUAL'!M132</f>
        <v>0</v>
      </c>
      <c r="O244" s="175"/>
      <c r="P244" s="263" t="e">
        <f t="shared" si="7"/>
        <v>#REF!</v>
      </c>
      <c r="Q244" s="175"/>
      <c r="R244" s="175"/>
      <c r="S244" s="53"/>
    </row>
    <row r="245" spans="1:19" ht="29.25" customHeight="1" thickBot="1">
      <c r="A245" s="52"/>
      <c r="B245" s="299" t="s">
        <v>72</v>
      </c>
      <c r="C245" s="302">
        <f>+'ACUMULADO ANUAL'!B133</f>
        <v>8</v>
      </c>
      <c r="D245" s="302">
        <f>+'ACUMULADO ANUAL'!C133</f>
        <v>5</v>
      </c>
      <c r="E245" s="302">
        <f>+'GRAFICAS PRIM SEM GR'!H236</f>
        <v>1</v>
      </c>
      <c r="F245" s="302">
        <f>+'ACUMULADO ANUAL'!E133</f>
        <v>6</v>
      </c>
      <c r="G245" s="302">
        <f>+'ACUMULADO ANUAL'!F133</f>
        <v>6</v>
      </c>
      <c r="H245" s="302">
        <f>+'ACUMULADO ANUAL'!G133</f>
        <v>10</v>
      </c>
      <c r="I245" s="302" t="e">
        <f>+'ACUMULADO ANUAL'!H133</f>
        <v>#REF!</v>
      </c>
      <c r="J245" s="302" t="e">
        <f>+'ACUMULADO ANUAL'!I133</f>
        <v>#REF!</v>
      </c>
      <c r="K245" s="302" t="e">
        <f>+'ACUMULADO ANUAL'!J133</f>
        <v>#REF!</v>
      </c>
      <c r="L245" s="302">
        <f>+'ACUMULADO ANUAL'!K133</f>
        <v>0</v>
      </c>
      <c r="M245" s="302">
        <f>+'ACUMULADO ANUAL'!L133</f>
        <v>0</v>
      </c>
      <c r="N245" s="302">
        <f>+'ACUMULADO ANUAL'!M133</f>
        <v>0</v>
      </c>
      <c r="O245" s="175"/>
      <c r="P245" s="263" t="e">
        <f t="shared" si="7"/>
        <v>#REF!</v>
      </c>
      <c r="Q245" s="175"/>
      <c r="R245" s="175"/>
      <c r="S245" s="53"/>
    </row>
    <row r="246" spans="1:19" ht="15.75" customHeight="1" thickBot="1">
      <c r="A246" s="52"/>
      <c r="B246" s="299" t="s">
        <v>115</v>
      </c>
      <c r="C246" s="302">
        <f>+'ACUMULADO ANUAL'!B134</f>
        <v>0</v>
      </c>
      <c r="D246" s="302">
        <f>+'ACUMULADO ANUAL'!C134</f>
        <v>1</v>
      </c>
      <c r="E246" s="302">
        <f>+'GRAFICAS PRIM SEM GR'!H237</f>
        <v>2</v>
      </c>
      <c r="F246" s="302">
        <f>+'ACUMULADO ANUAL'!E134</f>
        <v>1</v>
      </c>
      <c r="G246" s="302">
        <f>+'ACUMULADO ANUAL'!F134</f>
        <v>1</v>
      </c>
      <c r="H246" s="302">
        <f>+'ACUMULADO ANUAL'!G134</f>
        <v>3</v>
      </c>
      <c r="I246" s="302">
        <f>+'ACUMULADO ANUAL'!H134</f>
        <v>0</v>
      </c>
      <c r="J246" s="302" t="e">
        <f>+'ACUMULADO ANUAL'!I134</f>
        <v>#REF!</v>
      </c>
      <c r="K246" s="302" t="e">
        <f>+'ACUMULADO ANUAL'!J134</f>
        <v>#REF!</v>
      </c>
      <c r="L246" s="302">
        <f>+'ACUMULADO ANUAL'!K134</f>
        <v>0</v>
      </c>
      <c r="M246" s="302">
        <f>+'ACUMULADO ANUAL'!L134</f>
        <v>0</v>
      </c>
      <c r="N246" s="302">
        <f>+'ACUMULADO ANUAL'!M134</f>
        <v>0</v>
      </c>
      <c r="O246" s="175"/>
      <c r="P246" s="263" t="e">
        <f t="shared" si="7"/>
        <v>#REF!</v>
      </c>
      <c r="Q246" s="175"/>
      <c r="R246" s="175"/>
      <c r="S246" s="53"/>
    </row>
    <row r="247" spans="1:19" ht="30.75" customHeight="1" thickBot="1">
      <c r="A247" s="52"/>
      <c r="B247" s="299" t="s">
        <v>100</v>
      </c>
      <c r="C247" s="302">
        <f>+'ACUMULADO ANUAL'!B135</f>
        <v>3</v>
      </c>
      <c r="D247" s="302">
        <f>+'ACUMULADO ANUAL'!C135</f>
        <v>2</v>
      </c>
      <c r="E247" s="302">
        <f>+'GRAFICAS PRIM SEM GR'!H238</f>
        <v>0</v>
      </c>
      <c r="F247" s="302">
        <f>+'ACUMULADO ANUAL'!E135</f>
        <v>3</v>
      </c>
      <c r="G247" s="302">
        <f>+'ACUMULADO ANUAL'!F135</f>
        <v>3</v>
      </c>
      <c r="H247" s="302">
        <f>+'ACUMULADO ANUAL'!G135</f>
        <v>3</v>
      </c>
      <c r="I247" s="302" t="e">
        <f>+'ACUMULADO ANUAL'!H135</f>
        <v>#REF!</v>
      </c>
      <c r="J247" s="302" t="e">
        <f>+'ACUMULADO ANUAL'!I135</f>
        <v>#REF!</v>
      </c>
      <c r="K247" s="302" t="e">
        <f>+'ACUMULADO ANUAL'!J135</f>
        <v>#REF!</v>
      </c>
      <c r="L247" s="302">
        <f>+'ACUMULADO ANUAL'!K135</f>
        <v>0</v>
      </c>
      <c r="M247" s="302">
        <f>+'ACUMULADO ANUAL'!L135</f>
        <v>0</v>
      </c>
      <c r="N247" s="302">
        <f>+'ACUMULADO ANUAL'!M135</f>
        <v>0</v>
      </c>
      <c r="O247" s="175"/>
      <c r="P247" s="263" t="e">
        <f t="shared" si="7"/>
        <v>#REF!</v>
      </c>
      <c r="Q247" s="175"/>
      <c r="R247" s="175"/>
      <c r="S247" s="53"/>
    </row>
    <row r="248" spans="1:19" ht="15.75" customHeight="1" thickBot="1">
      <c r="A248" s="52"/>
      <c r="B248" s="299" t="s">
        <v>73</v>
      </c>
      <c r="C248" s="302">
        <f>+'ACUMULADO ANUAL'!B136</f>
        <v>0</v>
      </c>
      <c r="D248" s="302">
        <f>+'ACUMULADO ANUAL'!C136</f>
        <v>0</v>
      </c>
      <c r="E248" s="302">
        <f>+'GRAFICAS PRIM SEM GR'!H239</f>
        <v>0</v>
      </c>
      <c r="F248" s="302">
        <f>+'ACUMULADO ANUAL'!E136</f>
        <v>0</v>
      </c>
      <c r="G248" s="302">
        <f>+'ACUMULADO ANUAL'!F136</f>
        <v>0</v>
      </c>
      <c r="H248" s="302">
        <f>+'ACUMULADO ANUAL'!G136</f>
        <v>0</v>
      </c>
      <c r="I248" s="302" t="e">
        <f>+'ACUMULADO ANUAL'!H136</f>
        <v>#REF!</v>
      </c>
      <c r="J248" s="302" t="e">
        <f>+'ACUMULADO ANUAL'!I136</f>
        <v>#REF!</v>
      </c>
      <c r="K248" s="302" t="e">
        <f>+'ACUMULADO ANUAL'!J136</f>
        <v>#REF!</v>
      </c>
      <c r="L248" s="302">
        <f>+'ACUMULADO ANUAL'!K136</f>
        <v>0</v>
      </c>
      <c r="M248" s="302">
        <f>+'ACUMULADO ANUAL'!L136</f>
        <v>0</v>
      </c>
      <c r="N248" s="302">
        <f>+'ACUMULADO ANUAL'!M136</f>
        <v>0</v>
      </c>
      <c r="O248" s="175"/>
      <c r="P248" s="263" t="e">
        <f t="shared" si="7"/>
        <v>#REF!</v>
      </c>
      <c r="Q248" s="175"/>
      <c r="R248" s="175"/>
      <c r="S248" s="53"/>
    </row>
    <row r="249" spans="1:19" ht="29.25" customHeight="1" thickBot="1">
      <c r="A249" s="52"/>
      <c r="B249" s="299" t="s">
        <v>74</v>
      </c>
      <c r="C249" s="302">
        <f>+'ACUMULADO ANUAL'!B137</f>
        <v>0</v>
      </c>
      <c r="D249" s="302">
        <f>+'ACUMULADO ANUAL'!C137</f>
        <v>0</v>
      </c>
      <c r="E249" s="302">
        <f>+'GRAFICAS PRIM SEM GR'!H240</f>
        <v>0</v>
      </c>
      <c r="F249" s="302">
        <f>+'ACUMULADO ANUAL'!E137</f>
        <v>0</v>
      </c>
      <c r="G249" s="302">
        <f>+'ACUMULADO ANUAL'!F137</f>
        <v>0</v>
      </c>
      <c r="H249" s="302">
        <f>+'ACUMULADO ANUAL'!G137</f>
        <v>0</v>
      </c>
      <c r="I249" s="302" t="e">
        <f>+'ACUMULADO ANUAL'!H137</f>
        <v>#REF!</v>
      </c>
      <c r="J249" s="302" t="e">
        <f>+'ACUMULADO ANUAL'!I137</f>
        <v>#REF!</v>
      </c>
      <c r="K249" s="302" t="e">
        <f>+'ACUMULADO ANUAL'!J137</f>
        <v>#REF!</v>
      </c>
      <c r="L249" s="302">
        <f>+'ACUMULADO ANUAL'!K137</f>
        <v>0</v>
      </c>
      <c r="M249" s="302">
        <f>+'ACUMULADO ANUAL'!L137</f>
        <v>0</v>
      </c>
      <c r="N249" s="302">
        <f>+'ACUMULADO ANUAL'!M137</f>
        <v>0</v>
      </c>
      <c r="O249" s="175"/>
      <c r="P249" s="263" t="e">
        <f t="shared" ref="P249:P273" si="8">SUM(C249:O249)</f>
        <v>#REF!</v>
      </c>
      <c r="Q249" s="175"/>
      <c r="R249" s="175"/>
      <c r="S249" s="53"/>
    </row>
    <row r="250" spans="1:19" ht="27.75" customHeight="1" thickBot="1">
      <c r="A250" s="52"/>
      <c r="B250" s="299" t="s">
        <v>75</v>
      </c>
      <c r="C250" s="302">
        <f>+'ACUMULADO ANUAL'!B138</f>
        <v>2</v>
      </c>
      <c r="D250" s="302">
        <f>+'ACUMULADO ANUAL'!C138</f>
        <v>4</v>
      </c>
      <c r="E250" s="302">
        <f>+'GRAFICAS PRIM SEM GR'!H241</f>
        <v>5</v>
      </c>
      <c r="F250" s="302">
        <f>+'ACUMULADO ANUAL'!E138</f>
        <v>1</v>
      </c>
      <c r="G250" s="302">
        <f>+'ACUMULADO ANUAL'!F138</f>
        <v>2</v>
      </c>
      <c r="H250" s="302">
        <f>+'ACUMULADO ANUAL'!G138</f>
        <v>4</v>
      </c>
      <c r="I250" s="302" t="e">
        <f>+'ACUMULADO ANUAL'!H138</f>
        <v>#REF!</v>
      </c>
      <c r="J250" s="302" t="e">
        <f>+'ACUMULADO ANUAL'!I138</f>
        <v>#REF!</v>
      </c>
      <c r="K250" s="302" t="e">
        <f>+'ACUMULADO ANUAL'!J138</f>
        <v>#REF!</v>
      </c>
      <c r="L250" s="302">
        <f>+'ACUMULADO ANUAL'!K138</f>
        <v>0</v>
      </c>
      <c r="M250" s="302">
        <f>+'ACUMULADO ANUAL'!L138</f>
        <v>0</v>
      </c>
      <c r="N250" s="302">
        <f>+'ACUMULADO ANUAL'!M138</f>
        <v>0</v>
      </c>
      <c r="O250" s="175"/>
      <c r="P250" s="263" t="e">
        <f t="shared" si="8"/>
        <v>#REF!</v>
      </c>
      <c r="Q250" s="175"/>
      <c r="R250" s="175"/>
      <c r="S250" s="53"/>
    </row>
    <row r="251" spans="1:19" ht="29.25" customHeight="1" thickBot="1">
      <c r="A251" s="52"/>
      <c r="B251" s="299" t="s">
        <v>90</v>
      </c>
      <c r="C251" s="302">
        <f>+'ACUMULADO ANUAL'!B139</f>
        <v>0</v>
      </c>
      <c r="D251" s="302">
        <f>+'ACUMULADO ANUAL'!C139</f>
        <v>0</v>
      </c>
      <c r="E251" s="302">
        <f>+'GRAFICAS PRIM SEM GR'!H242</f>
        <v>0</v>
      </c>
      <c r="F251" s="302">
        <f>+'ACUMULADO ANUAL'!E139</f>
        <v>0</v>
      </c>
      <c r="G251" s="302">
        <f>+'ACUMULADO ANUAL'!F139</f>
        <v>0</v>
      </c>
      <c r="H251" s="302">
        <f>+'ACUMULADO ANUAL'!G139</f>
        <v>2</v>
      </c>
      <c r="I251" s="302" t="e">
        <f>+'ACUMULADO ANUAL'!H139</f>
        <v>#REF!</v>
      </c>
      <c r="J251" s="302" t="e">
        <f>+'ACUMULADO ANUAL'!I139</f>
        <v>#REF!</v>
      </c>
      <c r="K251" s="302" t="e">
        <f>+'ACUMULADO ANUAL'!J139</f>
        <v>#REF!</v>
      </c>
      <c r="L251" s="302">
        <f>+'ACUMULADO ANUAL'!K139</f>
        <v>0</v>
      </c>
      <c r="M251" s="302">
        <f>+'ACUMULADO ANUAL'!L139</f>
        <v>0</v>
      </c>
      <c r="N251" s="302">
        <f>+'ACUMULADO ANUAL'!M139</f>
        <v>0</v>
      </c>
      <c r="O251" s="175"/>
      <c r="P251" s="263" t="e">
        <f t="shared" si="8"/>
        <v>#REF!</v>
      </c>
      <c r="Q251" s="175"/>
      <c r="R251" s="175"/>
      <c r="S251" s="53"/>
    </row>
    <row r="252" spans="1:19" ht="15.75" customHeight="1" thickBot="1">
      <c r="A252" s="52"/>
      <c r="B252" s="299" t="s">
        <v>76</v>
      </c>
      <c r="C252" s="302">
        <f>+'ACUMULADO ANUAL'!B140</f>
        <v>1</v>
      </c>
      <c r="D252" s="302">
        <f>+'ACUMULADO ANUAL'!C140</f>
        <v>3</v>
      </c>
      <c r="E252" s="302">
        <f>+'GRAFICAS PRIM SEM GR'!H243</f>
        <v>0</v>
      </c>
      <c r="F252" s="302">
        <f>+'ACUMULADO ANUAL'!E140</f>
        <v>1</v>
      </c>
      <c r="G252" s="302">
        <f>+'ACUMULADO ANUAL'!F140</f>
        <v>3</v>
      </c>
      <c r="H252" s="302">
        <f>+'ACUMULADO ANUAL'!G140</f>
        <v>5</v>
      </c>
      <c r="I252" s="302" t="e">
        <f>+'ACUMULADO ANUAL'!H140</f>
        <v>#REF!</v>
      </c>
      <c r="J252" s="302">
        <f>+'ACUMULADO ANUAL'!I140</f>
        <v>0</v>
      </c>
      <c r="K252" s="302" t="e">
        <f>+'ACUMULADO ANUAL'!J140</f>
        <v>#REF!</v>
      </c>
      <c r="L252" s="302">
        <f>+'ACUMULADO ANUAL'!K140</f>
        <v>0</v>
      </c>
      <c r="M252" s="302">
        <f>+'ACUMULADO ANUAL'!L140</f>
        <v>0</v>
      </c>
      <c r="N252" s="302">
        <f>+'ACUMULADO ANUAL'!M140</f>
        <v>0</v>
      </c>
      <c r="O252" s="175"/>
      <c r="P252" s="263" t="e">
        <f t="shared" si="8"/>
        <v>#REF!</v>
      </c>
      <c r="Q252" s="175"/>
      <c r="R252" s="175"/>
      <c r="S252" s="53"/>
    </row>
    <row r="253" spans="1:19" ht="28.5" customHeight="1" thickBot="1">
      <c r="A253" s="52"/>
      <c r="B253" s="299" t="s">
        <v>112</v>
      </c>
      <c r="C253" s="302">
        <f>+'ACUMULADO ANUAL'!B141</f>
        <v>1</v>
      </c>
      <c r="D253" s="302">
        <f>+'ACUMULADO ANUAL'!C141</f>
        <v>3</v>
      </c>
      <c r="E253" s="302">
        <f>+'GRAFICAS PRIM SEM GR'!H244</f>
        <v>0</v>
      </c>
      <c r="F253" s="302">
        <f>+'ACUMULADO ANUAL'!E141</f>
        <v>0</v>
      </c>
      <c r="G253" s="302">
        <f>+'ACUMULADO ANUAL'!F141</f>
        <v>2</v>
      </c>
      <c r="H253" s="302">
        <f>+'ACUMULADO ANUAL'!G141</f>
        <v>7</v>
      </c>
      <c r="I253" s="302" t="e">
        <f>+'ACUMULADO ANUAL'!H141</f>
        <v>#REF!</v>
      </c>
      <c r="J253" s="302">
        <f>+'ACUMULADO ANUAL'!I141</f>
        <v>0</v>
      </c>
      <c r="K253" s="302" t="e">
        <f>+'ACUMULADO ANUAL'!J141</f>
        <v>#REF!</v>
      </c>
      <c r="L253" s="302">
        <f>+'ACUMULADO ANUAL'!K141</f>
        <v>0</v>
      </c>
      <c r="M253" s="302">
        <f>+'ACUMULADO ANUAL'!L141</f>
        <v>0</v>
      </c>
      <c r="N253" s="302">
        <f>+'ACUMULADO ANUAL'!M141</f>
        <v>0</v>
      </c>
      <c r="O253" s="175"/>
      <c r="P253" s="263" t="e">
        <f t="shared" si="8"/>
        <v>#REF!</v>
      </c>
      <c r="Q253" s="175"/>
      <c r="R253" s="175"/>
      <c r="S253" s="53"/>
    </row>
    <row r="254" spans="1:19" ht="15.75" customHeight="1" thickBot="1">
      <c r="A254" s="52"/>
      <c r="B254" s="299" t="s">
        <v>101</v>
      </c>
      <c r="C254" s="302">
        <f>+'ACUMULADO ANUAL'!B142</f>
        <v>76</v>
      </c>
      <c r="D254" s="302">
        <f>+'ACUMULADO ANUAL'!C142</f>
        <v>58</v>
      </c>
      <c r="E254" s="302">
        <f>+'GRAFICAS PRIM SEM GR'!H245</f>
        <v>60</v>
      </c>
      <c r="F254" s="302">
        <f>+'ACUMULADO ANUAL'!E142</f>
        <v>54</v>
      </c>
      <c r="G254" s="302">
        <f>+'ACUMULADO ANUAL'!F142</f>
        <v>60</v>
      </c>
      <c r="H254" s="302">
        <f>+'ACUMULADO ANUAL'!G142</f>
        <v>170</v>
      </c>
      <c r="I254" s="302" t="e">
        <f>+'ACUMULADO ANUAL'!H142</f>
        <v>#REF!</v>
      </c>
      <c r="J254" s="302" t="e">
        <f>+'ACUMULADO ANUAL'!I142</f>
        <v>#REF!</v>
      </c>
      <c r="K254" s="302" t="e">
        <f>+'ACUMULADO ANUAL'!J142</f>
        <v>#REF!</v>
      </c>
      <c r="L254" s="302">
        <f>+'ACUMULADO ANUAL'!K142</f>
        <v>0</v>
      </c>
      <c r="M254" s="302">
        <f>+'ACUMULADO ANUAL'!L142</f>
        <v>0</v>
      </c>
      <c r="N254" s="302">
        <f>+'ACUMULADO ANUAL'!M142</f>
        <v>0</v>
      </c>
      <c r="O254" s="175"/>
      <c r="P254" s="263" t="e">
        <f t="shared" si="8"/>
        <v>#REF!</v>
      </c>
      <c r="Q254" s="175"/>
      <c r="R254" s="175"/>
      <c r="S254" s="53"/>
    </row>
    <row r="255" spans="1:19" ht="15.75" customHeight="1" thickBot="1">
      <c r="A255" s="52"/>
      <c r="B255" s="299" t="s">
        <v>119</v>
      </c>
      <c r="C255" s="302">
        <f>+'ACUMULADO ANUAL'!B143</f>
        <v>44</v>
      </c>
      <c r="D255" s="302">
        <f>+'ACUMULADO ANUAL'!C143</f>
        <v>44</v>
      </c>
      <c r="E255" s="302">
        <f>+'GRAFICAS PRIM SEM GR'!H246</f>
        <v>37</v>
      </c>
      <c r="F255" s="302">
        <f>+'ACUMULADO ANUAL'!E143</f>
        <v>30</v>
      </c>
      <c r="G255" s="302">
        <f>+'ACUMULADO ANUAL'!F143</f>
        <v>40</v>
      </c>
      <c r="H255" s="302">
        <f>+'ACUMULADO ANUAL'!G143</f>
        <v>39</v>
      </c>
      <c r="I255" s="302">
        <f>+'ACUMULADO ANUAL'!H143</f>
        <v>0</v>
      </c>
      <c r="J255" s="302">
        <f>+'ACUMULADO ANUAL'!I143</f>
        <v>0</v>
      </c>
      <c r="K255" s="302" t="e">
        <f>+'ACUMULADO ANUAL'!J143</f>
        <v>#REF!</v>
      </c>
      <c r="L255" s="302">
        <f>+'ACUMULADO ANUAL'!K143</f>
        <v>0</v>
      </c>
      <c r="M255" s="302">
        <f>+'ACUMULADO ANUAL'!L143</f>
        <v>0</v>
      </c>
      <c r="N255" s="302">
        <f>+'ACUMULADO ANUAL'!M143</f>
        <v>0</v>
      </c>
      <c r="O255" s="175"/>
      <c r="P255" s="263" t="e">
        <f t="shared" si="8"/>
        <v>#REF!</v>
      </c>
      <c r="Q255" s="175"/>
      <c r="R255" s="175"/>
      <c r="S255" s="53"/>
    </row>
    <row r="256" spans="1:19" ht="15.75" customHeight="1" thickBot="1">
      <c r="A256" s="52"/>
      <c r="B256" s="299" t="s">
        <v>118</v>
      </c>
      <c r="C256" s="302">
        <f>+'ACUMULADO ANUAL'!B144</f>
        <v>4</v>
      </c>
      <c r="D256" s="302">
        <f>+'ACUMULADO ANUAL'!C144</f>
        <v>3</v>
      </c>
      <c r="E256" s="302">
        <f>+'GRAFICAS PRIM SEM GR'!H247</f>
        <v>4</v>
      </c>
      <c r="F256" s="302">
        <f>+'ACUMULADO ANUAL'!E144</f>
        <v>4</v>
      </c>
      <c r="G256" s="302">
        <f>+'ACUMULADO ANUAL'!F144</f>
        <v>6</v>
      </c>
      <c r="H256" s="302">
        <f>+'ACUMULADO ANUAL'!G144</f>
        <v>9</v>
      </c>
      <c r="I256" s="302" t="e">
        <f>+'ACUMULADO ANUAL'!H144</f>
        <v>#REF!</v>
      </c>
      <c r="J256" s="302" t="e">
        <f>+'ACUMULADO ANUAL'!I144</f>
        <v>#REF!</v>
      </c>
      <c r="K256" s="302" t="e">
        <f>+'ACUMULADO ANUAL'!J144</f>
        <v>#REF!</v>
      </c>
      <c r="L256" s="302">
        <f>+'ACUMULADO ANUAL'!K144</f>
        <v>0</v>
      </c>
      <c r="M256" s="302">
        <f>+'ACUMULADO ANUAL'!L144</f>
        <v>0</v>
      </c>
      <c r="N256" s="302">
        <f>+'ACUMULADO ANUAL'!M144</f>
        <v>0</v>
      </c>
      <c r="O256" s="175"/>
      <c r="P256" s="263" t="e">
        <f t="shared" si="8"/>
        <v>#REF!</v>
      </c>
      <c r="Q256" s="175"/>
      <c r="R256" s="175"/>
      <c r="S256" s="53"/>
    </row>
    <row r="257" spans="1:19" ht="15.75" customHeight="1" thickBot="1">
      <c r="A257" s="52"/>
      <c r="B257" s="299" t="s">
        <v>116</v>
      </c>
      <c r="C257" s="302">
        <f>+'ACUMULADO ANUAL'!B145</f>
        <v>5</v>
      </c>
      <c r="D257" s="302">
        <f>+'ACUMULADO ANUAL'!C145</f>
        <v>7</v>
      </c>
      <c r="E257" s="302">
        <f>+'GRAFICAS PRIM SEM GR'!H248</f>
        <v>4</v>
      </c>
      <c r="F257" s="302">
        <f>+'ACUMULADO ANUAL'!E145</f>
        <v>1</v>
      </c>
      <c r="G257" s="302">
        <f>+'ACUMULADO ANUAL'!F145</f>
        <v>4</v>
      </c>
      <c r="H257" s="302">
        <f>+'ACUMULADO ANUAL'!G145</f>
        <v>7</v>
      </c>
      <c r="I257" s="302" t="e">
        <f>+'ACUMULADO ANUAL'!H145</f>
        <v>#REF!</v>
      </c>
      <c r="J257" s="302" t="e">
        <f>+'ACUMULADO ANUAL'!I145</f>
        <v>#REF!</v>
      </c>
      <c r="K257" s="302" t="e">
        <f>+'ACUMULADO ANUAL'!J145</f>
        <v>#REF!</v>
      </c>
      <c r="L257" s="302">
        <f>+'ACUMULADO ANUAL'!K145</f>
        <v>0</v>
      </c>
      <c r="M257" s="302">
        <f>+'ACUMULADO ANUAL'!L145</f>
        <v>0</v>
      </c>
      <c r="N257" s="302">
        <f>+'ACUMULADO ANUAL'!M145</f>
        <v>0</v>
      </c>
      <c r="O257" s="175"/>
      <c r="P257" s="263" t="e">
        <f t="shared" si="8"/>
        <v>#REF!</v>
      </c>
      <c r="Q257" s="175"/>
      <c r="R257" s="175"/>
      <c r="S257" s="53"/>
    </row>
    <row r="258" spans="1:19" ht="15.75" customHeight="1" thickBot="1">
      <c r="A258" s="52"/>
      <c r="B258" s="299" t="s">
        <v>91</v>
      </c>
      <c r="C258" s="302">
        <f>+'ACUMULADO ANUAL'!B146</f>
        <v>22</v>
      </c>
      <c r="D258" s="302">
        <f>+'ACUMULADO ANUAL'!C146</f>
        <v>14</v>
      </c>
      <c r="E258" s="302">
        <f>+'GRAFICAS PRIM SEM GR'!H249</f>
        <v>11</v>
      </c>
      <c r="F258" s="302">
        <f>+'ACUMULADO ANUAL'!E146</f>
        <v>9</v>
      </c>
      <c r="G258" s="302">
        <f>+'ACUMULADO ANUAL'!F146</f>
        <v>12</v>
      </c>
      <c r="H258" s="302">
        <f>+'ACUMULADO ANUAL'!G146</f>
        <v>14</v>
      </c>
      <c r="I258" s="302" t="e">
        <f>+'ACUMULADO ANUAL'!H146</f>
        <v>#REF!</v>
      </c>
      <c r="J258" s="302" t="e">
        <f>+'ACUMULADO ANUAL'!I146</f>
        <v>#REF!</v>
      </c>
      <c r="K258" s="302" t="e">
        <f>+'ACUMULADO ANUAL'!J146</f>
        <v>#REF!</v>
      </c>
      <c r="L258" s="302">
        <f>+'ACUMULADO ANUAL'!K146</f>
        <v>0</v>
      </c>
      <c r="M258" s="302">
        <f>+'ACUMULADO ANUAL'!L146</f>
        <v>0</v>
      </c>
      <c r="N258" s="302">
        <f>+'ACUMULADO ANUAL'!M146</f>
        <v>0</v>
      </c>
      <c r="O258" s="175"/>
      <c r="P258" s="263" t="e">
        <f t="shared" si="8"/>
        <v>#REF!</v>
      </c>
      <c r="Q258" s="175"/>
      <c r="R258" s="175"/>
      <c r="S258" s="53"/>
    </row>
    <row r="259" spans="1:19" ht="29.25" customHeight="1" thickBot="1">
      <c r="A259" s="52"/>
      <c r="B259" s="299" t="s">
        <v>110</v>
      </c>
      <c r="C259" s="302">
        <f>+'ACUMULADO ANUAL'!B147</f>
        <v>0</v>
      </c>
      <c r="D259" s="302">
        <f>+'ACUMULADO ANUAL'!C147</f>
        <v>0</v>
      </c>
      <c r="E259" s="302">
        <f>+'GRAFICAS PRIM SEM GR'!H250</f>
        <v>2</v>
      </c>
      <c r="F259" s="302">
        <f>+'ACUMULADO ANUAL'!E147</f>
        <v>0</v>
      </c>
      <c r="G259" s="302">
        <f>+'ACUMULADO ANUAL'!F147</f>
        <v>0</v>
      </c>
      <c r="H259" s="302">
        <f>+'ACUMULADO ANUAL'!G147</f>
        <v>0</v>
      </c>
      <c r="I259" s="302">
        <f>+'ACUMULADO ANUAL'!H147</f>
        <v>0</v>
      </c>
      <c r="J259" s="302" t="e">
        <f>+'ACUMULADO ANUAL'!I147</f>
        <v>#REF!</v>
      </c>
      <c r="K259" s="302" t="e">
        <f>+'ACUMULADO ANUAL'!J147</f>
        <v>#REF!</v>
      </c>
      <c r="L259" s="302">
        <f>+'ACUMULADO ANUAL'!K147</f>
        <v>0</v>
      </c>
      <c r="M259" s="302">
        <f>+'ACUMULADO ANUAL'!L147</f>
        <v>0</v>
      </c>
      <c r="N259" s="302">
        <f>+'ACUMULADO ANUAL'!M147</f>
        <v>0</v>
      </c>
      <c r="O259" s="175"/>
      <c r="P259" s="263" t="e">
        <f t="shared" si="8"/>
        <v>#REF!</v>
      </c>
      <c r="Q259" s="175"/>
      <c r="R259" s="175"/>
      <c r="S259" s="53"/>
    </row>
    <row r="260" spans="1:19" ht="15.75" customHeight="1" thickBot="1">
      <c r="A260" s="52"/>
      <c r="B260" s="299" t="s">
        <v>103</v>
      </c>
      <c r="C260" s="302">
        <f>+'ACUMULADO ANUAL'!B148</f>
        <v>6</v>
      </c>
      <c r="D260" s="302">
        <f>+'ACUMULADO ANUAL'!C148</f>
        <v>9</v>
      </c>
      <c r="E260" s="302">
        <f>+'GRAFICAS PRIM SEM GR'!H251</f>
        <v>7</v>
      </c>
      <c r="F260" s="302">
        <f>+'ACUMULADO ANUAL'!E148</f>
        <v>11</v>
      </c>
      <c r="G260" s="302">
        <f>+'ACUMULADO ANUAL'!F148</f>
        <v>11</v>
      </c>
      <c r="H260" s="302">
        <f>+'ACUMULADO ANUAL'!G148</f>
        <v>6</v>
      </c>
      <c r="I260" s="302">
        <f>+'ACUMULADO ANUAL'!H148</f>
        <v>0</v>
      </c>
      <c r="J260" s="302" t="e">
        <f>+'ACUMULADO ANUAL'!I148</f>
        <v>#REF!</v>
      </c>
      <c r="K260" s="302" t="e">
        <f>+'ACUMULADO ANUAL'!J148</f>
        <v>#REF!</v>
      </c>
      <c r="L260" s="302">
        <f>+'ACUMULADO ANUAL'!K148</f>
        <v>0</v>
      </c>
      <c r="M260" s="302">
        <f>+'ACUMULADO ANUAL'!L148</f>
        <v>0</v>
      </c>
      <c r="N260" s="302">
        <f>+'ACUMULADO ANUAL'!M148</f>
        <v>0</v>
      </c>
      <c r="O260" s="175"/>
      <c r="P260" s="263" t="e">
        <f t="shared" si="8"/>
        <v>#REF!</v>
      </c>
      <c r="Q260" s="175"/>
      <c r="R260" s="175"/>
      <c r="S260" s="53"/>
    </row>
    <row r="261" spans="1:19" ht="15.75" customHeight="1" thickBot="1">
      <c r="A261" s="52"/>
      <c r="B261" s="299" t="s">
        <v>95</v>
      </c>
      <c r="C261" s="302">
        <f>+'ACUMULADO ANUAL'!B149</f>
        <v>0</v>
      </c>
      <c r="D261" s="302">
        <f>+'ACUMULADO ANUAL'!C149</f>
        <v>0</v>
      </c>
      <c r="E261" s="302">
        <f>+'GRAFICAS PRIM SEM GR'!H252</f>
        <v>5</v>
      </c>
      <c r="F261" s="302">
        <f>+'ACUMULADO ANUAL'!E149</f>
        <v>0</v>
      </c>
      <c r="G261" s="302">
        <f>+'ACUMULADO ANUAL'!F149</f>
        <v>1</v>
      </c>
      <c r="H261" s="302">
        <f>+'ACUMULADO ANUAL'!G149</f>
        <v>3</v>
      </c>
      <c r="I261" s="302" t="e">
        <f>+'ACUMULADO ANUAL'!H149</f>
        <v>#REF!</v>
      </c>
      <c r="J261" s="302" t="e">
        <f>+'ACUMULADO ANUAL'!I149</f>
        <v>#REF!</v>
      </c>
      <c r="K261" s="302" t="e">
        <f>+'ACUMULADO ANUAL'!J149</f>
        <v>#REF!</v>
      </c>
      <c r="L261" s="302">
        <f>+'ACUMULADO ANUAL'!K149</f>
        <v>0</v>
      </c>
      <c r="M261" s="302">
        <f>+'ACUMULADO ANUAL'!L149</f>
        <v>0</v>
      </c>
      <c r="N261" s="302">
        <f>+'ACUMULADO ANUAL'!M149</f>
        <v>0</v>
      </c>
      <c r="O261" s="175"/>
      <c r="P261" s="263" t="e">
        <f t="shared" si="8"/>
        <v>#REF!</v>
      </c>
      <c r="Q261" s="175"/>
      <c r="R261" s="175"/>
      <c r="S261" s="53"/>
    </row>
    <row r="262" spans="1:19" s="122" customFormat="1" ht="15.75" customHeight="1" thickBot="1">
      <c r="A262" s="52"/>
      <c r="B262" s="299" t="s">
        <v>78</v>
      </c>
      <c r="C262" s="302">
        <f>+'ACUMULADO ANUAL'!B150</f>
        <v>0</v>
      </c>
      <c r="D262" s="302">
        <f>+'ACUMULADO ANUAL'!C150</f>
        <v>1</v>
      </c>
      <c r="E262" s="302">
        <f>+'GRAFICAS PRIM SEM GR'!H253</f>
        <v>0</v>
      </c>
      <c r="F262" s="302">
        <f>+'ACUMULADO ANUAL'!E150</f>
        <v>0</v>
      </c>
      <c r="G262" s="302">
        <f>+'ACUMULADO ANUAL'!F150</f>
        <v>0</v>
      </c>
      <c r="H262" s="302">
        <f>+'ACUMULADO ANUAL'!G150</f>
        <v>4</v>
      </c>
      <c r="I262" s="302">
        <f>+'ACUMULADO ANUAL'!H150</f>
        <v>0</v>
      </c>
      <c r="J262" s="302" t="e">
        <f>+'ACUMULADO ANUAL'!I150</f>
        <v>#REF!</v>
      </c>
      <c r="K262" s="302" t="e">
        <f>+'ACUMULADO ANUAL'!J150</f>
        <v>#REF!</v>
      </c>
      <c r="L262" s="302">
        <f>+'ACUMULADO ANUAL'!K150</f>
        <v>0</v>
      </c>
      <c r="M262" s="302">
        <f>+'ACUMULADO ANUAL'!L150</f>
        <v>0</v>
      </c>
      <c r="N262" s="302">
        <f>+'ACUMULADO ANUAL'!M150</f>
        <v>0</v>
      </c>
      <c r="O262" s="175"/>
      <c r="P262" s="263" t="e">
        <f t="shared" si="8"/>
        <v>#REF!</v>
      </c>
      <c r="Q262" s="175"/>
      <c r="R262" s="175"/>
      <c r="S262" s="53"/>
    </row>
    <row r="263" spans="1:19" ht="15.75" customHeight="1" thickBot="1">
      <c r="A263" s="52"/>
      <c r="B263" s="299" t="s">
        <v>80</v>
      </c>
      <c r="C263" s="302">
        <f>+'ACUMULADO ANUAL'!B151</f>
        <v>0</v>
      </c>
      <c r="D263" s="302">
        <f>+'ACUMULADO ANUAL'!C151</f>
        <v>0</v>
      </c>
      <c r="E263" s="302">
        <f>+'GRAFICAS PRIM SEM GR'!H254</f>
        <v>1</v>
      </c>
      <c r="F263" s="302">
        <f>+'ACUMULADO ANUAL'!E151</f>
        <v>1</v>
      </c>
      <c r="G263" s="302">
        <f>+'ACUMULADO ANUAL'!F151</f>
        <v>1</v>
      </c>
      <c r="H263" s="302">
        <f>+'ACUMULADO ANUAL'!G151</f>
        <v>0</v>
      </c>
      <c r="I263" s="302" t="e">
        <f>+'ACUMULADO ANUAL'!H151</f>
        <v>#REF!</v>
      </c>
      <c r="J263" s="302">
        <f>+'ACUMULADO ANUAL'!I151</f>
        <v>0</v>
      </c>
      <c r="K263" s="302" t="e">
        <f>+'ACUMULADO ANUAL'!J151</f>
        <v>#REF!</v>
      </c>
      <c r="L263" s="302">
        <f>+'ACUMULADO ANUAL'!K151</f>
        <v>0</v>
      </c>
      <c r="M263" s="302">
        <f>+'ACUMULADO ANUAL'!L151</f>
        <v>0</v>
      </c>
      <c r="N263" s="302">
        <f>+'ACUMULADO ANUAL'!M151</f>
        <v>0</v>
      </c>
      <c r="O263" s="175"/>
      <c r="P263" s="263" t="e">
        <f t="shared" si="8"/>
        <v>#REF!</v>
      </c>
      <c r="Q263" s="175"/>
      <c r="R263" s="175"/>
      <c r="S263" s="53"/>
    </row>
    <row r="264" spans="1:19" ht="15.75" customHeight="1" thickBot="1">
      <c r="A264" s="52"/>
      <c r="B264" s="299" t="s">
        <v>81</v>
      </c>
      <c r="C264" s="302">
        <f>+'ACUMULADO ANUAL'!B152</f>
        <v>0</v>
      </c>
      <c r="D264" s="302">
        <f>+'ACUMULADO ANUAL'!C152</f>
        <v>0</v>
      </c>
      <c r="E264" s="302">
        <f>+'GRAFICAS PRIM SEM GR'!H255</f>
        <v>1</v>
      </c>
      <c r="F264" s="302">
        <f>+'ACUMULADO ANUAL'!E152</f>
        <v>1</v>
      </c>
      <c r="G264" s="302">
        <f>+'ACUMULADO ANUAL'!F152</f>
        <v>0</v>
      </c>
      <c r="H264" s="302">
        <f>+'ACUMULADO ANUAL'!G152</f>
        <v>2</v>
      </c>
      <c r="I264" s="302" t="e">
        <f>+'ACUMULADO ANUAL'!H152</f>
        <v>#REF!</v>
      </c>
      <c r="J264" s="302" t="e">
        <f>+'ACUMULADO ANUAL'!I152</f>
        <v>#REF!</v>
      </c>
      <c r="K264" s="302" t="e">
        <f>+'ACUMULADO ANUAL'!J152</f>
        <v>#REF!</v>
      </c>
      <c r="L264" s="302">
        <f>+'ACUMULADO ANUAL'!K152</f>
        <v>0</v>
      </c>
      <c r="M264" s="302">
        <f>+'ACUMULADO ANUAL'!L152</f>
        <v>0</v>
      </c>
      <c r="N264" s="302">
        <f>+'ACUMULADO ANUAL'!M152</f>
        <v>0</v>
      </c>
      <c r="O264" s="175"/>
      <c r="P264" s="263" t="e">
        <f t="shared" si="8"/>
        <v>#REF!</v>
      </c>
      <c r="Q264" s="175"/>
      <c r="R264" s="175"/>
      <c r="S264" s="53"/>
    </row>
    <row r="265" spans="1:19" ht="15.75" customHeight="1" thickBot="1">
      <c r="A265" s="52"/>
      <c r="B265" s="299" t="s">
        <v>82</v>
      </c>
      <c r="C265" s="302">
        <f>+'ACUMULADO ANUAL'!B153</f>
        <v>0</v>
      </c>
      <c r="D265" s="302">
        <f>+'ACUMULADO ANUAL'!C153</f>
        <v>0</v>
      </c>
      <c r="E265" s="302">
        <f>+'GRAFICAS PRIM SEM GR'!H256</f>
        <v>0</v>
      </c>
      <c r="F265" s="302">
        <f>+'ACUMULADO ANUAL'!E153</f>
        <v>0</v>
      </c>
      <c r="G265" s="302">
        <f>+'ACUMULADO ANUAL'!F153</f>
        <v>0</v>
      </c>
      <c r="H265" s="302">
        <f>+'ACUMULADO ANUAL'!G153</f>
        <v>3</v>
      </c>
      <c r="I265" s="302" t="e">
        <f>+'ACUMULADO ANUAL'!H153</f>
        <v>#REF!</v>
      </c>
      <c r="J265" s="302" t="e">
        <f>+'ACUMULADO ANUAL'!I153</f>
        <v>#REF!</v>
      </c>
      <c r="K265" s="302" t="e">
        <f>+'ACUMULADO ANUAL'!J153</f>
        <v>#REF!</v>
      </c>
      <c r="L265" s="302">
        <f>+'ACUMULADO ANUAL'!K153</f>
        <v>0</v>
      </c>
      <c r="M265" s="302">
        <f>+'ACUMULADO ANUAL'!L153</f>
        <v>0</v>
      </c>
      <c r="N265" s="302">
        <f>+'ACUMULADO ANUAL'!M153</f>
        <v>0</v>
      </c>
      <c r="O265" s="175"/>
      <c r="P265" s="263" t="e">
        <f t="shared" si="8"/>
        <v>#REF!</v>
      </c>
      <c r="Q265" s="175"/>
      <c r="R265" s="175"/>
      <c r="S265" s="53"/>
    </row>
    <row r="266" spans="1:19" ht="15.75" customHeight="1" thickBot="1">
      <c r="A266" s="52"/>
      <c r="B266" s="299" t="s">
        <v>83</v>
      </c>
      <c r="C266" s="302">
        <f>+'ACUMULADO ANUAL'!B154</f>
        <v>2</v>
      </c>
      <c r="D266" s="302">
        <f>+'ACUMULADO ANUAL'!C154</f>
        <v>0</v>
      </c>
      <c r="E266" s="302">
        <f>+'GRAFICAS PRIM SEM GR'!H257</f>
        <v>0</v>
      </c>
      <c r="F266" s="302">
        <f>+'ACUMULADO ANUAL'!E154</f>
        <v>1</v>
      </c>
      <c r="G266" s="302">
        <f>+'ACUMULADO ANUAL'!F154</f>
        <v>0</v>
      </c>
      <c r="H266" s="302">
        <f>+'ACUMULADO ANUAL'!G154</f>
        <v>3</v>
      </c>
      <c r="I266" s="302" t="e">
        <f>+'ACUMULADO ANUAL'!H154</f>
        <v>#REF!</v>
      </c>
      <c r="J266" s="302" t="e">
        <f>+'ACUMULADO ANUAL'!I154</f>
        <v>#REF!</v>
      </c>
      <c r="K266" s="302" t="e">
        <f>+'ACUMULADO ANUAL'!J154</f>
        <v>#REF!</v>
      </c>
      <c r="L266" s="302">
        <f>+'ACUMULADO ANUAL'!K154</f>
        <v>0</v>
      </c>
      <c r="M266" s="302">
        <f>+'ACUMULADO ANUAL'!L154</f>
        <v>0</v>
      </c>
      <c r="N266" s="302">
        <f>+'ACUMULADO ANUAL'!M154</f>
        <v>0</v>
      </c>
      <c r="O266" s="175"/>
      <c r="P266" s="263" t="e">
        <f t="shared" si="8"/>
        <v>#REF!</v>
      </c>
      <c r="Q266" s="175"/>
      <c r="R266" s="175"/>
      <c r="S266" s="53"/>
    </row>
    <row r="267" spans="1:19" s="122" customFormat="1" ht="15.75" customHeight="1" thickBot="1">
      <c r="A267" s="52"/>
      <c r="B267" s="299" t="s">
        <v>84</v>
      </c>
      <c r="C267" s="302">
        <f>+'ACUMULADO ANUAL'!B155</f>
        <v>0</v>
      </c>
      <c r="D267" s="302">
        <f>+'ACUMULADO ANUAL'!C155</f>
        <v>0</v>
      </c>
      <c r="E267" s="302">
        <f>+'GRAFICAS PRIM SEM GR'!H258</f>
        <v>0</v>
      </c>
      <c r="F267" s="302">
        <f>+'ACUMULADO ANUAL'!E155</f>
        <v>0</v>
      </c>
      <c r="G267" s="302">
        <f>+'ACUMULADO ANUAL'!F155</f>
        <v>0</v>
      </c>
      <c r="H267" s="302">
        <f>+'ACUMULADO ANUAL'!G155</f>
        <v>1</v>
      </c>
      <c r="I267" s="302" t="e">
        <f>+'ACUMULADO ANUAL'!H155</f>
        <v>#REF!</v>
      </c>
      <c r="J267" s="302" t="e">
        <f>+'ACUMULADO ANUAL'!I155</f>
        <v>#REF!</v>
      </c>
      <c r="K267" s="302" t="e">
        <f>+'ACUMULADO ANUAL'!J155</f>
        <v>#REF!</v>
      </c>
      <c r="L267" s="302">
        <f>+'ACUMULADO ANUAL'!K155</f>
        <v>0</v>
      </c>
      <c r="M267" s="302">
        <f>+'ACUMULADO ANUAL'!L155</f>
        <v>0</v>
      </c>
      <c r="N267" s="302">
        <f>+'ACUMULADO ANUAL'!M155</f>
        <v>0</v>
      </c>
      <c r="O267" s="175"/>
      <c r="P267" s="263" t="e">
        <f t="shared" si="8"/>
        <v>#REF!</v>
      </c>
      <c r="Q267" s="175"/>
      <c r="R267" s="175"/>
      <c r="S267" s="53"/>
    </row>
    <row r="268" spans="1:19" ht="15.75" customHeight="1" thickBot="1">
      <c r="A268" s="52"/>
      <c r="B268" s="299" t="s">
        <v>96</v>
      </c>
      <c r="C268" s="302">
        <f>+'ACUMULADO ANUAL'!B156</f>
        <v>0</v>
      </c>
      <c r="D268" s="302">
        <f>+'ACUMULADO ANUAL'!C156</f>
        <v>0</v>
      </c>
      <c r="E268" s="302">
        <f>+'GRAFICAS PRIM SEM GR'!H259</f>
        <v>1</v>
      </c>
      <c r="F268" s="302">
        <f>+'ACUMULADO ANUAL'!E156</f>
        <v>3</v>
      </c>
      <c r="G268" s="302">
        <f>+'ACUMULADO ANUAL'!F156</f>
        <v>1</v>
      </c>
      <c r="H268" s="302">
        <f>+'ACUMULADO ANUAL'!G156</f>
        <v>2</v>
      </c>
      <c r="I268" s="302" t="e">
        <f>+'ACUMULADO ANUAL'!H156</f>
        <v>#REF!</v>
      </c>
      <c r="J268" s="302" t="e">
        <f>+'ACUMULADO ANUAL'!I156</f>
        <v>#REF!</v>
      </c>
      <c r="K268" s="302" t="e">
        <f>+'ACUMULADO ANUAL'!J156</f>
        <v>#REF!</v>
      </c>
      <c r="L268" s="302">
        <f>+'ACUMULADO ANUAL'!K156</f>
        <v>0</v>
      </c>
      <c r="M268" s="302">
        <f>+'ACUMULADO ANUAL'!L156</f>
        <v>0</v>
      </c>
      <c r="N268" s="302">
        <f>+'ACUMULADO ANUAL'!M156</f>
        <v>0</v>
      </c>
      <c r="O268" s="175"/>
      <c r="P268" s="263" t="e">
        <f t="shared" si="8"/>
        <v>#REF!</v>
      </c>
      <c r="Q268" s="175"/>
      <c r="R268" s="175"/>
      <c r="S268" s="53"/>
    </row>
    <row r="269" spans="1:19" s="122" customFormat="1" ht="15.75" customHeight="1" thickBot="1">
      <c r="A269" s="52"/>
      <c r="B269" s="299" t="s">
        <v>107</v>
      </c>
      <c r="C269" s="302">
        <f>+'ACUMULADO ANUAL'!B157</f>
        <v>2</v>
      </c>
      <c r="D269" s="302">
        <f>+'ACUMULADO ANUAL'!C157</f>
        <v>3</v>
      </c>
      <c r="E269" s="302">
        <f>+'GRAFICAS PRIM SEM GR'!H260</f>
        <v>1</v>
      </c>
      <c r="F269" s="302">
        <f>+'ACUMULADO ANUAL'!E157</f>
        <v>2</v>
      </c>
      <c r="G269" s="302">
        <f>+'ACUMULADO ANUAL'!F157</f>
        <v>4</v>
      </c>
      <c r="H269" s="302">
        <f>+'ACUMULADO ANUAL'!G157</f>
        <v>5</v>
      </c>
      <c r="I269" s="302" t="e">
        <f>+'ACUMULADO ANUAL'!H157</f>
        <v>#REF!</v>
      </c>
      <c r="J269" s="302" t="e">
        <f>+'ACUMULADO ANUAL'!I157</f>
        <v>#REF!</v>
      </c>
      <c r="K269" s="302" t="e">
        <f>+'ACUMULADO ANUAL'!J157</f>
        <v>#REF!</v>
      </c>
      <c r="L269" s="302">
        <f>+'ACUMULADO ANUAL'!K157</f>
        <v>0</v>
      </c>
      <c r="M269" s="302">
        <f>+'ACUMULADO ANUAL'!L157</f>
        <v>0</v>
      </c>
      <c r="N269" s="302">
        <f>+'ACUMULADO ANUAL'!M157</f>
        <v>0</v>
      </c>
      <c r="O269" s="175"/>
      <c r="P269" s="263" t="e">
        <f t="shared" si="8"/>
        <v>#REF!</v>
      </c>
      <c r="Q269" s="175"/>
      <c r="R269" s="175"/>
      <c r="S269" s="53"/>
    </row>
    <row r="270" spans="1:19" s="122" customFormat="1" ht="15.75" customHeight="1" thickBot="1">
      <c r="A270" s="52"/>
      <c r="B270" s="299" t="s">
        <v>114</v>
      </c>
      <c r="C270" s="302">
        <f>+'ACUMULADO ANUAL'!B158</f>
        <v>14</v>
      </c>
      <c r="D270" s="302">
        <f>+'ACUMULADO ANUAL'!C158</f>
        <v>17</v>
      </c>
      <c r="E270" s="302">
        <f>+'GRAFICAS PRIM SEM GR'!H261</f>
        <v>22</v>
      </c>
      <c r="F270" s="302">
        <f>+'ACUMULADO ANUAL'!E158</f>
        <v>19</v>
      </c>
      <c r="G270" s="302">
        <f>+'ACUMULADO ANUAL'!F158</f>
        <v>11</v>
      </c>
      <c r="H270" s="302">
        <f>+'ACUMULADO ANUAL'!G158</f>
        <v>32</v>
      </c>
      <c r="I270" s="302">
        <f>+'ACUMULADO ANUAL'!H158</f>
        <v>0</v>
      </c>
      <c r="J270" s="302" t="e">
        <f>+'ACUMULADO ANUAL'!I158</f>
        <v>#REF!</v>
      </c>
      <c r="K270" s="302" t="e">
        <f>+'ACUMULADO ANUAL'!J158</f>
        <v>#REF!</v>
      </c>
      <c r="L270" s="302">
        <f>+'ACUMULADO ANUAL'!K158</f>
        <v>0</v>
      </c>
      <c r="M270" s="302">
        <f>+'ACUMULADO ANUAL'!L158</f>
        <v>0</v>
      </c>
      <c r="N270" s="302">
        <f>+'ACUMULADO ANUAL'!M158</f>
        <v>0</v>
      </c>
      <c r="O270" s="175"/>
      <c r="P270" s="263" t="e">
        <f t="shared" si="8"/>
        <v>#REF!</v>
      </c>
      <c r="Q270" s="175"/>
      <c r="R270" s="175"/>
      <c r="S270" s="53"/>
    </row>
    <row r="271" spans="1:19" ht="15.75" customHeight="1" thickBot="1">
      <c r="A271" s="52"/>
      <c r="B271" s="299" t="s">
        <v>113</v>
      </c>
      <c r="C271" s="302">
        <f>+'ACUMULADO ANUAL'!B159</f>
        <v>51</v>
      </c>
      <c r="D271" s="302">
        <f>+'ACUMULADO ANUAL'!C159</f>
        <v>51</v>
      </c>
      <c r="E271" s="302">
        <f>+'GRAFICAS PRIM SEM GR'!H262</f>
        <v>40</v>
      </c>
      <c r="F271" s="302">
        <f>+'ACUMULADO ANUAL'!E159</f>
        <v>54</v>
      </c>
      <c r="G271" s="302">
        <f>+'ACUMULADO ANUAL'!F159</f>
        <v>40</v>
      </c>
      <c r="H271" s="302">
        <f>+'ACUMULADO ANUAL'!G159</f>
        <v>95</v>
      </c>
      <c r="I271" s="302" t="e">
        <f>+'ACUMULADO ANUAL'!H159</f>
        <v>#REF!</v>
      </c>
      <c r="J271" s="302">
        <f>+'ACUMULADO ANUAL'!I159</f>
        <v>0</v>
      </c>
      <c r="K271" s="302" t="e">
        <f>+'ACUMULADO ANUAL'!J159</f>
        <v>#REF!</v>
      </c>
      <c r="L271" s="302">
        <f>+'ACUMULADO ANUAL'!K159</f>
        <v>0</v>
      </c>
      <c r="M271" s="302">
        <f>+'ACUMULADO ANUAL'!L159</f>
        <v>0</v>
      </c>
      <c r="N271" s="302">
        <f>+'ACUMULADO ANUAL'!M159</f>
        <v>0</v>
      </c>
      <c r="O271" s="175"/>
      <c r="P271" s="263" t="e">
        <f t="shared" si="8"/>
        <v>#REF!</v>
      </c>
      <c r="Q271" s="175"/>
      <c r="R271" s="175"/>
      <c r="S271" s="53"/>
    </row>
    <row r="272" spans="1:19" ht="15.75" customHeight="1" thickBot="1">
      <c r="A272" s="52"/>
      <c r="B272" s="299" t="s">
        <v>117</v>
      </c>
      <c r="C272" s="302">
        <f>+'ACUMULADO ANUAL'!B160</f>
        <v>2</v>
      </c>
      <c r="D272" s="302">
        <f>+'ACUMULADO ANUAL'!C160</f>
        <v>3</v>
      </c>
      <c r="E272" s="302">
        <f>+'GRAFICAS PRIM SEM GR'!H263</f>
        <v>4</v>
      </c>
      <c r="F272" s="302">
        <f>+'ACUMULADO ANUAL'!E160</f>
        <v>29</v>
      </c>
      <c r="G272" s="302">
        <f>+'ACUMULADO ANUAL'!F160</f>
        <v>2</v>
      </c>
      <c r="H272" s="302">
        <f>+'ACUMULADO ANUAL'!G160</f>
        <v>3</v>
      </c>
      <c r="I272" s="302">
        <f>+'ACUMULADO ANUAL'!H160</f>
        <v>0</v>
      </c>
      <c r="J272" s="302" t="e">
        <f>+'ACUMULADO ANUAL'!I160</f>
        <v>#REF!</v>
      </c>
      <c r="K272" s="302" t="e">
        <f>+'ACUMULADO ANUAL'!J160</f>
        <v>#REF!</v>
      </c>
      <c r="L272" s="302">
        <f>+'ACUMULADO ANUAL'!K160</f>
        <v>0</v>
      </c>
      <c r="M272" s="302">
        <f>+'ACUMULADO ANUAL'!L160</f>
        <v>0</v>
      </c>
      <c r="N272" s="302">
        <f>+'ACUMULADO ANUAL'!M160</f>
        <v>0</v>
      </c>
      <c r="O272" s="175"/>
      <c r="P272" s="263" t="e">
        <f t="shared" si="8"/>
        <v>#REF!</v>
      </c>
      <c r="Q272" s="175"/>
      <c r="R272" s="175"/>
      <c r="S272" s="53"/>
    </row>
    <row r="273" spans="1:19" ht="15.75" customHeight="1" thickBot="1">
      <c r="A273" s="52"/>
      <c r="B273" s="299" t="s">
        <v>148</v>
      </c>
      <c r="C273" s="302">
        <f>+'ACUMULADO ANUAL'!B161</f>
        <v>0</v>
      </c>
      <c r="D273" s="302">
        <f>+'ACUMULADO ANUAL'!C161</f>
        <v>0</v>
      </c>
      <c r="E273" s="302">
        <f>+'GRAFICAS PRIM SEM GR'!H264</f>
        <v>0</v>
      </c>
      <c r="F273" s="302">
        <f>+'ACUMULADO ANUAL'!E161</f>
        <v>0</v>
      </c>
      <c r="G273" s="302">
        <f>+'ACUMULADO ANUAL'!F161</f>
        <v>0</v>
      </c>
      <c r="H273" s="302">
        <f>+'ACUMULADO ANUAL'!G161</f>
        <v>2</v>
      </c>
      <c r="I273" s="302">
        <f>+'ACUMULADO ANUAL'!H161</f>
        <v>0</v>
      </c>
      <c r="J273" s="302" t="e">
        <f>+'ACUMULADO ANUAL'!I161</f>
        <v>#REF!</v>
      </c>
      <c r="K273" s="302" t="e">
        <f>+'ACUMULADO ANUAL'!J161</f>
        <v>#REF!</v>
      </c>
      <c r="L273" s="302">
        <f>+'ACUMULADO ANUAL'!K161</f>
        <v>0</v>
      </c>
      <c r="M273" s="302">
        <f>+'ACUMULADO ANUAL'!L161</f>
        <v>0</v>
      </c>
      <c r="N273" s="302">
        <f>+'ACUMULADO ANUAL'!M161</f>
        <v>0</v>
      </c>
      <c r="O273" s="175"/>
      <c r="P273" s="263" t="e">
        <f t="shared" si="8"/>
        <v>#REF!</v>
      </c>
      <c r="Q273" s="175"/>
      <c r="R273" s="175"/>
      <c r="S273" s="53"/>
    </row>
    <row r="274" spans="1:19" s="122" customFormat="1" ht="15.75" thickBot="1">
      <c r="A274" s="52"/>
      <c r="B274" s="175"/>
      <c r="C274" s="175"/>
      <c r="D274" s="175"/>
      <c r="E274" s="175"/>
      <c r="F274" s="175"/>
      <c r="G274" s="175"/>
      <c r="H274" s="175"/>
      <c r="I274" s="175"/>
      <c r="J274" s="175"/>
      <c r="K274" s="175"/>
      <c r="L274" s="175"/>
      <c r="M274" s="175"/>
      <c r="N274" s="175"/>
      <c r="O274" s="175"/>
      <c r="P274" s="175"/>
      <c r="Q274" s="175"/>
      <c r="R274" s="175"/>
      <c r="S274" s="53"/>
    </row>
    <row r="275" spans="1:19" s="122" customFormat="1" ht="16.5" thickBot="1">
      <c r="A275" s="52"/>
      <c r="B275" s="175"/>
      <c r="C275" s="301">
        <f t="shared" ref="C275:N275" si="9">SUM(C218:C274)</f>
        <v>459</v>
      </c>
      <c r="D275" s="301">
        <f t="shared" si="9"/>
        <v>472</v>
      </c>
      <c r="E275" s="301">
        <f t="shared" si="9"/>
        <v>453</v>
      </c>
      <c r="F275" s="301">
        <f t="shared" si="9"/>
        <v>444</v>
      </c>
      <c r="G275" s="301">
        <f t="shared" si="9"/>
        <v>418</v>
      </c>
      <c r="H275" s="301">
        <f t="shared" si="9"/>
        <v>694</v>
      </c>
      <c r="I275" s="301" t="e">
        <f t="shared" si="9"/>
        <v>#REF!</v>
      </c>
      <c r="J275" s="301" t="e">
        <f t="shared" si="9"/>
        <v>#REF!</v>
      </c>
      <c r="K275" s="301" t="e">
        <f t="shared" si="9"/>
        <v>#REF!</v>
      </c>
      <c r="L275" s="301">
        <f t="shared" si="9"/>
        <v>0</v>
      </c>
      <c r="M275" s="301">
        <f t="shared" si="9"/>
        <v>0</v>
      </c>
      <c r="N275" s="301">
        <f t="shared" si="9"/>
        <v>0</v>
      </c>
      <c r="O275" s="175"/>
      <c r="P275" s="301" t="e">
        <f>SUM(P218:P274)</f>
        <v>#REF!</v>
      </c>
      <c r="Q275" s="175"/>
      <c r="R275" s="175"/>
      <c r="S275" s="53"/>
    </row>
    <row r="276" spans="1:19" s="122" customFormat="1">
      <c r="A276" s="52"/>
      <c r="B276" s="175"/>
      <c r="C276" s="175"/>
      <c r="D276" s="175"/>
      <c r="E276" s="175"/>
      <c r="F276" s="175"/>
      <c r="G276" s="175"/>
      <c r="H276" s="175"/>
      <c r="I276" s="175"/>
      <c r="J276" s="175"/>
      <c r="K276" s="175"/>
      <c r="L276" s="175"/>
      <c r="M276" s="175"/>
      <c r="N276" s="175"/>
      <c r="O276" s="175"/>
      <c r="P276" s="175"/>
      <c r="Q276" s="175"/>
      <c r="R276" s="175"/>
      <c r="S276" s="53"/>
    </row>
    <row r="277" spans="1:19" s="122" customFormat="1">
      <c r="A277" s="52"/>
      <c r="B277" s="175"/>
      <c r="C277" s="175"/>
      <c r="D277" s="175"/>
      <c r="E277" s="175"/>
      <c r="F277" s="175"/>
      <c r="G277" s="175"/>
      <c r="H277" s="175"/>
      <c r="I277" s="175"/>
      <c r="J277" s="175"/>
      <c r="K277" s="175"/>
      <c r="L277" s="175"/>
      <c r="M277" s="175"/>
      <c r="N277" s="175"/>
      <c r="O277" s="175"/>
      <c r="P277" s="175"/>
      <c r="Q277" s="175"/>
      <c r="R277" s="175"/>
      <c r="S277" s="53"/>
    </row>
    <row r="278" spans="1:19" ht="15" customHeight="1">
      <c r="A278" s="52"/>
      <c r="B278" s="722"/>
      <c r="C278" s="722"/>
      <c r="D278" s="722"/>
      <c r="E278" s="722"/>
      <c r="F278" s="722"/>
      <c r="G278" s="722"/>
      <c r="H278" s="722"/>
      <c r="I278" s="722"/>
      <c r="J278" s="722"/>
      <c r="K278" s="722"/>
      <c r="L278" s="722"/>
      <c r="M278" s="722"/>
      <c r="N278" s="722"/>
      <c r="O278" s="722"/>
      <c r="P278" s="722"/>
      <c r="Q278" s="722"/>
      <c r="R278" s="722"/>
      <c r="S278" s="53"/>
    </row>
    <row r="279" spans="1:19">
      <c r="A279" s="52"/>
      <c r="B279" s="175"/>
      <c r="C279" s="175"/>
      <c r="D279" s="175"/>
      <c r="E279" s="175"/>
      <c r="F279" s="175"/>
      <c r="G279" s="175"/>
      <c r="H279" s="175"/>
      <c r="I279" s="175"/>
      <c r="J279" s="175"/>
      <c r="K279" s="175"/>
      <c r="L279" s="175"/>
      <c r="M279" s="175"/>
      <c r="N279" s="175"/>
      <c r="O279" s="175"/>
      <c r="P279" s="175"/>
      <c r="Q279" s="175"/>
      <c r="R279" s="175"/>
      <c r="S279" s="53"/>
    </row>
    <row r="280" spans="1:19">
      <c r="A280" s="52"/>
      <c r="B280" s="175"/>
      <c r="C280" s="175"/>
      <c r="D280" s="175"/>
      <c r="E280" s="175"/>
      <c r="F280" s="175"/>
      <c r="G280" s="175"/>
      <c r="H280" s="175"/>
      <c r="I280" s="175"/>
      <c r="J280" s="175"/>
      <c r="K280" s="175"/>
      <c r="L280" s="175"/>
      <c r="M280" s="175"/>
      <c r="N280" s="175"/>
      <c r="O280" s="175"/>
      <c r="P280" s="175"/>
      <c r="Q280" s="175"/>
      <c r="R280" s="175"/>
      <c r="S280" s="53"/>
    </row>
    <row r="281" spans="1:19">
      <c r="A281" s="52"/>
      <c r="B281" s="175"/>
      <c r="C281" s="175"/>
      <c r="D281" s="175"/>
      <c r="E281" s="175"/>
      <c r="F281" s="175"/>
      <c r="G281" s="175"/>
      <c r="H281" s="175"/>
      <c r="I281" s="175"/>
      <c r="J281" s="175"/>
      <c r="K281" s="175"/>
      <c r="L281" s="175"/>
      <c r="M281" s="175"/>
      <c r="N281" s="175"/>
      <c r="O281" s="175"/>
      <c r="P281" s="175"/>
      <c r="Q281" s="175"/>
      <c r="R281" s="175"/>
      <c r="S281" s="53"/>
    </row>
    <row r="282" spans="1:19">
      <c r="A282" s="52"/>
      <c r="B282" s="175"/>
      <c r="C282" s="175"/>
      <c r="D282" s="175"/>
      <c r="E282" s="175"/>
      <c r="F282" s="175"/>
      <c r="G282" s="175"/>
      <c r="H282" s="175"/>
      <c r="I282" s="175"/>
      <c r="J282" s="175"/>
      <c r="K282" s="175"/>
      <c r="L282" s="175"/>
      <c r="M282" s="175"/>
      <c r="N282" s="175"/>
      <c r="O282" s="175"/>
      <c r="P282" s="175"/>
      <c r="Q282" s="175"/>
      <c r="R282" s="175"/>
      <c r="S282" s="53"/>
    </row>
    <row r="283" spans="1:19">
      <c r="A283" s="52"/>
      <c r="B283" s="175"/>
      <c r="C283" s="175"/>
      <c r="D283" s="175"/>
      <c r="E283" s="175"/>
      <c r="F283" s="175"/>
      <c r="G283" s="175"/>
      <c r="H283" s="175"/>
      <c r="I283" s="175"/>
      <c r="J283" s="175"/>
      <c r="K283" s="175"/>
      <c r="L283" s="175"/>
      <c r="M283" s="175"/>
      <c r="N283" s="175"/>
      <c r="O283" s="175"/>
      <c r="P283" s="175"/>
      <c r="Q283" s="175"/>
      <c r="R283" s="175"/>
      <c r="S283" s="53"/>
    </row>
    <row r="284" spans="1:19">
      <c r="A284" s="52"/>
      <c r="B284" s="175"/>
      <c r="C284" s="175"/>
      <c r="D284" s="175"/>
      <c r="E284" s="175"/>
      <c r="F284" s="175"/>
      <c r="G284" s="175"/>
      <c r="H284" s="175"/>
      <c r="I284" s="175"/>
      <c r="J284" s="175"/>
      <c r="K284" s="175"/>
      <c r="L284" s="175"/>
      <c r="M284" s="175"/>
      <c r="N284" s="175"/>
      <c r="O284" s="175"/>
      <c r="P284" s="175"/>
      <c r="Q284" s="175"/>
      <c r="R284" s="175"/>
      <c r="S284" s="53"/>
    </row>
    <row r="285" spans="1:19">
      <c r="A285" s="52"/>
      <c r="B285" s="175"/>
      <c r="C285" s="175"/>
      <c r="D285" s="175"/>
      <c r="E285" s="175"/>
      <c r="F285" s="175"/>
      <c r="G285" s="175"/>
      <c r="H285" s="175"/>
      <c r="I285" s="175"/>
      <c r="J285" s="175"/>
      <c r="K285" s="175"/>
      <c r="L285" s="175"/>
      <c r="M285" s="175"/>
      <c r="N285" s="175"/>
      <c r="O285" s="175"/>
      <c r="P285" s="175"/>
      <c r="Q285" s="175"/>
      <c r="R285" s="175"/>
      <c r="S285" s="53"/>
    </row>
    <row r="286" spans="1:19">
      <c r="A286" s="52"/>
      <c r="B286" s="175"/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53"/>
    </row>
    <row r="287" spans="1:19">
      <c r="A287" s="52"/>
      <c r="B287" s="175"/>
      <c r="C287" s="175"/>
      <c r="D287" s="175"/>
      <c r="E287" s="175"/>
      <c r="F287" s="175"/>
      <c r="G287" s="175"/>
      <c r="H287" s="175"/>
      <c r="I287" s="175"/>
      <c r="J287" s="175"/>
      <c r="K287" s="175"/>
      <c r="L287" s="175"/>
      <c r="M287" s="175"/>
      <c r="N287" s="175"/>
      <c r="O287" s="175"/>
      <c r="P287" s="175"/>
      <c r="Q287" s="175"/>
      <c r="R287" s="175"/>
      <c r="S287" s="53"/>
    </row>
    <row r="288" spans="1:19">
      <c r="A288" s="52"/>
      <c r="B288" s="175"/>
      <c r="C288" s="175"/>
      <c r="D288" s="175"/>
      <c r="E288" s="175"/>
      <c r="F288" s="175"/>
      <c r="G288" s="175"/>
      <c r="H288" s="175"/>
      <c r="I288" s="175"/>
      <c r="J288" s="175"/>
      <c r="K288" s="175"/>
      <c r="L288" s="175"/>
      <c r="M288" s="175"/>
      <c r="N288" s="175"/>
      <c r="O288" s="175"/>
      <c r="P288" s="175"/>
      <c r="Q288" s="175"/>
      <c r="R288" s="175"/>
      <c r="S288" s="53"/>
    </row>
    <row r="289" spans="1:19">
      <c r="A289" s="52"/>
      <c r="B289" s="175"/>
      <c r="C289" s="175"/>
      <c r="D289" s="175"/>
      <c r="E289" s="175"/>
      <c r="F289" s="175"/>
      <c r="G289" s="175"/>
      <c r="H289" s="175"/>
      <c r="I289" s="175"/>
      <c r="J289" s="175"/>
      <c r="K289" s="175"/>
      <c r="L289" s="175"/>
      <c r="M289" s="175"/>
      <c r="N289" s="175"/>
      <c r="O289" s="175"/>
      <c r="P289" s="175"/>
      <c r="Q289" s="175"/>
      <c r="R289" s="175"/>
      <c r="S289" s="53"/>
    </row>
    <row r="290" spans="1:19">
      <c r="A290" s="52"/>
      <c r="B290" s="175"/>
      <c r="C290" s="175"/>
      <c r="D290" s="175"/>
      <c r="E290" s="175"/>
      <c r="F290" s="175"/>
      <c r="G290" s="175"/>
      <c r="H290" s="175"/>
      <c r="I290" s="175"/>
      <c r="J290" s="175"/>
      <c r="K290" s="175"/>
      <c r="L290" s="175"/>
      <c r="M290" s="175"/>
      <c r="N290" s="175"/>
      <c r="O290" s="175"/>
      <c r="P290" s="175"/>
      <c r="Q290" s="175"/>
      <c r="R290" s="175"/>
      <c r="S290" s="53"/>
    </row>
    <row r="291" spans="1:19">
      <c r="A291" s="52"/>
      <c r="B291" s="175"/>
      <c r="C291" s="175"/>
      <c r="D291" s="175"/>
      <c r="E291" s="175"/>
      <c r="F291" s="175"/>
      <c r="G291" s="175"/>
      <c r="H291" s="175"/>
      <c r="I291" s="175"/>
      <c r="J291" s="175"/>
      <c r="K291" s="175"/>
      <c r="L291" s="175"/>
      <c r="M291" s="175"/>
      <c r="N291" s="175"/>
      <c r="O291" s="175"/>
      <c r="P291" s="175"/>
      <c r="Q291" s="175"/>
      <c r="R291" s="175"/>
      <c r="S291" s="53"/>
    </row>
    <row r="292" spans="1:19">
      <c r="A292" s="52"/>
      <c r="B292" s="175"/>
      <c r="C292" s="175"/>
      <c r="D292" s="175"/>
      <c r="E292" s="175"/>
      <c r="F292" s="175"/>
      <c r="G292" s="175"/>
      <c r="H292" s="175"/>
      <c r="I292" s="175"/>
      <c r="J292" s="175"/>
      <c r="K292" s="175"/>
      <c r="L292" s="175"/>
      <c r="M292" s="175"/>
      <c r="N292" s="175"/>
      <c r="O292" s="175"/>
      <c r="P292" s="175"/>
      <c r="Q292" s="175"/>
      <c r="R292" s="175"/>
      <c r="S292" s="53"/>
    </row>
    <row r="293" spans="1:19">
      <c r="A293" s="52"/>
      <c r="B293" s="175"/>
      <c r="C293" s="175"/>
      <c r="D293" s="175"/>
      <c r="E293" s="175"/>
      <c r="F293" s="175"/>
      <c r="G293" s="175"/>
      <c r="H293" s="175"/>
      <c r="I293" s="175"/>
      <c r="J293" s="175"/>
      <c r="K293" s="175"/>
      <c r="L293" s="175"/>
      <c r="M293" s="175"/>
      <c r="N293" s="175"/>
      <c r="O293" s="175"/>
      <c r="P293" s="175"/>
      <c r="Q293" s="175"/>
      <c r="R293" s="175"/>
      <c r="S293" s="53"/>
    </row>
    <row r="294" spans="1:19">
      <c r="A294" s="52"/>
      <c r="B294" s="175"/>
      <c r="C294" s="175"/>
      <c r="D294" s="175"/>
      <c r="E294" s="175"/>
      <c r="F294" s="175"/>
      <c r="G294" s="175"/>
      <c r="H294" s="175"/>
      <c r="I294" s="175"/>
      <c r="J294" s="175"/>
      <c r="K294" s="175"/>
      <c r="L294" s="175"/>
      <c r="M294" s="175"/>
      <c r="N294" s="175"/>
      <c r="O294" s="175"/>
      <c r="P294" s="175"/>
      <c r="Q294" s="175"/>
      <c r="R294" s="175"/>
      <c r="S294" s="53"/>
    </row>
    <row r="295" spans="1:19">
      <c r="A295" s="52"/>
      <c r="B295" s="175"/>
      <c r="C295" s="175"/>
      <c r="D295" s="175"/>
      <c r="E295" s="175"/>
      <c r="F295" s="175"/>
      <c r="G295" s="175"/>
      <c r="H295" s="175"/>
      <c r="I295" s="175"/>
      <c r="J295" s="175"/>
      <c r="K295" s="175"/>
      <c r="L295" s="175"/>
      <c r="M295" s="175"/>
      <c r="N295" s="175"/>
      <c r="O295" s="175"/>
      <c r="P295" s="175"/>
      <c r="Q295" s="175"/>
      <c r="R295" s="175"/>
      <c r="S295" s="53"/>
    </row>
    <row r="296" spans="1:19">
      <c r="A296" s="52"/>
      <c r="B296" s="175"/>
      <c r="C296" s="175"/>
      <c r="D296" s="175"/>
      <c r="E296" s="175"/>
      <c r="F296" s="175"/>
      <c r="G296" s="175"/>
      <c r="H296" s="175"/>
      <c r="I296" s="175"/>
      <c r="J296" s="175"/>
      <c r="K296" s="175"/>
      <c r="L296" s="175"/>
      <c r="M296" s="175"/>
      <c r="N296" s="175"/>
      <c r="O296" s="175"/>
      <c r="P296" s="175"/>
      <c r="Q296" s="175"/>
      <c r="R296" s="175"/>
      <c r="S296" s="53"/>
    </row>
    <row r="297" spans="1:19">
      <c r="A297" s="52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  <c r="O297" s="175"/>
      <c r="P297" s="175"/>
      <c r="Q297" s="175"/>
      <c r="R297" s="175"/>
      <c r="S297" s="53"/>
    </row>
    <row r="298" spans="1:19">
      <c r="A298" s="52"/>
      <c r="B298" s="175"/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53"/>
    </row>
    <row r="299" spans="1:19">
      <c r="A299" s="52"/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  <c r="P299" s="175"/>
      <c r="Q299" s="175"/>
      <c r="R299" s="175"/>
      <c r="S299" s="53"/>
    </row>
    <row r="300" spans="1:19">
      <c r="A300" s="52"/>
      <c r="B300" s="175"/>
      <c r="C300" s="175"/>
      <c r="D300" s="175"/>
      <c r="E300" s="175"/>
      <c r="F300" s="175"/>
      <c r="G300" s="175"/>
      <c r="H300" s="175"/>
      <c r="I300" s="175"/>
      <c r="J300" s="175"/>
      <c r="K300" s="175"/>
      <c r="L300" s="175"/>
      <c r="M300" s="175"/>
      <c r="N300" s="175"/>
      <c r="O300" s="175"/>
      <c r="P300" s="175"/>
      <c r="Q300" s="175"/>
      <c r="R300" s="175"/>
      <c r="S300" s="53"/>
    </row>
    <row r="301" spans="1:19">
      <c r="A301" s="52"/>
      <c r="B301" s="175"/>
      <c r="C301" s="175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  <c r="N301" s="175"/>
      <c r="O301" s="175"/>
      <c r="P301" s="175"/>
      <c r="Q301" s="175"/>
      <c r="R301" s="175"/>
      <c r="S301" s="53"/>
    </row>
    <row r="302" spans="1:19">
      <c r="A302" s="52"/>
      <c r="B302" s="175"/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53"/>
    </row>
    <row r="303" spans="1:19">
      <c r="A303" s="52"/>
      <c r="B303" s="175"/>
      <c r="C303" s="175"/>
      <c r="D303" s="175"/>
      <c r="E303" s="175"/>
      <c r="F303" s="175"/>
      <c r="G303" s="175"/>
      <c r="H303" s="175"/>
      <c r="I303" s="175"/>
      <c r="J303" s="175"/>
      <c r="K303" s="175"/>
      <c r="L303" s="175"/>
      <c r="M303" s="175"/>
      <c r="N303" s="175"/>
      <c r="O303" s="175"/>
      <c r="P303" s="175"/>
      <c r="Q303" s="175"/>
      <c r="R303" s="175"/>
      <c r="S303" s="53"/>
    </row>
    <row r="304" spans="1:19">
      <c r="A304" s="52"/>
      <c r="B304" s="175"/>
      <c r="C304" s="175"/>
      <c r="D304" s="175"/>
      <c r="E304" s="175"/>
      <c r="F304" s="175"/>
      <c r="G304" s="175"/>
      <c r="H304" s="175"/>
      <c r="I304" s="175"/>
      <c r="J304" s="175"/>
      <c r="K304" s="175"/>
      <c r="L304" s="175"/>
      <c r="M304" s="175"/>
      <c r="N304" s="175"/>
      <c r="O304" s="175"/>
      <c r="P304" s="175"/>
      <c r="Q304" s="175"/>
      <c r="R304" s="175"/>
      <c r="S304" s="53"/>
    </row>
    <row r="305" spans="1:19">
      <c r="A305" s="52"/>
      <c r="B305" s="175"/>
      <c r="C305" s="175"/>
      <c r="D305" s="175"/>
      <c r="E305" s="175"/>
      <c r="F305" s="175"/>
      <c r="G305" s="175"/>
      <c r="H305" s="175"/>
      <c r="I305" s="175"/>
      <c r="J305" s="175"/>
      <c r="K305" s="175"/>
      <c r="L305" s="175"/>
      <c r="M305" s="175"/>
      <c r="N305" s="175"/>
      <c r="O305" s="175"/>
      <c r="P305" s="175"/>
      <c r="Q305" s="175"/>
      <c r="R305" s="175"/>
      <c r="S305" s="53"/>
    </row>
    <row r="306" spans="1:19">
      <c r="A306" s="52"/>
      <c r="B306" s="175"/>
      <c r="C306" s="175"/>
      <c r="D306" s="175"/>
      <c r="E306" s="175"/>
      <c r="F306" s="175"/>
      <c r="G306" s="175"/>
      <c r="H306" s="175"/>
      <c r="I306" s="175"/>
      <c r="J306" s="175"/>
      <c r="K306" s="175"/>
      <c r="L306" s="175"/>
      <c r="M306" s="175"/>
      <c r="N306" s="175"/>
      <c r="O306" s="175"/>
      <c r="P306" s="175"/>
      <c r="Q306" s="175"/>
      <c r="R306" s="175"/>
      <c r="S306" s="53"/>
    </row>
    <row r="307" spans="1:19">
      <c r="A307" s="52"/>
      <c r="B307" s="175"/>
      <c r="C307" s="175"/>
      <c r="D307" s="175"/>
      <c r="E307" s="175"/>
      <c r="F307" s="175"/>
      <c r="G307" s="175"/>
      <c r="H307" s="175"/>
      <c r="I307" s="175"/>
      <c r="J307" s="175"/>
      <c r="K307" s="175"/>
      <c r="L307" s="175"/>
      <c r="M307" s="175"/>
      <c r="N307" s="175"/>
      <c r="O307" s="175"/>
      <c r="P307" s="175"/>
      <c r="Q307" s="175"/>
      <c r="R307" s="175"/>
      <c r="S307" s="53"/>
    </row>
    <row r="308" spans="1:19">
      <c r="A308" s="52"/>
      <c r="B308" s="175"/>
      <c r="C308" s="175"/>
      <c r="D308" s="175"/>
      <c r="E308" s="175"/>
      <c r="F308" s="175"/>
      <c r="G308" s="175"/>
      <c r="H308" s="175"/>
      <c r="I308" s="175"/>
      <c r="J308" s="175"/>
      <c r="K308" s="175"/>
      <c r="L308" s="175"/>
      <c r="M308" s="175"/>
      <c r="N308" s="175"/>
      <c r="O308" s="175"/>
      <c r="P308" s="175"/>
      <c r="Q308" s="175"/>
      <c r="R308" s="175"/>
      <c r="S308" s="53"/>
    </row>
    <row r="309" spans="1:19">
      <c r="A309" s="52"/>
      <c r="B309" s="175"/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53"/>
    </row>
    <row r="310" spans="1:19">
      <c r="A310" s="52"/>
      <c r="B310" s="175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53"/>
    </row>
    <row r="311" spans="1:19">
      <c r="A311" s="52"/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53"/>
    </row>
    <row r="312" spans="1:19">
      <c r="A312" s="52"/>
      <c r="B312" s="175"/>
      <c r="C312" s="175"/>
      <c r="D312" s="175"/>
      <c r="E312" s="175"/>
      <c r="F312" s="175"/>
      <c r="G312" s="175"/>
      <c r="H312" s="175"/>
      <c r="I312" s="175"/>
      <c r="J312" s="175"/>
      <c r="K312" s="175"/>
      <c r="L312" s="175"/>
      <c r="M312" s="175"/>
      <c r="N312" s="175"/>
      <c r="O312" s="175"/>
      <c r="P312" s="175"/>
      <c r="Q312" s="175"/>
      <c r="R312" s="175"/>
      <c r="S312" s="53"/>
    </row>
    <row r="313" spans="1:19">
      <c r="A313" s="52"/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53"/>
    </row>
    <row r="314" spans="1:19">
      <c r="A314" s="52"/>
      <c r="B314" s="175"/>
      <c r="C314" s="175"/>
      <c r="D314" s="175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53"/>
    </row>
    <row r="315" spans="1:19">
      <c r="A315" s="52"/>
      <c r="B315" s="175"/>
      <c r="C315" s="175"/>
      <c r="D315" s="175"/>
      <c r="E315" s="175"/>
      <c r="F315" s="175"/>
      <c r="G315" s="175"/>
      <c r="H315" s="175"/>
      <c r="I315" s="175"/>
      <c r="J315" s="175"/>
      <c r="K315" s="175"/>
      <c r="L315" s="175"/>
      <c r="M315" s="175"/>
      <c r="N315" s="175"/>
      <c r="O315" s="175"/>
      <c r="P315" s="175"/>
      <c r="Q315" s="175"/>
      <c r="R315" s="175"/>
      <c r="S315" s="53"/>
    </row>
    <row r="316" spans="1:19">
      <c r="A316" s="52"/>
      <c r="B316" s="175"/>
      <c r="C316" s="175"/>
      <c r="D316" s="175"/>
      <c r="E316" s="175"/>
      <c r="F316" s="175"/>
      <c r="G316" s="175"/>
      <c r="H316" s="175"/>
      <c r="I316" s="175"/>
      <c r="J316" s="175"/>
      <c r="K316" s="175"/>
      <c r="L316" s="175"/>
      <c r="M316" s="175"/>
      <c r="N316" s="175"/>
      <c r="O316" s="175"/>
      <c r="P316" s="175"/>
      <c r="Q316" s="175"/>
      <c r="R316" s="175"/>
      <c r="S316" s="53"/>
    </row>
    <row r="317" spans="1:19">
      <c r="A317" s="52"/>
      <c r="B317" s="175"/>
      <c r="C317" s="175"/>
      <c r="D317" s="175"/>
      <c r="E317" s="175"/>
      <c r="F317" s="175"/>
      <c r="G317" s="175"/>
      <c r="H317" s="175"/>
      <c r="I317" s="175"/>
      <c r="J317" s="175"/>
      <c r="K317" s="175"/>
      <c r="L317" s="175"/>
      <c r="M317" s="175"/>
      <c r="N317" s="175"/>
      <c r="O317" s="175"/>
      <c r="P317" s="175"/>
      <c r="Q317" s="175"/>
      <c r="R317" s="175"/>
      <c r="S317" s="53"/>
    </row>
    <row r="318" spans="1:19">
      <c r="A318" s="52"/>
      <c r="B318" s="175"/>
      <c r="C318" s="175"/>
      <c r="D318" s="175"/>
      <c r="E318" s="175"/>
      <c r="F318" s="175"/>
      <c r="G318" s="175"/>
      <c r="H318" s="175"/>
      <c r="I318" s="175"/>
      <c r="J318" s="175"/>
      <c r="K318" s="175"/>
      <c r="L318" s="175"/>
      <c r="M318" s="175"/>
      <c r="N318" s="175"/>
      <c r="O318" s="175"/>
      <c r="P318" s="175"/>
      <c r="Q318" s="175"/>
      <c r="R318" s="175"/>
      <c r="S318" s="53"/>
    </row>
    <row r="319" spans="1:19">
      <c r="A319" s="625"/>
      <c r="B319" s="626"/>
      <c r="C319" s="626"/>
      <c r="D319" s="626"/>
      <c r="E319" s="626"/>
      <c r="F319" s="626"/>
      <c r="G319" s="626"/>
      <c r="H319" s="626"/>
      <c r="I319" s="626"/>
      <c r="J319" s="626"/>
      <c r="K319" s="626"/>
      <c r="L319" s="626"/>
      <c r="M319" s="626"/>
      <c r="N319" s="626"/>
      <c r="O319" s="626"/>
      <c r="P319" s="626"/>
      <c r="Q319" s="626"/>
      <c r="R319" s="626"/>
      <c r="S319" s="626"/>
    </row>
    <row r="327" spans="8:12">
      <c r="L327" s="122"/>
    </row>
    <row r="331" spans="8:12">
      <c r="H331" s="122"/>
      <c r="I331" s="122"/>
    </row>
  </sheetData>
  <mergeCells count="18">
    <mergeCell ref="C47:E47"/>
    <mergeCell ref="M47:O47"/>
    <mergeCell ref="C74:N74"/>
    <mergeCell ref="C97:N97"/>
    <mergeCell ref="C164:N164"/>
    <mergeCell ref="B1:Q1"/>
    <mergeCell ref="C13:N13"/>
    <mergeCell ref="C14:N14"/>
    <mergeCell ref="C18:N18"/>
    <mergeCell ref="C41:N41"/>
    <mergeCell ref="P41:Q41"/>
    <mergeCell ref="C16:N16"/>
    <mergeCell ref="A319:S319"/>
    <mergeCell ref="B278:R278"/>
    <mergeCell ref="P97:Q97"/>
    <mergeCell ref="C140:N140"/>
    <mergeCell ref="C191:N191"/>
    <mergeCell ref="C216:N216"/>
  </mergeCells>
  <pageMargins left="0.31496062992125984" right="0" top="0.74803149606299213" bottom="0.74803149606299213" header="0.31496062992125984" footer="0.31496062992125984"/>
  <pageSetup paperSize="10001" scale="7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Y85"/>
  <sheetViews>
    <sheetView topLeftCell="C19" workbookViewId="0">
      <selection activeCell="E47" sqref="E47:G47"/>
    </sheetView>
  </sheetViews>
  <sheetFormatPr baseColWidth="10" defaultRowHeight="15"/>
  <cols>
    <col min="1" max="2" width="0" style="122" hidden="1" customWidth="1"/>
    <col min="3" max="4" width="4.5703125" style="122" customWidth="1"/>
    <col min="7" max="7" width="26.42578125" customWidth="1"/>
    <col min="9" max="9" width="14.140625" bestFit="1" customWidth="1"/>
    <col min="10" max="10" width="16.140625" customWidth="1"/>
    <col min="11" max="11" width="3.42578125" customWidth="1"/>
    <col min="12" max="12" width="8.7109375" customWidth="1"/>
    <col min="14" max="14" width="4" customWidth="1"/>
    <col min="16" max="16" width="3.28515625" customWidth="1"/>
    <col min="18" max="18" width="5.7109375" style="497" customWidth="1"/>
    <col min="20" max="20" width="4.42578125" style="497" customWidth="1"/>
    <col min="22" max="22" width="4.5703125" customWidth="1"/>
  </cols>
  <sheetData>
    <row r="1" spans="3:25" s="122" customFormat="1" ht="14.25" customHeight="1">
      <c r="C1" s="27"/>
      <c r="D1" s="27"/>
      <c r="E1" s="27"/>
      <c r="F1" s="27"/>
      <c r="G1" s="27"/>
      <c r="H1" s="27"/>
      <c r="I1" s="27"/>
      <c r="J1" s="27"/>
      <c r="K1" s="27"/>
      <c r="R1" s="497"/>
      <c r="T1" s="497"/>
    </row>
    <row r="2" spans="3:25" s="122" customFormat="1" ht="14.25" customHeight="1">
      <c r="C2" s="27"/>
      <c r="D2" s="176"/>
      <c r="E2" s="176"/>
      <c r="F2" s="176"/>
      <c r="G2" s="176"/>
      <c r="H2" s="176"/>
      <c r="I2" s="176"/>
      <c r="J2" s="176"/>
      <c r="K2" s="2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</row>
    <row r="3" spans="3:25" s="122" customFormat="1" ht="14.25" customHeight="1">
      <c r="C3" s="27"/>
      <c r="D3" s="176"/>
      <c r="E3" s="176"/>
      <c r="F3" s="176"/>
      <c r="G3" s="176"/>
      <c r="H3" s="176"/>
      <c r="I3" s="176"/>
      <c r="J3" s="176"/>
      <c r="K3" s="2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  <c r="Y3" s="497"/>
    </row>
    <row r="4" spans="3:25" s="122" customFormat="1" ht="14.25" customHeight="1">
      <c r="C4" s="27"/>
      <c r="D4" s="176"/>
      <c r="E4" s="176"/>
      <c r="F4" s="176"/>
      <c r="G4" s="176"/>
      <c r="H4" s="176"/>
      <c r="I4" s="176"/>
      <c r="J4" s="176"/>
      <c r="K4" s="2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</row>
    <row r="5" spans="3:25" s="122" customFormat="1" ht="14.25" customHeight="1">
      <c r="C5" s="27"/>
      <c r="D5" s="176"/>
      <c r="E5" s="176"/>
      <c r="F5" s="176"/>
      <c r="G5" s="176"/>
      <c r="H5" s="176"/>
      <c r="I5" s="176"/>
      <c r="J5" s="176"/>
      <c r="K5" s="2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</row>
    <row r="6" spans="3:25" s="122" customFormat="1" ht="14.25" customHeight="1">
      <c r="C6" s="27"/>
      <c r="D6" s="176"/>
      <c r="E6" s="176"/>
      <c r="F6" s="176"/>
      <c r="G6" s="176"/>
      <c r="H6" s="176"/>
      <c r="I6" s="176"/>
      <c r="J6" s="176"/>
      <c r="K6" s="2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</row>
    <row r="7" spans="3:25" s="122" customFormat="1" ht="14.25" customHeight="1">
      <c r="C7" s="27"/>
      <c r="D7" s="176"/>
      <c r="E7" s="176"/>
      <c r="F7" s="176"/>
      <c r="G7" s="176"/>
      <c r="H7" s="176"/>
      <c r="I7" s="176"/>
      <c r="J7" s="176"/>
      <c r="K7" s="27"/>
      <c r="M7" s="497"/>
      <c r="N7" s="497"/>
      <c r="O7" s="497"/>
      <c r="P7" s="497"/>
      <c r="Q7" s="497"/>
      <c r="R7" s="497"/>
      <c r="S7" s="497"/>
      <c r="T7" s="497"/>
      <c r="U7" s="497"/>
      <c r="V7" s="497"/>
      <c r="W7" s="497"/>
      <c r="X7" s="497"/>
      <c r="Y7" s="497"/>
    </row>
    <row r="8" spans="3:25" s="122" customFormat="1" ht="14.25" customHeight="1">
      <c r="C8" s="27"/>
      <c r="D8" s="176"/>
      <c r="E8" s="176"/>
      <c r="F8" s="176"/>
      <c r="G8" s="176"/>
      <c r="H8" s="176"/>
      <c r="I8" s="176"/>
      <c r="J8" s="176"/>
      <c r="K8" s="27"/>
      <c r="M8" s="497"/>
      <c r="N8" s="497"/>
      <c r="O8" s="497"/>
      <c r="P8" s="497"/>
      <c r="Q8" s="497"/>
      <c r="R8" s="497"/>
      <c r="S8" s="497"/>
      <c r="T8" s="497"/>
      <c r="U8" s="497"/>
      <c r="V8" s="497"/>
      <c r="W8" s="497"/>
      <c r="X8" s="497"/>
      <c r="Y8" s="497"/>
    </row>
    <row r="9" spans="3:25" s="122" customFormat="1" ht="14.25" customHeight="1">
      <c r="C9" s="27"/>
      <c r="D9" s="176"/>
      <c r="E9" s="176"/>
      <c r="F9" s="176"/>
      <c r="G9" s="176"/>
      <c r="H9" s="176"/>
      <c r="I9" s="176"/>
      <c r="J9" s="176"/>
      <c r="K9" s="27"/>
      <c r="M9" s="497"/>
      <c r="N9" s="497"/>
      <c r="O9" s="497"/>
      <c r="P9" s="497"/>
      <c r="Q9" s="497"/>
      <c r="R9" s="497"/>
      <c r="S9" s="497"/>
      <c r="T9" s="497"/>
      <c r="U9" s="497"/>
      <c r="V9" s="497"/>
      <c r="W9" s="497"/>
      <c r="X9" s="497"/>
      <c r="Y9" s="497"/>
    </row>
    <row r="10" spans="3:25" s="122" customFormat="1" ht="14.25" customHeight="1">
      <c r="C10" s="27"/>
      <c r="D10" s="176"/>
      <c r="E10" s="176"/>
      <c r="F10" s="176"/>
      <c r="G10" s="176"/>
      <c r="H10" s="176"/>
      <c r="I10" s="176"/>
      <c r="J10" s="176"/>
      <c r="K10" s="27"/>
      <c r="M10" s="497"/>
      <c r="N10" s="497"/>
      <c r="O10" s="497"/>
      <c r="P10" s="497"/>
      <c r="Q10" s="497"/>
      <c r="R10" s="497"/>
      <c r="S10" s="497"/>
      <c r="T10" s="497"/>
      <c r="U10" s="497"/>
      <c r="V10" s="497"/>
      <c r="W10" s="497"/>
      <c r="X10" s="497"/>
      <c r="Y10" s="497"/>
    </row>
    <row r="11" spans="3:25" s="122" customFormat="1" ht="15.75" thickBot="1">
      <c r="C11" s="27"/>
      <c r="D11" s="176"/>
      <c r="E11" s="176"/>
      <c r="F11" s="176"/>
      <c r="G11" s="176"/>
      <c r="H11" s="176"/>
      <c r="I11" s="176"/>
      <c r="J11" s="176"/>
      <c r="K11" s="27"/>
      <c r="M11" s="497"/>
      <c r="N11" s="497"/>
      <c r="O11" s="497"/>
      <c r="P11" s="497"/>
      <c r="Q11" s="497"/>
      <c r="R11" s="497"/>
      <c r="S11" s="497"/>
      <c r="T11" s="497"/>
      <c r="U11" s="497"/>
      <c r="V11" s="497"/>
      <c r="W11" s="497"/>
      <c r="X11" s="497"/>
      <c r="Y11" s="497"/>
    </row>
    <row r="12" spans="3:25" s="122" customFormat="1" ht="21.75" thickBot="1">
      <c r="C12" s="27"/>
      <c r="D12" s="176"/>
      <c r="E12" s="176"/>
      <c r="F12" s="734" t="s">
        <v>382</v>
      </c>
      <c r="G12" s="735"/>
      <c r="H12" s="735"/>
      <c r="I12" s="736"/>
      <c r="J12" s="176"/>
      <c r="K12" s="27"/>
      <c r="M12" s="497"/>
      <c r="N12" s="497"/>
      <c r="O12" s="497"/>
      <c r="P12" s="497"/>
      <c r="Q12" s="497"/>
      <c r="R12" s="497"/>
      <c r="S12" s="497"/>
      <c r="T12" s="497"/>
      <c r="U12" s="497"/>
      <c r="V12" s="497"/>
      <c r="W12" s="497"/>
      <c r="X12" s="497"/>
      <c r="Y12" s="497"/>
    </row>
    <row r="13" spans="3:25" ht="15.75" thickBot="1">
      <c r="C13" s="27"/>
      <c r="D13" s="176"/>
      <c r="E13" s="176"/>
      <c r="F13" s="176"/>
      <c r="G13" s="176"/>
      <c r="H13" s="176"/>
      <c r="I13" s="176"/>
      <c r="J13" s="176"/>
      <c r="K13" s="27"/>
      <c r="M13" s="497"/>
      <c r="N13" s="497"/>
      <c r="O13" s="497"/>
      <c r="P13" s="497"/>
      <c r="Q13" s="497"/>
      <c r="S13" s="497"/>
      <c r="U13" s="497"/>
      <c r="V13" s="497"/>
      <c r="W13" s="497"/>
      <c r="X13" s="497"/>
      <c r="Y13" s="497"/>
    </row>
    <row r="14" spans="3:25" ht="15.75" thickBot="1">
      <c r="C14" s="27"/>
      <c r="D14" s="176"/>
      <c r="E14" s="176"/>
      <c r="F14" s="318" t="s">
        <v>230</v>
      </c>
      <c r="G14" s="319" t="s">
        <v>232</v>
      </c>
      <c r="H14" s="318" t="s">
        <v>231</v>
      </c>
      <c r="I14" s="130" t="s">
        <v>229</v>
      </c>
      <c r="J14" s="176"/>
      <c r="K14" s="27"/>
      <c r="M14" s="497"/>
      <c r="N14" s="497"/>
      <c r="O14" s="497"/>
      <c r="P14" s="497"/>
      <c r="Q14" s="497"/>
      <c r="S14" s="497"/>
      <c r="U14" s="497"/>
      <c r="V14" s="497"/>
      <c r="W14" s="497"/>
      <c r="X14" s="497"/>
      <c r="Y14" s="497"/>
    </row>
    <row r="15" spans="3:25">
      <c r="C15" s="27"/>
      <c r="D15" s="176"/>
      <c r="E15" s="176"/>
      <c r="F15" s="320" t="s">
        <v>126</v>
      </c>
      <c r="G15" s="323">
        <v>49</v>
      </c>
      <c r="H15" s="324">
        <v>7886.5</v>
      </c>
      <c r="I15" s="325">
        <f>SUM(H15)</f>
        <v>7886.5</v>
      </c>
      <c r="J15" s="176"/>
      <c r="K15" s="27"/>
      <c r="M15" s="497"/>
      <c r="N15" s="497"/>
      <c r="O15" s="497"/>
      <c r="P15" s="497"/>
      <c r="Q15" s="497"/>
      <c r="S15" s="497"/>
      <c r="U15" s="497"/>
      <c r="V15" s="497"/>
      <c r="W15" s="497"/>
      <c r="X15" s="497"/>
      <c r="Y15" s="497"/>
    </row>
    <row r="16" spans="3:25">
      <c r="C16" s="27"/>
      <c r="D16" s="176"/>
      <c r="E16" s="176"/>
      <c r="F16" s="321" t="s">
        <v>127</v>
      </c>
      <c r="G16" s="326">
        <v>57</v>
      </c>
      <c r="H16" s="327">
        <v>8531</v>
      </c>
      <c r="I16" s="508">
        <f>+I15+H16</f>
        <v>16417.5</v>
      </c>
      <c r="J16" s="176"/>
      <c r="K16" s="27"/>
      <c r="M16" s="497"/>
      <c r="N16" s="497"/>
      <c r="O16" s="497"/>
      <c r="P16" s="497"/>
      <c r="Q16" s="497"/>
      <c r="S16" s="497"/>
      <c r="U16" s="497"/>
      <c r="V16" s="497"/>
      <c r="W16" s="497"/>
      <c r="X16" s="497"/>
      <c r="Y16" s="497"/>
    </row>
    <row r="17" spans="3:25">
      <c r="C17" s="27"/>
      <c r="D17" s="176"/>
      <c r="E17" s="176"/>
      <c r="F17" s="321" t="s">
        <v>128</v>
      </c>
      <c r="G17" s="326">
        <f>+'ACUM-MARZO'!B220</f>
        <v>53</v>
      </c>
      <c r="H17" s="327">
        <f>+'ACUM-MARZO'!B223</f>
        <v>10932.5</v>
      </c>
      <c r="I17" s="508">
        <f t="shared" ref="I17:I20" si="0">+I16+H17</f>
        <v>27350</v>
      </c>
      <c r="J17" s="176"/>
      <c r="K17" s="27"/>
      <c r="M17" s="497"/>
      <c r="N17" s="497"/>
      <c r="O17" s="497"/>
      <c r="P17" s="497"/>
      <c r="Q17" s="497"/>
      <c r="S17" s="497"/>
      <c r="U17" s="497"/>
      <c r="V17" s="497"/>
      <c r="W17" s="497"/>
      <c r="X17" s="497"/>
      <c r="Y17" s="497"/>
    </row>
    <row r="18" spans="3:25">
      <c r="C18" s="27"/>
      <c r="D18" s="176"/>
      <c r="E18" s="176"/>
      <c r="F18" s="321" t="s">
        <v>129</v>
      </c>
      <c r="G18" s="326">
        <v>38</v>
      </c>
      <c r="H18" s="327">
        <v>4747</v>
      </c>
      <c r="I18" s="508">
        <f t="shared" si="0"/>
        <v>32097</v>
      </c>
      <c r="J18" s="176"/>
      <c r="K18" s="27"/>
      <c r="M18" s="497"/>
      <c r="N18" s="497"/>
      <c r="O18" s="497"/>
      <c r="P18" s="497"/>
      <c r="Q18" s="497"/>
      <c r="S18" s="497"/>
      <c r="U18" s="497"/>
      <c r="V18" s="497"/>
      <c r="W18" s="497"/>
      <c r="X18" s="497"/>
      <c r="Y18" s="497"/>
    </row>
    <row r="19" spans="3:25">
      <c r="C19" s="27"/>
      <c r="D19" s="176"/>
      <c r="E19" s="176"/>
      <c r="F19" s="321" t="s">
        <v>130</v>
      </c>
      <c r="G19" s="326">
        <v>33</v>
      </c>
      <c r="H19" s="327">
        <v>7332</v>
      </c>
      <c r="I19" s="508">
        <f t="shared" si="0"/>
        <v>39429</v>
      </c>
      <c r="J19" s="176"/>
      <c r="K19" s="27"/>
      <c r="M19" s="497"/>
      <c r="N19" s="497"/>
      <c r="O19" s="497"/>
      <c r="P19" s="497"/>
      <c r="Q19" s="497"/>
      <c r="S19" s="497"/>
      <c r="U19" s="497"/>
      <c r="V19" s="497"/>
      <c r="W19" s="497"/>
      <c r="X19" s="497"/>
      <c r="Y19" s="497"/>
    </row>
    <row r="20" spans="3:25">
      <c r="C20" s="27"/>
      <c r="D20" s="176"/>
      <c r="E20" s="176"/>
      <c r="F20" s="321" t="s">
        <v>131</v>
      </c>
      <c r="G20" s="326">
        <v>69</v>
      </c>
      <c r="H20" s="327">
        <v>12633.5</v>
      </c>
      <c r="I20" s="508">
        <f t="shared" si="0"/>
        <v>52062.5</v>
      </c>
      <c r="J20" s="176"/>
      <c r="K20" s="27"/>
      <c r="M20" s="497"/>
      <c r="N20" s="497"/>
      <c r="O20" s="497"/>
      <c r="P20" s="497"/>
      <c r="Q20" s="497"/>
      <c r="S20" s="497"/>
      <c r="U20" s="497"/>
      <c r="V20" s="497"/>
      <c r="W20" s="497"/>
      <c r="X20" s="497"/>
      <c r="Y20" s="497"/>
    </row>
    <row r="21" spans="3:25">
      <c r="C21" s="27"/>
      <c r="D21" s="176"/>
      <c r="E21" s="176"/>
      <c r="F21" s="321" t="s">
        <v>132</v>
      </c>
      <c r="G21" s="326"/>
      <c r="H21" s="327"/>
      <c r="I21" s="501"/>
      <c r="J21" s="176"/>
      <c r="K21" s="27"/>
      <c r="L21" s="122"/>
      <c r="M21" s="497"/>
      <c r="N21" s="497"/>
      <c r="O21" s="497"/>
      <c r="P21" s="497"/>
      <c r="Q21" s="497"/>
      <c r="S21" s="497"/>
      <c r="U21" s="497"/>
      <c r="V21" s="497"/>
      <c r="W21" s="497"/>
      <c r="X21" s="497"/>
      <c r="Y21" s="497"/>
    </row>
    <row r="22" spans="3:25">
      <c r="C22" s="27"/>
      <c r="D22" s="176"/>
      <c r="E22" s="176"/>
      <c r="F22" s="321" t="s">
        <v>133</v>
      </c>
      <c r="G22" s="326"/>
      <c r="H22" s="327"/>
      <c r="I22" s="501"/>
      <c r="J22" s="176"/>
      <c r="K22" s="27"/>
      <c r="M22" s="497"/>
      <c r="N22" s="497"/>
      <c r="O22" s="497"/>
      <c r="P22" s="497"/>
      <c r="Q22" s="497"/>
      <c r="S22" s="497"/>
      <c r="U22" s="497"/>
      <c r="V22" s="497"/>
      <c r="W22" s="497"/>
      <c r="X22" s="497"/>
      <c r="Y22" s="497"/>
    </row>
    <row r="23" spans="3:25">
      <c r="C23" s="27"/>
      <c r="D23" s="176"/>
      <c r="E23" s="176"/>
      <c r="F23" s="321" t="s">
        <v>134</v>
      </c>
      <c r="G23" s="326"/>
      <c r="H23" s="327"/>
      <c r="I23" s="501"/>
      <c r="J23" s="176"/>
      <c r="K23" s="27"/>
      <c r="M23" s="497"/>
      <c r="N23" s="497"/>
      <c r="O23" s="497"/>
      <c r="P23" s="497"/>
      <c r="Q23" s="497"/>
      <c r="S23" s="497"/>
      <c r="U23" s="497"/>
      <c r="V23" s="497"/>
      <c r="W23" s="497"/>
      <c r="X23" s="497"/>
      <c r="Y23" s="497"/>
    </row>
    <row r="24" spans="3:25">
      <c r="C24" s="27"/>
      <c r="D24" s="176"/>
      <c r="E24" s="176"/>
      <c r="F24" s="321" t="s">
        <v>135</v>
      </c>
      <c r="G24" s="326"/>
      <c r="H24" s="327"/>
      <c r="I24" s="501"/>
      <c r="J24" s="176"/>
      <c r="K24" s="27"/>
      <c r="M24" s="497"/>
      <c r="N24" s="497"/>
      <c r="O24" s="497"/>
      <c r="P24" s="497"/>
      <c r="Q24" s="497"/>
      <c r="S24" s="497"/>
      <c r="U24" s="497"/>
      <c r="V24" s="497"/>
      <c r="W24" s="497"/>
      <c r="X24" s="497"/>
      <c r="Y24" s="497"/>
    </row>
    <row r="25" spans="3:25">
      <c r="C25" s="27"/>
      <c r="D25" s="176"/>
      <c r="E25" s="176"/>
      <c r="F25" s="321" t="s">
        <v>136</v>
      </c>
      <c r="G25" s="326"/>
      <c r="H25" s="327"/>
      <c r="I25" s="501"/>
      <c r="J25" s="176"/>
      <c r="K25" s="27"/>
      <c r="M25" s="497"/>
      <c r="N25" s="497"/>
      <c r="O25" s="497"/>
      <c r="P25" s="497"/>
      <c r="Q25" s="497"/>
      <c r="S25" s="497"/>
      <c r="U25" s="497"/>
      <c r="V25" s="497"/>
      <c r="W25" s="497"/>
      <c r="X25" s="497"/>
      <c r="Y25" s="497"/>
    </row>
    <row r="26" spans="3:25" ht="15.75" thickBot="1">
      <c r="C26" s="27"/>
      <c r="D26" s="176"/>
      <c r="E26" s="176"/>
      <c r="F26" s="322" t="s">
        <v>137</v>
      </c>
      <c r="G26" s="457"/>
      <c r="H26" s="328"/>
      <c r="I26" s="501"/>
      <c r="J26" s="176"/>
      <c r="K26" s="27"/>
      <c r="M26" s="497"/>
      <c r="N26" s="497"/>
      <c r="O26" s="497"/>
      <c r="P26" s="497"/>
      <c r="Q26" s="497"/>
      <c r="S26" s="497"/>
      <c r="U26" s="497"/>
      <c r="V26" s="497"/>
      <c r="W26" s="497"/>
      <c r="X26" s="497"/>
      <c r="Y26" s="497"/>
    </row>
    <row r="27" spans="3:25" ht="15.75" thickBot="1">
      <c r="C27" s="27"/>
      <c r="D27" s="176"/>
      <c r="E27" s="176"/>
      <c r="F27" s="176"/>
      <c r="G27" s="176"/>
      <c r="H27" s="176"/>
      <c r="I27" s="176"/>
      <c r="J27" s="176"/>
      <c r="K27" s="27"/>
      <c r="M27" s="497"/>
      <c r="N27" s="497"/>
      <c r="O27" s="497"/>
      <c r="P27" s="497"/>
      <c r="Q27" s="497"/>
      <c r="S27" s="497"/>
      <c r="U27" s="497"/>
      <c r="V27" s="497"/>
      <c r="W27" s="497"/>
      <c r="X27" s="497"/>
      <c r="Y27" s="497"/>
    </row>
    <row r="28" spans="3:25" ht="19.5" thickBot="1">
      <c r="C28" s="27"/>
      <c r="D28" s="176"/>
      <c r="E28" s="176"/>
      <c r="F28" s="176"/>
      <c r="G28" s="330">
        <f>SUM(G15:G27)</f>
        <v>299</v>
      </c>
      <c r="H28" s="176"/>
      <c r="I28" s="329">
        <f>+H15+H16+H17+H18+H19+H20+H21+H22+H23+H24+H25+H26</f>
        <v>52062.5</v>
      </c>
      <c r="J28" s="176"/>
      <c r="K28" s="27"/>
      <c r="M28" s="497"/>
      <c r="N28" s="497"/>
      <c r="O28" s="497"/>
      <c r="P28" s="497"/>
      <c r="Q28" s="497"/>
      <c r="S28" s="497"/>
      <c r="U28" s="497"/>
      <c r="V28" s="497"/>
      <c r="W28" s="497"/>
      <c r="X28" s="497"/>
      <c r="Y28" s="497"/>
    </row>
    <row r="29" spans="3:25" s="497" customFormat="1">
      <c r="C29" s="27"/>
      <c r="D29" s="176"/>
      <c r="E29" s="176"/>
      <c r="F29" s="176"/>
      <c r="G29" s="176"/>
      <c r="H29" s="176"/>
      <c r="I29" s="176"/>
      <c r="J29" s="176"/>
      <c r="K29" s="27"/>
    </row>
    <row r="30" spans="3:25" s="122" customFormat="1" ht="15.75" thickBot="1">
      <c r="C30" s="27"/>
      <c r="D30" s="176"/>
      <c r="E30" s="176"/>
      <c r="F30" s="176"/>
      <c r="G30" s="176"/>
      <c r="H30" s="176"/>
      <c r="I30" s="176"/>
      <c r="J30" s="176"/>
      <c r="K30" s="27"/>
      <c r="M30" s="497"/>
      <c r="N30" s="497"/>
      <c r="O30" s="497"/>
      <c r="P30" s="497"/>
      <c r="Q30" s="497"/>
      <c r="R30" s="497"/>
      <c r="S30" s="497"/>
      <c r="T30" s="497"/>
      <c r="U30" s="497"/>
      <c r="V30" s="497"/>
      <c r="W30" s="497"/>
      <c r="X30" s="497"/>
      <c r="Y30" s="497"/>
    </row>
    <row r="31" spans="3:25" ht="23.25" customHeight="1" thickBot="1">
      <c r="C31" s="27"/>
      <c r="D31" s="176"/>
      <c r="E31" s="176"/>
      <c r="F31" s="734" t="s">
        <v>232</v>
      </c>
      <c r="G31" s="735"/>
      <c r="H31" s="735"/>
      <c r="I31" s="736"/>
      <c r="J31" s="176"/>
      <c r="K31" s="27"/>
      <c r="M31" s="497"/>
      <c r="N31" s="497"/>
      <c r="O31" s="497"/>
      <c r="P31" s="497"/>
      <c r="Q31" s="497"/>
      <c r="S31" s="497"/>
      <c r="U31" s="497"/>
      <c r="V31" s="497"/>
      <c r="W31" s="497"/>
      <c r="X31" s="497"/>
      <c r="Y31" s="497"/>
    </row>
    <row r="32" spans="3:25" s="497" customFormat="1" ht="23.25" customHeight="1">
      <c r="C32" s="27"/>
      <c r="D32" s="176"/>
      <c r="E32" s="176"/>
      <c r="F32" s="176"/>
      <c r="G32" s="176"/>
      <c r="H32" s="176"/>
      <c r="I32" s="176"/>
      <c r="J32" s="176"/>
      <c r="K32" s="27"/>
    </row>
    <row r="33" spans="3:25">
      <c r="C33" s="27"/>
      <c r="D33" s="176"/>
      <c r="E33" s="176"/>
      <c r="F33" s="176"/>
      <c r="G33" s="176"/>
      <c r="H33" s="176"/>
      <c r="I33" s="176"/>
      <c r="J33" s="176"/>
      <c r="K33" s="27"/>
      <c r="M33" s="497"/>
      <c r="N33" s="497"/>
      <c r="O33" s="497"/>
      <c r="P33" s="497"/>
      <c r="Q33" s="497"/>
      <c r="S33" s="497"/>
      <c r="U33" s="497"/>
      <c r="V33" s="497"/>
      <c r="W33" s="497"/>
      <c r="X33" s="497"/>
      <c r="Y33" s="497"/>
    </row>
    <row r="34" spans="3:25">
      <c r="C34" s="27"/>
      <c r="D34" s="176"/>
      <c r="E34" s="176"/>
      <c r="F34" s="176"/>
      <c r="G34" s="176"/>
      <c r="H34" s="176"/>
      <c r="I34" s="176"/>
      <c r="J34" s="176"/>
      <c r="K34" s="27"/>
      <c r="M34" s="497"/>
      <c r="N34" s="497"/>
      <c r="O34" s="497"/>
      <c r="P34" s="497"/>
      <c r="Q34" s="497"/>
      <c r="S34" s="497"/>
      <c r="U34" s="497"/>
      <c r="V34" s="497"/>
      <c r="W34" s="497"/>
      <c r="X34" s="497"/>
      <c r="Y34" s="497"/>
    </row>
    <row r="35" spans="3:25">
      <c r="C35" s="27"/>
      <c r="D35" s="176"/>
      <c r="E35" s="176"/>
      <c r="F35" s="176"/>
      <c r="G35" s="176"/>
      <c r="H35" s="176"/>
      <c r="I35" s="176"/>
      <c r="J35" s="176"/>
      <c r="K35" s="27"/>
      <c r="M35" s="497"/>
      <c r="N35" s="497"/>
      <c r="O35" s="497"/>
      <c r="P35" s="497"/>
      <c r="Q35" s="497"/>
      <c r="S35" s="497"/>
      <c r="U35" s="497"/>
      <c r="V35" s="497"/>
      <c r="W35" s="497"/>
      <c r="X35" s="497"/>
      <c r="Y35" s="497"/>
    </row>
    <row r="36" spans="3:25">
      <c r="C36" s="27"/>
      <c r="D36" s="176"/>
      <c r="E36" s="176"/>
      <c r="F36" s="176"/>
      <c r="G36" s="176"/>
      <c r="H36" s="176"/>
      <c r="I36" s="176"/>
      <c r="J36" s="176"/>
      <c r="K36" s="27"/>
      <c r="M36" s="497"/>
      <c r="N36" s="497"/>
      <c r="O36" s="497"/>
      <c r="P36" s="497"/>
      <c r="Q36" s="497"/>
      <c r="S36" s="497"/>
      <c r="U36" s="497"/>
      <c r="V36" s="497"/>
      <c r="W36" s="497"/>
      <c r="X36" s="497"/>
      <c r="Y36" s="497"/>
    </row>
    <row r="37" spans="3:25">
      <c r="C37" s="27"/>
      <c r="D37" s="176"/>
      <c r="E37" s="176"/>
      <c r="J37" s="176"/>
      <c r="K37" s="27"/>
      <c r="M37" s="497"/>
      <c r="N37" s="497"/>
      <c r="O37" s="497"/>
      <c r="P37" s="497"/>
      <c r="Q37" s="497"/>
      <c r="S37" s="497"/>
      <c r="U37" s="497"/>
      <c r="V37" s="497"/>
      <c r="W37" s="497"/>
      <c r="X37" s="497"/>
      <c r="Y37" s="497"/>
    </row>
    <row r="38" spans="3:25">
      <c r="C38" s="27"/>
      <c r="D38" s="176"/>
      <c r="E38" s="176"/>
      <c r="J38" s="176"/>
      <c r="K38" s="27"/>
      <c r="M38" s="497"/>
      <c r="N38" s="497"/>
      <c r="O38" s="497"/>
      <c r="P38" s="497"/>
      <c r="Q38" s="497"/>
      <c r="S38" s="497"/>
      <c r="U38" s="497"/>
      <c r="V38" s="497"/>
      <c r="W38" s="497"/>
      <c r="X38" s="497"/>
      <c r="Y38" s="497"/>
    </row>
    <row r="39" spans="3:25">
      <c r="C39" s="27"/>
      <c r="D39" s="176"/>
      <c r="E39" s="176"/>
      <c r="J39" s="176"/>
      <c r="K39" s="27"/>
      <c r="M39" s="497"/>
      <c r="N39" s="497"/>
      <c r="O39" s="497"/>
      <c r="P39" s="497"/>
      <c r="Q39" s="497"/>
      <c r="S39" s="497"/>
      <c r="U39" s="497"/>
      <c r="V39" s="497"/>
      <c r="W39" s="497"/>
      <c r="X39" s="497"/>
      <c r="Y39" s="497"/>
    </row>
    <row r="40" spans="3:25">
      <c r="C40" s="27"/>
      <c r="D40" s="176"/>
      <c r="E40" s="176"/>
      <c r="J40" s="176"/>
      <c r="K40" s="27"/>
      <c r="M40" s="497"/>
      <c r="N40" s="497"/>
      <c r="O40" s="497"/>
      <c r="P40" s="497"/>
      <c r="Q40" s="497"/>
      <c r="S40" s="497"/>
      <c r="U40" s="497"/>
      <c r="V40" s="497"/>
      <c r="W40" s="497"/>
      <c r="X40" s="497"/>
      <c r="Y40" s="497"/>
    </row>
    <row r="41" spans="3:25">
      <c r="C41" s="27"/>
      <c r="D41" s="176"/>
      <c r="E41" s="176"/>
      <c r="J41" s="176"/>
      <c r="K41" s="27"/>
      <c r="M41" s="497"/>
      <c r="N41" s="497"/>
      <c r="O41" s="497"/>
      <c r="P41" s="497"/>
      <c r="Q41" s="497"/>
      <c r="S41" s="497"/>
      <c r="U41" s="497"/>
      <c r="V41" s="497"/>
      <c r="W41" s="497"/>
      <c r="X41" s="497"/>
      <c r="Y41" s="497"/>
    </row>
    <row r="42" spans="3:25">
      <c r="C42" s="27"/>
      <c r="D42" s="176"/>
      <c r="E42" s="176"/>
      <c r="J42" s="176"/>
      <c r="K42" s="27"/>
      <c r="M42" s="497"/>
      <c r="N42" s="497"/>
      <c r="O42" s="497"/>
      <c r="P42" s="497"/>
      <c r="Q42" s="497"/>
      <c r="S42" s="497"/>
      <c r="U42" s="497"/>
      <c r="V42" s="497"/>
      <c r="W42" s="497"/>
      <c r="X42" s="497"/>
      <c r="Y42" s="497"/>
    </row>
    <row r="43" spans="3:25">
      <c r="C43" s="27"/>
      <c r="D43" s="176"/>
      <c r="E43" s="176"/>
      <c r="J43" s="176"/>
      <c r="K43" s="27"/>
      <c r="M43" s="497"/>
      <c r="N43" s="497"/>
      <c r="O43" s="497"/>
      <c r="P43" s="497"/>
      <c r="Q43" s="497"/>
      <c r="S43" s="497"/>
      <c r="U43" s="497"/>
      <c r="V43" s="497"/>
      <c r="W43" s="497"/>
      <c r="X43" s="497"/>
      <c r="Y43" s="497"/>
    </row>
    <row r="44" spans="3:25">
      <c r="C44" s="27"/>
      <c r="D44" s="176"/>
      <c r="E44" s="176"/>
      <c r="J44" s="176"/>
      <c r="K44" s="27"/>
      <c r="M44" s="497"/>
      <c r="N44" s="497"/>
      <c r="O44" s="497"/>
      <c r="P44" s="497"/>
      <c r="Q44" s="497"/>
      <c r="S44" s="497"/>
      <c r="U44" s="497"/>
      <c r="V44" s="497"/>
      <c r="W44" s="497"/>
      <c r="X44" s="497"/>
      <c r="Y44" s="497"/>
    </row>
    <row r="45" spans="3:25">
      <c r="C45" s="27"/>
      <c r="D45" s="176"/>
      <c r="E45" s="176"/>
      <c r="J45" s="176"/>
      <c r="K45" s="27"/>
      <c r="M45" s="497"/>
      <c r="N45" s="497"/>
      <c r="O45" s="497"/>
      <c r="P45" s="497"/>
      <c r="Q45" s="497"/>
      <c r="S45" s="497"/>
      <c r="U45" s="497"/>
      <c r="V45" s="497"/>
      <c r="W45" s="497"/>
      <c r="X45" s="497"/>
      <c r="Y45" s="497"/>
    </row>
    <row r="46" spans="3:25">
      <c r="C46" s="27"/>
      <c r="D46" s="176"/>
      <c r="E46" s="176"/>
      <c r="J46" s="176"/>
      <c r="K46" s="27"/>
      <c r="M46" s="497"/>
      <c r="N46" s="497"/>
      <c r="O46" s="497"/>
      <c r="P46" s="497"/>
      <c r="Q46" s="497"/>
      <c r="S46" s="497"/>
      <c r="U46" s="497"/>
      <c r="V46" s="497"/>
      <c r="W46" s="497"/>
      <c r="X46" s="497"/>
      <c r="Y46" s="497"/>
    </row>
    <row r="47" spans="3:25">
      <c r="C47" s="27"/>
      <c r="D47" s="176"/>
      <c r="E47" s="176"/>
      <c r="J47" s="176"/>
      <c r="K47" s="27"/>
      <c r="M47" s="497"/>
      <c r="N47" s="497"/>
      <c r="O47" s="497"/>
      <c r="P47" s="497"/>
      <c r="Q47" s="497"/>
      <c r="S47" s="497"/>
      <c r="U47" s="497"/>
      <c r="V47" s="497"/>
      <c r="W47" s="497"/>
      <c r="X47" s="497"/>
      <c r="Y47" s="497"/>
    </row>
    <row r="48" spans="3:25">
      <c r="C48" s="27"/>
      <c r="D48" s="176"/>
      <c r="E48" s="176"/>
      <c r="F48" s="176"/>
      <c r="G48" s="176"/>
      <c r="H48" s="176"/>
      <c r="I48" s="176"/>
      <c r="J48" s="176"/>
      <c r="K48" s="27"/>
      <c r="M48" s="497"/>
      <c r="N48" s="497"/>
      <c r="O48" s="497"/>
      <c r="P48" s="497"/>
      <c r="Q48" s="497"/>
      <c r="S48" s="497"/>
      <c r="U48" s="497"/>
      <c r="V48" s="497"/>
      <c r="W48" s="497"/>
      <c r="X48" s="497"/>
      <c r="Y48" s="497"/>
    </row>
    <row r="49" spans="3:25">
      <c r="C49" s="27"/>
      <c r="D49" s="176"/>
      <c r="E49" s="176"/>
      <c r="F49" s="176"/>
      <c r="G49" s="176"/>
      <c r="H49" s="176"/>
      <c r="I49" s="176"/>
      <c r="J49" s="176"/>
      <c r="K49" s="27"/>
      <c r="M49" s="497"/>
      <c r="N49" s="497"/>
      <c r="O49" s="497"/>
      <c r="P49" s="497"/>
      <c r="Q49" s="497"/>
      <c r="S49" s="497"/>
      <c r="U49" s="497"/>
      <c r="V49" s="497"/>
      <c r="W49" s="497"/>
      <c r="X49" s="497"/>
      <c r="Y49" s="497"/>
    </row>
    <row r="50" spans="3:25">
      <c r="C50" s="27"/>
      <c r="D50" s="176"/>
      <c r="E50" s="176"/>
      <c r="F50" s="176"/>
      <c r="G50" s="176"/>
      <c r="H50" s="176"/>
      <c r="I50" s="176"/>
      <c r="J50" s="176"/>
      <c r="K50" s="27"/>
      <c r="M50" s="497"/>
      <c r="N50" s="497"/>
      <c r="O50" s="497"/>
      <c r="P50" s="497"/>
      <c r="Q50" s="497"/>
      <c r="S50" s="497"/>
      <c r="U50" s="497"/>
      <c r="V50" s="497"/>
      <c r="W50" s="497"/>
      <c r="X50" s="497"/>
      <c r="Y50" s="497"/>
    </row>
    <row r="51" spans="3:25">
      <c r="C51" s="27"/>
      <c r="D51" s="176"/>
      <c r="E51" s="176"/>
      <c r="F51" s="176"/>
      <c r="G51" s="176"/>
      <c r="H51" s="176"/>
      <c r="I51" s="176"/>
      <c r="J51" s="176"/>
      <c r="K51" s="27"/>
      <c r="M51" s="497"/>
      <c r="N51" s="497"/>
      <c r="O51" s="497"/>
      <c r="P51" s="497"/>
      <c r="Q51" s="497"/>
      <c r="S51" s="497"/>
      <c r="U51" s="497"/>
      <c r="V51" s="497"/>
      <c r="W51" s="497"/>
      <c r="X51" s="497"/>
      <c r="Y51" s="497"/>
    </row>
    <row r="52" spans="3:25">
      <c r="C52" s="27"/>
      <c r="D52" s="176"/>
      <c r="E52" s="176"/>
      <c r="F52" s="176"/>
      <c r="G52" s="176"/>
      <c r="H52" s="176"/>
      <c r="I52" s="176"/>
      <c r="J52" s="176"/>
      <c r="K52" s="27"/>
      <c r="M52" s="497"/>
      <c r="N52" s="497"/>
      <c r="O52" s="497"/>
      <c r="P52" s="497"/>
      <c r="Q52" s="497"/>
      <c r="S52" s="497"/>
      <c r="U52" s="497"/>
      <c r="V52" s="497"/>
      <c r="W52" s="497"/>
      <c r="X52" s="497"/>
      <c r="Y52" s="497"/>
    </row>
    <row r="53" spans="3:25">
      <c r="C53" s="27"/>
      <c r="D53" s="176"/>
      <c r="E53" s="176"/>
      <c r="F53" s="176"/>
      <c r="G53" s="176"/>
      <c r="H53" s="176"/>
      <c r="I53" s="176"/>
      <c r="J53" s="176"/>
      <c r="K53" s="27"/>
      <c r="M53" s="497"/>
      <c r="N53" s="497"/>
      <c r="O53" s="497"/>
      <c r="P53" s="497"/>
      <c r="Q53" s="497"/>
      <c r="S53" s="497"/>
      <c r="U53" s="497"/>
      <c r="V53" s="497"/>
      <c r="W53" s="497"/>
      <c r="X53" s="497"/>
      <c r="Y53" s="497"/>
    </row>
    <row r="54" spans="3:25">
      <c r="C54" s="27"/>
      <c r="D54" s="27"/>
      <c r="E54" s="27"/>
      <c r="F54" s="27"/>
      <c r="G54" s="27"/>
      <c r="H54" s="27"/>
      <c r="I54" s="27"/>
      <c r="J54" s="27"/>
      <c r="K54" s="27"/>
      <c r="M54" s="497"/>
      <c r="N54" s="497"/>
      <c r="O54" s="497"/>
      <c r="P54" s="497"/>
      <c r="Q54" s="497"/>
      <c r="S54" s="497"/>
      <c r="U54" s="497"/>
      <c r="V54" s="497"/>
      <c r="W54" s="497"/>
      <c r="X54" s="497"/>
      <c r="Y54" s="497"/>
    </row>
    <row r="55" spans="3:25">
      <c r="M55" s="497"/>
      <c r="N55" s="497"/>
      <c r="O55" s="497"/>
      <c r="P55" s="497"/>
      <c r="Q55" s="497"/>
      <c r="S55" s="497"/>
      <c r="U55" s="497"/>
      <c r="V55" s="497"/>
      <c r="W55" s="497"/>
      <c r="X55" s="497"/>
      <c r="Y55" s="497"/>
    </row>
    <row r="56" spans="3:25">
      <c r="M56" s="497"/>
      <c r="N56" s="497"/>
      <c r="O56" s="497"/>
      <c r="P56" s="497"/>
      <c r="Q56" s="497"/>
      <c r="S56" s="497"/>
      <c r="U56" s="497"/>
      <c r="V56" s="497"/>
      <c r="W56" s="497"/>
      <c r="X56" s="497"/>
      <c r="Y56" s="497"/>
    </row>
    <row r="57" spans="3:25">
      <c r="M57" s="497"/>
      <c r="N57" s="497"/>
      <c r="O57" s="497"/>
      <c r="P57" s="497"/>
      <c r="Q57" s="497"/>
      <c r="S57" s="497"/>
      <c r="U57" s="497"/>
      <c r="V57" s="497"/>
      <c r="W57" s="497"/>
      <c r="X57" s="497"/>
      <c r="Y57" s="497"/>
    </row>
    <row r="58" spans="3:25">
      <c r="M58" s="497"/>
      <c r="N58" s="497"/>
      <c r="O58" s="497"/>
      <c r="P58" s="497"/>
      <c r="Q58" s="497"/>
      <c r="S58" s="497"/>
      <c r="U58" s="497"/>
      <c r="V58" s="497"/>
      <c r="W58" s="497"/>
      <c r="X58" s="497"/>
      <c r="Y58" s="497"/>
    </row>
    <row r="59" spans="3:25">
      <c r="M59" s="497"/>
      <c r="N59" s="497"/>
      <c r="O59" s="497"/>
      <c r="P59" s="497"/>
      <c r="Q59" s="497"/>
      <c r="S59" s="497"/>
      <c r="U59" s="497"/>
      <c r="V59" s="497"/>
      <c r="W59" s="497"/>
      <c r="X59" s="497"/>
      <c r="Y59" s="497"/>
    </row>
    <row r="60" spans="3:25">
      <c r="M60" s="497"/>
      <c r="N60" s="497"/>
      <c r="O60" s="497"/>
      <c r="P60" s="497"/>
      <c r="Q60" s="497"/>
      <c r="S60" s="497"/>
      <c r="U60" s="497"/>
      <c r="V60" s="497"/>
      <c r="W60" s="497"/>
      <c r="X60" s="497"/>
      <c r="Y60" s="497"/>
    </row>
    <row r="61" spans="3:25">
      <c r="M61" s="497"/>
      <c r="N61" s="497"/>
      <c r="O61" s="497"/>
      <c r="P61" s="497"/>
      <c r="Q61" s="497"/>
      <c r="S61" s="497"/>
      <c r="U61" s="497"/>
      <c r="V61" s="497"/>
      <c r="W61" s="497"/>
      <c r="X61" s="497"/>
      <c r="Y61" s="497"/>
    </row>
    <row r="62" spans="3:25">
      <c r="M62" s="497"/>
      <c r="N62" s="497"/>
      <c r="O62" s="497"/>
      <c r="P62" s="497"/>
      <c r="Q62" s="497"/>
      <c r="S62" s="497"/>
      <c r="U62" s="497"/>
      <c r="V62" s="497"/>
      <c r="W62" s="497"/>
      <c r="X62" s="497"/>
      <c r="Y62" s="497"/>
    </row>
    <row r="63" spans="3:25">
      <c r="M63" s="497"/>
      <c r="N63" s="497"/>
      <c r="O63" s="497"/>
      <c r="P63" s="497"/>
      <c r="Q63" s="497"/>
      <c r="S63" s="497"/>
      <c r="U63" s="497"/>
      <c r="V63" s="497"/>
      <c r="W63" s="497"/>
      <c r="X63" s="497"/>
      <c r="Y63" s="497"/>
    </row>
    <row r="64" spans="3:25">
      <c r="M64" s="497"/>
      <c r="N64" s="497"/>
      <c r="O64" s="497"/>
      <c r="P64" s="497"/>
      <c r="Q64" s="497"/>
      <c r="S64" s="497"/>
      <c r="U64" s="497"/>
      <c r="V64" s="497"/>
      <c r="W64" s="497"/>
      <c r="X64" s="497"/>
      <c r="Y64" s="497"/>
    </row>
    <row r="65" spans="13:25">
      <c r="M65" s="497"/>
      <c r="N65" s="497"/>
      <c r="O65" s="497"/>
      <c r="P65" s="497"/>
      <c r="Q65" s="497"/>
      <c r="S65" s="497"/>
      <c r="U65" s="497"/>
      <c r="V65" s="497"/>
      <c r="W65" s="497"/>
      <c r="X65" s="497"/>
      <c r="Y65" s="497"/>
    </row>
    <row r="66" spans="13:25">
      <c r="M66" s="497"/>
      <c r="N66" s="497"/>
      <c r="O66" s="497"/>
      <c r="P66" s="497"/>
      <c r="Q66" s="497"/>
      <c r="S66" s="497"/>
      <c r="U66" s="497"/>
      <c r="V66" s="497"/>
      <c r="W66" s="497"/>
      <c r="X66" s="497"/>
      <c r="Y66" s="497"/>
    </row>
    <row r="67" spans="13:25">
      <c r="M67" s="497"/>
      <c r="N67" s="497"/>
      <c r="O67" s="497"/>
      <c r="P67" s="497"/>
      <c r="Q67" s="497"/>
      <c r="S67" s="497"/>
      <c r="U67" s="497"/>
      <c r="V67" s="497"/>
      <c r="W67" s="497"/>
      <c r="X67" s="497"/>
      <c r="Y67" s="497"/>
    </row>
    <row r="68" spans="13:25">
      <c r="M68" s="497"/>
      <c r="N68" s="497"/>
      <c r="O68" s="497"/>
      <c r="P68" s="497"/>
      <c r="Q68" s="497"/>
      <c r="S68" s="497"/>
      <c r="U68" s="497"/>
      <c r="V68" s="497"/>
      <c r="W68" s="497"/>
      <c r="X68" s="497"/>
      <c r="Y68" s="497"/>
    </row>
    <row r="69" spans="13:25">
      <c r="M69" s="497"/>
      <c r="N69" s="497"/>
      <c r="O69" s="497"/>
      <c r="P69" s="497"/>
      <c r="Q69" s="497"/>
      <c r="S69" s="497"/>
      <c r="U69" s="497"/>
      <c r="V69" s="497"/>
      <c r="W69" s="497"/>
      <c r="X69" s="497"/>
      <c r="Y69" s="497"/>
    </row>
    <row r="70" spans="13:25">
      <c r="M70" s="497"/>
      <c r="N70" s="497"/>
      <c r="O70" s="497"/>
      <c r="P70" s="497"/>
      <c r="Q70" s="497"/>
      <c r="S70" s="497"/>
      <c r="U70" s="497"/>
      <c r="V70" s="497"/>
      <c r="W70" s="497"/>
      <c r="X70" s="497"/>
      <c r="Y70" s="497"/>
    </row>
    <row r="71" spans="13:25">
      <c r="M71" s="497"/>
      <c r="N71" s="497"/>
      <c r="O71" s="497"/>
      <c r="P71" s="497"/>
      <c r="Q71" s="497"/>
      <c r="S71" s="497"/>
      <c r="U71" s="497"/>
      <c r="V71" s="497"/>
      <c r="W71" s="497"/>
      <c r="X71" s="497"/>
      <c r="Y71" s="497"/>
    </row>
    <row r="72" spans="13:25">
      <c r="M72" s="497"/>
      <c r="N72" s="497"/>
      <c r="O72" s="497"/>
      <c r="P72" s="497"/>
      <c r="Q72" s="497"/>
      <c r="S72" s="497"/>
      <c r="U72" s="497"/>
      <c r="V72" s="497"/>
      <c r="W72" s="497"/>
      <c r="X72" s="497"/>
      <c r="Y72" s="497"/>
    </row>
    <row r="73" spans="13:25">
      <c r="M73" s="497"/>
      <c r="N73" s="497"/>
      <c r="O73" s="497"/>
      <c r="P73" s="497"/>
      <c r="Q73" s="497"/>
      <c r="S73" s="497"/>
      <c r="U73" s="497"/>
      <c r="V73" s="497"/>
      <c r="W73" s="497"/>
      <c r="X73" s="497"/>
      <c r="Y73" s="497"/>
    </row>
    <row r="74" spans="13:25">
      <c r="M74" s="497"/>
      <c r="N74" s="497"/>
      <c r="O74" s="497"/>
      <c r="P74" s="497"/>
      <c r="Q74" s="497"/>
      <c r="S74" s="497"/>
      <c r="U74" s="497"/>
      <c r="V74" s="497"/>
      <c r="W74" s="497"/>
      <c r="X74" s="497"/>
      <c r="Y74" s="497"/>
    </row>
    <row r="75" spans="13:25">
      <c r="M75" s="497"/>
      <c r="N75" s="497"/>
      <c r="O75" s="497"/>
      <c r="P75" s="497"/>
      <c r="Q75" s="497"/>
      <c r="S75" s="497"/>
      <c r="U75" s="497"/>
      <c r="V75" s="497"/>
      <c r="W75" s="497"/>
      <c r="X75" s="497"/>
      <c r="Y75" s="497"/>
    </row>
    <row r="76" spans="13:25">
      <c r="M76" s="497"/>
      <c r="N76" s="497"/>
      <c r="O76" s="497"/>
      <c r="P76" s="497"/>
      <c r="Q76" s="497"/>
      <c r="S76" s="497"/>
      <c r="U76" s="497"/>
      <c r="V76" s="497"/>
      <c r="W76" s="497"/>
      <c r="X76" s="497"/>
      <c r="Y76" s="497"/>
    </row>
    <row r="77" spans="13:25">
      <c r="M77" s="497"/>
      <c r="N77" s="497"/>
      <c r="O77" s="497"/>
      <c r="P77" s="497"/>
      <c r="Q77" s="497"/>
      <c r="S77" s="497"/>
      <c r="U77" s="497"/>
      <c r="V77" s="497"/>
      <c r="W77" s="497"/>
      <c r="X77" s="497"/>
      <c r="Y77" s="497"/>
    </row>
    <row r="78" spans="13:25">
      <c r="M78" s="497"/>
      <c r="N78" s="497"/>
      <c r="O78" s="497"/>
      <c r="P78" s="497"/>
      <c r="Q78" s="497"/>
      <c r="S78" s="497"/>
      <c r="U78" s="497"/>
      <c r="V78" s="497"/>
      <c r="W78" s="497"/>
      <c r="X78" s="497"/>
      <c r="Y78" s="497"/>
    </row>
    <row r="79" spans="13:25">
      <c r="M79" s="497"/>
      <c r="N79" s="497"/>
      <c r="O79" s="497"/>
      <c r="P79" s="497"/>
      <c r="Q79" s="497"/>
      <c r="S79" s="497"/>
      <c r="U79" s="497"/>
      <c r="V79" s="497"/>
      <c r="W79" s="497"/>
      <c r="X79" s="497"/>
      <c r="Y79" s="497"/>
    </row>
    <row r="80" spans="13:25">
      <c r="M80" s="497"/>
      <c r="N80" s="497"/>
      <c r="O80" s="497"/>
      <c r="P80" s="497"/>
      <c r="Q80" s="497"/>
      <c r="S80" s="497"/>
      <c r="U80" s="497"/>
      <c r="V80" s="497"/>
      <c r="W80" s="497"/>
      <c r="X80" s="497"/>
      <c r="Y80" s="497"/>
    </row>
    <row r="81" spans="13:25">
      <c r="M81" s="497"/>
      <c r="N81" s="497"/>
      <c r="O81" s="497"/>
      <c r="P81" s="497"/>
      <c r="Q81" s="497"/>
      <c r="S81" s="497"/>
      <c r="U81" s="497"/>
      <c r="V81" s="497"/>
      <c r="W81" s="497"/>
      <c r="X81" s="497"/>
      <c r="Y81" s="497"/>
    </row>
    <row r="82" spans="13:25">
      <c r="N82" s="497"/>
      <c r="O82" s="497"/>
      <c r="P82" s="497"/>
      <c r="Q82" s="497"/>
      <c r="S82" s="497"/>
      <c r="U82" s="497"/>
      <c r="V82" s="497"/>
      <c r="W82" s="497"/>
      <c r="X82" s="497"/>
      <c r="Y82" s="497"/>
    </row>
    <row r="83" spans="13:25">
      <c r="N83" s="497"/>
      <c r="O83" s="497"/>
      <c r="P83" s="497"/>
      <c r="Q83" s="497"/>
      <c r="S83" s="497"/>
      <c r="U83" s="497"/>
      <c r="V83" s="497"/>
      <c r="W83" s="497"/>
      <c r="X83" s="497"/>
      <c r="Y83" s="497"/>
    </row>
    <row r="84" spans="13:25">
      <c r="N84" s="497"/>
      <c r="O84" s="497"/>
      <c r="P84" s="497"/>
      <c r="Q84" s="497"/>
      <c r="S84" s="497"/>
      <c r="U84" s="497"/>
      <c r="V84" s="497"/>
      <c r="W84" s="497"/>
      <c r="X84" s="497"/>
      <c r="Y84" s="497"/>
    </row>
    <row r="85" spans="13:25">
      <c r="N85" s="497"/>
      <c r="O85" s="497"/>
      <c r="P85" s="497"/>
      <c r="Q85" s="497"/>
      <c r="S85" s="497"/>
      <c r="U85" s="497"/>
      <c r="V85" s="497"/>
      <c r="W85" s="497"/>
      <c r="X85" s="497"/>
      <c r="Y85" s="497"/>
    </row>
  </sheetData>
  <mergeCells count="2">
    <mergeCell ref="F12:I12"/>
    <mergeCell ref="F31:I31"/>
  </mergeCells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L14"/>
  <sheetViews>
    <sheetView workbookViewId="0">
      <selection activeCell="E47" sqref="E47:G47"/>
    </sheetView>
  </sheetViews>
  <sheetFormatPr baseColWidth="10" defaultRowHeight="15"/>
  <cols>
    <col min="1" max="1" width="5.140625" style="497" customWidth="1"/>
    <col min="2" max="2" width="34.7109375" customWidth="1"/>
    <col min="4" max="4" width="4.42578125" customWidth="1"/>
    <col min="5" max="5" width="26.5703125" bestFit="1" customWidth="1"/>
    <col min="7" max="7" width="6.140625" customWidth="1"/>
    <col min="8" max="8" width="26.5703125" bestFit="1" customWidth="1"/>
    <col min="10" max="10" width="5.5703125" customWidth="1"/>
    <col min="11" max="11" width="26.42578125" customWidth="1"/>
  </cols>
  <sheetData>
    <row r="1" spans="2:12" s="497" customFormat="1" ht="12" customHeight="1" thickBot="1"/>
    <row r="2" spans="2:12" ht="41.25" customHeight="1" thickBot="1">
      <c r="B2" s="737" t="s">
        <v>343</v>
      </c>
      <c r="C2" s="738"/>
      <c r="D2" s="122"/>
      <c r="E2" s="737" t="s">
        <v>344</v>
      </c>
      <c r="F2" s="738"/>
      <c r="G2" s="122"/>
      <c r="H2" s="737" t="s">
        <v>345</v>
      </c>
      <c r="I2" s="738"/>
      <c r="K2" s="737" t="s">
        <v>414</v>
      </c>
      <c r="L2" s="738"/>
    </row>
    <row r="3" spans="2:12">
      <c r="B3" s="122"/>
      <c r="C3" s="122"/>
      <c r="D3" s="122"/>
      <c r="E3" s="122"/>
      <c r="F3" s="122"/>
      <c r="G3" s="122"/>
      <c r="H3" s="122"/>
      <c r="I3" s="122"/>
      <c r="K3" s="122"/>
      <c r="L3" s="122"/>
    </row>
    <row r="4" spans="2:12">
      <c r="B4" s="452" t="s">
        <v>346</v>
      </c>
      <c r="C4" s="453">
        <v>1</v>
      </c>
      <c r="D4" s="122"/>
      <c r="E4" s="452" t="s">
        <v>347</v>
      </c>
      <c r="F4" s="453">
        <v>1</v>
      </c>
      <c r="G4" s="122"/>
      <c r="H4" s="452" t="s">
        <v>347</v>
      </c>
      <c r="I4" s="453">
        <v>1</v>
      </c>
      <c r="K4" s="452" t="s">
        <v>347</v>
      </c>
      <c r="L4" s="453">
        <v>1</v>
      </c>
    </row>
    <row r="5" spans="2:12">
      <c r="B5" s="452" t="s">
        <v>348</v>
      </c>
      <c r="C5" s="453">
        <v>1</v>
      </c>
      <c r="D5" s="122"/>
      <c r="E5" s="452" t="s">
        <v>349</v>
      </c>
      <c r="F5" s="453">
        <v>1</v>
      </c>
      <c r="G5" s="122"/>
      <c r="H5" s="452" t="s">
        <v>349</v>
      </c>
      <c r="I5" s="453">
        <v>1</v>
      </c>
      <c r="K5" s="452" t="s">
        <v>349</v>
      </c>
      <c r="L5" s="453">
        <v>1</v>
      </c>
    </row>
    <row r="6" spans="2:12">
      <c r="B6" s="452" t="s">
        <v>350</v>
      </c>
      <c r="C6" s="453">
        <v>1</v>
      </c>
      <c r="D6" s="122"/>
      <c r="E6" s="452" t="s">
        <v>351</v>
      </c>
      <c r="F6" s="453">
        <v>1</v>
      </c>
      <c r="G6" s="122"/>
      <c r="H6" s="452" t="s">
        <v>351</v>
      </c>
      <c r="I6" s="453">
        <v>1</v>
      </c>
      <c r="K6" s="452" t="s">
        <v>351</v>
      </c>
      <c r="L6" s="453">
        <v>1</v>
      </c>
    </row>
    <row r="7" spans="2:12">
      <c r="B7" s="452" t="s">
        <v>352</v>
      </c>
      <c r="C7" s="453">
        <v>1</v>
      </c>
      <c r="D7" s="122"/>
      <c r="E7" s="452" t="s">
        <v>353</v>
      </c>
      <c r="F7" s="453">
        <v>0.94</v>
      </c>
      <c r="G7" s="122"/>
      <c r="H7" s="452" t="s">
        <v>353</v>
      </c>
      <c r="I7" s="453">
        <v>1</v>
      </c>
      <c r="K7" s="452" t="s">
        <v>353</v>
      </c>
      <c r="L7" s="453">
        <v>1</v>
      </c>
    </row>
    <row r="8" spans="2:12">
      <c r="B8" s="452" t="s">
        <v>354</v>
      </c>
      <c r="C8" s="453">
        <v>1</v>
      </c>
      <c r="D8" s="122"/>
      <c r="E8" s="452" t="s">
        <v>355</v>
      </c>
      <c r="F8" s="453">
        <v>1</v>
      </c>
      <c r="G8" s="122"/>
      <c r="H8" s="452" t="s">
        <v>355</v>
      </c>
      <c r="I8" s="453">
        <v>1</v>
      </c>
      <c r="K8" s="452" t="s">
        <v>355</v>
      </c>
      <c r="L8" s="453">
        <v>1</v>
      </c>
    </row>
    <row r="9" spans="2:12">
      <c r="B9" s="452" t="s">
        <v>356</v>
      </c>
      <c r="C9" s="453">
        <v>1</v>
      </c>
      <c r="D9" s="122"/>
      <c r="E9" s="452" t="s">
        <v>256</v>
      </c>
      <c r="F9" s="453">
        <v>1</v>
      </c>
      <c r="G9" s="122"/>
      <c r="H9" s="452" t="s">
        <v>357</v>
      </c>
      <c r="I9" s="453">
        <v>1</v>
      </c>
      <c r="K9" s="452" t="s">
        <v>357</v>
      </c>
      <c r="L9" s="453">
        <v>1</v>
      </c>
    </row>
    <row r="10" spans="2:12">
      <c r="B10" s="454" t="s">
        <v>358</v>
      </c>
      <c r="C10" s="455">
        <v>0.71</v>
      </c>
      <c r="D10" s="122"/>
      <c r="E10" s="452" t="s">
        <v>357</v>
      </c>
      <c r="F10" s="453">
        <v>0.71</v>
      </c>
      <c r="G10" s="122"/>
      <c r="H10" s="452" t="s">
        <v>256</v>
      </c>
      <c r="I10" s="453">
        <v>1</v>
      </c>
      <c r="K10" s="452" t="s">
        <v>256</v>
      </c>
      <c r="L10" s="453">
        <v>1</v>
      </c>
    </row>
    <row r="11" spans="2:12">
      <c r="B11" s="454" t="s">
        <v>360</v>
      </c>
      <c r="C11" s="455">
        <v>0.75</v>
      </c>
      <c r="D11" s="122"/>
      <c r="E11" s="456" t="s">
        <v>359</v>
      </c>
      <c r="F11" s="453">
        <v>1</v>
      </c>
      <c r="G11" s="122"/>
      <c r="H11" s="456" t="s">
        <v>359</v>
      </c>
      <c r="I11" s="453">
        <v>1</v>
      </c>
      <c r="K11" s="456" t="s">
        <v>359</v>
      </c>
      <c r="L11" s="453">
        <v>1</v>
      </c>
    </row>
    <row r="12" spans="2:12">
      <c r="B12" s="452" t="s">
        <v>361</v>
      </c>
      <c r="C12" s="455">
        <v>0.5</v>
      </c>
      <c r="D12" s="122"/>
      <c r="E12" s="452" t="s">
        <v>361</v>
      </c>
      <c r="F12" s="453">
        <v>1</v>
      </c>
      <c r="G12" s="122"/>
      <c r="H12" s="452" t="s">
        <v>361</v>
      </c>
      <c r="I12" s="453">
        <v>1</v>
      </c>
      <c r="K12" s="452" t="s">
        <v>361</v>
      </c>
      <c r="L12" s="453">
        <v>1</v>
      </c>
    </row>
    <row r="13" spans="2:12" ht="15.75" thickBot="1"/>
    <row r="14" spans="2:12" ht="24" thickBot="1">
      <c r="C14" s="505">
        <v>89.9</v>
      </c>
      <c r="F14" s="505">
        <v>96.1</v>
      </c>
      <c r="I14" s="505">
        <v>100</v>
      </c>
      <c r="L14" s="505">
        <v>100</v>
      </c>
    </row>
  </sheetData>
  <mergeCells count="4">
    <mergeCell ref="B2:C2"/>
    <mergeCell ref="E2:F2"/>
    <mergeCell ref="H2:I2"/>
    <mergeCell ref="K2:L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L346"/>
  <sheetViews>
    <sheetView topLeftCell="A217" workbookViewId="0">
      <selection activeCell="E47" sqref="E47:G47"/>
    </sheetView>
  </sheetViews>
  <sheetFormatPr baseColWidth="10" defaultRowHeight="15"/>
  <cols>
    <col min="1" max="1" width="11.42578125" style="122"/>
    <col min="2" max="2" width="69.5703125" customWidth="1"/>
    <col min="3" max="3" width="12.7109375" bestFit="1" customWidth="1"/>
    <col min="4" max="4" width="7.42578125" bestFit="1" customWidth="1"/>
    <col min="5" max="5" width="9.28515625" bestFit="1" customWidth="1"/>
    <col min="6" max="6" width="9.7109375" bestFit="1" customWidth="1"/>
    <col min="8" max="8" width="11.28515625" bestFit="1" customWidth="1"/>
    <col min="9" max="9" width="9.5703125" bestFit="1" customWidth="1"/>
    <col min="10" max="10" width="10.140625" bestFit="1" customWidth="1"/>
    <col min="11" max="11" width="6.5703125" bestFit="1" customWidth="1"/>
    <col min="12" max="12" width="15.28515625" customWidth="1"/>
  </cols>
  <sheetData>
    <row r="1" spans="2:7" s="122" customFormat="1"/>
    <row r="3" spans="2:7" ht="21" thickBot="1">
      <c r="B3" s="4" t="s">
        <v>455</v>
      </c>
      <c r="C3" s="1"/>
    </row>
    <row r="4" spans="2:7" ht="27.75" thickBot="1">
      <c r="B4" s="15" t="s">
        <v>436</v>
      </c>
      <c r="C4" s="14">
        <v>386</v>
      </c>
    </row>
    <row r="5" spans="2:7" ht="15.75">
      <c r="B5" s="10" t="s">
        <v>0</v>
      </c>
      <c r="C5" s="1"/>
      <c r="F5" s="497"/>
      <c r="G5" s="497"/>
    </row>
    <row r="6" spans="2:7">
      <c r="E6" s="497"/>
      <c r="F6" s="497"/>
      <c r="G6" s="497"/>
    </row>
    <row r="7" spans="2:7">
      <c r="B7" s="7" t="s">
        <v>37</v>
      </c>
      <c r="C7" s="5">
        <v>195</v>
      </c>
      <c r="E7" s="497"/>
      <c r="F7" s="497"/>
      <c r="G7" s="497"/>
    </row>
    <row r="8" spans="2:7" ht="15.75" thickBot="1">
      <c r="B8" s="8" t="s">
        <v>1</v>
      </c>
      <c r="C8" s="5">
        <v>191</v>
      </c>
      <c r="E8" s="497"/>
      <c r="F8" s="497"/>
      <c r="G8" s="497"/>
    </row>
    <row r="9" spans="2:7" ht="15.75" thickBot="1">
      <c r="B9" s="9" t="s">
        <v>2</v>
      </c>
      <c r="C9" s="19">
        <f>SUM(C7:C8)</f>
        <v>386</v>
      </c>
      <c r="F9" s="497"/>
      <c r="G9" s="497"/>
    </row>
    <row r="10" spans="2:7">
      <c r="B10" s="11"/>
      <c r="C10" s="12"/>
      <c r="F10" s="497"/>
      <c r="G10" s="497"/>
    </row>
    <row r="11" spans="2:7" ht="15.75">
      <c r="B11" s="10" t="s">
        <v>3</v>
      </c>
      <c r="C11" s="12"/>
      <c r="F11" s="497"/>
      <c r="G11" s="497"/>
    </row>
    <row r="12" spans="2:7">
      <c r="F12" s="497"/>
      <c r="G12" s="497"/>
    </row>
    <row r="13" spans="2:7">
      <c r="B13" s="22" t="s">
        <v>4</v>
      </c>
      <c r="C13" s="5">
        <v>87</v>
      </c>
      <c r="F13" s="497"/>
      <c r="G13" s="497"/>
    </row>
    <row r="14" spans="2:7">
      <c r="B14" s="23" t="s">
        <v>5</v>
      </c>
      <c r="C14" s="5">
        <v>289</v>
      </c>
      <c r="F14" s="497"/>
      <c r="G14" s="497"/>
    </row>
    <row r="15" spans="2:7">
      <c r="B15" s="23" t="s">
        <v>6</v>
      </c>
      <c r="C15" s="5">
        <v>10</v>
      </c>
      <c r="F15" s="497"/>
      <c r="G15" s="497"/>
    </row>
    <row r="16" spans="2:7" ht="15.75" thickBot="1">
      <c r="B16" s="23" t="s">
        <v>7</v>
      </c>
      <c r="C16" s="26">
        <v>0</v>
      </c>
      <c r="F16" s="497"/>
      <c r="G16" s="497"/>
    </row>
    <row r="17" spans="2:7" ht="15.75" thickBot="1">
      <c r="B17" s="9" t="s">
        <v>2</v>
      </c>
      <c r="C17" s="3">
        <f>SUM(C13:C16)</f>
        <v>386</v>
      </c>
      <c r="F17" s="497"/>
      <c r="G17" s="497"/>
    </row>
    <row r="18" spans="2:7">
      <c r="B18" s="11"/>
      <c r="C18" s="12"/>
      <c r="F18" s="497"/>
      <c r="G18" s="497"/>
    </row>
    <row r="19" spans="2:7" s="497" customFormat="1">
      <c r="B19" s="22" t="s">
        <v>330</v>
      </c>
      <c r="C19" s="5">
        <v>10</v>
      </c>
    </row>
    <row r="20" spans="2:7" s="497" customFormat="1">
      <c r="B20" s="22" t="s">
        <v>331</v>
      </c>
      <c r="C20" s="5">
        <v>128</v>
      </c>
    </row>
    <row r="21" spans="2:7" s="497" customFormat="1">
      <c r="B21" s="22" t="s">
        <v>332</v>
      </c>
      <c r="C21" s="5">
        <v>57</v>
      </c>
    </row>
    <row r="22" spans="2:7" s="497" customFormat="1">
      <c r="B22" s="22" t="s">
        <v>333</v>
      </c>
      <c r="C22" s="5">
        <v>0</v>
      </c>
    </row>
    <row r="23" spans="2:7" s="497" customFormat="1" ht="15.75" thickBot="1">
      <c r="B23"/>
      <c r="C23"/>
    </row>
    <row r="24" spans="2:7" s="497" customFormat="1" ht="15.75" thickBot="1">
      <c r="B24" s="9" t="s">
        <v>2</v>
      </c>
      <c r="C24" s="3">
        <v>195</v>
      </c>
    </row>
    <row r="25" spans="2:7" s="497" customFormat="1">
      <c r="B25"/>
      <c r="C25"/>
    </row>
    <row r="26" spans="2:7" s="497" customFormat="1">
      <c r="B26"/>
      <c r="C26"/>
    </row>
    <row r="27" spans="2:7" s="497" customFormat="1">
      <c r="B27" s="22" t="s">
        <v>437</v>
      </c>
      <c r="C27" s="5">
        <v>0</v>
      </c>
    </row>
    <row r="28" spans="2:7" s="497" customFormat="1">
      <c r="B28" s="22" t="s">
        <v>438</v>
      </c>
      <c r="C28" s="5">
        <v>161</v>
      </c>
    </row>
    <row r="29" spans="2:7" s="497" customFormat="1">
      <c r="B29" s="22" t="s">
        <v>439</v>
      </c>
      <c r="C29" s="5">
        <v>30</v>
      </c>
    </row>
    <row r="30" spans="2:7" s="497" customFormat="1">
      <c r="B30" s="22" t="s">
        <v>440</v>
      </c>
      <c r="C30" s="5">
        <v>0</v>
      </c>
    </row>
    <row r="31" spans="2:7" s="497" customFormat="1" ht="15.75" thickBot="1"/>
    <row r="32" spans="2:7" s="497" customFormat="1" ht="15.75" thickBot="1">
      <c r="B32" s="9" t="s">
        <v>2</v>
      </c>
      <c r="C32" s="3">
        <v>191</v>
      </c>
    </row>
    <row r="33" spans="2:7" ht="15.75">
      <c r="B33" s="10" t="s">
        <v>8</v>
      </c>
      <c r="C33" s="12"/>
    </row>
    <row r="34" spans="2:7" ht="15.75" thickBot="1"/>
    <row r="35" spans="2:7" s="497" customFormat="1" ht="15.75" thickBot="1">
      <c r="B35" s="9" t="s">
        <v>441</v>
      </c>
      <c r="C35" s="3">
        <f>+C24+C32</f>
        <v>386</v>
      </c>
    </row>
    <row r="36" spans="2:7" s="497" customFormat="1"/>
    <row r="37" spans="2:7" ht="15.75" thickBot="1">
      <c r="B37" s="22" t="s">
        <v>9</v>
      </c>
      <c r="C37" s="5">
        <v>696</v>
      </c>
    </row>
    <row r="38" spans="2:7" ht="15.75" thickBot="1">
      <c r="B38" s="9" t="s">
        <v>2</v>
      </c>
      <c r="C38" s="3">
        <f>SUM(C37)</f>
        <v>696</v>
      </c>
    </row>
    <row r="40" spans="2:7" ht="15.75">
      <c r="B40" s="10" t="s">
        <v>10</v>
      </c>
      <c r="C40" s="1"/>
      <c r="F40" s="497"/>
      <c r="G40" s="497"/>
    </row>
    <row r="41" spans="2:7">
      <c r="F41" s="497"/>
      <c r="G41" s="497"/>
    </row>
    <row r="42" spans="2:7">
      <c r="B42" s="7" t="s">
        <v>459</v>
      </c>
      <c r="C42" s="5">
        <v>90</v>
      </c>
      <c r="F42" s="497"/>
      <c r="G42" s="497"/>
    </row>
    <row r="43" spans="2:7" s="497" customFormat="1">
      <c r="B43" s="7" t="s">
        <v>458</v>
      </c>
      <c r="C43" s="5">
        <v>0</v>
      </c>
    </row>
    <row r="44" spans="2:7">
      <c r="B44" s="7" t="s">
        <v>442</v>
      </c>
      <c r="C44" s="5">
        <v>11</v>
      </c>
      <c r="F44" s="497"/>
      <c r="G44" s="497"/>
    </row>
    <row r="45" spans="2:7">
      <c r="B45" s="7" t="s">
        <v>473</v>
      </c>
      <c r="C45" s="5">
        <v>75</v>
      </c>
      <c r="F45" s="497"/>
      <c r="G45" s="497"/>
    </row>
    <row r="46" spans="2:7">
      <c r="B46" s="7" t="s">
        <v>14</v>
      </c>
      <c r="C46" s="5">
        <v>61</v>
      </c>
      <c r="F46" s="497"/>
      <c r="G46" s="497"/>
    </row>
    <row r="47" spans="2:7">
      <c r="B47" s="7" t="s">
        <v>143</v>
      </c>
      <c r="C47" s="5">
        <v>83</v>
      </c>
    </row>
    <row r="48" spans="2:7">
      <c r="B48" s="7" t="s">
        <v>444</v>
      </c>
      <c r="C48" s="5">
        <v>21</v>
      </c>
    </row>
    <row r="49" spans="2:3">
      <c r="B49" s="7" t="s">
        <v>445</v>
      </c>
      <c r="C49" s="5">
        <v>7</v>
      </c>
    </row>
    <row r="50" spans="2:3">
      <c r="B50" s="22" t="s">
        <v>16</v>
      </c>
      <c r="C50" s="5">
        <v>21</v>
      </c>
    </row>
    <row r="51" spans="2:3">
      <c r="B51" s="7" t="s">
        <v>17</v>
      </c>
      <c r="C51" s="5">
        <v>1</v>
      </c>
    </row>
    <row r="52" spans="2:3" ht="15.75" customHeight="1">
      <c r="B52" s="7" t="s">
        <v>446</v>
      </c>
      <c r="C52" s="5">
        <v>2</v>
      </c>
    </row>
    <row r="53" spans="2:3">
      <c r="B53" s="7" t="s">
        <v>447</v>
      </c>
      <c r="C53" s="5">
        <v>1</v>
      </c>
    </row>
    <row r="54" spans="2:3">
      <c r="B54" s="7" t="s">
        <v>474</v>
      </c>
      <c r="C54" s="5">
        <v>13</v>
      </c>
    </row>
    <row r="55" spans="2:3" ht="15.75" thickBot="1">
      <c r="C55" s="1"/>
    </row>
    <row r="56" spans="2:3" ht="15.75" thickBot="1">
      <c r="B56" s="1"/>
      <c r="C56" s="3">
        <f>SUM(C42:C55)</f>
        <v>386</v>
      </c>
    </row>
    <row r="57" spans="2:3" s="122" customFormat="1">
      <c r="B57" s="1"/>
      <c r="C57" s="18"/>
    </row>
    <row r="58" spans="2:3" s="122" customFormat="1">
      <c r="B58" s="1"/>
      <c r="C58" s="18"/>
    </row>
    <row r="59" spans="2:3" s="122" customFormat="1">
      <c r="B59" s="1"/>
      <c r="C59" s="18"/>
    </row>
    <row r="61" spans="2:3" s="497" customFormat="1"/>
    <row r="62" spans="2:3" s="497" customFormat="1"/>
    <row r="63" spans="2:3" s="497" customFormat="1"/>
    <row r="64" spans="2:3" ht="15.75">
      <c r="B64" s="10" t="s">
        <v>19</v>
      </c>
      <c r="C64" s="1"/>
    </row>
    <row r="66" spans="2:7">
      <c r="B66" s="7" t="s">
        <v>20</v>
      </c>
      <c r="C66" s="5">
        <v>3</v>
      </c>
    </row>
    <row r="67" spans="2:7">
      <c r="B67" s="7" t="s">
        <v>197</v>
      </c>
      <c r="C67" s="5">
        <v>0</v>
      </c>
    </row>
    <row r="68" spans="2:7">
      <c r="B68" s="7" t="s">
        <v>21</v>
      </c>
      <c r="C68" s="5">
        <v>135</v>
      </c>
    </row>
    <row r="69" spans="2:7">
      <c r="B69" s="7" t="s">
        <v>22</v>
      </c>
      <c r="C69" s="5">
        <v>50</v>
      </c>
    </row>
    <row r="70" spans="2:7">
      <c r="B70" s="7" t="s">
        <v>23</v>
      </c>
      <c r="C70" s="5">
        <v>5</v>
      </c>
    </row>
    <row r="71" spans="2:7">
      <c r="B71" s="7" t="s">
        <v>196</v>
      </c>
      <c r="C71" s="5">
        <v>1</v>
      </c>
    </row>
    <row r="72" spans="2:7">
      <c r="B72" s="7" t="s">
        <v>24</v>
      </c>
      <c r="C72" s="5">
        <v>192</v>
      </c>
      <c r="G72" s="122"/>
    </row>
    <row r="73" spans="2:7" ht="15.75" thickBot="1">
      <c r="B73" s="1"/>
      <c r="C73" s="1"/>
      <c r="G73" s="122"/>
    </row>
    <row r="74" spans="2:7" ht="15.75" thickBot="1">
      <c r="B74" s="9" t="s">
        <v>2</v>
      </c>
      <c r="C74" s="502">
        <f>SUM(C66:C73)</f>
        <v>386</v>
      </c>
    </row>
    <row r="79" spans="2:7" ht="15.75">
      <c r="B79" s="10" t="s">
        <v>25</v>
      </c>
      <c r="C79" s="1"/>
    </row>
    <row r="81" spans="2:3" ht="15.75" thickBot="1">
      <c r="B81" s="1"/>
      <c r="C81" s="1"/>
    </row>
    <row r="82" spans="2:3" ht="15.75" thickBot="1">
      <c r="B82" s="16" t="s">
        <v>25</v>
      </c>
      <c r="C82" s="3">
        <v>264</v>
      </c>
    </row>
    <row r="84" spans="2:3" ht="15.75">
      <c r="B84" s="10" t="s">
        <v>26</v>
      </c>
      <c r="C84" s="1"/>
    </row>
    <row r="85" spans="2:3" ht="15.75" thickBot="1">
      <c r="B85" s="1"/>
      <c r="C85" s="1"/>
    </row>
    <row r="86" spans="2:3" ht="15.75" thickBot="1">
      <c r="B86" s="16" t="s">
        <v>26</v>
      </c>
      <c r="C86" s="3">
        <v>4</v>
      </c>
    </row>
    <row r="87" spans="2:3" s="122" customFormat="1" ht="15.75" thickBot="1">
      <c r="B87" s="191"/>
      <c r="C87" s="18"/>
    </row>
    <row r="88" spans="2:3" s="122" customFormat="1" ht="15.75" thickBot="1">
      <c r="B88" s="16" t="s">
        <v>421</v>
      </c>
      <c r="C88" s="3">
        <v>1</v>
      </c>
    </row>
    <row r="89" spans="2:3" s="497" customFormat="1" ht="15.75" thickBot="1">
      <c r="B89" s="191"/>
      <c r="C89" s="18"/>
    </row>
    <row r="90" spans="2:3" s="497" customFormat="1" ht="15.75" thickBot="1">
      <c r="B90" s="16" t="s">
        <v>452</v>
      </c>
      <c r="C90" s="3">
        <v>2</v>
      </c>
    </row>
    <row r="91" spans="2:3" s="122" customFormat="1">
      <c r="B91" s="191"/>
      <c r="C91" s="18"/>
    </row>
    <row r="92" spans="2:3" ht="15.75">
      <c r="B92" s="10" t="s">
        <v>296</v>
      </c>
      <c r="C92" s="18"/>
    </row>
    <row r="93" spans="2:3" ht="15.75" thickBot="1">
      <c r="B93" s="122"/>
      <c r="C93" s="18"/>
    </row>
    <row r="94" spans="2:3" ht="15.75" thickBot="1">
      <c r="B94" s="16" t="s">
        <v>296</v>
      </c>
      <c r="C94" s="3">
        <v>2</v>
      </c>
    </row>
    <row r="95" spans="2:3" s="122" customFormat="1">
      <c r="B95" s="191"/>
      <c r="C95" s="18"/>
    </row>
    <row r="96" spans="2:3" s="122" customFormat="1">
      <c r="B96" s="191"/>
      <c r="C96" s="18"/>
    </row>
    <row r="97" spans="2:3" s="122" customFormat="1">
      <c r="B97" s="191"/>
      <c r="C97" s="18"/>
    </row>
    <row r="98" spans="2:3" s="122" customFormat="1" ht="15.75">
      <c r="B98" s="10" t="s">
        <v>317</v>
      </c>
      <c r="C98" s="125"/>
    </row>
    <row r="99" spans="2:3" s="122" customFormat="1" ht="15.75" thickBot="1">
      <c r="C99" s="125"/>
    </row>
    <row r="100" spans="2:3" s="122" customFormat="1" ht="15.75" thickBot="1">
      <c r="B100" s="16" t="s">
        <v>318</v>
      </c>
      <c r="C100" s="3">
        <v>4</v>
      </c>
    </row>
    <row r="101" spans="2:3" s="122" customFormat="1" ht="15.75" thickBot="1">
      <c r="B101" s="16" t="s">
        <v>268</v>
      </c>
      <c r="C101" s="3">
        <v>39</v>
      </c>
    </row>
    <row r="102" spans="2:3" s="122" customFormat="1" ht="15.75" thickBot="1">
      <c r="B102" s="16" t="s">
        <v>448</v>
      </c>
      <c r="C102" s="3">
        <v>33</v>
      </c>
    </row>
    <row r="103" spans="2:3" s="497" customFormat="1" ht="15.75" thickBot="1">
      <c r="B103" s="16" t="s">
        <v>450</v>
      </c>
      <c r="C103" s="3">
        <v>1</v>
      </c>
    </row>
    <row r="104" spans="2:3" s="122" customFormat="1" ht="15.75" thickBot="1">
      <c r="B104" s="16" t="s">
        <v>449</v>
      </c>
      <c r="C104" s="3">
        <v>1</v>
      </c>
    </row>
    <row r="105" spans="2:3" s="122" customFormat="1" ht="15.75" thickBot="1">
      <c r="B105" s="16" t="s">
        <v>368</v>
      </c>
      <c r="C105" s="3">
        <v>1</v>
      </c>
    </row>
    <row r="106" spans="2:3" s="122" customFormat="1" ht="15.75" thickBot="1">
      <c r="C106" s="125"/>
    </row>
    <row r="107" spans="2:3" s="122" customFormat="1" ht="15.75" thickBot="1">
      <c r="B107" s="9" t="s">
        <v>2</v>
      </c>
      <c r="C107" s="3">
        <f>SUM(C100:C106)</f>
        <v>79</v>
      </c>
    </row>
    <row r="108" spans="2:3" s="122" customFormat="1">
      <c r="B108" s="11"/>
      <c r="C108" s="18"/>
    </row>
    <row r="109" spans="2:3" s="122" customFormat="1">
      <c r="B109" s="11"/>
      <c r="C109" s="18"/>
    </row>
    <row r="110" spans="2:3" s="122" customFormat="1" ht="14.25" customHeight="1">
      <c r="B110" s="191"/>
      <c r="C110" s="18"/>
    </row>
    <row r="111" spans="2:3" s="122" customFormat="1" ht="16.5" thickBot="1">
      <c r="B111" s="10" t="s">
        <v>435</v>
      </c>
      <c r="C111" s="18"/>
    </row>
    <row r="112" spans="2:3" s="122" customFormat="1" ht="15.75" thickBot="1">
      <c r="B112" s="16" t="s">
        <v>435</v>
      </c>
      <c r="C112" s="3">
        <v>83</v>
      </c>
    </row>
    <row r="113" spans="2:3" s="122" customFormat="1">
      <c r="B113" s="191"/>
      <c r="C113" s="18"/>
    </row>
    <row r="114" spans="2:3" s="122" customFormat="1">
      <c r="B114" s="191"/>
      <c r="C114" s="18"/>
    </row>
    <row r="116" spans="2:3" s="497" customFormat="1"/>
    <row r="117" spans="2:3" s="497" customFormat="1"/>
    <row r="118" spans="2:3" ht="15.75">
      <c r="B118" s="10" t="s">
        <v>27</v>
      </c>
      <c r="C118" s="1"/>
    </row>
    <row r="120" spans="2:3">
      <c r="B120" s="7" t="s">
        <v>28</v>
      </c>
      <c r="C120" s="5">
        <v>314</v>
      </c>
    </row>
    <row r="121" spans="2:3">
      <c r="B121" s="7" t="s">
        <v>29</v>
      </c>
      <c r="C121" s="5">
        <v>59</v>
      </c>
    </row>
    <row r="122" spans="2:3">
      <c r="B122" s="7" t="s">
        <v>30</v>
      </c>
      <c r="C122" s="5">
        <v>0</v>
      </c>
    </row>
    <row r="123" spans="2:3" ht="15.75" thickBot="1">
      <c r="B123" s="7" t="s">
        <v>18</v>
      </c>
      <c r="C123" s="5">
        <v>13</v>
      </c>
    </row>
    <row r="124" spans="2:3" ht="15.75" thickBot="1">
      <c r="B124" s="9" t="s">
        <v>2</v>
      </c>
      <c r="C124" s="3">
        <f>SUM(C120:C123)</f>
        <v>386</v>
      </c>
    </row>
    <row r="128" spans="2:3" ht="15.75">
      <c r="B128" s="10" t="s">
        <v>31</v>
      </c>
      <c r="C128" s="1"/>
    </row>
    <row r="130" spans="2:3">
      <c r="B130" s="7" t="s">
        <v>32</v>
      </c>
      <c r="C130" s="5">
        <v>275</v>
      </c>
    </row>
    <row r="131" spans="2:3">
      <c r="B131" s="7" t="s">
        <v>33</v>
      </c>
      <c r="C131" s="5">
        <v>7</v>
      </c>
    </row>
    <row r="132" spans="2:3">
      <c r="B132" s="22" t="s">
        <v>34</v>
      </c>
      <c r="C132" s="5">
        <v>3</v>
      </c>
    </row>
    <row r="133" spans="2:3">
      <c r="B133" s="7" t="s">
        <v>35</v>
      </c>
      <c r="C133" s="5">
        <v>101</v>
      </c>
    </row>
    <row r="134" spans="2:3" ht="15.75" thickBot="1">
      <c r="B134" s="1"/>
      <c r="C134" s="1"/>
    </row>
    <row r="135" spans="2:3" ht="15.75" thickBot="1">
      <c r="B135" s="9" t="s">
        <v>2</v>
      </c>
      <c r="C135" s="3">
        <f>SUM(C130:C134)</f>
        <v>386</v>
      </c>
    </row>
    <row r="139" spans="2:3" ht="15.75">
      <c r="B139" s="10" t="s">
        <v>36</v>
      </c>
      <c r="C139" s="1"/>
    </row>
    <row r="141" spans="2:3">
      <c r="B141" s="7" t="s">
        <v>222</v>
      </c>
      <c r="C141" s="5">
        <v>79</v>
      </c>
    </row>
    <row r="142" spans="2:3">
      <c r="B142" s="7" t="s">
        <v>37</v>
      </c>
      <c r="C142" s="5">
        <v>195</v>
      </c>
    </row>
    <row r="143" spans="2:3">
      <c r="B143" s="7" t="s">
        <v>38</v>
      </c>
      <c r="C143" s="5">
        <v>14</v>
      </c>
    </row>
    <row r="144" spans="2:3">
      <c r="B144" s="7" t="s">
        <v>193</v>
      </c>
      <c r="C144" s="5">
        <v>98</v>
      </c>
    </row>
    <row r="146" spans="2:3" ht="15.75" thickBot="1">
      <c r="B146" s="1"/>
      <c r="C146" s="1"/>
    </row>
    <row r="147" spans="2:3" ht="15.75" thickBot="1">
      <c r="B147" s="9" t="s">
        <v>2</v>
      </c>
      <c r="C147" s="3">
        <f>SUM(C141:C146)</f>
        <v>386</v>
      </c>
    </row>
    <row r="149" spans="2:3" ht="15.75" thickBot="1">
      <c r="B149" s="1"/>
      <c r="C149" s="1"/>
    </row>
    <row r="150" spans="2:3" ht="15.75" thickBot="1">
      <c r="B150" s="20" t="s">
        <v>39</v>
      </c>
      <c r="C150" s="13" t="s">
        <v>40</v>
      </c>
    </row>
    <row r="153" spans="2:3">
      <c r="B153" s="7" t="s">
        <v>42</v>
      </c>
      <c r="C153" s="5">
        <v>3</v>
      </c>
    </row>
    <row r="154" spans="2:3">
      <c r="B154" s="7" t="s">
        <v>238</v>
      </c>
      <c r="C154" s="5">
        <v>1</v>
      </c>
    </row>
    <row r="155" spans="2:3">
      <c r="B155" s="7" t="s">
        <v>255</v>
      </c>
      <c r="C155" s="5">
        <v>4</v>
      </c>
    </row>
    <row r="156" spans="2:3">
      <c r="B156" s="7" t="s">
        <v>240</v>
      </c>
      <c r="C156" s="5">
        <v>1</v>
      </c>
    </row>
    <row r="157" spans="2:3">
      <c r="B157" s="7" t="s">
        <v>266</v>
      </c>
      <c r="C157" s="5">
        <v>49</v>
      </c>
    </row>
    <row r="158" spans="2:3">
      <c r="B158" s="7" t="s">
        <v>242</v>
      </c>
      <c r="C158" s="5">
        <v>24</v>
      </c>
    </row>
    <row r="159" spans="2:3">
      <c r="B159" s="22" t="s">
        <v>243</v>
      </c>
      <c r="C159" s="5">
        <v>32</v>
      </c>
    </row>
    <row r="160" spans="2:3">
      <c r="B160" s="22" t="s">
        <v>244</v>
      </c>
      <c r="C160" s="5">
        <v>19</v>
      </c>
    </row>
    <row r="161" spans="2:7">
      <c r="B161" s="22" t="s">
        <v>339</v>
      </c>
      <c r="C161" s="5">
        <v>9</v>
      </c>
    </row>
    <row r="162" spans="2:7">
      <c r="B162" s="7" t="s">
        <v>342</v>
      </c>
      <c r="C162" s="5">
        <v>17</v>
      </c>
    </row>
    <row r="163" spans="2:7">
      <c r="B163" s="7" t="s">
        <v>451</v>
      </c>
      <c r="C163" s="5">
        <v>11</v>
      </c>
    </row>
    <row r="164" spans="2:7">
      <c r="B164" s="7" t="s">
        <v>48</v>
      </c>
      <c r="C164" s="5">
        <v>9</v>
      </c>
    </row>
    <row r="165" spans="2:7">
      <c r="B165" s="22" t="s">
        <v>246</v>
      </c>
      <c r="C165" s="5">
        <v>31</v>
      </c>
    </row>
    <row r="166" spans="2:7">
      <c r="B166" s="22" t="s">
        <v>304</v>
      </c>
      <c r="C166" s="5">
        <v>1</v>
      </c>
      <c r="D166" s="1"/>
    </row>
    <row r="167" spans="2:7">
      <c r="B167" s="7" t="s">
        <v>341</v>
      </c>
      <c r="C167" s="5">
        <v>1</v>
      </c>
      <c r="D167" s="1"/>
    </row>
    <row r="168" spans="2:7">
      <c r="B168" s="22" t="s">
        <v>262</v>
      </c>
      <c r="C168" s="5">
        <v>1</v>
      </c>
      <c r="D168" s="1"/>
    </row>
    <row r="169" spans="2:7" ht="15.75" thickBot="1">
      <c r="B169" s="1"/>
      <c r="C169" s="1"/>
      <c r="D169" s="1"/>
    </row>
    <row r="170" spans="2:7" ht="15.75" thickBot="1">
      <c r="B170" s="9" t="s">
        <v>2</v>
      </c>
      <c r="C170" s="3">
        <f>SUM(C153:C169)</f>
        <v>213</v>
      </c>
      <c r="D170" s="1"/>
    </row>
    <row r="171" spans="2:7" s="497" customFormat="1">
      <c r="B171" s="11"/>
      <c r="C171" s="18"/>
      <c r="D171" s="1"/>
    </row>
    <row r="172" spans="2:7" s="497" customFormat="1">
      <c r="B172" s="11"/>
      <c r="C172" s="18"/>
      <c r="D172" s="1"/>
    </row>
    <row r="173" spans="2:7">
      <c r="B173" s="1"/>
      <c r="C173" s="18"/>
      <c r="D173" s="1"/>
    </row>
    <row r="174" spans="2:7" ht="32.25" thickBot="1">
      <c r="B174" s="403" t="s">
        <v>294</v>
      </c>
      <c r="C174" s="1"/>
      <c r="E174" s="497"/>
      <c r="F174" s="497"/>
    </row>
    <row r="175" spans="2:7">
      <c r="B175" s="1"/>
      <c r="C175" s="21" t="s">
        <v>40</v>
      </c>
      <c r="E175" s="497"/>
      <c r="F175" s="497"/>
    </row>
    <row r="176" spans="2:7">
      <c r="B176" s="7" t="s">
        <v>49</v>
      </c>
      <c r="C176" s="5">
        <f>+C346</f>
        <v>20</v>
      </c>
      <c r="E176" s="497"/>
      <c r="F176" s="497"/>
      <c r="G176" s="497"/>
    </row>
    <row r="177" spans="2:7">
      <c r="B177" s="7" t="s">
        <v>50</v>
      </c>
      <c r="C177" s="5">
        <f>+D346</f>
        <v>37</v>
      </c>
      <c r="E177" s="497"/>
      <c r="F177" s="497"/>
      <c r="G177" s="497"/>
    </row>
    <row r="178" spans="2:7">
      <c r="B178" s="7" t="s">
        <v>51</v>
      </c>
      <c r="C178" s="5">
        <f>+E346</f>
        <v>46</v>
      </c>
      <c r="E178" s="497"/>
      <c r="F178" s="497"/>
      <c r="G178" s="497"/>
    </row>
    <row r="179" spans="2:7">
      <c r="B179" s="7" t="s">
        <v>52</v>
      </c>
      <c r="C179" s="5">
        <f>+F346</f>
        <v>72</v>
      </c>
      <c r="E179" s="497"/>
      <c r="F179" s="497"/>
      <c r="G179" s="497"/>
    </row>
    <row r="180" spans="2:7">
      <c r="B180" s="7" t="s">
        <v>53</v>
      </c>
      <c r="C180" s="5">
        <f>+G346</f>
        <v>49</v>
      </c>
      <c r="E180" s="497"/>
      <c r="F180" s="497"/>
      <c r="G180" s="497"/>
    </row>
    <row r="181" spans="2:7">
      <c r="B181" s="7" t="s">
        <v>54</v>
      </c>
      <c r="C181" s="5">
        <f>+H346</f>
        <v>94</v>
      </c>
      <c r="E181" s="497"/>
      <c r="F181" s="497"/>
      <c r="G181" s="497"/>
    </row>
    <row r="182" spans="2:7">
      <c r="B182" s="7" t="s">
        <v>55</v>
      </c>
      <c r="C182" s="5">
        <f>+I346</f>
        <v>115</v>
      </c>
      <c r="E182" s="497"/>
      <c r="F182" s="497"/>
      <c r="G182" s="497"/>
    </row>
    <row r="183" spans="2:7">
      <c r="B183" s="22" t="s">
        <v>56</v>
      </c>
      <c r="C183" s="5">
        <f>+J346</f>
        <v>26</v>
      </c>
      <c r="E183" s="497"/>
      <c r="F183" s="497"/>
      <c r="G183" s="497"/>
    </row>
    <row r="184" spans="2:7" ht="15.75" thickBot="1">
      <c r="B184" s="1"/>
      <c r="C184" s="1"/>
      <c r="F184" s="497"/>
      <c r="G184" s="497"/>
    </row>
    <row r="185" spans="2:7" ht="15.75" thickBot="1">
      <c r="B185" s="9" t="s">
        <v>2</v>
      </c>
      <c r="C185" s="3">
        <f>SUM(C176:C184)</f>
        <v>459</v>
      </c>
      <c r="F185" s="497"/>
      <c r="G185" s="497"/>
    </row>
    <row r="186" spans="2:7">
      <c r="F186" s="497"/>
      <c r="G186" s="497"/>
    </row>
    <row r="191" spans="2:7" ht="47.25">
      <c r="B191" s="403" t="s">
        <v>295</v>
      </c>
      <c r="C191" s="1"/>
    </row>
    <row r="192" spans="2:7" ht="15.75" thickBot="1">
      <c r="B192" s="1"/>
      <c r="C192" s="1"/>
    </row>
    <row r="193" spans="2:11">
      <c r="B193" s="1"/>
      <c r="C193" s="21" t="s">
        <v>58</v>
      </c>
      <c r="H193" s="497"/>
      <c r="I193" s="497"/>
      <c r="J193" s="497"/>
      <c r="K193" s="497"/>
    </row>
    <row r="194" spans="2:11">
      <c r="B194" s="7" t="s">
        <v>49</v>
      </c>
      <c r="C194" s="5">
        <v>132</v>
      </c>
      <c r="E194" s="497"/>
      <c r="H194" s="497"/>
      <c r="I194" s="497"/>
      <c r="J194" s="497"/>
      <c r="K194" s="497"/>
    </row>
    <row r="195" spans="2:11">
      <c r="B195" s="7" t="s">
        <v>50</v>
      </c>
      <c r="C195" s="5">
        <v>121</v>
      </c>
      <c r="E195" s="497"/>
      <c r="H195" s="497"/>
      <c r="I195" s="497"/>
      <c r="J195" s="497"/>
      <c r="K195" s="497"/>
    </row>
    <row r="196" spans="2:11">
      <c r="B196" s="7" t="s">
        <v>51</v>
      </c>
      <c r="C196" s="5">
        <v>45</v>
      </c>
      <c r="E196" s="497"/>
      <c r="H196" s="497"/>
      <c r="I196" s="497"/>
      <c r="J196" s="497"/>
      <c r="K196" s="497"/>
    </row>
    <row r="197" spans="2:11">
      <c r="B197" s="7" t="s">
        <v>52</v>
      </c>
      <c r="C197" s="5">
        <v>25</v>
      </c>
      <c r="E197" s="497"/>
      <c r="H197" s="497"/>
      <c r="I197" s="497"/>
      <c r="J197" s="497"/>
      <c r="K197" s="497"/>
    </row>
    <row r="198" spans="2:11">
      <c r="B198" s="7" t="s">
        <v>53</v>
      </c>
      <c r="C198" s="5">
        <v>28</v>
      </c>
      <c r="E198" s="497"/>
      <c r="H198" s="497"/>
      <c r="I198" s="497"/>
      <c r="J198" s="497"/>
      <c r="K198" s="497"/>
    </row>
    <row r="199" spans="2:11">
      <c r="B199" s="7" t="s">
        <v>54</v>
      </c>
      <c r="C199" s="5">
        <v>27</v>
      </c>
      <c r="E199" s="497"/>
      <c r="H199" s="497"/>
      <c r="I199" s="497"/>
      <c r="J199" s="497"/>
      <c r="K199" s="497"/>
    </row>
    <row r="200" spans="2:11">
      <c r="B200" s="7" t="s">
        <v>55</v>
      </c>
      <c r="C200" s="5">
        <v>8</v>
      </c>
      <c r="E200" s="497"/>
      <c r="H200" s="497"/>
      <c r="I200" s="497"/>
      <c r="J200" s="497"/>
      <c r="K200" s="497"/>
    </row>
    <row r="201" spans="2:11">
      <c r="H201" s="497"/>
      <c r="I201" s="497"/>
      <c r="J201" s="497"/>
      <c r="K201" s="497"/>
    </row>
    <row r="202" spans="2:11" ht="15.75" thickBot="1">
      <c r="B202" s="1"/>
      <c r="C202" s="1"/>
    </row>
    <row r="203" spans="2:11" ht="15.75" thickBot="1">
      <c r="B203" s="9" t="s">
        <v>2</v>
      </c>
      <c r="C203" s="3">
        <f>SUM(C194:C202)</f>
        <v>386</v>
      </c>
    </row>
    <row r="205" spans="2:11" ht="15.75" thickBot="1">
      <c r="B205" s="1"/>
      <c r="C205" s="1"/>
    </row>
    <row r="206" spans="2:11" ht="15.75" thickBot="1">
      <c r="B206" s="17" t="s">
        <v>416</v>
      </c>
      <c r="C206" s="3">
        <v>50</v>
      </c>
    </row>
    <row r="207" spans="2:11" s="122" customFormat="1" ht="15.75" thickBot="1">
      <c r="B207" s="485"/>
      <c r="C207" s="18"/>
    </row>
    <row r="208" spans="2:11" s="122" customFormat="1" ht="15.75" thickBot="1">
      <c r="B208" s="17" t="s">
        <v>415</v>
      </c>
      <c r="C208" s="500">
        <v>7886.5</v>
      </c>
    </row>
    <row r="209" spans="2:10" ht="15.75" thickBot="1">
      <c r="B209" s="1"/>
      <c r="C209" s="1"/>
    </row>
    <row r="210" spans="2:10" ht="15.75" thickBot="1">
      <c r="B210" s="17" t="s">
        <v>59</v>
      </c>
      <c r="C210" s="3">
        <v>16</v>
      </c>
    </row>
    <row r="213" spans="2:10" ht="15.75">
      <c r="B213" s="10" t="s">
        <v>60</v>
      </c>
      <c r="C213" s="1"/>
    </row>
    <row r="215" spans="2:10">
      <c r="B215" s="7" t="s">
        <v>61</v>
      </c>
      <c r="C215" s="5">
        <v>155</v>
      </c>
    </row>
    <row r="216" spans="2:10" ht="37.5">
      <c r="B216" s="24" t="s">
        <v>62</v>
      </c>
      <c r="C216" s="5">
        <v>50</v>
      </c>
    </row>
    <row r="217" spans="2:10" ht="15.75" thickBot="1">
      <c r="B217" s="7"/>
      <c r="C217" s="5"/>
    </row>
    <row r="218" spans="2:10" ht="15.75" thickBot="1">
      <c r="B218" s="9" t="s">
        <v>2</v>
      </c>
      <c r="C218" s="3">
        <f>SUM(C215:C217)</f>
        <v>205</v>
      </c>
    </row>
    <row r="220" spans="2:10" ht="15.75" thickBot="1">
      <c r="B220" s="1"/>
      <c r="C220" s="1"/>
    </row>
    <row r="221" spans="2:10" ht="15.75" thickBot="1">
      <c r="B221" s="22" t="s">
        <v>63</v>
      </c>
      <c r="C221" s="3">
        <f>+C4-C218</f>
        <v>181</v>
      </c>
    </row>
    <row r="223" spans="2:10" ht="15.75" thickBot="1">
      <c r="B223" s="1"/>
      <c r="C223" s="1"/>
    </row>
    <row r="224" spans="2:10" ht="15.75" thickBot="1">
      <c r="B224" s="9" t="s">
        <v>2</v>
      </c>
      <c r="C224" s="3">
        <f>+C218+C221</f>
        <v>386</v>
      </c>
      <c r="F224" s="497"/>
      <c r="G224" s="497"/>
      <c r="H224" s="497"/>
      <c r="I224" s="497"/>
      <c r="J224" s="497"/>
    </row>
    <row r="225" spans="2:10" s="497" customFormat="1" ht="15.75" thickBot="1">
      <c r="B225" s="11"/>
      <c r="C225" s="18"/>
    </row>
    <row r="226" spans="2:10" ht="16.5" thickBot="1">
      <c r="B226" s="506" t="s">
        <v>64</v>
      </c>
      <c r="C226" s="507"/>
      <c r="D226" s="122"/>
      <c r="E226" s="122"/>
      <c r="F226" s="497"/>
      <c r="G226" s="497"/>
      <c r="H226" s="497"/>
      <c r="I226" s="497"/>
      <c r="J226" s="497"/>
    </row>
    <row r="227" spans="2:10">
      <c r="B227" s="132" t="s">
        <v>104</v>
      </c>
      <c r="C227" s="134">
        <v>15</v>
      </c>
      <c r="D227" s="122"/>
      <c r="E227" s="122"/>
      <c r="F227" s="497"/>
      <c r="G227" s="497"/>
      <c r="H227" s="497"/>
      <c r="I227" s="497"/>
      <c r="J227" s="497"/>
    </row>
    <row r="228" spans="2:10">
      <c r="B228" s="25" t="s">
        <v>85</v>
      </c>
      <c r="C228" s="6">
        <v>2</v>
      </c>
      <c r="D228" s="122"/>
      <c r="E228" s="122"/>
      <c r="F228" s="497"/>
      <c r="G228" s="497"/>
      <c r="H228" s="497"/>
      <c r="I228" s="497"/>
      <c r="J228" s="497"/>
    </row>
    <row r="229" spans="2:10">
      <c r="B229" s="25" t="s">
        <v>86</v>
      </c>
      <c r="C229" s="6">
        <v>4</v>
      </c>
      <c r="D229" s="122"/>
      <c r="E229" s="122"/>
      <c r="F229" s="497"/>
      <c r="G229" s="497"/>
      <c r="H229" s="497"/>
      <c r="I229" s="497"/>
      <c r="J229" s="497"/>
    </row>
    <row r="230" spans="2:10">
      <c r="B230" s="16" t="s">
        <v>87</v>
      </c>
      <c r="C230" s="6">
        <v>6</v>
      </c>
      <c r="D230" s="122"/>
      <c r="E230" s="122"/>
      <c r="F230" s="497"/>
      <c r="G230" s="497"/>
      <c r="H230" s="497"/>
      <c r="I230" s="497"/>
      <c r="J230" s="497"/>
    </row>
    <row r="231" spans="2:10">
      <c r="B231" s="148" t="s">
        <v>464</v>
      </c>
      <c r="C231" s="6">
        <v>0</v>
      </c>
      <c r="D231" s="122"/>
      <c r="E231" s="122"/>
      <c r="F231" s="497"/>
      <c r="G231" s="497"/>
      <c r="H231" s="497"/>
      <c r="I231" s="497"/>
      <c r="J231" s="497"/>
    </row>
    <row r="232" spans="2:10">
      <c r="B232" s="25" t="s">
        <v>97</v>
      </c>
      <c r="C232" s="6">
        <v>7</v>
      </c>
      <c r="D232" s="122"/>
      <c r="E232" s="122"/>
      <c r="F232" s="497"/>
      <c r="G232" s="497"/>
      <c r="H232" s="497"/>
      <c r="I232" s="497"/>
      <c r="J232" s="497"/>
    </row>
    <row r="233" spans="2:10">
      <c r="B233" s="25" t="s">
        <v>92</v>
      </c>
      <c r="C233" s="6">
        <v>5</v>
      </c>
      <c r="D233" s="122"/>
      <c r="E233" s="122"/>
      <c r="F233" s="497"/>
      <c r="G233" s="497"/>
      <c r="H233" s="497"/>
      <c r="I233" s="497"/>
      <c r="J233" s="497"/>
    </row>
    <row r="234" spans="2:10">
      <c r="B234" s="148" t="s">
        <v>465</v>
      </c>
      <c r="C234" s="6">
        <v>2</v>
      </c>
      <c r="D234" s="122"/>
      <c r="E234" s="122"/>
      <c r="F234" s="497"/>
      <c r="G234" s="497"/>
      <c r="H234" s="497"/>
      <c r="I234" s="497"/>
      <c r="J234" s="497"/>
    </row>
    <row r="235" spans="2:10">
      <c r="B235" s="148" t="s">
        <v>466</v>
      </c>
      <c r="C235" s="6">
        <v>0</v>
      </c>
      <c r="D235" s="122"/>
      <c r="E235" s="122"/>
      <c r="F235" s="497"/>
      <c r="G235" s="497"/>
      <c r="H235" s="497"/>
      <c r="I235" s="497"/>
      <c r="J235" s="497"/>
    </row>
    <row r="236" spans="2:10">
      <c r="B236" s="148" t="s">
        <v>462</v>
      </c>
      <c r="C236" s="6">
        <v>10</v>
      </c>
      <c r="D236" s="122"/>
      <c r="E236" s="122"/>
      <c r="F236" s="497"/>
      <c r="G236" s="497"/>
      <c r="H236" s="497"/>
      <c r="I236" s="497"/>
      <c r="J236" s="497"/>
    </row>
    <row r="237" spans="2:10" s="122" customFormat="1">
      <c r="B237" s="148" t="s">
        <v>470</v>
      </c>
      <c r="C237" s="6">
        <v>36</v>
      </c>
      <c r="F237" s="497"/>
      <c r="G237" s="497"/>
      <c r="H237" s="497"/>
      <c r="I237" s="497"/>
      <c r="J237" s="497"/>
    </row>
    <row r="238" spans="2:10">
      <c r="B238" s="25" t="s">
        <v>88</v>
      </c>
      <c r="C238" s="6">
        <v>2</v>
      </c>
      <c r="D238" s="122"/>
      <c r="E238" s="122"/>
      <c r="F238" s="497"/>
      <c r="G238" s="497"/>
      <c r="H238" s="497"/>
      <c r="I238" s="497"/>
      <c r="J238" s="497"/>
    </row>
    <row r="239" spans="2:10" s="122" customFormat="1">
      <c r="B239" s="25" t="s">
        <v>65</v>
      </c>
      <c r="C239" s="6">
        <v>3</v>
      </c>
      <c r="F239" s="497"/>
      <c r="G239" s="497"/>
      <c r="H239" s="497"/>
      <c r="I239" s="497"/>
      <c r="J239" s="497"/>
    </row>
    <row r="240" spans="2:10">
      <c r="B240" s="148" t="s">
        <v>380</v>
      </c>
      <c r="C240" s="6">
        <v>0</v>
      </c>
      <c r="E240" s="122"/>
      <c r="F240" s="497"/>
      <c r="G240" s="497"/>
      <c r="H240" s="497"/>
      <c r="I240" s="497"/>
      <c r="J240" s="497"/>
    </row>
    <row r="241" spans="2:10" s="122" customFormat="1">
      <c r="B241" s="25" t="s">
        <v>67</v>
      </c>
      <c r="C241" s="6">
        <v>5</v>
      </c>
      <c r="F241" s="497"/>
      <c r="G241" s="497"/>
      <c r="H241" s="497"/>
      <c r="I241" s="497"/>
      <c r="J241" s="497"/>
    </row>
    <row r="242" spans="2:10">
      <c r="B242" s="25" t="s">
        <v>68</v>
      </c>
      <c r="C242" s="6">
        <v>0</v>
      </c>
      <c r="E242" s="122"/>
      <c r="F242" s="497"/>
      <c r="G242" s="497"/>
      <c r="H242" s="497"/>
      <c r="I242" s="497"/>
      <c r="J242" s="497"/>
    </row>
    <row r="243" spans="2:10">
      <c r="B243" s="25" t="s">
        <v>69</v>
      </c>
      <c r="C243" s="6">
        <v>0</v>
      </c>
      <c r="E243" s="122"/>
      <c r="F243" s="497"/>
      <c r="G243" s="497"/>
      <c r="H243" s="497"/>
      <c r="I243" s="497"/>
      <c r="J243" s="497"/>
    </row>
    <row r="244" spans="2:10">
      <c r="B244" s="25" t="s">
        <v>257</v>
      </c>
      <c r="C244" s="6">
        <v>0</v>
      </c>
      <c r="E244" s="122"/>
      <c r="F244" s="497"/>
      <c r="G244" s="497"/>
      <c r="H244" s="497"/>
      <c r="I244" s="497"/>
      <c r="J244" s="497"/>
    </row>
    <row r="245" spans="2:10">
      <c r="B245" s="25" t="s">
        <v>269</v>
      </c>
      <c r="C245" s="6">
        <v>0</v>
      </c>
      <c r="E245" s="122"/>
      <c r="F245" s="497"/>
      <c r="G245" s="497"/>
      <c r="H245" s="497"/>
      <c r="I245" s="497"/>
      <c r="J245" s="497"/>
    </row>
    <row r="246" spans="2:10">
      <c r="B246" s="25" t="s">
        <v>93</v>
      </c>
      <c r="C246" s="6">
        <v>0</v>
      </c>
      <c r="E246" s="122"/>
      <c r="F246" s="497"/>
      <c r="G246" s="497"/>
      <c r="H246" s="497"/>
      <c r="I246" s="497"/>
      <c r="J246" s="497"/>
    </row>
    <row r="247" spans="2:10">
      <c r="B247" s="25" t="s">
        <v>105</v>
      </c>
      <c r="C247" s="6">
        <v>14</v>
      </c>
      <c r="E247" s="122"/>
      <c r="F247" s="497"/>
      <c r="G247" s="497"/>
      <c r="H247" s="497"/>
      <c r="I247" s="497"/>
      <c r="J247" s="497"/>
    </row>
    <row r="248" spans="2:10">
      <c r="B248" s="148" t="s">
        <v>461</v>
      </c>
      <c r="C248" s="6">
        <v>0</v>
      </c>
      <c r="E248" s="122"/>
      <c r="F248" s="497"/>
      <c r="G248" s="497"/>
      <c r="H248" s="497"/>
      <c r="I248" s="497"/>
      <c r="J248" s="497"/>
    </row>
    <row r="249" spans="2:10">
      <c r="B249" s="16" t="s">
        <v>460</v>
      </c>
      <c r="C249" s="6">
        <v>11</v>
      </c>
      <c r="E249" s="122"/>
      <c r="F249" s="497"/>
      <c r="G249" s="497"/>
      <c r="H249" s="497"/>
      <c r="I249" s="497"/>
      <c r="J249" s="497"/>
    </row>
    <row r="250" spans="2:10">
      <c r="B250" s="148" t="s">
        <v>177</v>
      </c>
      <c r="C250" s="6">
        <v>10</v>
      </c>
      <c r="E250" s="122"/>
      <c r="F250" s="497"/>
      <c r="G250" s="497"/>
      <c r="H250" s="497"/>
      <c r="I250" s="497"/>
      <c r="J250" s="497"/>
    </row>
    <row r="251" spans="2:10">
      <c r="B251" s="504" t="s">
        <v>180</v>
      </c>
      <c r="C251" s="6">
        <v>66</v>
      </c>
      <c r="E251" s="122"/>
      <c r="F251" s="497"/>
      <c r="G251" s="497"/>
      <c r="H251" s="497"/>
      <c r="I251" s="497"/>
      <c r="J251" s="497"/>
    </row>
    <row r="252" spans="2:10">
      <c r="B252" s="148" t="s">
        <v>173</v>
      </c>
      <c r="C252" s="6">
        <v>18</v>
      </c>
      <c r="E252" s="122"/>
      <c r="F252" s="497"/>
      <c r="G252" s="497"/>
      <c r="H252" s="497"/>
      <c r="I252" s="497"/>
      <c r="J252" s="497"/>
    </row>
    <row r="253" spans="2:10">
      <c r="B253" s="25" t="s">
        <v>99</v>
      </c>
      <c r="C253" s="6">
        <v>0</v>
      </c>
      <c r="E253" s="122"/>
      <c r="F253" s="497"/>
      <c r="G253" s="497"/>
      <c r="H253" s="497"/>
      <c r="I253" s="497"/>
      <c r="J253" s="497"/>
    </row>
    <row r="254" spans="2:10">
      <c r="B254" s="25" t="s">
        <v>72</v>
      </c>
      <c r="C254" s="6">
        <v>8</v>
      </c>
      <c r="E254" s="122"/>
      <c r="F254" s="497"/>
      <c r="G254" s="497"/>
      <c r="H254" s="497"/>
      <c r="I254" s="497"/>
      <c r="J254" s="497"/>
    </row>
    <row r="255" spans="2:10">
      <c r="B255" s="25" t="s">
        <v>100</v>
      </c>
      <c r="C255" s="6">
        <v>0</v>
      </c>
      <c r="E255" s="122"/>
      <c r="F255" s="497"/>
      <c r="G255" s="497"/>
      <c r="H255" s="497"/>
      <c r="I255" s="497"/>
      <c r="J255" s="497"/>
    </row>
    <row r="256" spans="2:10">
      <c r="B256" s="25" t="s">
        <v>73</v>
      </c>
      <c r="C256" s="6">
        <v>3</v>
      </c>
      <c r="E256" s="122"/>
      <c r="F256" s="497"/>
      <c r="G256" s="497"/>
      <c r="H256" s="497"/>
      <c r="I256" s="497"/>
      <c r="J256" s="497"/>
    </row>
    <row r="257" spans="2:10">
      <c r="B257" s="25" t="s">
        <v>74</v>
      </c>
      <c r="C257" s="6">
        <v>0</v>
      </c>
      <c r="E257" s="122"/>
      <c r="F257" s="497"/>
      <c r="G257" s="497"/>
      <c r="H257" s="497"/>
      <c r="I257" s="497"/>
      <c r="J257" s="497"/>
    </row>
    <row r="258" spans="2:10">
      <c r="B258" s="25" t="s">
        <v>75</v>
      </c>
      <c r="C258" s="6">
        <v>0</v>
      </c>
      <c r="E258" s="122"/>
      <c r="F258" s="497"/>
      <c r="G258" s="497"/>
      <c r="H258" s="497"/>
      <c r="I258" s="497"/>
      <c r="J258" s="497"/>
    </row>
    <row r="259" spans="2:10">
      <c r="B259" s="25" t="s">
        <v>90</v>
      </c>
      <c r="C259" s="6">
        <v>2</v>
      </c>
      <c r="E259" s="122"/>
      <c r="F259" s="497"/>
      <c r="G259" s="497"/>
      <c r="H259" s="497"/>
      <c r="I259" s="497"/>
      <c r="J259" s="497"/>
    </row>
    <row r="260" spans="2:10">
      <c r="B260" s="25" t="s">
        <v>76</v>
      </c>
      <c r="C260" s="6">
        <v>0</v>
      </c>
      <c r="E260" s="122"/>
      <c r="F260" s="497"/>
      <c r="G260" s="497"/>
      <c r="H260" s="497"/>
      <c r="I260" s="497"/>
      <c r="J260" s="497"/>
    </row>
    <row r="261" spans="2:10">
      <c r="B261" s="25" t="s">
        <v>112</v>
      </c>
      <c r="C261" s="6">
        <v>1</v>
      </c>
      <c r="E261" s="122"/>
      <c r="F261" s="497"/>
      <c r="G261" s="497"/>
      <c r="H261" s="497"/>
      <c r="I261" s="497"/>
      <c r="J261" s="497"/>
    </row>
    <row r="262" spans="2:10">
      <c r="B262" s="25" t="s">
        <v>101</v>
      </c>
      <c r="C262" s="6">
        <v>1</v>
      </c>
      <c r="E262" s="122"/>
      <c r="F262" s="497"/>
      <c r="G262" s="497"/>
      <c r="H262" s="497"/>
      <c r="I262" s="497"/>
      <c r="J262" s="497"/>
    </row>
    <row r="263" spans="2:10">
      <c r="B263" s="148" t="s">
        <v>118</v>
      </c>
      <c r="C263" s="6">
        <v>76</v>
      </c>
      <c r="E263" s="122"/>
      <c r="F263" s="497"/>
      <c r="G263" s="497"/>
      <c r="H263" s="497"/>
      <c r="I263" s="497"/>
      <c r="J263" s="497"/>
    </row>
    <row r="264" spans="2:10">
      <c r="B264" s="148" t="s">
        <v>469</v>
      </c>
      <c r="C264" s="6">
        <v>44</v>
      </c>
      <c r="E264" s="122"/>
      <c r="F264" s="122"/>
      <c r="G264" s="122"/>
      <c r="H264" s="122"/>
      <c r="I264" s="122"/>
      <c r="J264" s="122"/>
    </row>
    <row r="265" spans="2:10">
      <c r="B265" s="148" t="s">
        <v>463</v>
      </c>
      <c r="C265" s="6">
        <v>4</v>
      </c>
      <c r="E265" s="122"/>
      <c r="F265" s="231"/>
      <c r="G265" s="122"/>
      <c r="H265" s="122"/>
      <c r="I265" s="122"/>
      <c r="J265" s="231"/>
    </row>
    <row r="266" spans="2:10">
      <c r="B266" s="25" t="s">
        <v>91</v>
      </c>
      <c r="C266" s="6">
        <v>5</v>
      </c>
      <c r="E266" s="122"/>
      <c r="F266" s="122"/>
      <c r="G266" s="122"/>
      <c r="H266" s="122"/>
      <c r="I266" s="122"/>
      <c r="J266" s="122"/>
    </row>
    <row r="267" spans="2:10">
      <c r="B267" s="25" t="s">
        <v>110</v>
      </c>
      <c r="C267" s="6">
        <v>22</v>
      </c>
      <c r="E267" s="122"/>
      <c r="F267" s="231"/>
      <c r="G267" s="122"/>
      <c r="H267" s="122"/>
      <c r="I267" s="122"/>
      <c r="J267" s="231"/>
    </row>
    <row r="268" spans="2:10">
      <c r="B268" s="16" t="s">
        <v>467</v>
      </c>
      <c r="C268" s="6">
        <v>0</v>
      </c>
      <c r="E268" s="122"/>
      <c r="F268" s="122"/>
      <c r="G268" s="122"/>
      <c r="H268" s="122"/>
      <c r="I268" s="122"/>
      <c r="J268" s="122"/>
    </row>
    <row r="269" spans="2:10">
      <c r="B269" s="16" t="s">
        <v>103</v>
      </c>
      <c r="C269" s="6">
        <v>6</v>
      </c>
      <c r="E269" s="122"/>
      <c r="F269" s="231"/>
      <c r="G269" s="122"/>
      <c r="H269" s="122"/>
      <c r="I269" s="122"/>
      <c r="J269" s="231"/>
    </row>
    <row r="270" spans="2:10">
      <c r="B270" s="2" t="s">
        <v>95</v>
      </c>
      <c r="C270" s="6">
        <v>0</v>
      </c>
      <c r="E270" s="122"/>
      <c r="F270" s="122"/>
      <c r="G270" s="122"/>
      <c r="H270" s="122"/>
      <c r="I270" s="122"/>
      <c r="J270" s="122"/>
    </row>
    <row r="271" spans="2:10">
      <c r="B271" s="25" t="s">
        <v>78</v>
      </c>
      <c r="C271" s="6">
        <v>0</v>
      </c>
      <c r="E271" s="122"/>
      <c r="F271" s="231"/>
      <c r="G271" s="122"/>
      <c r="H271" s="122"/>
      <c r="I271" s="122"/>
      <c r="J271" s="231"/>
    </row>
    <row r="272" spans="2:10">
      <c r="B272" s="25" t="s">
        <v>80</v>
      </c>
      <c r="C272" s="6">
        <v>0</v>
      </c>
      <c r="E272" s="122"/>
      <c r="F272" s="122"/>
      <c r="G272" s="122"/>
      <c r="H272" s="122"/>
      <c r="I272" s="122"/>
      <c r="J272" s="122"/>
    </row>
    <row r="273" spans="2:12">
      <c r="B273" s="25" t="s">
        <v>81</v>
      </c>
      <c r="C273" s="6">
        <v>0</v>
      </c>
      <c r="E273" s="122"/>
      <c r="F273" s="231"/>
      <c r="G273" s="122"/>
      <c r="H273" s="122"/>
      <c r="I273" s="122"/>
      <c r="J273" s="231"/>
    </row>
    <row r="274" spans="2:12">
      <c r="B274" s="16" t="s">
        <v>82</v>
      </c>
      <c r="C274" s="6">
        <v>0</v>
      </c>
      <c r="E274" s="122"/>
      <c r="F274" s="122"/>
      <c r="G274" s="122"/>
      <c r="H274" s="122"/>
      <c r="I274" s="122"/>
      <c r="J274" s="122"/>
    </row>
    <row r="275" spans="2:12">
      <c r="B275" s="2" t="s">
        <v>83</v>
      </c>
      <c r="C275" s="6">
        <v>2</v>
      </c>
      <c r="E275" s="122"/>
      <c r="F275" s="231"/>
      <c r="G275" s="122"/>
      <c r="H275" s="122"/>
      <c r="I275" s="122"/>
      <c r="J275" s="231"/>
    </row>
    <row r="276" spans="2:12">
      <c r="B276" s="25" t="s">
        <v>84</v>
      </c>
      <c r="C276" s="6">
        <v>0</v>
      </c>
      <c r="E276" s="122"/>
      <c r="F276" s="122"/>
      <c r="G276" s="122"/>
      <c r="H276" s="122"/>
      <c r="I276" s="122"/>
      <c r="J276" s="122"/>
    </row>
    <row r="277" spans="2:12">
      <c r="B277" s="25" t="s">
        <v>96</v>
      </c>
      <c r="C277" s="6">
        <v>0</v>
      </c>
      <c r="E277" s="122"/>
      <c r="F277" s="231"/>
      <c r="G277" s="122"/>
      <c r="H277" s="122"/>
      <c r="I277" s="122"/>
      <c r="J277" s="231"/>
    </row>
    <row r="278" spans="2:12">
      <c r="B278" s="25" t="s">
        <v>107</v>
      </c>
      <c r="C278" s="6">
        <v>2</v>
      </c>
      <c r="E278" s="122"/>
      <c r="F278" s="122"/>
      <c r="G278" s="122"/>
      <c r="H278" s="122"/>
      <c r="I278" s="122"/>
      <c r="J278" s="122"/>
    </row>
    <row r="279" spans="2:12">
      <c r="B279" s="148" t="s">
        <v>471</v>
      </c>
      <c r="C279" s="6">
        <v>14</v>
      </c>
      <c r="E279" s="122"/>
      <c r="F279" s="231"/>
      <c r="G279" s="122"/>
      <c r="H279" s="122"/>
      <c r="I279" s="122"/>
      <c r="J279" s="231"/>
    </row>
    <row r="280" spans="2:12">
      <c r="B280" s="16" t="s">
        <v>472</v>
      </c>
      <c r="C280" s="6">
        <v>51</v>
      </c>
      <c r="E280" s="122"/>
      <c r="F280" s="122"/>
      <c r="G280" s="122"/>
      <c r="H280" s="122"/>
      <c r="I280" s="122"/>
      <c r="J280" s="122"/>
    </row>
    <row r="281" spans="2:12">
      <c r="B281" s="148" t="s">
        <v>468</v>
      </c>
      <c r="C281" s="6">
        <v>2</v>
      </c>
      <c r="E281" s="122"/>
      <c r="F281" s="231"/>
      <c r="G281" s="122"/>
      <c r="H281" s="122"/>
      <c r="I281" s="122"/>
      <c r="J281" s="231"/>
    </row>
    <row r="282" spans="2:12" ht="15.75" thickBot="1">
      <c r="B282" s="96" t="s">
        <v>148</v>
      </c>
      <c r="C282" s="98">
        <v>0</v>
      </c>
      <c r="E282" s="122"/>
      <c r="F282" s="122"/>
      <c r="G282" s="122"/>
      <c r="H282" s="122"/>
      <c r="I282" s="122"/>
      <c r="J282" s="122"/>
    </row>
    <row r="283" spans="2:12" ht="15.75" thickBot="1">
      <c r="B283" s="97" t="s">
        <v>2</v>
      </c>
      <c r="C283" s="499">
        <f>SUM(C227:C282)</f>
        <v>459</v>
      </c>
      <c r="E283" s="122"/>
      <c r="F283" s="231"/>
      <c r="G283" s="122"/>
      <c r="H283" s="122"/>
      <c r="I283" s="122"/>
      <c r="J283" s="231"/>
    </row>
    <row r="284" spans="2:12">
      <c r="E284" s="122"/>
      <c r="F284" s="122"/>
      <c r="G284" s="122"/>
      <c r="H284" s="122"/>
      <c r="I284" s="122"/>
      <c r="J284" s="122"/>
    </row>
    <row r="285" spans="2:12">
      <c r="E285" s="122"/>
      <c r="F285" s="231"/>
      <c r="G285" s="122"/>
      <c r="H285" s="122"/>
      <c r="I285" s="122"/>
      <c r="J285" s="231"/>
    </row>
    <row r="286" spans="2:12" ht="15.75">
      <c r="B286" s="10" t="s">
        <v>57</v>
      </c>
    </row>
    <row r="287" spans="2:12" ht="21.75" thickBot="1">
      <c r="B287" s="232" t="s">
        <v>418</v>
      </c>
      <c r="F287" s="231"/>
      <c r="J287" s="231"/>
    </row>
    <row r="288" spans="2:12" ht="15.75" thickBot="1">
      <c r="B288" s="108" t="s">
        <v>64</v>
      </c>
      <c r="C288" s="109" t="s">
        <v>213</v>
      </c>
      <c r="D288" s="109" t="s">
        <v>50</v>
      </c>
      <c r="E288" s="109" t="s">
        <v>214</v>
      </c>
      <c r="F288" s="109" t="s">
        <v>215</v>
      </c>
      <c r="G288" s="109" t="s">
        <v>216</v>
      </c>
      <c r="H288" s="109" t="s">
        <v>217</v>
      </c>
      <c r="I288" s="109" t="s">
        <v>218</v>
      </c>
      <c r="J288" s="109" t="s">
        <v>219</v>
      </c>
      <c r="K288" s="109" t="s">
        <v>2</v>
      </c>
      <c r="L288" s="59" t="s">
        <v>417</v>
      </c>
    </row>
    <row r="289" spans="2:12" ht="15.75" thickBot="1">
      <c r="B289" s="115" t="str">
        <f>+B227</f>
        <v>Actas y Acuerdos</v>
      </c>
      <c r="C289" s="101">
        <v>1</v>
      </c>
      <c r="D289" s="43">
        <v>3</v>
      </c>
      <c r="E289" s="101">
        <v>3</v>
      </c>
      <c r="F289" s="477">
        <v>3</v>
      </c>
      <c r="G289" s="101">
        <v>1</v>
      </c>
      <c r="H289" s="477">
        <v>4</v>
      </c>
      <c r="I289" s="101">
        <v>0</v>
      </c>
      <c r="J289" s="477">
        <v>0</v>
      </c>
      <c r="K289" s="100">
        <f t="shared" ref="K289:K292" si="0">SUM(C289:J289)</f>
        <v>15</v>
      </c>
      <c r="L289" s="28">
        <f>+C227</f>
        <v>15</v>
      </c>
    </row>
    <row r="290" spans="2:12" ht="15.75" thickBot="1">
      <c r="B290" s="503" t="str">
        <f t="shared" ref="B290:B344" si="1">+B228</f>
        <v>Agua y Alcantarillado</v>
      </c>
      <c r="C290" s="101">
        <v>1</v>
      </c>
      <c r="D290" s="477">
        <v>0</v>
      </c>
      <c r="E290" s="101">
        <v>1</v>
      </c>
      <c r="F290" s="477">
        <v>0</v>
      </c>
      <c r="G290" s="498">
        <v>0</v>
      </c>
      <c r="H290" s="498">
        <v>0</v>
      </c>
      <c r="I290" s="498">
        <v>0</v>
      </c>
      <c r="J290" s="498">
        <v>0</v>
      </c>
      <c r="K290" s="100">
        <f t="shared" si="0"/>
        <v>2</v>
      </c>
      <c r="L290" s="28">
        <f t="shared" ref="L290:L344" si="2">+C228</f>
        <v>2</v>
      </c>
    </row>
    <row r="291" spans="2:12" ht="15.75" thickBot="1">
      <c r="B291" s="503" t="str">
        <f t="shared" si="1"/>
        <v>Alumbrado Público</v>
      </c>
      <c r="C291" s="101">
        <v>0</v>
      </c>
      <c r="D291" s="477">
        <v>1</v>
      </c>
      <c r="E291" s="101">
        <v>0</v>
      </c>
      <c r="F291" s="477">
        <v>3</v>
      </c>
      <c r="G291" s="101">
        <v>0</v>
      </c>
      <c r="H291" s="477">
        <v>0</v>
      </c>
      <c r="I291" s="101">
        <v>0</v>
      </c>
      <c r="J291" s="477">
        <v>0</v>
      </c>
      <c r="K291" s="100">
        <f t="shared" si="0"/>
        <v>4</v>
      </c>
      <c r="L291" s="28">
        <f t="shared" si="2"/>
        <v>4</v>
      </c>
    </row>
    <row r="292" spans="2:12" ht="15.75" thickBot="1">
      <c r="B292" s="503" t="str">
        <f t="shared" si="1"/>
        <v>Archivo Municipal</v>
      </c>
      <c r="C292" s="101">
        <v>0</v>
      </c>
      <c r="D292" s="477">
        <v>3</v>
      </c>
      <c r="E292" s="101">
        <v>2</v>
      </c>
      <c r="F292" s="477">
        <v>0</v>
      </c>
      <c r="G292" s="101">
        <v>0</v>
      </c>
      <c r="H292" s="477">
        <v>0</v>
      </c>
      <c r="I292" s="101">
        <v>0</v>
      </c>
      <c r="J292" s="477">
        <v>1</v>
      </c>
      <c r="K292" s="100">
        <f t="shared" si="0"/>
        <v>6</v>
      </c>
      <c r="L292" s="28">
        <f t="shared" si="2"/>
        <v>6</v>
      </c>
    </row>
    <row r="293" spans="2:12" ht="15.75" thickBot="1">
      <c r="B293" s="503" t="str">
        <f t="shared" si="1"/>
        <v>Aseo Público</v>
      </c>
      <c r="C293" s="101">
        <v>0</v>
      </c>
      <c r="D293" s="101">
        <v>0</v>
      </c>
      <c r="E293" s="101">
        <v>0</v>
      </c>
      <c r="F293" s="101">
        <v>0</v>
      </c>
      <c r="G293" s="101">
        <v>0</v>
      </c>
      <c r="H293" s="101">
        <v>0</v>
      </c>
      <c r="I293" s="101">
        <v>0</v>
      </c>
      <c r="J293" s="101">
        <v>0</v>
      </c>
      <c r="K293" s="100">
        <f t="shared" ref="K293:K321" si="3">SUM(C293:J293)</f>
        <v>0</v>
      </c>
      <c r="L293" s="28">
        <f t="shared" si="2"/>
        <v>0</v>
      </c>
    </row>
    <row r="294" spans="2:12" ht="15.75" thickBot="1">
      <c r="B294" s="503" t="str">
        <f t="shared" si="1"/>
        <v>Asuntos Internos</v>
      </c>
      <c r="C294" s="101">
        <v>3</v>
      </c>
      <c r="D294" s="477">
        <v>3</v>
      </c>
      <c r="E294" s="101">
        <v>1</v>
      </c>
      <c r="F294" s="477">
        <v>0</v>
      </c>
      <c r="G294" s="101">
        <v>0</v>
      </c>
      <c r="H294" s="477">
        <v>0</v>
      </c>
      <c r="I294" s="101">
        <v>0</v>
      </c>
      <c r="J294" s="477">
        <v>0</v>
      </c>
      <c r="K294" s="100">
        <f t="shared" si="3"/>
        <v>7</v>
      </c>
      <c r="L294" s="28">
        <f t="shared" si="2"/>
        <v>7</v>
      </c>
    </row>
    <row r="295" spans="2:12" ht="15.75" thickBot="1">
      <c r="B295" s="503" t="str">
        <f t="shared" si="1"/>
        <v>Atención Ciudadana</v>
      </c>
      <c r="C295" s="101">
        <v>3</v>
      </c>
      <c r="D295" s="477">
        <v>2</v>
      </c>
      <c r="E295" s="101">
        <v>0</v>
      </c>
      <c r="F295" s="477">
        <v>0</v>
      </c>
      <c r="G295" s="101">
        <v>0</v>
      </c>
      <c r="H295" s="477">
        <v>0</v>
      </c>
      <c r="I295" s="101">
        <v>0</v>
      </c>
      <c r="J295" s="477">
        <v>0</v>
      </c>
      <c r="K295" s="100">
        <f t="shared" si="3"/>
        <v>5</v>
      </c>
      <c r="L295" s="28">
        <f t="shared" si="2"/>
        <v>5</v>
      </c>
    </row>
    <row r="296" spans="2:12" ht="15.75" thickBot="1">
      <c r="B296" s="503" t="str">
        <f t="shared" si="1"/>
        <v>Catastro</v>
      </c>
      <c r="C296" s="101">
        <v>0</v>
      </c>
      <c r="D296" s="477">
        <v>1</v>
      </c>
      <c r="E296" s="101">
        <v>1</v>
      </c>
      <c r="F296" s="477">
        <v>0</v>
      </c>
      <c r="G296" s="101">
        <v>0</v>
      </c>
      <c r="H296" s="477">
        <v>0</v>
      </c>
      <c r="I296" s="101">
        <v>0</v>
      </c>
      <c r="J296" s="477">
        <v>0</v>
      </c>
      <c r="K296" s="100">
        <f t="shared" si="3"/>
        <v>2</v>
      </c>
      <c r="L296" s="28">
        <f t="shared" si="2"/>
        <v>2</v>
      </c>
    </row>
    <row r="297" spans="2:12" ht="15.75" thickBot="1">
      <c r="B297" s="503" t="str">
        <f t="shared" si="1"/>
        <v>Cementerios</v>
      </c>
      <c r="C297" s="101">
        <v>0</v>
      </c>
      <c r="D297" s="101">
        <v>0</v>
      </c>
      <c r="E297" s="101">
        <v>0</v>
      </c>
      <c r="F297" s="101">
        <v>0</v>
      </c>
      <c r="G297" s="101">
        <v>0</v>
      </c>
      <c r="H297" s="101">
        <v>0</v>
      </c>
      <c r="I297" s="101">
        <v>0</v>
      </c>
      <c r="J297" s="101">
        <v>0</v>
      </c>
      <c r="K297" s="100">
        <f t="shared" si="3"/>
        <v>0</v>
      </c>
      <c r="L297" s="28">
        <f t="shared" si="2"/>
        <v>0</v>
      </c>
    </row>
    <row r="298" spans="2:12" ht="15.75" thickBot="1">
      <c r="B298" s="503" t="str">
        <f t="shared" si="1"/>
        <v>Centro de  Promoción Económica y Turismo</v>
      </c>
      <c r="C298" s="101">
        <v>0</v>
      </c>
      <c r="D298" s="477">
        <v>0</v>
      </c>
      <c r="E298" s="101">
        <v>0</v>
      </c>
      <c r="F298" s="477">
        <v>0</v>
      </c>
      <c r="G298" s="101">
        <v>0</v>
      </c>
      <c r="H298" s="477">
        <v>5</v>
      </c>
      <c r="I298" s="101">
        <v>5</v>
      </c>
      <c r="J298" s="477">
        <v>0</v>
      </c>
      <c r="K298" s="100">
        <f t="shared" si="3"/>
        <v>10</v>
      </c>
      <c r="L298" s="28">
        <f t="shared" si="2"/>
        <v>10</v>
      </c>
    </row>
    <row r="299" spans="2:12" ht="15.75" thickBot="1">
      <c r="B299" s="503" t="str">
        <f t="shared" si="1"/>
        <v>Comisaría General de Seguridad Pública</v>
      </c>
      <c r="C299" s="101">
        <v>1</v>
      </c>
      <c r="D299" s="477">
        <v>2</v>
      </c>
      <c r="E299" s="101">
        <v>1</v>
      </c>
      <c r="F299" s="477">
        <v>10</v>
      </c>
      <c r="G299" s="101">
        <v>5</v>
      </c>
      <c r="H299" s="477">
        <v>7</v>
      </c>
      <c r="I299" s="101">
        <v>9</v>
      </c>
      <c r="J299" s="477">
        <v>1</v>
      </c>
      <c r="K299" s="100">
        <f t="shared" si="3"/>
        <v>36</v>
      </c>
      <c r="L299" s="28">
        <f t="shared" si="2"/>
        <v>36</v>
      </c>
    </row>
    <row r="300" spans="2:12" ht="15.75" thickBot="1">
      <c r="B300" s="503" t="str">
        <f t="shared" si="1"/>
        <v>Comunicación Social</v>
      </c>
      <c r="C300" s="101">
        <v>1</v>
      </c>
      <c r="D300" s="477">
        <v>0</v>
      </c>
      <c r="E300" s="101">
        <v>0</v>
      </c>
      <c r="F300" s="477">
        <v>1</v>
      </c>
      <c r="G300" s="101">
        <v>0</v>
      </c>
      <c r="H300" s="477">
        <v>0</v>
      </c>
      <c r="I300" s="101">
        <v>0</v>
      </c>
      <c r="J300" s="477">
        <v>0</v>
      </c>
      <c r="K300" s="100">
        <f t="shared" si="3"/>
        <v>2</v>
      </c>
      <c r="L300" s="28">
        <f t="shared" si="2"/>
        <v>2</v>
      </c>
    </row>
    <row r="301" spans="2:12" ht="15.75" thickBot="1">
      <c r="B301" s="503" t="str">
        <f t="shared" si="1"/>
        <v>Comunidad Digna</v>
      </c>
      <c r="C301" s="101">
        <v>1</v>
      </c>
      <c r="D301" s="477">
        <v>0</v>
      </c>
      <c r="E301" s="101">
        <v>1</v>
      </c>
      <c r="F301" s="477">
        <v>1</v>
      </c>
      <c r="G301" s="101">
        <v>0</v>
      </c>
      <c r="H301" s="477">
        <v>0</v>
      </c>
      <c r="I301" s="101">
        <v>0</v>
      </c>
      <c r="J301" s="477">
        <v>0</v>
      </c>
      <c r="K301" s="100">
        <f t="shared" si="3"/>
        <v>3</v>
      </c>
      <c r="L301" s="28">
        <f t="shared" si="2"/>
        <v>3</v>
      </c>
    </row>
    <row r="302" spans="2:12" ht="15.75" thickBot="1">
      <c r="B302" s="503" t="str">
        <f t="shared" si="1"/>
        <v>Consejería Juridica</v>
      </c>
      <c r="C302" s="101">
        <v>0</v>
      </c>
      <c r="D302" s="101">
        <v>0</v>
      </c>
      <c r="E302" s="101">
        <v>0</v>
      </c>
      <c r="F302" s="101">
        <v>0</v>
      </c>
      <c r="G302" s="101">
        <v>0</v>
      </c>
      <c r="H302" s="101">
        <v>0</v>
      </c>
      <c r="I302" s="101">
        <v>0</v>
      </c>
      <c r="J302" s="101">
        <v>0</v>
      </c>
      <c r="K302" s="100">
        <f t="shared" si="3"/>
        <v>0</v>
      </c>
      <c r="L302" s="28">
        <f t="shared" si="2"/>
        <v>0</v>
      </c>
    </row>
    <row r="303" spans="2:12" ht="15.75" thickBot="1">
      <c r="B303" s="503" t="str">
        <f t="shared" si="1"/>
        <v>Contraloría</v>
      </c>
      <c r="C303" s="101">
        <v>0</v>
      </c>
      <c r="D303" s="477">
        <v>0</v>
      </c>
      <c r="E303" s="101">
        <v>1</v>
      </c>
      <c r="F303" s="477">
        <v>1</v>
      </c>
      <c r="G303" s="101">
        <v>2</v>
      </c>
      <c r="H303" s="477">
        <v>1</v>
      </c>
      <c r="I303" s="101">
        <v>0</v>
      </c>
      <c r="J303" s="477">
        <v>0</v>
      </c>
      <c r="K303" s="100">
        <f t="shared" si="3"/>
        <v>5</v>
      </c>
      <c r="L303" s="28">
        <f t="shared" si="2"/>
        <v>5</v>
      </c>
    </row>
    <row r="304" spans="2:12" ht="15.75" thickBot="1">
      <c r="B304" s="503" t="str">
        <f t="shared" si="1"/>
        <v>Coordinación de Delegaciones</v>
      </c>
      <c r="C304" s="101">
        <v>0</v>
      </c>
      <c r="D304" s="101">
        <v>0</v>
      </c>
      <c r="E304" s="101">
        <v>0</v>
      </c>
      <c r="F304" s="101">
        <v>0</v>
      </c>
      <c r="G304" s="101">
        <v>0</v>
      </c>
      <c r="H304" s="101">
        <v>0</v>
      </c>
      <c r="I304" s="101">
        <v>0</v>
      </c>
      <c r="J304" s="101">
        <v>0</v>
      </c>
      <c r="K304" s="100">
        <f t="shared" si="3"/>
        <v>0</v>
      </c>
      <c r="L304" s="28">
        <f t="shared" si="2"/>
        <v>0</v>
      </c>
    </row>
    <row r="305" spans="2:12" ht="15.75" thickBot="1">
      <c r="B305" s="503" t="str">
        <f t="shared" si="1"/>
        <v>Coordinación de Gabinete</v>
      </c>
      <c r="C305" s="101">
        <v>0</v>
      </c>
      <c r="D305" s="101">
        <v>0</v>
      </c>
      <c r="E305" s="101">
        <v>0</v>
      </c>
      <c r="F305" s="101">
        <v>0</v>
      </c>
      <c r="G305" s="101">
        <v>0</v>
      </c>
      <c r="H305" s="101">
        <v>0</v>
      </c>
      <c r="I305" s="101">
        <v>0</v>
      </c>
      <c r="J305" s="101">
        <v>0</v>
      </c>
      <c r="K305" s="100">
        <f t="shared" si="3"/>
        <v>0</v>
      </c>
      <c r="L305" s="28">
        <f t="shared" si="2"/>
        <v>0</v>
      </c>
    </row>
    <row r="306" spans="2:12" ht="15.75" thickBot="1">
      <c r="B306" s="503" t="str">
        <f t="shared" si="1"/>
        <v xml:space="preserve">Coordinación de la Oficina de Presidencia </v>
      </c>
      <c r="C306" s="101">
        <v>0</v>
      </c>
      <c r="D306" s="101">
        <v>0</v>
      </c>
      <c r="E306" s="101">
        <v>0</v>
      </c>
      <c r="F306" s="101">
        <v>0</v>
      </c>
      <c r="G306" s="101">
        <v>0</v>
      </c>
      <c r="H306" s="101">
        <v>0</v>
      </c>
      <c r="I306" s="101">
        <v>0</v>
      </c>
      <c r="J306" s="101">
        <v>0</v>
      </c>
      <c r="K306" s="100">
        <f t="shared" si="3"/>
        <v>0</v>
      </c>
      <c r="L306" s="28">
        <f t="shared" si="2"/>
        <v>0</v>
      </c>
    </row>
    <row r="307" spans="2:12" ht="27.75" customHeight="1" thickBot="1">
      <c r="B307" s="503" t="str">
        <f t="shared" si="1"/>
        <v>Coordinación General  Oficina Central de Gobierno, Estrategía y opinión Pública</v>
      </c>
      <c r="C307" s="101">
        <v>0</v>
      </c>
      <c r="D307" s="101">
        <v>0</v>
      </c>
      <c r="E307" s="101">
        <v>0</v>
      </c>
      <c r="F307" s="101">
        <v>0</v>
      </c>
      <c r="G307" s="101">
        <v>0</v>
      </c>
      <c r="H307" s="101">
        <v>0</v>
      </c>
      <c r="I307" s="101">
        <v>0</v>
      </c>
      <c r="J307" s="101">
        <v>0</v>
      </c>
      <c r="K307" s="100">
        <f t="shared" si="3"/>
        <v>0</v>
      </c>
      <c r="L307" s="28">
        <f t="shared" si="2"/>
        <v>0</v>
      </c>
    </row>
    <row r="308" spans="2:12" ht="15.75" thickBot="1">
      <c r="B308" s="503" t="str">
        <f t="shared" si="1"/>
        <v>Coplademun</v>
      </c>
      <c r="C308" s="101">
        <v>0</v>
      </c>
      <c r="D308" s="101">
        <v>0</v>
      </c>
      <c r="E308" s="101">
        <v>0</v>
      </c>
      <c r="F308" s="101">
        <v>0</v>
      </c>
      <c r="G308" s="101">
        <v>0</v>
      </c>
      <c r="H308" s="101">
        <v>0</v>
      </c>
      <c r="I308" s="101">
        <v>0</v>
      </c>
      <c r="J308" s="101">
        <v>0</v>
      </c>
      <c r="K308" s="100">
        <f t="shared" si="3"/>
        <v>0</v>
      </c>
      <c r="L308" s="28">
        <f t="shared" si="2"/>
        <v>0</v>
      </c>
    </row>
    <row r="309" spans="2:12" ht="15.75" thickBot="1">
      <c r="B309" s="503" t="str">
        <f t="shared" si="1"/>
        <v>Desarrollo Social Humano</v>
      </c>
      <c r="C309" s="101">
        <v>0</v>
      </c>
      <c r="D309" s="477">
        <v>1</v>
      </c>
      <c r="E309" s="101">
        <v>4</v>
      </c>
      <c r="F309" s="477">
        <v>1</v>
      </c>
      <c r="G309" s="101">
        <v>4</v>
      </c>
      <c r="H309" s="477">
        <v>2</v>
      </c>
      <c r="I309" s="101">
        <v>2</v>
      </c>
      <c r="J309" s="477">
        <v>0</v>
      </c>
      <c r="K309" s="100">
        <f t="shared" si="3"/>
        <v>14</v>
      </c>
      <c r="L309" s="28">
        <f t="shared" si="2"/>
        <v>14</v>
      </c>
    </row>
    <row r="310" spans="2:12" ht="15.75" thickBot="1">
      <c r="B310" s="503" t="str">
        <f t="shared" si="1"/>
        <v>Dirección General de  Innovación y Tecnología</v>
      </c>
      <c r="C310" s="101">
        <v>0</v>
      </c>
      <c r="D310" s="101">
        <v>0</v>
      </c>
      <c r="E310" s="101">
        <v>0</v>
      </c>
      <c r="F310" s="101">
        <v>0</v>
      </c>
      <c r="G310" s="101">
        <v>0</v>
      </c>
      <c r="H310" s="101">
        <v>0</v>
      </c>
      <c r="I310" s="101">
        <v>0</v>
      </c>
      <c r="J310" s="101">
        <v>0</v>
      </c>
      <c r="K310" s="100">
        <f t="shared" si="3"/>
        <v>0</v>
      </c>
      <c r="L310" s="28">
        <f t="shared" si="2"/>
        <v>0</v>
      </c>
    </row>
    <row r="311" spans="2:12" ht="15.75" thickBot="1">
      <c r="B311" s="503" t="str">
        <f t="shared" si="1"/>
        <v>Dirección General de Ecología</v>
      </c>
      <c r="C311" s="101">
        <v>0</v>
      </c>
      <c r="D311" s="477">
        <v>1</v>
      </c>
      <c r="E311" s="101">
        <v>4</v>
      </c>
      <c r="F311" s="477">
        <v>5</v>
      </c>
      <c r="G311" s="101">
        <v>1</v>
      </c>
      <c r="H311" s="477">
        <v>0</v>
      </c>
      <c r="I311" s="101">
        <v>0</v>
      </c>
      <c r="J311" s="477">
        <v>0</v>
      </c>
      <c r="K311" s="100">
        <f t="shared" si="3"/>
        <v>11</v>
      </c>
      <c r="L311" s="28">
        <f t="shared" si="2"/>
        <v>11</v>
      </c>
    </row>
    <row r="312" spans="2:12" ht="15.75" thickBot="1">
      <c r="B312" s="503" t="str">
        <f t="shared" si="1"/>
        <v>Dirección General de Inspección de Reglamentos</v>
      </c>
      <c r="C312" s="101">
        <v>0</v>
      </c>
      <c r="D312" s="477">
        <v>3</v>
      </c>
      <c r="E312" s="101">
        <v>0</v>
      </c>
      <c r="F312" s="477">
        <v>2</v>
      </c>
      <c r="G312" s="101">
        <v>3</v>
      </c>
      <c r="H312" s="477">
        <v>2</v>
      </c>
      <c r="I312" s="101">
        <v>0</v>
      </c>
      <c r="J312" s="477">
        <v>0</v>
      </c>
      <c r="K312" s="100">
        <f t="shared" si="3"/>
        <v>10</v>
      </c>
      <c r="L312" s="28">
        <f t="shared" si="2"/>
        <v>10</v>
      </c>
    </row>
    <row r="313" spans="2:12" ht="15.75" thickBot="1">
      <c r="B313" s="503" t="str">
        <f t="shared" si="1"/>
        <v>Dirección General de Obras Públicas</v>
      </c>
      <c r="C313" s="101">
        <v>2</v>
      </c>
      <c r="D313" s="477">
        <v>5</v>
      </c>
      <c r="E313" s="101">
        <v>7</v>
      </c>
      <c r="F313" s="477">
        <v>17</v>
      </c>
      <c r="G313" s="101">
        <v>11</v>
      </c>
      <c r="H313" s="477">
        <v>13</v>
      </c>
      <c r="I313" s="101">
        <v>10</v>
      </c>
      <c r="J313" s="477">
        <v>1</v>
      </c>
      <c r="K313" s="100">
        <f t="shared" si="3"/>
        <v>66</v>
      </c>
      <c r="L313" s="28">
        <f t="shared" si="2"/>
        <v>66</v>
      </c>
    </row>
    <row r="314" spans="2:12" ht="15.75" thickBot="1">
      <c r="B314" s="503" t="str">
        <f t="shared" si="1"/>
        <v>Dirección General de Servicios Públicos</v>
      </c>
      <c r="C314" s="101">
        <v>0</v>
      </c>
      <c r="D314" s="477">
        <v>2</v>
      </c>
      <c r="E314" s="101">
        <v>2</v>
      </c>
      <c r="F314" s="477">
        <v>3</v>
      </c>
      <c r="G314" s="101">
        <v>0</v>
      </c>
      <c r="H314" s="477">
        <v>2</v>
      </c>
      <c r="I314" s="101">
        <v>9</v>
      </c>
      <c r="J314" s="477">
        <v>0</v>
      </c>
      <c r="K314" s="100">
        <f t="shared" si="3"/>
        <v>18</v>
      </c>
      <c r="L314" s="28">
        <f t="shared" si="2"/>
        <v>18</v>
      </c>
    </row>
    <row r="315" spans="2:12" ht="15.75" thickBot="1">
      <c r="B315" s="503" t="str">
        <f t="shared" si="1"/>
        <v>Educación Municipal</v>
      </c>
      <c r="C315" s="101">
        <v>0</v>
      </c>
      <c r="D315" s="101">
        <v>0</v>
      </c>
      <c r="E315" s="101">
        <v>0</v>
      </c>
      <c r="F315" s="101">
        <v>0</v>
      </c>
      <c r="G315" s="101">
        <v>0</v>
      </c>
      <c r="H315" s="101">
        <v>0</v>
      </c>
      <c r="I315" s="101">
        <v>0</v>
      </c>
      <c r="J315" s="101">
        <v>0</v>
      </c>
      <c r="K315" s="100">
        <f t="shared" si="3"/>
        <v>0</v>
      </c>
      <c r="L315" s="28">
        <f t="shared" si="2"/>
        <v>0</v>
      </c>
    </row>
    <row r="316" spans="2:12" ht="15.75" thickBot="1">
      <c r="B316" s="503" t="str">
        <f t="shared" si="1"/>
        <v>Estacionómetros y Estacionamientos</v>
      </c>
      <c r="C316" s="101">
        <v>0</v>
      </c>
      <c r="D316" s="477">
        <v>1</v>
      </c>
      <c r="E316" s="101">
        <v>0</v>
      </c>
      <c r="F316" s="477">
        <v>3</v>
      </c>
      <c r="G316" s="101">
        <v>4</v>
      </c>
      <c r="H316" s="477">
        <v>0</v>
      </c>
      <c r="I316" s="101">
        <v>0</v>
      </c>
      <c r="J316" s="477">
        <v>0</v>
      </c>
      <c r="K316" s="100">
        <f t="shared" si="3"/>
        <v>8</v>
      </c>
      <c r="L316" s="28">
        <f t="shared" si="2"/>
        <v>8</v>
      </c>
    </row>
    <row r="317" spans="2:12" ht="15.75" thickBot="1">
      <c r="B317" s="503" t="str">
        <f t="shared" si="1"/>
        <v>Instituto de Capacitación y Oferta Educativa</v>
      </c>
      <c r="C317" s="101">
        <v>0</v>
      </c>
      <c r="D317" s="101">
        <v>0</v>
      </c>
      <c r="E317" s="101">
        <v>0</v>
      </c>
      <c r="F317" s="101">
        <v>0</v>
      </c>
      <c r="G317" s="101">
        <v>0</v>
      </c>
      <c r="H317" s="101">
        <v>0</v>
      </c>
      <c r="I317" s="101">
        <v>0</v>
      </c>
      <c r="J317" s="101">
        <v>0</v>
      </c>
      <c r="K317" s="100">
        <f t="shared" si="3"/>
        <v>0</v>
      </c>
      <c r="L317" s="28">
        <f t="shared" si="2"/>
        <v>0</v>
      </c>
    </row>
    <row r="318" spans="2:12" ht="15.75" thickBot="1">
      <c r="B318" s="503" t="str">
        <f t="shared" si="1"/>
        <v>Instituto de Cultura</v>
      </c>
      <c r="C318" s="101">
        <v>0</v>
      </c>
      <c r="D318" s="477">
        <v>3</v>
      </c>
      <c r="E318" s="101">
        <v>0</v>
      </c>
      <c r="F318" s="477">
        <v>0</v>
      </c>
      <c r="G318" s="101">
        <v>0</v>
      </c>
      <c r="H318" s="477">
        <v>0</v>
      </c>
      <c r="I318" s="101">
        <v>0</v>
      </c>
      <c r="J318" s="477">
        <v>0</v>
      </c>
      <c r="K318" s="100">
        <f t="shared" si="3"/>
        <v>3</v>
      </c>
      <c r="L318" s="28">
        <f t="shared" si="2"/>
        <v>3</v>
      </c>
    </row>
    <row r="319" spans="2:12" ht="15.75" thickBot="1">
      <c r="B319" s="503" t="str">
        <f t="shared" si="1"/>
        <v>Instituto Municipal de la Juventud</v>
      </c>
      <c r="C319" s="101">
        <v>0</v>
      </c>
      <c r="D319" s="101">
        <v>0</v>
      </c>
      <c r="E319" s="101">
        <v>0</v>
      </c>
      <c r="F319" s="101">
        <v>0</v>
      </c>
      <c r="G319" s="101">
        <v>0</v>
      </c>
      <c r="H319" s="101">
        <v>0</v>
      </c>
      <c r="I319" s="101">
        <v>0</v>
      </c>
      <c r="J319" s="101">
        <v>0</v>
      </c>
      <c r="K319" s="100">
        <f t="shared" si="3"/>
        <v>0</v>
      </c>
      <c r="L319" s="28">
        <f t="shared" si="2"/>
        <v>0</v>
      </c>
    </row>
    <row r="320" spans="2:12" ht="15.75" thickBot="1">
      <c r="B320" s="503" t="str">
        <f t="shared" si="1"/>
        <v>Instituto Municipal de la Mujer</v>
      </c>
      <c r="C320" s="101">
        <v>0</v>
      </c>
      <c r="D320" s="101">
        <v>0</v>
      </c>
      <c r="E320" s="101">
        <v>0</v>
      </c>
      <c r="F320" s="101">
        <v>0</v>
      </c>
      <c r="G320" s="101">
        <v>0</v>
      </c>
      <c r="H320" s="101">
        <v>0</v>
      </c>
      <c r="I320" s="101">
        <v>0</v>
      </c>
      <c r="J320" s="101">
        <v>0</v>
      </c>
      <c r="K320" s="100">
        <f t="shared" si="3"/>
        <v>0</v>
      </c>
      <c r="L320" s="28">
        <f t="shared" si="2"/>
        <v>0</v>
      </c>
    </row>
    <row r="321" spans="2:12" ht="15.75" thickBot="1">
      <c r="B321" s="503" t="str">
        <f t="shared" si="1"/>
        <v>Integración y Dictaminación</v>
      </c>
      <c r="C321" s="101">
        <v>0</v>
      </c>
      <c r="D321" s="477">
        <v>0</v>
      </c>
      <c r="E321" s="101">
        <v>1</v>
      </c>
      <c r="F321" s="477">
        <v>0</v>
      </c>
      <c r="G321" s="101">
        <v>0</v>
      </c>
      <c r="H321" s="477">
        <v>1</v>
      </c>
      <c r="I321" s="101">
        <v>0</v>
      </c>
      <c r="J321" s="477">
        <v>0</v>
      </c>
      <c r="K321" s="100">
        <f t="shared" si="3"/>
        <v>2</v>
      </c>
      <c r="L321" s="28">
        <f t="shared" si="2"/>
        <v>2</v>
      </c>
    </row>
    <row r="322" spans="2:12" ht="15.75" thickBot="1">
      <c r="B322" s="503" t="str">
        <f t="shared" si="1"/>
        <v>Junta Municipal de Reclutamiento</v>
      </c>
      <c r="C322" s="101">
        <v>0</v>
      </c>
      <c r="D322" s="101">
        <v>0</v>
      </c>
      <c r="E322" s="101">
        <v>0</v>
      </c>
      <c r="F322" s="101">
        <v>0</v>
      </c>
      <c r="G322" s="101">
        <v>0</v>
      </c>
      <c r="H322" s="101">
        <v>0</v>
      </c>
      <c r="I322" s="101">
        <v>0</v>
      </c>
      <c r="J322" s="101">
        <v>0</v>
      </c>
      <c r="K322" s="100">
        <f t="shared" ref="K322" si="4">SUM(C322:J322)</f>
        <v>0</v>
      </c>
      <c r="L322" s="28">
        <f t="shared" si="2"/>
        <v>0</v>
      </c>
    </row>
    <row r="323" spans="2:12" ht="15.75" thickBot="1">
      <c r="B323" s="503" t="str">
        <f t="shared" si="1"/>
        <v>Mantenimiento de Pavimentos</v>
      </c>
      <c r="C323" s="101">
        <v>0</v>
      </c>
      <c r="D323" s="477">
        <v>1</v>
      </c>
      <c r="E323" s="101">
        <v>0</v>
      </c>
      <c r="F323" s="477">
        <v>0</v>
      </c>
      <c r="G323" s="101">
        <v>0</v>
      </c>
      <c r="H323" s="477">
        <v>0</v>
      </c>
      <c r="I323" s="101">
        <v>0</v>
      </c>
      <c r="J323" s="477">
        <v>0</v>
      </c>
      <c r="K323" s="100">
        <f t="shared" ref="K323:K330" si="5">SUM(C323:J323)</f>
        <v>1</v>
      </c>
      <c r="L323" s="28">
        <f t="shared" si="2"/>
        <v>1</v>
      </c>
    </row>
    <row r="324" spans="2:12" ht="15.75" thickBot="1">
      <c r="B324" s="503" t="str">
        <f t="shared" si="1"/>
        <v>Mantenimiento Urbano</v>
      </c>
      <c r="C324" s="101">
        <v>0</v>
      </c>
      <c r="D324" s="477">
        <v>0</v>
      </c>
      <c r="E324" s="101">
        <v>1</v>
      </c>
      <c r="F324" s="477">
        <v>0</v>
      </c>
      <c r="G324" s="101">
        <v>0</v>
      </c>
      <c r="H324" s="477">
        <v>0</v>
      </c>
      <c r="I324" s="101">
        <v>0</v>
      </c>
      <c r="J324" s="477">
        <v>0</v>
      </c>
      <c r="K324" s="100">
        <f t="shared" si="5"/>
        <v>1</v>
      </c>
      <c r="L324" s="28">
        <f t="shared" si="2"/>
        <v>1</v>
      </c>
    </row>
    <row r="325" spans="2:12" ht="15.75" thickBot="1">
      <c r="B325" s="503" t="str">
        <f t="shared" si="1"/>
        <v>Oficialía Mayor Administrativa</v>
      </c>
      <c r="C325" s="101">
        <v>2</v>
      </c>
      <c r="D325" s="477">
        <v>0</v>
      </c>
      <c r="E325" s="101">
        <v>4</v>
      </c>
      <c r="F325" s="477">
        <v>0</v>
      </c>
      <c r="G325" s="101">
        <v>6</v>
      </c>
      <c r="H325" s="477">
        <v>15</v>
      </c>
      <c r="I325" s="101">
        <v>30</v>
      </c>
      <c r="J325" s="477">
        <v>19</v>
      </c>
      <c r="K325" s="100">
        <f t="shared" si="5"/>
        <v>76</v>
      </c>
      <c r="L325" s="28">
        <f t="shared" si="2"/>
        <v>76</v>
      </c>
    </row>
    <row r="326" spans="2:12" ht="15.75" thickBot="1">
      <c r="B326" s="503" t="str">
        <f t="shared" si="1"/>
        <v>Oficialía Mayor de Padrón y Licencias</v>
      </c>
      <c r="C326" s="101">
        <v>0</v>
      </c>
      <c r="D326" s="477">
        <v>0</v>
      </c>
      <c r="E326" s="101">
        <v>0</v>
      </c>
      <c r="F326" s="477">
        <v>11</v>
      </c>
      <c r="G326" s="101">
        <v>1</v>
      </c>
      <c r="H326" s="477">
        <v>9</v>
      </c>
      <c r="I326" s="101">
        <v>23</v>
      </c>
      <c r="J326" s="477">
        <v>0</v>
      </c>
      <c r="K326" s="100">
        <f t="shared" si="5"/>
        <v>44</v>
      </c>
      <c r="L326" s="28">
        <f t="shared" si="2"/>
        <v>44</v>
      </c>
    </row>
    <row r="327" spans="2:12" ht="15.75" thickBot="1">
      <c r="B327" s="503" t="str">
        <f t="shared" si="1"/>
        <v>Parques y Jardines</v>
      </c>
      <c r="C327" s="101">
        <v>0</v>
      </c>
      <c r="D327" s="477">
        <v>0</v>
      </c>
      <c r="E327" s="101">
        <v>2</v>
      </c>
      <c r="F327" s="477">
        <v>1</v>
      </c>
      <c r="G327" s="101">
        <v>0</v>
      </c>
      <c r="H327" s="477">
        <v>0</v>
      </c>
      <c r="I327" s="101">
        <v>1</v>
      </c>
      <c r="J327" s="477">
        <v>0</v>
      </c>
      <c r="K327" s="100">
        <f t="shared" si="5"/>
        <v>4</v>
      </c>
      <c r="L327" s="28">
        <f t="shared" si="2"/>
        <v>4</v>
      </c>
    </row>
    <row r="328" spans="2:12" ht="15.75" thickBot="1">
      <c r="B328" s="503" t="str">
        <f t="shared" si="1"/>
        <v>Participación Ciudadana</v>
      </c>
      <c r="C328" s="101">
        <v>0</v>
      </c>
      <c r="D328" s="477">
        <v>1</v>
      </c>
      <c r="E328" s="101">
        <v>3</v>
      </c>
      <c r="F328" s="477">
        <v>1</v>
      </c>
      <c r="G328" s="101">
        <v>0</v>
      </c>
      <c r="H328" s="477">
        <v>0</v>
      </c>
      <c r="I328" s="101">
        <v>0</v>
      </c>
      <c r="J328" s="477">
        <v>0</v>
      </c>
      <c r="K328" s="100">
        <f t="shared" si="5"/>
        <v>5</v>
      </c>
      <c r="L328" s="28">
        <f t="shared" si="2"/>
        <v>5</v>
      </c>
    </row>
    <row r="329" spans="2:12" ht="15.75" thickBot="1">
      <c r="B329" s="503" t="str">
        <f t="shared" si="1"/>
        <v>Patrimonio Municipal</v>
      </c>
      <c r="C329" s="101">
        <v>2</v>
      </c>
      <c r="D329" s="477">
        <v>0</v>
      </c>
      <c r="E329" s="101">
        <v>0</v>
      </c>
      <c r="F329" s="477">
        <v>0</v>
      </c>
      <c r="G329" s="101">
        <v>1</v>
      </c>
      <c r="H329" s="477">
        <v>10</v>
      </c>
      <c r="I329" s="101">
        <v>8</v>
      </c>
      <c r="J329" s="477">
        <v>1</v>
      </c>
      <c r="K329" s="100">
        <f t="shared" si="5"/>
        <v>22</v>
      </c>
      <c r="L329" s="28">
        <f t="shared" si="2"/>
        <v>22</v>
      </c>
    </row>
    <row r="330" spans="2:12" ht="15.75" thickBot="1">
      <c r="B330" s="503" t="str">
        <f t="shared" si="1"/>
        <v>Protección al Medio Ambiente</v>
      </c>
      <c r="C330" s="101">
        <v>0</v>
      </c>
      <c r="D330" s="101">
        <v>0</v>
      </c>
      <c r="E330" s="101">
        <v>0</v>
      </c>
      <c r="F330" s="101">
        <v>0</v>
      </c>
      <c r="G330" s="101">
        <v>0</v>
      </c>
      <c r="H330" s="101">
        <v>0</v>
      </c>
      <c r="I330" s="101">
        <v>0</v>
      </c>
      <c r="J330" s="101">
        <v>0</v>
      </c>
      <c r="K330" s="100">
        <f t="shared" si="5"/>
        <v>0</v>
      </c>
      <c r="L330" s="28">
        <f t="shared" si="2"/>
        <v>0</v>
      </c>
    </row>
    <row r="331" spans="2:12" ht="15.75" thickBot="1">
      <c r="B331" s="503" t="str">
        <f t="shared" si="1"/>
        <v>Protección Civil y Bomberos</v>
      </c>
      <c r="C331" s="101">
        <v>0</v>
      </c>
      <c r="D331" s="477">
        <v>0</v>
      </c>
      <c r="E331" s="101">
        <v>0</v>
      </c>
      <c r="F331" s="477">
        <v>0</v>
      </c>
      <c r="G331" s="101">
        <v>3</v>
      </c>
      <c r="H331" s="477">
        <v>2</v>
      </c>
      <c r="I331" s="101">
        <v>1</v>
      </c>
      <c r="J331" s="477">
        <v>0</v>
      </c>
      <c r="K331" s="100">
        <f t="shared" ref="K331" si="6">SUM(C331:J331)</f>
        <v>6</v>
      </c>
      <c r="L331" s="28">
        <f t="shared" si="2"/>
        <v>6</v>
      </c>
    </row>
    <row r="332" spans="2:12" ht="15.75" thickBot="1">
      <c r="B332" s="503" t="str">
        <f t="shared" si="1"/>
        <v>Proyectos Estratégicos</v>
      </c>
      <c r="C332" s="101">
        <v>0</v>
      </c>
      <c r="D332" s="101">
        <v>0</v>
      </c>
      <c r="E332" s="101">
        <v>0</v>
      </c>
      <c r="F332" s="101">
        <v>0</v>
      </c>
      <c r="G332" s="101">
        <v>0</v>
      </c>
      <c r="H332" s="101">
        <v>0</v>
      </c>
      <c r="I332" s="101">
        <v>0</v>
      </c>
      <c r="J332" s="101">
        <v>0</v>
      </c>
      <c r="K332" s="100">
        <f t="shared" ref="K332:K336" si="7">SUM(C332:J332)</f>
        <v>0</v>
      </c>
      <c r="L332" s="28">
        <f t="shared" si="2"/>
        <v>0</v>
      </c>
    </row>
    <row r="333" spans="2:12" ht="15.75" thickBot="1">
      <c r="B333" s="503" t="str">
        <f t="shared" si="1"/>
        <v>Rastros Municipales</v>
      </c>
      <c r="C333" s="101">
        <v>0</v>
      </c>
      <c r="D333" s="101">
        <v>0</v>
      </c>
      <c r="E333" s="101">
        <v>0</v>
      </c>
      <c r="F333" s="101">
        <v>0</v>
      </c>
      <c r="G333" s="101">
        <v>0</v>
      </c>
      <c r="H333" s="101">
        <v>0</v>
      </c>
      <c r="I333" s="101">
        <v>0</v>
      </c>
      <c r="J333" s="101">
        <v>0</v>
      </c>
      <c r="K333" s="100">
        <f t="shared" si="7"/>
        <v>0</v>
      </c>
      <c r="L333" s="28">
        <f t="shared" si="2"/>
        <v>0</v>
      </c>
    </row>
    <row r="334" spans="2:12" ht="15.75" thickBot="1">
      <c r="B334" s="503" t="str">
        <f t="shared" si="1"/>
        <v>Regidores</v>
      </c>
      <c r="C334" s="101">
        <v>0</v>
      </c>
      <c r="D334" s="101">
        <v>0</v>
      </c>
      <c r="E334" s="101">
        <v>0</v>
      </c>
      <c r="F334" s="101">
        <v>0</v>
      </c>
      <c r="G334" s="101">
        <v>0</v>
      </c>
      <c r="H334" s="101">
        <v>0</v>
      </c>
      <c r="I334" s="101">
        <v>0</v>
      </c>
      <c r="J334" s="101">
        <v>0</v>
      </c>
      <c r="K334" s="100">
        <f t="shared" si="7"/>
        <v>0</v>
      </c>
      <c r="L334" s="28">
        <f t="shared" si="2"/>
        <v>0</v>
      </c>
    </row>
    <row r="335" spans="2:12" ht="15.75" thickBot="1">
      <c r="B335" s="503" t="str">
        <f t="shared" si="1"/>
        <v>Registro Civil</v>
      </c>
      <c r="C335" s="101">
        <v>0</v>
      </c>
      <c r="D335" s="101">
        <v>0</v>
      </c>
      <c r="E335" s="101">
        <v>0</v>
      </c>
      <c r="F335" s="101">
        <v>0</v>
      </c>
      <c r="G335" s="101">
        <v>0</v>
      </c>
      <c r="H335" s="101">
        <v>0</v>
      </c>
      <c r="I335" s="101">
        <v>0</v>
      </c>
      <c r="J335" s="101">
        <v>0</v>
      </c>
      <c r="K335" s="100">
        <f t="shared" si="7"/>
        <v>0</v>
      </c>
      <c r="L335" s="28">
        <f t="shared" si="2"/>
        <v>0</v>
      </c>
    </row>
    <row r="336" spans="2:12" ht="15.75" thickBot="1">
      <c r="B336" s="503" t="str">
        <f t="shared" si="1"/>
        <v>Relaciones Exteriores</v>
      </c>
      <c r="C336" s="101">
        <v>0</v>
      </c>
      <c r="D336" s="101">
        <v>0</v>
      </c>
      <c r="E336" s="101">
        <v>0</v>
      </c>
      <c r="F336" s="101">
        <v>0</v>
      </c>
      <c r="G336" s="101">
        <v>0</v>
      </c>
      <c r="H336" s="101">
        <v>0</v>
      </c>
      <c r="I336" s="101">
        <v>0</v>
      </c>
      <c r="J336" s="101">
        <v>0</v>
      </c>
      <c r="K336" s="100">
        <f t="shared" si="7"/>
        <v>0</v>
      </c>
      <c r="L336" s="28">
        <f t="shared" si="2"/>
        <v>0</v>
      </c>
    </row>
    <row r="337" spans="2:12" ht="15.75" thickBot="1">
      <c r="B337" s="503" t="str">
        <f t="shared" si="1"/>
        <v>Relaciones Públicas</v>
      </c>
      <c r="C337" s="101">
        <v>0</v>
      </c>
      <c r="D337" s="477">
        <v>0</v>
      </c>
      <c r="E337" s="101">
        <v>0</v>
      </c>
      <c r="F337" s="477">
        <v>1</v>
      </c>
      <c r="G337" s="101">
        <v>0</v>
      </c>
      <c r="H337" s="477">
        <v>0</v>
      </c>
      <c r="I337" s="101">
        <v>1</v>
      </c>
      <c r="J337" s="477">
        <v>0</v>
      </c>
      <c r="K337" s="100">
        <f>SUM(C337:J337)</f>
        <v>2</v>
      </c>
      <c r="L337" s="28">
        <f t="shared" si="2"/>
        <v>2</v>
      </c>
    </row>
    <row r="338" spans="2:12" ht="15.75" thickBot="1">
      <c r="B338" s="503" t="str">
        <f t="shared" si="1"/>
        <v>Sanidad Animal</v>
      </c>
      <c r="C338" s="101">
        <v>0</v>
      </c>
      <c r="D338" s="101">
        <v>0</v>
      </c>
      <c r="E338" s="101">
        <v>0</v>
      </c>
      <c r="F338" s="101">
        <v>0</v>
      </c>
      <c r="G338" s="101">
        <v>0</v>
      </c>
      <c r="H338" s="101">
        <v>0</v>
      </c>
      <c r="I338" s="101">
        <v>0</v>
      </c>
      <c r="J338" s="101">
        <v>0</v>
      </c>
      <c r="K338" s="100">
        <f t="shared" ref="K338:K339" si="8">SUM(C338:J338)</f>
        <v>0</v>
      </c>
      <c r="L338" s="28">
        <f t="shared" si="2"/>
        <v>0</v>
      </c>
    </row>
    <row r="339" spans="2:12" ht="15.75" thickBot="1">
      <c r="B339" s="503" t="str">
        <f t="shared" si="1"/>
        <v>Secretaria del Ayuntamiento</v>
      </c>
      <c r="C339" s="101">
        <v>0</v>
      </c>
      <c r="D339" s="101">
        <v>0</v>
      </c>
      <c r="E339" s="101">
        <v>0</v>
      </c>
      <c r="F339" s="101">
        <v>0</v>
      </c>
      <c r="G339" s="101">
        <v>0</v>
      </c>
      <c r="H339" s="101">
        <v>0</v>
      </c>
      <c r="I339" s="101">
        <v>0</v>
      </c>
      <c r="J339" s="101">
        <v>0</v>
      </c>
      <c r="K339" s="100">
        <f t="shared" si="8"/>
        <v>0</v>
      </c>
      <c r="L339" s="28">
        <f t="shared" si="2"/>
        <v>0</v>
      </c>
    </row>
    <row r="340" spans="2:12" ht="15.75" thickBot="1">
      <c r="B340" s="503" t="str">
        <f t="shared" si="1"/>
        <v>Secretaría Particular</v>
      </c>
      <c r="C340" s="101">
        <v>0</v>
      </c>
      <c r="D340" s="477">
        <v>1</v>
      </c>
      <c r="E340" s="101">
        <v>0</v>
      </c>
      <c r="F340" s="477">
        <v>1</v>
      </c>
      <c r="G340" s="101">
        <v>0</v>
      </c>
      <c r="H340" s="477">
        <v>0</v>
      </c>
      <c r="I340" s="101">
        <v>0</v>
      </c>
      <c r="J340" s="477">
        <v>0</v>
      </c>
      <c r="K340" s="100">
        <f>SUM(C340:J340)</f>
        <v>2</v>
      </c>
      <c r="L340" s="28">
        <f t="shared" si="2"/>
        <v>2</v>
      </c>
    </row>
    <row r="341" spans="2:12" ht="15.75" thickBot="1">
      <c r="B341" s="503" t="str">
        <f t="shared" si="1"/>
        <v>Sindicatura</v>
      </c>
      <c r="C341" s="101">
        <v>1</v>
      </c>
      <c r="D341" s="477">
        <v>1</v>
      </c>
      <c r="E341" s="101">
        <v>1</v>
      </c>
      <c r="F341" s="477">
        <v>2</v>
      </c>
      <c r="G341" s="101">
        <v>0</v>
      </c>
      <c r="H341" s="477">
        <v>8</v>
      </c>
      <c r="I341" s="101">
        <v>1</v>
      </c>
      <c r="J341" s="477">
        <v>0</v>
      </c>
      <c r="K341" s="100">
        <f>SUM(C341:J341)</f>
        <v>14</v>
      </c>
      <c r="L341" s="28">
        <f t="shared" si="2"/>
        <v>14</v>
      </c>
    </row>
    <row r="342" spans="2:12" ht="15.75" thickBot="1">
      <c r="B342" s="503" t="str">
        <f t="shared" si="1"/>
        <v>Tesorería</v>
      </c>
      <c r="C342" s="101">
        <v>2</v>
      </c>
      <c r="D342" s="477">
        <v>2</v>
      </c>
      <c r="E342" s="101">
        <v>5</v>
      </c>
      <c r="F342" s="477">
        <v>5</v>
      </c>
      <c r="G342" s="101">
        <v>6</v>
      </c>
      <c r="H342" s="477">
        <v>13</v>
      </c>
      <c r="I342" s="101">
        <v>15</v>
      </c>
      <c r="J342" s="477">
        <v>3</v>
      </c>
      <c r="K342" s="100">
        <f>SUM(C342:J342)</f>
        <v>51</v>
      </c>
      <c r="L342" s="28">
        <f t="shared" si="2"/>
        <v>51</v>
      </c>
    </row>
    <row r="343" spans="2:12" ht="15.75" thickBot="1">
      <c r="B343" s="503" t="str">
        <f t="shared" si="1"/>
        <v>Transparencia y Acceso a la Información</v>
      </c>
      <c r="C343" s="101">
        <v>0</v>
      </c>
      <c r="D343" s="477">
        <v>0</v>
      </c>
      <c r="E343" s="101">
        <v>1</v>
      </c>
      <c r="F343" s="477">
        <v>0</v>
      </c>
      <c r="G343" s="101">
        <v>1</v>
      </c>
      <c r="H343" s="477">
        <v>0</v>
      </c>
      <c r="I343" s="101">
        <v>0</v>
      </c>
      <c r="J343" s="477">
        <v>0</v>
      </c>
      <c r="K343" s="100">
        <f>SUM(C343:J343)</f>
        <v>2</v>
      </c>
      <c r="L343" s="28">
        <f t="shared" si="2"/>
        <v>2</v>
      </c>
    </row>
    <row r="344" spans="2:12" ht="15.75" thickBot="1">
      <c r="B344" s="503" t="str">
        <f t="shared" si="1"/>
        <v>Vinculación Asuntos Religiosos</v>
      </c>
      <c r="C344" s="101">
        <v>0</v>
      </c>
      <c r="D344" s="101">
        <v>0</v>
      </c>
      <c r="E344" s="101">
        <v>0</v>
      </c>
      <c r="F344" s="101">
        <v>0</v>
      </c>
      <c r="G344" s="101">
        <v>0</v>
      </c>
      <c r="H344" s="101">
        <v>0</v>
      </c>
      <c r="I344" s="101">
        <v>0</v>
      </c>
      <c r="J344" s="101">
        <v>0</v>
      </c>
      <c r="K344" s="100">
        <f>SUM(C344:J344)</f>
        <v>0</v>
      </c>
      <c r="L344" s="28">
        <f t="shared" si="2"/>
        <v>0</v>
      </c>
    </row>
    <row r="345" spans="2:12" ht="15.75" thickBot="1"/>
    <row r="346" spans="2:12" ht="19.5" thickBot="1">
      <c r="B346" s="489" t="s">
        <v>2</v>
      </c>
      <c r="C346" s="486">
        <f t="shared" ref="C346:J346" si="9">SUM(C289:C345)</f>
        <v>20</v>
      </c>
      <c r="D346" s="487">
        <f t="shared" si="9"/>
        <v>37</v>
      </c>
      <c r="E346" s="487">
        <f t="shared" si="9"/>
        <v>46</v>
      </c>
      <c r="F346" s="487">
        <f t="shared" si="9"/>
        <v>72</v>
      </c>
      <c r="G346" s="487">
        <f t="shared" si="9"/>
        <v>49</v>
      </c>
      <c r="H346" s="487">
        <f t="shared" si="9"/>
        <v>94</v>
      </c>
      <c r="I346" s="487">
        <f t="shared" si="9"/>
        <v>115</v>
      </c>
      <c r="J346" s="487">
        <f t="shared" si="9"/>
        <v>26</v>
      </c>
      <c r="K346" s="490">
        <f>SUM(K289:K345)</f>
        <v>459</v>
      </c>
      <c r="L346" s="491">
        <f t="shared" ref="L346" si="10">SUM(L289:L345)</f>
        <v>459</v>
      </c>
    </row>
  </sheetData>
  <sortState ref="B226:C281">
    <sortCondition ref="B226"/>
  </sortState>
  <pageMargins left="1.4566929133858268" right="0.27559055118110237" top="0.23622047244094491" bottom="0.23622047244094491" header="0.23622047244094491" footer="0.23622047244094491"/>
  <pageSetup paperSize="10027" scale="10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44</vt:i4>
      </vt:variant>
    </vt:vector>
  </HeadingPairs>
  <TitlesOfParts>
    <vt:vector size="44" baseType="lpstr">
      <vt:lpstr>Estadísticas de Septiembre</vt:lpstr>
      <vt:lpstr>GRAFICAS SEG SEM GR</vt:lpstr>
      <vt:lpstr>ACUM TOTAL ANUAL</vt:lpstr>
      <vt:lpstr>GRAFICAS PRIM SEM GR</vt:lpstr>
      <vt:lpstr>ACUMULADO ANUAL</vt:lpstr>
      <vt:lpstr>GRAFICA ANUAL</vt:lpstr>
      <vt:lpstr>ORDENES DE PAGO</vt:lpstr>
      <vt:lpstr>CIMTRA</vt:lpstr>
      <vt:lpstr>ACUM-ENERO</vt:lpstr>
      <vt:lpstr>ACUM-FEBRERO</vt:lpstr>
      <vt:lpstr>ACUM-MARZO</vt:lpstr>
      <vt:lpstr>ACUM-ABRIL</vt:lpstr>
      <vt:lpstr>ACUM-MAYO</vt:lpstr>
      <vt:lpstr>ACUM-JUNIO</vt:lpstr>
      <vt:lpstr>ACUM-JULIO</vt:lpstr>
      <vt:lpstr>ACUM-AGOSTO</vt:lpstr>
      <vt:lpstr>ACUM-OCTUBRE</vt:lpstr>
      <vt:lpstr>ACUM-NOVIEMBRE</vt:lpstr>
      <vt:lpstr>ACUM-DICIEMBRE</vt:lpstr>
      <vt:lpstr>ESTAD-ENERO</vt:lpstr>
      <vt:lpstr>ESTD-FEBRERO</vt:lpstr>
      <vt:lpstr>ESTAD-MARZO </vt:lpstr>
      <vt:lpstr>ESTAD-ABRIL</vt:lpstr>
      <vt:lpstr>ESTAD-MAYO</vt:lpstr>
      <vt:lpstr>ESTAD-JUNIO</vt:lpstr>
      <vt:lpstr>ESTAD-JULIO</vt:lpstr>
      <vt:lpstr>ESTAD-AGOSTO </vt:lpstr>
      <vt:lpstr>EST-OCTUBRE</vt:lpstr>
      <vt:lpstr>EST-NOVIEMBRE</vt:lpstr>
      <vt:lpstr>EST-DICIEMBRE</vt:lpstr>
      <vt:lpstr>DEPENDENCIAS ENERO</vt:lpstr>
      <vt:lpstr>DEPENDENCIAS FEBRERO</vt:lpstr>
      <vt:lpstr>DEPENDENCIAS MARZO</vt:lpstr>
      <vt:lpstr>EPENDENCIAS ABRIL</vt:lpstr>
      <vt:lpstr>DEPENDENCIAS MAYO</vt:lpstr>
      <vt:lpstr>DEPENDENCIA JUNIO</vt:lpstr>
      <vt:lpstr>DEPENDENCIA JULIO</vt:lpstr>
      <vt:lpstr>DEPENDENCIA AGOSTO</vt:lpstr>
      <vt:lpstr>DEPENDENCIA SEPTIEMBRE</vt:lpstr>
      <vt:lpstr>EST-JULIO</vt:lpstr>
      <vt:lpstr>DEPENDENCIA OCTUBRE</vt:lpstr>
      <vt:lpstr>Hoja1</vt:lpstr>
      <vt:lpstr>Hoja2</vt:lpstr>
      <vt:lpstr>Hoja3</vt:lpstr>
    </vt:vector>
  </TitlesOfParts>
  <Company>Municipio de Zapopan Jalisco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mzamudio</dc:creator>
  <cp:lastModifiedBy>scisneros</cp:lastModifiedBy>
  <cp:lastPrinted>2015-10-20T21:28:56Z</cp:lastPrinted>
  <dcterms:created xsi:type="dcterms:W3CDTF">2014-02-17T19:05:36Z</dcterms:created>
  <dcterms:modified xsi:type="dcterms:W3CDTF">2015-10-20T21:34:22Z</dcterms:modified>
</cp:coreProperties>
</file>