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75"/>
  </bookViews>
  <sheets>
    <sheet name="PRESUPUESTO 2016" sheetId="4" r:id="rId1"/>
    <sheet name="DISTRIBUCIÓN COG" sheetId="2" r:id="rId2"/>
    <sheet name="CLASIFICACIÓN" sheetId="5" r:id="rId3"/>
  </sheets>
  <calcPr calcId="144525"/>
</workbook>
</file>

<file path=xl/calcChain.xml><?xml version="1.0" encoding="utf-8"?>
<calcChain xmlns="http://schemas.openxmlformats.org/spreadsheetml/2006/main">
  <c r="C8" i="5"/>
  <c r="C6"/>
  <c r="C7" i="4" l="1"/>
  <c r="C11"/>
  <c r="C17"/>
  <c r="C20"/>
  <c r="C27"/>
  <c r="D101" i="2"/>
  <c r="D75"/>
  <c r="D57"/>
  <c r="D41"/>
  <c r="D40"/>
  <c r="D23"/>
  <c r="D19"/>
  <c r="D17"/>
  <c r="D11"/>
  <c r="D10"/>
  <c r="D7"/>
  <c r="D6"/>
  <c r="D4"/>
</calcChain>
</file>

<file path=xl/sharedStrings.xml><?xml version="1.0" encoding="utf-8"?>
<sst xmlns="http://schemas.openxmlformats.org/spreadsheetml/2006/main" count="151" uniqueCount="146">
  <si>
    <t>OPD SERVICIOS DE SALUD DEL MUNICIPIO DE ZAPOPAN</t>
  </si>
  <si>
    <t>SERVICIOS PERSONALES</t>
  </si>
  <si>
    <t>MATERIALES Y SUMINISTROS</t>
  </si>
  <si>
    <t>SERVICIOS GENERALES</t>
  </si>
  <si>
    <t>BIENES MUEBLES, INMUEBLES E INTANGIBLES</t>
  </si>
  <si>
    <t>TOTAL DE EGRESOS</t>
  </si>
  <si>
    <t>PRESUPUESTO 2016 POR CAPITULOS</t>
  </si>
  <si>
    <t>CAPITULO 1000</t>
  </si>
  <si>
    <t>SUELDOS BASE AL PERSONAL PERMANENTE</t>
  </si>
  <si>
    <t>SUELDOS BASE AL PERSONAL EVENTUAL</t>
  </si>
  <si>
    <t>RETRIBUCIONES POR SERVICIOS DE CARACTER SOCIAL</t>
  </si>
  <si>
    <t>PRIMAS POR AÑOS DE SERVICIO EFECTIVOS PRESTADOS</t>
  </si>
  <si>
    <t>PRIMAS DE VACACIONES, DOMINICAL Y GRATIFICACION FIN AÑO</t>
  </si>
  <si>
    <t>HORAS EXTRAORDINARIAS</t>
  </si>
  <si>
    <t>APORTACIONES DE SEGURIDAD SOCIAL</t>
  </si>
  <si>
    <t>APORTACIONES A FONDOS DE VIVIENDA</t>
  </si>
  <si>
    <t>APORTACIONES AL SISTEMA PARA EL RETIRO</t>
  </si>
  <si>
    <t>APORTACIONES PARA SEGUROS</t>
  </si>
  <si>
    <t>INDEMNIZACIONES</t>
  </si>
  <si>
    <t>PRESTACIONES CONTRACTUALES</t>
  </si>
  <si>
    <t>APOYOS CAPACITACION DE SERVIDORES PUBLICOS</t>
  </si>
  <si>
    <t>OTRAS PRESTACIONES SOCIALES Y ECONOMICAS</t>
  </si>
  <si>
    <t>ESTIMULOS</t>
  </si>
  <si>
    <t>CAPITULO 2000</t>
  </si>
  <si>
    <t>MATERIALES, UTILES Y EQUIPOS MENORES DE OFICINA</t>
  </si>
  <si>
    <t>MATERIALES Y EQUIPOS MENORES DE TI Y COMUNIC</t>
  </si>
  <si>
    <t>MATERIAL IMPRESO E INFORMACION DIGITAL</t>
  </si>
  <si>
    <t>MATERIAL DE LIMPIEZA</t>
  </si>
  <si>
    <t>PRODUCTOS ALIMENTICIOS PARA PERSONAS</t>
  </si>
  <si>
    <t>UTENSILIOS PARA EL SERVICIO DE ALIMENTACION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</si>
  <si>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</si>
  <si>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</si>
  <si>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</si>
  <si>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</si>
  <si>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</si>
  <si>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</si>
  <si>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</si>
  <si>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</si>
  <si>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ART. D CONSTRUC Y REPARAC.</t>
  </si>
  <si>
    <t>MEDICINAS Y PRODUCTOS FARMACEUTICOS</t>
  </si>
  <si>
    <t>MATERIALES, ACCESORIOS Y SUMINISTROS MEDICOS</t>
  </si>
  <si>
    <t>MATERIALES, ACCESORIOS Y SUMINIS. DE LABORAT.</t>
  </si>
  <si>
    <t>FIBRAS SINTETICAS, HULES, PLASTICOS Y DERIVAD</t>
  </si>
  <si>
    <t>OTROS PRODUCTOS QUIMICOS</t>
  </si>
  <si>
    <t>COMBUSTIBLES, LUBRICANTES Y ADITIVOS</t>
  </si>
  <si>
    <t>VESTUARIO Y UNIFORMES</t>
  </si>
  <si>
    <t>BLANCOS Y TEXTILES, EXCEPTO PRENDAS DE VESTIR</t>
  </si>
  <si>
    <t>HERRAMIENTAS MENORES</t>
  </si>
  <si>
    <t>REFACCIONES Y ACCESORIOS MENORES DE EDIFICIOS</t>
  </si>
  <si>
    <t>REFAC Y ACC MENORES DE MOB Y EQPO DE ADMON</t>
  </si>
  <si>
    <t>REFAC Y ACC MENORES DE EQUIPO DE COMPUTO Y TI</t>
  </si>
  <si>
    <t>REFAC Y ACC MENORES EQ E INSTRUM.MEDICO Y LAB</t>
  </si>
  <si>
    <t>REFAC Y ACC MENORES DE EQUIPO DE TRANSPORTE</t>
  </si>
  <si>
    <t>REFAC Y ACC MENORES DE MAQUIN Y OTROS EQUIPOS</t>
  </si>
  <si>
    <t>REFAC Y ACC MENORES OTROS BIENES MUEBLES</t>
  </si>
  <si>
    <t>CAPITULO 3000</t>
  </si>
  <si>
    <t>ENERGIA ELECTRICA</t>
  </si>
  <si>
    <t>GAS</t>
  </si>
  <si>
    <t>AGUA</t>
  </si>
  <si>
    <t>TELEFONIA TRADICIONAL</t>
  </si>
  <si>
    <t>TELEFONIA CELULAR</t>
  </si>
  <si>
    <t>SERVICIO DE INTERNET</t>
  </si>
  <si>
    <t>SERVICIOS POSTALES Y TELEGRAFICOS</t>
  </si>
  <si>
    <t>ARRENDAMIENTOS DE EDIFICIOS</t>
  </si>
  <si>
    <t>ARRENDAMINTO DE MOB Y EQ DE AMINIDTRACION EDUCACIONAL Y RECREATIVO</t>
  </si>
  <si>
    <t>ARRENDAMINTO DE MAQUINARIA OTROS EQUIPOS Y HERRAMIENTAS</t>
  </si>
  <si>
    <t>OTROS ARRENDAMIENTOS</t>
  </si>
  <si>
    <t>SERVICIOS LEGALES DE CONTABILIDAD AUDITORIA Y RELACIONEADOS</t>
  </si>
  <si>
    <t>SERVICIOS DE CONSULTORIA ADMINISTRATIVA PROCESOS TENICA Y EN TI</t>
  </si>
  <si>
    <t>SERVICIOS DE CAPACITACION</t>
  </si>
  <si>
    <t>SERVICIOS DE INVESTIGACION CIENTIFICA Y DESARROLLO</t>
  </si>
  <si>
    <t>SERVICIO DE APOYO ADMINISTRATIVO, FOTOCOPIADO E IMPRESION</t>
  </si>
  <si>
    <t>SERVICIOS PROFESIONALES CIENTIFICOS Y TECNICOS INTEGRALES</t>
  </si>
  <si>
    <t>SERVICIOS FINANCIEROS Y BANCARIOS</t>
  </si>
  <si>
    <t>SERVICIOS DE RECAUDACION TRASLADO Y CUSTODIA DE VALORES</t>
  </si>
  <si>
    <t>SEGUROS DE RESPONSABILIDAD PATRIMONIAL Y FIANZAS</t>
  </si>
  <si>
    <t>SEGURO DE BIENES PATRIMONIALES</t>
  </si>
  <si>
    <t>FLETES Y MANIOBRAS</t>
  </si>
  <si>
    <t>CONSERVACION Y MTTO MENOR DE INMUEBLE</t>
  </si>
  <si>
    <t>INSTALACION REPARACION Y MTTO DE MOB Y EQ DE ADMINISTRACION EDUCACIONAL Y RECREATIVO</t>
  </si>
  <si>
    <t>SERVICIO A EQUIPO DE COMPUTO</t>
  </si>
  <si>
    <t>SERVICIO A EQUIPO MEDICO</t>
  </si>
  <si>
    <t>SERVICIO EQUIPO DE TRANSPORTE</t>
  </si>
  <si>
    <t>MANTENIMIENTO DE MAQUINARIA OTROS EQUIPOS Y HERRAMIENTAS</t>
  </si>
  <si>
    <t>SERVICIOS DE LIMPIEZA Y MANEJO DE DESECHOS</t>
  </si>
  <si>
    <t>SERVICIOS DE JARDINERIA Y FUMIGACION</t>
  </si>
  <si>
    <t>DIFUSION POR RADIO TELEVISION Y OTROS MEDIOS DE MENSAJES SOBRE PROGRAMAS Y ACT GUBERNAMENTALES</t>
  </si>
  <si>
    <t>DIFUSION POR RADIO TELEVISION Y OTROS MEDIOS DE MENSAJES COMERCIALES PARA PROMOVER LA VENTA DE BIENES O SERVICIOS</t>
  </si>
  <si>
    <t>PASAJES AEREOS</t>
  </si>
  <si>
    <t>PASAJES TERRESTRES</t>
  </si>
  <si>
    <t>VIATICOS EN EL PAIS</t>
  </si>
  <si>
    <t>OTROS SERVICIOS DE TRALSADO Y HOSPEDAJE</t>
  </si>
  <si>
    <t>GASTOS DE REPRESENTACION</t>
  </si>
  <si>
    <t>IMPUESTOS Y DERECHOS</t>
  </si>
  <si>
    <t>PENAS, MULTAS ACCESORIOS Y ACTUALIZACIONES</t>
  </si>
  <si>
    <t>OTROS GASTOS POR RESPONSABILIDADES</t>
  </si>
  <si>
    <t>CAPITULO 5000</t>
  </si>
  <si>
    <t>MUEBLES DE OFICINA Y ESTANTERIA</t>
  </si>
  <si>
    <t>EQUIPO DE COMPUTO Y DE TECNOLOGIAS DE LA INFORMACION</t>
  </si>
  <si>
    <t>OTROS MOBILIARIOS Y EQUIPOS DE ADMINISTRACION (MOB Y EQ DE RADIOCOMUNICACION)</t>
  </si>
  <si>
    <t xml:space="preserve">CAMARAS FOTOGRAFICAS Y DE VIDEO </t>
  </si>
  <si>
    <t xml:space="preserve">EQUIPO MEDICO Y DE LABORATORIO </t>
  </si>
  <si>
    <t>INSTRUMENTAL MEDICO Y DE LABORATORIO</t>
  </si>
  <si>
    <t>EQUIPO DE TRANSPORTE</t>
  </si>
  <si>
    <t>SISTEMA DE AIRE ACONDICIONADO, CALEFACCION Y DE REFRIGERACIO INDUSTRIAL Y COMERCIAL</t>
  </si>
  <si>
    <t xml:space="preserve">EQUIPOS DE GENERACION ELECTRICA, APARATOS Y ACCESORIOS ELECTRICOS </t>
  </si>
  <si>
    <t>SOFTWARE</t>
  </si>
  <si>
    <t>BIENES MUEBLES, INMUEBLES E INTENGIBLES</t>
  </si>
  <si>
    <t>EGRESOS</t>
  </si>
  <si>
    <t>TOTAL DE INGRESOS</t>
  </si>
  <si>
    <t>APORTACION POR IMPUESTO PREDIAL</t>
  </si>
  <si>
    <t>OTROS INGRESOS Y BENEFICIOS</t>
  </si>
  <si>
    <t>AYUDAS SOCIALES</t>
  </si>
  <si>
    <t>SUBSIDIO SERVICIOS DE SALUD JALISCO</t>
  </si>
  <si>
    <t>AMPLIACION DEL 26% DE TRANSFERENCIA</t>
  </si>
  <si>
    <t>TRANSFERENCIA INTERNA MUNICIPIO DE ZAPOPAN</t>
  </si>
  <si>
    <t>PARTICIPACIONES, APORTACIONES, TRANSPARENCIAS, ASIGNACIONES</t>
  </si>
  <si>
    <t>INGRESOS POR SERVICIOS MEDICOS QUIRURGICOS</t>
  </si>
  <si>
    <t>INGRESOS POR RECAUDACIÓN EN EFECTIVO</t>
  </si>
  <si>
    <t>INGRESOS POR VENTA DE BIENES Y SERVICIOS</t>
  </si>
  <si>
    <t>INGRESOS</t>
  </si>
  <si>
    <t>PRESUPUESTO DE INGRESOS Y EGRESOS DEL EJERCICIO 2016</t>
  </si>
  <si>
    <t>CLASIFICACIONES PRESUPUESTALES</t>
  </si>
  <si>
    <t>EJERCICIO 2016</t>
  </si>
  <si>
    <t>CLASIFICACION ECONOMICA (POR TIPO DE GASTO )</t>
  </si>
  <si>
    <t>GASTO CORRIENTE</t>
  </si>
  <si>
    <t>GASTO DE CAPITAL</t>
  </si>
  <si>
    <t>TOTAL</t>
  </si>
  <si>
    <t>CLASIFICACION ADMINSITRATIVA</t>
  </si>
  <si>
    <t>3.0.0.0.0.</t>
  </si>
  <si>
    <t>SECTOR PUBLICO MUNICIPAL</t>
  </si>
  <si>
    <t>3.1.1.0.0.</t>
  </si>
  <si>
    <t>GOBIERNO GENERAL MUNICIPAL</t>
  </si>
  <si>
    <t>3.1.1.2.0.</t>
  </si>
  <si>
    <t>Entidades Paraestatales y Organismos</t>
  </si>
  <si>
    <t>3.1.1.2.1</t>
  </si>
  <si>
    <t>Servicios de Salud del Munipcio de Zapopan</t>
  </si>
  <si>
    <t>CLASIFICACION FUNCIONAL (FUNCION Y SUB FUNCION)</t>
  </si>
  <si>
    <t>DESARROLLO SOCIAL</t>
  </si>
  <si>
    <t>SALUD</t>
  </si>
  <si>
    <t>2.3.2</t>
  </si>
  <si>
    <t>SERVICIOS DE SALUD A LA PERSONA</t>
  </si>
  <si>
    <t>CLASIFICACION PROGRAMATICA</t>
  </si>
  <si>
    <t>PROGRAMAS</t>
  </si>
  <si>
    <t>DESEMPEÑO DE LAS FUNCIONES</t>
  </si>
  <si>
    <t xml:space="preserve">PRESTACION DE SERVICIOS PUBLICOS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</si>
</sst>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79995117038483843"/>
      </left>
      <right style="thin">
        <color theme="4" tint="0.79995117038483843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7" xfId="0" applyBorder="1"/>
    <xf numFmtId="43" fontId="0" fillId="0" borderId="7" xfId="1" applyFont="1" applyBorder="1"/>
    <xf numFmtId="0" fontId="0" fillId="0" borderId="7" xfId="0" applyFont="1" applyBorder="1" applyAlignment="1">
      <alignment horizontal="right"/>
    </xf>
    <xf numFmtId="0" fontId="3" fillId="0" borderId="7" xfId="0" applyFont="1" applyFill="1" applyBorder="1" applyAlignment="1">
      <alignment wrapText="1"/>
    </xf>
    <xf numFmtId="0" fontId="0" fillId="0" borderId="7" xfId="0" applyFont="1" applyBorder="1" applyAlignment="1">
      <alignment horizontal="right" vertical="center"/>
    </xf>
    <xf numFmtId="0" fontId="3" fillId="0" borderId="7" xfId="0" applyFont="1" applyFill="1" applyBorder="1" applyAlignment="1">
      <alignment vertical="center" wrapText="1"/>
    </xf>
    <xf numFmtId="0" fontId="0" fillId="0" borderId="0" xfId="1" applyNumberFormat="1" applyFont="1" applyAlignment="1">
      <alignment horizontal="right"/>
    </xf>
    <xf numFmtId="43" fontId="0" fillId="2" borderId="14" xfId="0" applyNumberForma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" fillId="0" borderId="11" xfId="1" applyNumberFormat="1" applyFont="1" applyBorder="1" applyAlignment="1">
      <alignment horizontal="right" vertical="center"/>
    </xf>
    <xf numFmtId="43" fontId="1" fillId="0" borderId="11" xfId="1" applyFont="1" applyBorder="1" applyAlignment="1">
      <alignment vertical="center"/>
    </xf>
    <xf numFmtId="43" fontId="0" fillId="0" borderId="11" xfId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43" fontId="0" fillId="0" borderId="7" xfId="1" applyFont="1" applyBorder="1" applyAlignment="1">
      <alignment vertical="center"/>
    </xf>
    <xf numFmtId="43" fontId="1" fillId="0" borderId="7" xfId="1" applyFont="1" applyBorder="1" applyAlignment="1">
      <alignment vertical="center"/>
    </xf>
    <xf numFmtId="43" fontId="0" fillId="2" borderId="10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4" fontId="3" fillId="3" borderId="7" xfId="1" applyNumberFormat="1" applyFont="1" applyFill="1" applyBorder="1" applyAlignment="1" applyProtection="1">
      <alignment horizontal="right" vertical="center"/>
      <protection locked="0"/>
    </xf>
    <xf numFmtId="43" fontId="3" fillId="3" borderId="7" xfId="1" applyFont="1" applyFill="1" applyBorder="1" applyAlignment="1" applyProtection="1">
      <alignment horizontal="justify" vertical="center" wrapText="1"/>
      <protection locked="0"/>
    </xf>
    <xf numFmtId="43" fontId="0" fillId="0" borderId="7" xfId="1" applyFont="1" applyBorder="1" applyAlignment="1">
      <alignment horizontal="justify" vertical="center"/>
    </xf>
    <xf numFmtId="164" fontId="3" fillId="4" borderId="7" xfId="1" applyNumberFormat="1" applyFont="1" applyFill="1" applyBorder="1" applyAlignment="1" applyProtection="1">
      <alignment horizontal="right" vertical="center"/>
      <protection locked="0"/>
    </xf>
    <xf numFmtId="43" fontId="3" fillId="4" borderId="7" xfId="1" applyFont="1" applyFill="1" applyBorder="1" applyAlignment="1" applyProtection="1">
      <alignment horizontal="justify" vertical="center" wrapText="1"/>
      <protection locked="0"/>
    </xf>
    <xf numFmtId="43" fontId="0" fillId="0" borderId="7" xfId="1" applyFont="1" applyFill="1" applyBorder="1" applyAlignment="1">
      <alignment horizontal="justify" vertical="center"/>
    </xf>
    <xf numFmtId="164" fontId="3" fillId="3" borderId="0" xfId="1" applyNumberFormat="1" applyFont="1" applyFill="1" applyBorder="1" applyAlignment="1" applyProtection="1">
      <alignment horizontal="right" vertical="center"/>
      <protection locked="0"/>
    </xf>
    <xf numFmtId="43" fontId="3" fillId="3" borderId="0" xfId="1" applyFont="1" applyFill="1" applyBorder="1" applyAlignment="1" applyProtection="1">
      <alignment horizontal="justify" vertical="center" wrapText="1"/>
      <protection locked="0"/>
    </xf>
    <xf numFmtId="43" fontId="0" fillId="0" borderId="0" xfId="1" applyFont="1" applyBorder="1" applyAlignment="1">
      <alignment horizontal="justify" vertical="center"/>
    </xf>
    <xf numFmtId="0" fontId="0" fillId="0" borderId="0" xfId="0" applyBorder="1"/>
    <xf numFmtId="164" fontId="3" fillId="3" borderId="4" xfId="1" applyNumberFormat="1" applyFont="1" applyFill="1" applyBorder="1" applyAlignment="1" applyProtection="1">
      <alignment horizontal="right" vertical="center"/>
      <protection locked="0"/>
    </xf>
    <xf numFmtId="43" fontId="3" fillId="3" borderId="4" xfId="1" applyFont="1" applyFill="1" applyBorder="1" applyAlignment="1" applyProtection="1">
      <alignment horizontal="justify" vertical="center" wrapText="1"/>
      <protection locked="0"/>
    </xf>
    <xf numFmtId="43" fontId="0" fillId="0" borderId="4" xfId="1" applyFont="1" applyBorder="1" applyAlignment="1">
      <alignment horizontal="justify" vertical="center"/>
    </xf>
    <xf numFmtId="0" fontId="0" fillId="0" borderId="4" xfId="0" applyBorder="1"/>
    <xf numFmtId="43" fontId="1" fillId="0" borderId="7" xfId="1" applyFont="1" applyFill="1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43" fontId="0" fillId="0" borderId="0" xfId="1" applyFont="1" applyFill="1"/>
    <xf numFmtId="0" fontId="0" fillId="0" borderId="0" xfId="0" applyFill="1"/>
    <xf numFmtId="0" fontId="0" fillId="0" borderId="0" xfId="0" applyAlignment="1">
      <alignment horizontal="right"/>
    </xf>
    <xf numFmtId="43" fontId="0" fillId="2" borderId="7" xfId="1" applyFont="1" applyFill="1" applyBorder="1"/>
    <xf numFmtId="0" fontId="0" fillId="2" borderId="7" xfId="0" applyFill="1" applyBorder="1"/>
    <xf numFmtId="43" fontId="0" fillId="0" borderId="11" xfId="1" applyFont="1" applyBorder="1"/>
    <xf numFmtId="0" fontId="0" fillId="0" borderId="11" xfId="0" applyBorder="1"/>
    <xf numFmtId="43" fontId="2" fillId="5" borderId="3" xfId="0" applyNumberFormat="1" applyFont="1" applyFill="1" applyBorder="1"/>
    <xf numFmtId="0" fontId="2" fillId="5" borderId="22" xfId="0" applyFont="1" applyFill="1" applyBorder="1"/>
    <xf numFmtId="43" fontId="0" fillId="0" borderId="10" xfId="1" applyFont="1" applyBorder="1"/>
    <xf numFmtId="0" fontId="0" fillId="0" borderId="10" xfId="0" applyBorder="1"/>
    <xf numFmtId="43" fontId="0" fillId="0" borderId="0" xfId="2" applyNumberFormat="1" applyFont="1"/>
    <xf numFmtId="43" fontId="4" fillId="6" borderId="7" xfId="1" applyFont="1" applyFill="1" applyBorder="1"/>
    <xf numFmtId="0" fontId="2" fillId="6" borderId="7" xfId="0" applyFont="1" applyFill="1" applyBorder="1"/>
    <xf numFmtId="43" fontId="0" fillId="4" borderId="11" xfId="1" applyFont="1" applyFill="1" applyBorder="1"/>
    <xf numFmtId="0" fontId="0" fillId="4" borderId="11" xfId="0" applyFill="1" applyBorder="1"/>
    <xf numFmtId="43" fontId="0" fillId="7" borderId="23" xfId="1" applyFont="1" applyFill="1" applyBorder="1"/>
    <xf numFmtId="0" fontId="0" fillId="7" borderId="23" xfId="0" applyFill="1" applyBorder="1"/>
    <xf numFmtId="0" fontId="2" fillId="0" borderId="0" xfId="0" applyFont="1" applyAlignment="1"/>
    <xf numFmtId="0" fontId="5" fillId="0" borderId="0" xfId="0" applyFont="1" applyAlignment="1"/>
    <xf numFmtId="0" fontId="0" fillId="0" borderId="0" xfId="0" applyFill="1" applyBorder="1"/>
    <xf numFmtId="43" fontId="0" fillId="0" borderId="0" xfId="1" applyFont="1" applyFill="1" applyBorder="1"/>
    <xf numFmtId="0" fontId="0" fillId="0" borderId="27" xfId="0" applyFill="1" applyBorder="1"/>
    <xf numFmtId="0" fontId="0" fillId="0" borderId="7" xfId="0" applyFill="1" applyBorder="1"/>
    <xf numFmtId="43" fontId="0" fillId="0" borderId="28" xfId="1" applyFont="1" applyFill="1" applyBorder="1"/>
    <xf numFmtId="0" fontId="0" fillId="0" borderId="29" xfId="0" applyFill="1" applyBorder="1"/>
    <xf numFmtId="0" fontId="0" fillId="0" borderId="30" xfId="0" applyFill="1" applyBorder="1"/>
    <xf numFmtId="43" fontId="0" fillId="0" borderId="31" xfId="1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43" fontId="2" fillId="0" borderId="3" xfId="1" applyFont="1" applyFill="1" applyBorder="1"/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/>
    <xf numFmtId="0" fontId="6" fillId="0" borderId="3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0" fontId="0" fillId="0" borderId="27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Border="1"/>
    <xf numFmtId="0" fontId="0" fillId="0" borderId="30" xfId="0" applyBorder="1" applyAlignment="1">
      <alignment wrapText="1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43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43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3" fontId="2" fillId="0" borderId="28" xfId="1" applyFont="1" applyFill="1" applyBorder="1" applyAlignment="1">
      <alignment horizontal="center" vertical="center"/>
    </xf>
    <xf numFmtId="43" fontId="2" fillId="0" borderId="31" xfId="1" applyFont="1" applyFill="1" applyBorder="1" applyAlignment="1">
      <alignment horizontal="center" vertical="center"/>
    </xf>
    <xf numFmtId="43" fontId="2" fillId="0" borderId="28" xfId="1" applyFont="1" applyBorder="1" applyAlignment="1">
      <alignment horizontal="center" vertical="center"/>
    </xf>
    <xf numFmtId="43" fontId="2" fillId="0" borderId="31" xfId="1" applyFont="1" applyBorder="1" applyAlignment="1">
      <alignment horizontal="center" vertical="center"/>
    </xf>
    <xf numFmtId="43" fontId="2" fillId="0" borderId="32" xfId="1" applyFont="1" applyFill="1" applyBorder="1" applyAlignment="1">
      <alignment horizontal="center" vertical="center"/>
    </xf>
    <xf numFmtId="43" fontId="2" fillId="0" borderId="33" xfId="1" applyFont="1" applyFill="1" applyBorder="1" applyAlignment="1">
      <alignment horizontal="center" vertical="center"/>
    </xf>
    <xf numFmtId="43" fontId="2" fillId="0" borderId="34" xfId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8" xfId="0" applyFill="1" applyBorder="1"/>
    <xf numFmtId="0" fontId="0" fillId="4" borderId="4" xfId="0" applyFill="1" applyBorder="1"/>
    <xf numFmtId="43" fontId="0" fillId="4" borderId="9" xfId="1" applyFont="1" applyFill="1" applyBorder="1"/>
    <xf numFmtId="0" fontId="0" fillId="4" borderId="18" xfId="0" applyFill="1" applyBorder="1"/>
    <xf numFmtId="43" fontId="0" fillId="4" borderId="19" xfId="1" applyFont="1" applyFill="1" applyBorder="1"/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1" applyNumberFormat="1" applyFont="1" applyFill="1" applyBorder="1" applyAlignment="1">
      <alignment horizontal="center"/>
    </xf>
    <xf numFmtId="0" fontId="0" fillId="4" borderId="13" xfId="1" applyNumberFormat="1" applyFont="1" applyFill="1" applyBorder="1" applyAlignment="1">
      <alignment horizontal="center"/>
    </xf>
    <xf numFmtId="0" fontId="0" fillId="4" borderId="6" xfId="1" applyNumberFormat="1" applyFont="1" applyFill="1" applyBorder="1" applyAlignment="1">
      <alignment horizontal="center"/>
    </xf>
    <xf numFmtId="0" fontId="0" fillId="4" borderId="18" xfId="1" applyNumberFormat="1" applyFont="1" applyFill="1" applyBorder="1" applyAlignment="1">
      <alignment horizontal="center"/>
    </xf>
    <xf numFmtId="0" fontId="0" fillId="4" borderId="0" xfId="1" applyNumberFormat="1" applyFont="1" applyFill="1" applyBorder="1" applyAlignment="1">
      <alignment horizontal="center"/>
    </xf>
    <xf numFmtId="0" fontId="0" fillId="4" borderId="19" xfId="1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justify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workbookViewId="0">
      <selection activeCell="B7" sqref="B7"/>
    </sheetView>
  </sheetViews>
  <sheetFormatPr baseColWidth="10" defaultRowHeight="15"/>
  <cols>
    <col min="1" max="1" width="8.7109375" customWidth="1"/>
    <col min="2" max="2" width="59.42578125" customWidth="1"/>
    <col min="3" max="3" width="16.7109375" style="1" customWidth="1"/>
    <col min="4" max="4" width="18" customWidth="1"/>
    <col min="5" max="5" width="15.140625" style="1" bestFit="1" customWidth="1"/>
    <col min="6" max="7" width="15.140625" bestFit="1" customWidth="1"/>
    <col min="9" max="9" width="15.140625" bestFit="1" customWidth="1"/>
  </cols>
  <sheetData>
    <row r="1" spans="2:7" ht="15.75">
      <c r="B1" s="115" t="s">
        <v>0</v>
      </c>
      <c r="C1" s="117"/>
      <c r="D1" s="56"/>
    </row>
    <row r="2" spans="2:7">
      <c r="B2" s="125"/>
      <c r="C2" s="126"/>
    </row>
    <row r="3" spans="2:7">
      <c r="B3" s="120" t="s">
        <v>121</v>
      </c>
      <c r="C3" s="121"/>
      <c r="D3" s="55"/>
    </row>
    <row r="4" spans="2:7">
      <c r="B4" s="127"/>
      <c r="C4" s="128"/>
    </row>
    <row r="5" spans="2:7">
      <c r="B5" s="122"/>
      <c r="C5" s="124"/>
    </row>
    <row r="6" spans="2:7" ht="15.75" thickBot="1">
      <c r="B6" s="79" t="s">
        <v>120</v>
      </c>
      <c r="C6" s="79"/>
    </row>
    <row r="7" spans="2:7" ht="15.75" thickBot="1">
      <c r="B7" s="45" t="s">
        <v>119</v>
      </c>
      <c r="C7" s="44">
        <f>SUM(C8:C9)</f>
        <v>89212250.002834976</v>
      </c>
    </row>
    <row r="8" spans="2:7">
      <c r="B8" s="43" t="s">
        <v>118</v>
      </c>
      <c r="C8" s="42">
        <v>64212250.002834976</v>
      </c>
    </row>
    <row r="9" spans="2:7">
      <c r="B9" s="54" t="s">
        <v>117</v>
      </c>
      <c r="C9" s="53">
        <v>25000000</v>
      </c>
    </row>
    <row r="10" spans="2:7" ht="15.75" thickBot="1">
      <c r="B10" s="47"/>
      <c r="C10" s="46"/>
    </row>
    <row r="11" spans="2:7" ht="15.75" thickBot="1">
      <c r="B11" s="45" t="s">
        <v>116</v>
      </c>
      <c r="C11" s="44">
        <f>SUM(C12:C15)</f>
        <v>375470244.27999997</v>
      </c>
    </row>
    <row r="12" spans="2:7">
      <c r="B12" s="52" t="s">
        <v>115</v>
      </c>
      <c r="C12" s="51">
        <v>292630220</v>
      </c>
    </row>
    <row r="13" spans="2:7">
      <c r="B13" s="50" t="s">
        <v>114</v>
      </c>
      <c r="C13" s="49">
        <v>75135015.280000001</v>
      </c>
      <c r="F13" s="48"/>
      <c r="G13" s="2"/>
    </row>
    <row r="14" spans="2:7">
      <c r="B14" s="4" t="s">
        <v>113</v>
      </c>
      <c r="C14" s="5">
        <v>7355009</v>
      </c>
    </row>
    <row r="15" spans="2:7">
      <c r="B15" s="4" t="s">
        <v>112</v>
      </c>
      <c r="C15" s="5">
        <v>350000</v>
      </c>
    </row>
    <row r="16" spans="2:7" ht="15.75" thickBot="1">
      <c r="B16" s="47"/>
      <c r="C16" s="46"/>
    </row>
    <row r="17" spans="2:9" ht="15.75" thickBot="1">
      <c r="B17" s="45" t="s">
        <v>111</v>
      </c>
      <c r="C17" s="44">
        <f>SUM(C18)</f>
        <v>500000</v>
      </c>
    </row>
    <row r="18" spans="2:9">
      <c r="B18" s="43" t="s">
        <v>110</v>
      </c>
      <c r="C18" s="42">
        <v>500000</v>
      </c>
    </row>
    <row r="19" spans="2:9">
      <c r="B19" s="4"/>
      <c r="C19" s="5"/>
      <c r="I19" s="3"/>
    </row>
    <row r="20" spans="2:9">
      <c r="B20" s="41" t="s">
        <v>109</v>
      </c>
      <c r="C20" s="40">
        <f>+C7+C11+C17</f>
        <v>465182494.28283495</v>
      </c>
    </row>
    <row r="22" spans="2:9">
      <c r="B22" s="80" t="s">
        <v>108</v>
      </c>
      <c r="C22" s="81"/>
    </row>
    <row r="23" spans="2:9">
      <c r="B23" s="4" t="s">
        <v>1</v>
      </c>
      <c r="C23" s="5">
        <v>413340244.27999997</v>
      </c>
    </row>
    <row r="24" spans="2:9">
      <c r="B24" s="4" t="s">
        <v>2</v>
      </c>
      <c r="C24" s="5">
        <v>29120150</v>
      </c>
    </row>
    <row r="25" spans="2:9">
      <c r="B25" s="4" t="s">
        <v>3</v>
      </c>
      <c r="C25" s="5">
        <v>20325000</v>
      </c>
    </row>
    <row r="26" spans="2:9">
      <c r="B26" s="4" t="s">
        <v>107</v>
      </c>
      <c r="C26" s="5">
        <v>2397100</v>
      </c>
    </row>
    <row r="27" spans="2:9">
      <c r="B27" s="41" t="s">
        <v>5</v>
      </c>
      <c r="C27" s="40">
        <f>SUM(C23:C26)</f>
        <v>465182494.27999997</v>
      </c>
      <c r="G27" s="3"/>
    </row>
    <row r="28" spans="2:9">
      <c r="G28" s="3"/>
    </row>
    <row r="29" spans="2:9">
      <c r="B29" s="39"/>
      <c r="C29" s="3"/>
    </row>
    <row r="30" spans="2:9">
      <c r="B30" s="38"/>
      <c r="C30" s="37"/>
      <c r="G30" s="3"/>
    </row>
  </sheetData>
  <mergeCells count="4">
    <mergeCell ref="B1:C1"/>
    <mergeCell ref="B3:C3"/>
    <mergeCell ref="B6:C6"/>
    <mergeCell ref="B22:C2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12"/>
  <sheetViews>
    <sheetView workbookViewId="0">
      <selection activeCell="C9" sqref="C9"/>
    </sheetView>
  </sheetViews>
  <sheetFormatPr baseColWidth="10" defaultRowHeight="15"/>
  <cols>
    <col min="2" max="2" width="10.7109375" style="10" customWidth="1"/>
    <col min="3" max="3" width="47.7109375" customWidth="1"/>
    <col min="4" max="4" width="17.7109375" style="1" customWidth="1"/>
  </cols>
  <sheetData>
    <row r="1" spans="2:4" ht="26.25" customHeight="1">
      <c r="B1" s="130" t="s">
        <v>0</v>
      </c>
      <c r="C1" s="131"/>
      <c r="D1" s="132"/>
    </row>
    <row r="2" spans="2:4" ht="25.5" customHeight="1">
      <c r="B2" s="133" t="s">
        <v>6</v>
      </c>
      <c r="C2" s="134"/>
      <c r="D2" s="135"/>
    </row>
    <row r="3" spans="2:4">
      <c r="B3" s="136"/>
      <c r="C3" s="129"/>
      <c r="D3" s="137"/>
    </row>
    <row r="4" spans="2:4" ht="21" customHeight="1">
      <c r="B4" s="82" t="s">
        <v>7</v>
      </c>
      <c r="C4" s="83"/>
      <c r="D4" s="84">
        <f>SUM(D6:D20)</f>
        <v>413340244.66000003</v>
      </c>
    </row>
    <row r="5" spans="2:4">
      <c r="B5" s="86" t="s">
        <v>1</v>
      </c>
      <c r="C5" s="87"/>
      <c r="D5" s="85"/>
    </row>
    <row r="6" spans="2:4">
      <c r="B6" s="4">
        <v>11300</v>
      </c>
      <c r="C6" s="138" t="s">
        <v>8</v>
      </c>
      <c r="D6" s="5">
        <f>209729329.1+6819914.46+1757988.27</f>
        <v>218307231.83000001</v>
      </c>
    </row>
    <row r="7" spans="2:4">
      <c r="B7" s="4">
        <v>12200</v>
      </c>
      <c r="C7" s="138" t="s">
        <v>9</v>
      </c>
      <c r="D7" s="5">
        <f>30294236.43*0.8</f>
        <v>24235389.144000001</v>
      </c>
    </row>
    <row r="8" spans="2:4" ht="16.5" customHeight="1">
      <c r="B8" s="4">
        <v>12300</v>
      </c>
      <c r="C8" s="138" t="s">
        <v>10</v>
      </c>
      <c r="D8" s="5">
        <v>433000</v>
      </c>
    </row>
    <row r="9" spans="2:4" ht="30">
      <c r="B9" s="4">
        <v>13100</v>
      </c>
      <c r="C9" s="138" t="s">
        <v>11</v>
      </c>
      <c r="D9" s="5">
        <v>5004540.4000000004</v>
      </c>
    </row>
    <row r="10" spans="2:4" ht="30">
      <c r="B10" s="4">
        <v>13200</v>
      </c>
      <c r="C10" s="138" t="s">
        <v>12</v>
      </c>
      <c r="D10" s="5">
        <f>2137415.26+3393336.21+33933362.1</f>
        <v>39464113.57</v>
      </c>
    </row>
    <row r="11" spans="2:4">
      <c r="B11" s="4">
        <v>13300</v>
      </c>
      <c r="C11" s="138" t="s">
        <v>13</v>
      </c>
      <c r="D11" s="5">
        <f>30294236.43*0.2</f>
        <v>6058847.2860000003</v>
      </c>
    </row>
    <row r="12" spans="2:4">
      <c r="B12" s="4">
        <v>14100</v>
      </c>
      <c r="C12" s="138" t="s">
        <v>14</v>
      </c>
      <c r="D12" s="5">
        <v>10500000</v>
      </c>
    </row>
    <row r="13" spans="2:4">
      <c r="B13" s="4">
        <v>14200</v>
      </c>
      <c r="C13" s="138" t="s">
        <v>15</v>
      </c>
      <c r="D13" s="5">
        <v>6291879.8700000001</v>
      </c>
    </row>
    <row r="14" spans="2:4">
      <c r="B14" s="4">
        <v>14300</v>
      </c>
      <c r="C14" s="138" t="s">
        <v>16</v>
      </c>
      <c r="D14" s="5">
        <v>31459399.370000001</v>
      </c>
    </row>
    <row r="15" spans="2:4">
      <c r="B15" s="4">
        <v>14400</v>
      </c>
      <c r="C15" s="138" t="s">
        <v>17</v>
      </c>
      <c r="D15" s="5">
        <v>1000000</v>
      </c>
    </row>
    <row r="16" spans="2:4">
      <c r="B16" s="4">
        <v>15200</v>
      </c>
      <c r="C16" s="138" t="s">
        <v>18</v>
      </c>
      <c r="D16" s="5">
        <v>2500000</v>
      </c>
    </row>
    <row r="17" spans="2:4">
      <c r="B17" s="4">
        <v>15400</v>
      </c>
      <c r="C17" s="138" t="s">
        <v>19</v>
      </c>
      <c r="D17" s="5">
        <f>15413340.2+8738722.05+212152.5+7457977.82</f>
        <v>31822192.57</v>
      </c>
    </row>
    <row r="18" spans="2:4">
      <c r="B18" s="4">
        <v>15500</v>
      </c>
      <c r="C18" s="138" t="s">
        <v>20</v>
      </c>
      <c r="D18" s="5">
        <v>0</v>
      </c>
    </row>
    <row r="19" spans="2:4">
      <c r="B19" s="4">
        <v>15900</v>
      </c>
      <c r="C19" s="138" t="s">
        <v>21</v>
      </c>
      <c r="D19" s="5">
        <f>8261192.16+21182544</f>
        <v>29443736.16</v>
      </c>
    </row>
    <row r="20" spans="2:4">
      <c r="B20" s="4">
        <v>17100</v>
      </c>
      <c r="C20" s="138" t="s">
        <v>22</v>
      </c>
      <c r="D20" s="5">
        <v>6819914.46</v>
      </c>
    </row>
    <row r="21" spans="2:4">
      <c r="B21"/>
      <c r="D21"/>
    </row>
    <row r="23" spans="2:4">
      <c r="B23" s="92" t="s">
        <v>23</v>
      </c>
      <c r="C23" s="93"/>
      <c r="D23" s="11">
        <f>SUM(D25:D55)</f>
        <v>29120150</v>
      </c>
    </row>
    <row r="24" spans="2:4" ht="15.75" thickBot="1">
      <c r="B24" s="94" t="s">
        <v>2</v>
      </c>
      <c r="C24" s="95"/>
      <c r="D24" s="12"/>
    </row>
    <row r="25" spans="2:4">
      <c r="B25" s="13">
        <v>2110</v>
      </c>
      <c r="C25" s="14" t="s">
        <v>24</v>
      </c>
      <c r="D25" s="15">
        <v>1950000</v>
      </c>
    </row>
    <row r="26" spans="2:4">
      <c r="B26" s="16">
        <v>2140</v>
      </c>
      <c r="C26" s="18" t="s">
        <v>25</v>
      </c>
      <c r="D26" s="17">
        <v>35000</v>
      </c>
    </row>
    <row r="27" spans="2:4">
      <c r="B27" s="16">
        <v>2150</v>
      </c>
      <c r="C27" s="18" t="s">
        <v>26</v>
      </c>
      <c r="D27" s="17">
        <v>10500</v>
      </c>
    </row>
    <row r="28" spans="2:4">
      <c r="B28" s="16">
        <v>2160</v>
      </c>
      <c r="C28" s="18" t="s">
        <v>27</v>
      </c>
      <c r="D28" s="17">
        <v>525000</v>
      </c>
    </row>
    <row r="29" spans="2:4">
      <c r="B29" s="16">
        <v>2210</v>
      </c>
      <c r="C29" s="18" t="s">
        <v>28</v>
      </c>
      <c r="D29" s="17">
        <v>3650000</v>
      </c>
    </row>
    <row r="30" spans="2:4">
      <c r="B30" s="16">
        <v>2230</v>
      </c>
      <c r="C30" s="18" t="s">
        <v>29</v>
      </c>
      <c r="D30" s="17">
        <v>4150</v>
      </c>
    </row>
    <row r="31" spans="2:4">
      <c r="B31" s="16">
        <v>2410</v>
      </c>
      <c r="C31" s="18" t="s">
        <v>30</v>
      </c>
      <c r="D31" s="17">
        <v>1000</v>
      </c>
    </row>
    <row r="32" spans="2:4">
      <c r="B32" s="16">
        <v>2420</v>
      </c>
      <c r="C32" s="18" t="s">
        <v>31</v>
      </c>
      <c r="D32" s="17">
        <v>1000</v>
      </c>
    </row>
    <row r="33" spans="2:4">
      <c r="B33" s="16">
        <v>2430</v>
      </c>
      <c r="C33" s="18" t="s">
        <v>32</v>
      </c>
      <c r="D33" s="17">
        <v>1000</v>
      </c>
    </row>
    <row r="34" spans="2:4">
      <c r="B34" s="16">
        <v>2440</v>
      </c>
      <c r="C34" s="18" t="s">
        <v>33</v>
      </c>
      <c r="D34" s="17">
        <v>2000</v>
      </c>
    </row>
    <row r="35" spans="2:4">
      <c r="B35" s="16">
        <v>2450</v>
      </c>
      <c r="C35" s="18" t="s">
        <v>34</v>
      </c>
      <c r="D35" s="17">
        <v>2000</v>
      </c>
    </row>
    <row r="36" spans="2:4">
      <c r="B36" s="16">
        <v>2460</v>
      </c>
      <c r="C36" s="18" t="s">
        <v>35</v>
      </c>
      <c r="D36" s="17">
        <v>30500</v>
      </c>
    </row>
    <row r="37" spans="2:4">
      <c r="B37" s="16">
        <v>2470</v>
      </c>
      <c r="C37" s="18" t="s">
        <v>36</v>
      </c>
      <c r="D37" s="17">
        <v>3000</v>
      </c>
    </row>
    <row r="38" spans="2:4">
      <c r="B38" s="16">
        <v>2480</v>
      </c>
      <c r="C38" s="18" t="s">
        <v>37</v>
      </c>
      <c r="D38" s="17">
        <v>20000</v>
      </c>
    </row>
    <row r="39" spans="2:4">
      <c r="B39" s="16">
        <v>2490</v>
      </c>
      <c r="C39" s="18" t="s">
        <v>38</v>
      </c>
      <c r="D39" s="17">
        <v>115000</v>
      </c>
    </row>
    <row r="40" spans="2:4">
      <c r="B40" s="16">
        <v>2530</v>
      </c>
      <c r="C40" s="35" t="s">
        <v>39</v>
      </c>
      <c r="D40" s="36">
        <f>9780000-1500000</f>
        <v>8280000</v>
      </c>
    </row>
    <row r="41" spans="2:4">
      <c r="B41" s="16">
        <v>2540</v>
      </c>
      <c r="C41" s="35" t="s">
        <v>40</v>
      </c>
      <c r="D41" s="36">
        <f>9500000-1000000</f>
        <v>8500000</v>
      </c>
    </row>
    <row r="42" spans="2:4">
      <c r="B42" s="16">
        <v>2550</v>
      </c>
      <c r="C42" s="18" t="s">
        <v>41</v>
      </c>
      <c r="D42" s="17">
        <v>1200000</v>
      </c>
    </row>
    <row r="43" spans="2:4">
      <c r="B43" s="16">
        <v>2560</v>
      </c>
      <c r="C43" s="18" t="s">
        <v>42</v>
      </c>
      <c r="D43" s="17">
        <v>375000</v>
      </c>
    </row>
    <row r="44" spans="2:4">
      <c r="B44" s="16">
        <v>2590</v>
      </c>
      <c r="C44" s="18" t="s">
        <v>43</v>
      </c>
      <c r="D44" s="17">
        <v>2000</v>
      </c>
    </row>
    <row r="45" spans="2:4">
      <c r="B45" s="16">
        <v>2610</v>
      </c>
      <c r="C45" s="18" t="s">
        <v>44</v>
      </c>
      <c r="D45" s="17">
        <v>2050000</v>
      </c>
    </row>
    <row r="46" spans="2:4">
      <c r="B46" s="16">
        <v>2710</v>
      </c>
      <c r="C46" s="18" t="s">
        <v>45</v>
      </c>
      <c r="D46" s="17">
        <v>1236000</v>
      </c>
    </row>
    <row r="47" spans="2:4">
      <c r="B47" s="16">
        <v>2750</v>
      </c>
      <c r="C47" s="18" t="s">
        <v>46</v>
      </c>
      <c r="D47" s="17">
        <v>40000</v>
      </c>
    </row>
    <row r="48" spans="2:4">
      <c r="B48" s="16">
        <v>2910</v>
      </c>
      <c r="C48" s="18" t="s">
        <v>47</v>
      </c>
      <c r="D48" s="17">
        <v>25000</v>
      </c>
    </row>
    <row r="49" spans="2:4">
      <c r="B49" s="16">
        <v>2920</v>
      </c>
      <c r="C49" s="18" t="s">
        <v>48</v>
      </c>
      <c r="D49" s="17">
        <v>100000</v>
      </c>
    </row>
    <row r="50" spans="2:4">
      <c r="B50" s="16">
        <v>2930</v>
      </c>
      <c r="C50" s="18" t="s">
        <v>49</v>
      </c>
      <c r="D50" s="17">
        <v>30000</v>
      </c>
    </row>
    <row r="51" spans="2:4">
      <c r="B51" s="16">
        <v>2940</v>
      </c>
      <c r="C51" s="18" t="s">
        <v>50</v>
      </c>
      <c r="D51" s="17">
        <v>5000</v>
      </c>
    </row>
    <row r="52" spans="2:4">
      <c r="B52" s="16">
        <v>2950</v>
      </c>
      <c r="C52" s="18" t="s">
        <v>51</v>
      </c>
      <c r="D52" s="17">
        <v>125000</v>
      </c>
    </row>
    <row r="53" spans="2:4">
      <c r="B53" s="16">
        <v>2960</v>
      </c>
      <c r="C53" s="18" t="s">
        <v>52</v>
      </c>
      <c r="D53" s="17">
        <v>800000</v>
      </c>
    </row>
    <row r="54" spans="2:4">
      <c r="B54" s="16">
        <v>2980</v>
      </c>
      <c r="C54" s="18" t="s">
        <v>53</v>
      </c>
      <c r="D54" s="17">
        <v>1000</v>
      </c>
    </row>
    <row r="55" spans="2:4">
      <c r="B55" s="16">
        <v>2990</v>
      </c>
      <c r="C55" s="18" t="s">
        <v>54</v>
      </c>
      <c r="D55" s="17">
        <v>1000</v>
      </c>
    </row>
    <row r="57" spans="2:4">
      <c r="B57" s="96" t="s">
        <v>55</v>
      </c>
      <c r="C57" s="97"/>
      <c r="D57" s="19">
        <f>SUM(D59:D98)</f>
        <v>20325000</v>
      </c>
    </row>
    <row r="58" spans="2:4">
      <c r="B58" s="98" t="s">
        <v>3</v>
      </c>
      <c r="C58" s="99"/>
      <c r="D58" s="20"/>
    </row>
    <row r="59" spans="2:4">
      <c r="B59" s="21">
        <v>3110</v>
      </c>
      <c r="C59" s="22" t="s">
        <v>56</v>
      </c>
      <c r="D59" s="23">
        <v>1600000</v>
      </c>
    </row>
    <row r="60" spans="2:4">
      <c r="B60" s="21">
        <v>3120</v>
      </c>
      <c r="C60" s="22" t="s">
        <v>57</v>
      </c>
      <c r="D60" s="23">
        <v>200000</v>
      </c>
    </row>
    <row r="61" spans="2:4">
      <c r="B61" s="21">
        <v>3130</v>
      </c>
      <c r="C61" s="22" t="s">
        <v>58</v>
      </c>
      <c r="D61" s="23">
        <v>120000</v>
      </c>
    </row>
    <row r="62" spans="2:4">
      <c r="B62" s="24">
        <v>3140</v>
      </c>
      <c r="C62" s="25" t="s">
        <v>59</v>
      </c>
      <c r="D62" s="23">
        <v>300000</v>
      </c>
    </row>
    <row r="63" spans="2:4">
      <c r="B63" s="24">
        <v>3150</v>
      </c>
      <c r="C63" s="25" t="s">
        <v>60</v>
      </c>
      <c r="D63" s="23">
        <v>305000</v>
      </c>
    </row>
    <row r="64" spans="2:4">
      <c r="B64" s="24">
        <v>3170</v>
      </c>
      <c r="C64" s="25" t="s">
        <v>61</v>
      </c>
      <c r="D64" s="23">
        <v>55000</v>
      </c>
    </row>
    <row r="65" spans="2:4">
      <c r="B65" s="21">
        <v>3180</v>
      </c>
      <c r="C65" s="22" t="s">
        <v>62</v>
      </c>
      <c r="D65" s="23">
        <v>1000</v>
      </c>
    </row>
    <row r="66" spans="2:4">
      <c r="B66" s="21">
        <v>3220</v>
      </c>
      <c r="C66" s="22" t="s">
        <v>63</v>
      </c>
      <c r="D66" s="23">
        <v>410000</v>
      </c>
    </row>
    <row r="67" spans="2:4" ht="30">
      <c r="B67" s="21">
        <v>3230</v>
      </c>
      <c r="C67" s="22" t="s">
        <v>64</v>
      </c>
      <c r="D67" s="23">
        <v>50000</v>
      </c>
    </row>
    <row r="68" spans="2:4" ht="30">
      <c r="B68" s="21">
        <v>3270</v>
      </c>
      <c r="C68" s="22" t="s">
        <v>65</v>
      </c>
      <c r="D68" s="23">
        <v>5000</v>
      </c>
    </row>
    <row r="69" spans="2:4">
      <c r="B69" s="21">
        <v>3290</v>
      </c>
      <c r="C69" s="22" t="s">
        <v>66</v>
      </c>
      <c r="D69" s="23">
        <v>5000</v>
      </c>
    </row>
    <row r="70" spans="2:4" ht="30">
      <c r="B70" s="21">
        <v>3310</v>
      </c>
      <c r="C70" s="22" t="s">
        <v>67</v>
      </c>
      <c r="D70" s="23">
        <v>1500000</v>
      </c>
    </row>
    <row r="71" spans="2:4" ht="30">
      <c r="B71" s="21">
        <v>3330</v>
      </c>
      <c r="C71" s="22" t="s">
        <v>68</v>
      </c>
      <c r="D71" s="23">
        <v>255000</v>
      </c>
    </row>
    <row r="72" spans="2:4">
      <c r="B72" s="21">
        <v>3340</v>
      </c>
      <c r="C72" s="22" t="s">
        <v>69</v>
      </c>
      <c r="D72" s="23">
        <v>20000</v>
      </c>
    </row>
    <row r="73" spans="2:4" ht="30">
      <c r="B73" s="21">
        <v>3350</v>
      </c>
      <c r="C73" s="22" t="s">
        <v>70</v>
      </c>
      <c r="D73" s="23">
        <v>135000</v>
      </c>
    </row>
    <row r="74" spans="2:4" ht="30">
      <c r="B74" s="21">
        <v>3360</v>
      </c>
      <c r="C74" s="22" t="s">
        <v>71</v>
      </c>
      <c r="D74" s="23">
        <v>560000</v>
      </c>
    </row>
    <row r="75" spans="2:4" ht="32.25" customHeight="1">
      <c r="B75" s="21">
        <v>3390</v>
      </c>
      <c r="C75" s="22" t="s">
        <v>72</v>
      </c>
      <c r="D75" s="26">
        <f>25000000-13000000</f>
        <v>12000000</v>
      </c>
    </row>
    <row r="76" spans="2:4">
      <c r="B76" s="21">
        <v>3410</v>
      </c>
      <c r="C76" s="22" t="s">
        <v>73</v>
      </c>
      <c r="D76" s="26">
        <v>110000</v>
      </c>
    </row>
    <row r="77" spans="2:4" ht="30">
      <c r="B77" s="21">
        <v>3430</v>
      </c>
      <c r="C77" s="22" t="s">
        <v>74</v>
      </c>
      <c r="D77" s="26">
        <v>150000</v>
      </c>
    </row>
    <row r="78" spans="2:4" ht="30">
      <c r="B78" s="21">
        <v>3440</v>
      </c>
      <c r="C78" s="22" t="s">
        <v>75</v>
      </c>
      <c r="D78" s="23">
        <v>25000</v>
      </c>
    </row>
    <row r="79" spans="2:4">
      <c r="B79" s="21">
        <v>3450</v>
      </c>
      <c r="C79" s="22" t="s">
        <v>76</v>
      </c>
      <c r="D79" s="23">
        <v>550000</v>
      </c>
    </row>
    <row r="80" spans="2:4">
      <c r="B80" s="21">
        <v>3470</v>
      </c>
      <c r="C80" s="22" t="s">
        <v>77</v>
      </c>
      <c r="D80" s="23">
        <v>5000</v>
      </c>
    </row>
    <row r="81" spans="2:4">
      <c r="B81" s="21">
        <v>3510</v>
      </c>
      <c r="C81" s="22" t="s">
        <v>78</v>
      </c>
      <c r="D81" s="23">
        <v>100000</v>
      </c>
    </row>
    <row r="82" spans="2:4" ht="30">
      <c r="B82" s="21">
        <v>3520</v>
      </c>
      <c r="C82" s="22" t="s">
        <v>79</v>
      </c>
      <c r="D82" s="23">
        <v>37000</v>
      </c>
    </row>
    <row r="83" spans="2:4">
      <c r="B83" s="21">
        <v>3530</v>
      </c>
      <c r="C83" s="22" t="s">
        <v>80</v>
      </c>
      <c r="D83" s="23">
        <v>10000</v>
      </c>
    </row>
    <row r="84" spans="2:4">
      <c r="B84" s="21">
        <v>3540</v>
      </c>
      <c r="C84" s="22" t="s">
        <v>81</v>
      </c>
      <c r="D84" s="23">
        <v>290000</v>
      </c>
    </row>
    <row r="85" spans="2:4">
      <c r="B85" s="21">
        <v>3550</v>
      </c>
      <c r="C85" s="22" t="s">
        <v>82</v>
      </c>
      <c r="D85" s="23">
        <v>520000</v>
      </c>
    </row>
    <row r="86" spans="2:4" ht="30">
      <c r="B86" s="21">
        <v>3570</v>
      </c>
      <c r="C86" s="22" t="s">
        <v>83</v>
      </c>
      <c r="D86" s="23">
        <v>45000</v>
      </c>
    </row>
    <row r="87" spans="2:4">
      <c r="B87" s="21">
        <v>3580</v>
      </c>
      <c r="C87" s="22" t="s">
        <v>84</v>
      </c>
      <c r="D87" s="23">
        <v>550000</v>
      </c>
    </row>
    <row r="88" spans="2:4">
      <c r="B88" s="21">
        <v>3590</v>
      </c>
      <c r="C88" s="22" t="s">
        <v>85</v>
      </c>
      <c r="D88" s="23">
        <v>120000</v>
      </c>
    </row>
    <row r="89" spans="2:4" ht="45">
      <c r="B89" s="21">
        <v>3610</v>
      </c>
      <c r="C89" s="22" t="s">
        <v>86</v>
      </c>
      <c r="D89" s="23">
        <v>10000</v>
      </c>
    </row>
    <row r="90" spans="2:4" ht="45">
      <c r="B90" s="21">
        <v>3620</v>
      </c>
      <c r="C90" s="22" t="s">
        <v>87</v>
      </c>
      <c r="D90" s="23">
        <v>10000</v>
      </c>
    </row>
    <row r="91" spans="2:4">
      <c r="B91" s="21">
        <v>3710</v>
      </c>
      <c r="C91" s="22" t="s">
        <v>88</v>
      </c>
      <c r="D91" s="23">
        <v>15000</v>
      </c>
    </row>
    <row r="92" spans="2:4">
      <c r="B92" s="21">
        <v>3720</v>
      </c>
      <c r="C92" s="22" t="s">
        <v>89</v>
      </c>
      <c r="D92" s="23">
        <v>2000</v>
      </c>
    </row>
    <row r="93" spans="2:4">
      <c r="B93" s="21">
        <v>3750</v>
      </c>
      <c r="C93" s="22" t="s">
        <v>90</v>
      </c>
      <c r="D93" s="23">
        <v>15000</v>
      </c>
    </row>
    <row r="94" spans="2:4">
      <c r="B94" s="21">
        <v>3790</v>
      </c>
      <c r="C94" s="22" t="s">
        <v>91</v>
      </c>
      <c r="D94" s="23">
        <v>15000</v>
      </c>
    </row>
    <row r="95" spans="2:4">
      <c r="B95" s="21">
        <v>3850</v>
      </c>
      <c r="C95" s="22" t="s">
        <v>92</v>
      </c>
      <c r="D95" s="23">
        <v>20000</v>
      </c>
    </row>
    <row r="96" spans="2:4">
      <c r="B96" s="21">
        <v>3920</v>
      </c>
      <c r="C96" s="22" t="s">
        <v>93</v>
      </c>
      <c r="D96" s="23">
        <v>45000</v>
      </c>
    </row>
    <row r="97" spans="2:4">
      <c r="B97" s="21">
        <v>3950</v>
      </c>
      <c r="C97" s="22" t="s">
        <v>94</v>
      </c>
      <c r="D97" s="23">
        <v>150000</v>
      </c>
    </row>
    <row r="98" spans="2:4">
      <c r="B98" s="21">
        <v>3980</v>
      </c>
      <c r="C98" s="22" t="s">
        <v>95</v>
      </c>
      <c r="D98" s="23">
        <v>10000</v>
      </c>
    </row>
    <row r="99" spans="2:4" s="30" customFormat="1">
      <c r="B99" s="27"/>
      <c r="C99" s="28"/>
      <c r="D99" s="29"/>
    </row>
    <row r="100" spans="2:4" s="34" customFormat="1">
      <c r="B100" s="31"/>
      <c r="C100" s="32"/>
      <c r="D100" s="33"/>
    </row>
    <row r="101" spans="2:4">
      <c r="B101" s="88" t="s">
        <v>96</v>
      </c>
      <c r="C101" s="89"/>
      <c r="D101" s="90">
        <f>SUM(D103:D112)</f>
        <v>2397100</v>
      </c>
    </row>
    <row r="102" spans="2:4">
      <c r="B102" s="86" t="s">
        <v>4</v>
      </c>
      <c r="C102" s="87"/>
      <c r="D102" s="91"/>
    </row>
    <row r="103" spans="2:4">
      <c r="B103" s="6">
        <v>5110</v>
      </c>
      <c r="C103" s="7" t="s">
        <v>97</v>
      </c>
      <c r="D103" s="5">
        <v>200000</v>
      </c>
    </row>
    <row r="104" spans="2:4" ht="30">
      <c r="B104" s="6">
        <v>5150</v>
      </c>
      <c r="C104" s="7" t="s">
        <v>98</v>
      </c>
      <c r="D104" s="5">
        <v>101500</v>
      </c>
    </row>
    <row r="105" spans="2:4" ht="45">
      <c r="B105" s="8">
        <v>5190</v>
      </c>
      <c r="C105" s="9" t="s">
        <v>99</v>
      </c>
      <c r="D105" s="5">
        <v>275600</v>
      </c>
    </row>
    <row r="106" spans="2:4">
      <c r="B106" s="6">
        <v>5230</v>
      </c>
      <c r="C106" s="7" t="s">
        <v>100</v>
      </c>
      <c r="D106" s="5">
        <v>25000</v>
      </c>
    </row>
    <row r="107" spans="2:4">
      <c r="B107" s="6">
        <v>5310</v>
      </c>
      <c r="C107" s="7" t="s">
        <v>101</v>
      </c>
      <c r="D107" s="5">
        <v>950000</v>
      </c>
    </row>
    <row r="108" spans="2:4">
      <c r="B108" s="6">
        <v>5320</v>
      </c>
      <c r="C108" s="7" t="s">
        <v>102</v>
      </c>
      <c r="D108" s="5">
        <v>45000</v>
      </c>
    </row>
    <row r="109" spans="2:4">
      <c r="B109" s="6">
        <v>5410</v>
      </c>
      <c r="C109" s="7" t="s">
        <v>103</v>
      </c>
      <c r="D109" s="5">
        <v>300000</v>
      </c>
    </row>
    <row r="110" spans="2:4" ht="30">
      <c r="B110" s="6">
        <v>5640</v>
      </c>
      <c r="C110" s="7" t="s">
        <v>104</v>
      </c>
      <c r="D110" s="5">
        <v>50000</v>
      </c>
    </row>
    <row r="111" spans="2:4" ht="30">
      <c r="B111" s="6">
        <v>5660</v>
      </c>
      <c r="C111" s="7" t="s">
        <v>105</v>
      </c>
      <c r="D111" s="5">
        <v>400000</v>
      </c>
    </row>
    <row r="112" spans="2:4">
      <c r="B112" s="6">
        <v>5910</v>
      </c>
      <c r="C112" s="7" t="s">
        <v>106</v>
      </c>
      <c r="D112" s="5">
        <v>50000</v>
      </c>
    </row>
  </sheetData>
  <mergeCells count="13">
    <mergeCell ref="B101:C101"/>
    <mergeCell ref="D101:D102"/>
    <mergeCell ref="B102:C102"/>
    <mergeCell ref="B23:C23"/>
    <mergeCell ref="B24:C24"/>
    <mergeCell ref="B57:C57"/>
    <mergeCell ref="B58:C58"/>
    <mergeCell ref="B1:D1"/>
    <mergeCell ref="B2:D2"/>
    <mergeCell ref="B3:D3"/>
    <mergeCell ref="B4:C4"/>
    <mergeCell ref="D4:D5"/>
    <mergeCell ref="B5:C5"/>
  </mergeCells>
  <printOptions horizontalCentered="1"/>
  <pageMargins left="0.9055118110236221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B21" sqref="B21"/>
    </sheetView>
  </sheetViews>
  <sheetFormatPr baseColWidth="10" defaultRowHeight="15"/>
  <cols>
    <col min="1" max="1" width="11.7109375" customWidth="1"/>
    <col min="2" max="2" width="42.85546875" customWidth="1"/>
    <col min="3" max="3" width="16.85546875" customWidth="1"/>
  </cols>
  <sheetData>
    <row r="1" spans="1:3" ht="15.75">
      <c r="A1" s="115" t="s">
        <v>0</v>
      </c>
      <c r="B1" s="116"/>
      <c r="C1" s="117"/>
    </row>
    <row r="2" spans="1:3">
      <c r="A2" s="118" t="s">
        <v>122</v>
      </c>
      <c r="B2" s="110"/>
      <c r="C2" s="119"/>
    </row>
    <row r="3" spans="1:3">
      <c r="A3" s="120" t="s">
        <v>123</v>
      </c>
      <c r="B3" s="111"/>
      <c r="C3" s="121"/>
    </row>
    <row r="4" spans="1:3">
      <c r="A4" s="122"/>
      <c r="B4" s="123"/>
      <c r="C4" s="124"/>
    </row>
    <row r="5" spans="1:3">
      <c r="A5" s="112" t="s">
        <v>124</v>
      </c>
      <c r="B5" s="113"/>
      <c r="C5" s="114"/>
    </row>
    <row r="6" spans="1:3">
      <c r="A6" s="59"/>
      <c r="B6" s="60" t="s">
        <v>125</v>
      </c>
      <c r="C6" s="61">
        <f>413340244.28+29120150+20325000</f>
        <v>462785394.27999997</v>
      </c>
    </row>
    <row r="7" spans="1:3" ht="15.75" thickBot="1">
      <c r="A7" s="62"/>
      <c r="B7" s="63" t="s">
        <v>126</v>
      </c>
      <c r="C7" s="64">
        <v>2397100</v>
      </c>
    </row>
    <row r="8" spans="1:3" ht="15.75" thickBot="1">
      <c r="A8" s="65"/>
      <c r="B8" s="66" t="s">
        <v>127</v>
      </c>
      <c r="C8" s="67">
        <f>SUM(C6:C7)</f>
        <v>465182494.27999997</v>
      </c>
    </row>
    <row r="9" spans="1:3" ht="15.75" thickBot="1">
      <c r="A9" s="57"/>
      <c r="B9" s="57"/>
      <c r="C9" s="58"/>
    </row>
    <row r="10" spans="1:3">
      <c r="A10" s="100" t="s">
        <v>128</v>
      </c>
      <c r="B10" s="101"/>
      <c r="C10" s="102"/>
    </row>
    <row r="11" spans="1:3">
      <c r="A11" s="68" t="s">
        <v>129</v>
      </c>
      <c r="B11" s="69" t="s">
        <v>130</v>
      </c>
      <c r="C11" s="107">
        <v>465182494.27999997</v>
      </c>
    </row>
    <row r="12" spans="1:3">
      <c r="A12" s="68" t="s">
        <v>131</v>
      </c>
      <c r="B12" s="69" t="s">
        <v>132</v>
      </c>
      <c r="C12" s="108"/>
    </row>
    <row r="13" spans="1:3">
      <c r="A13" s="68" t="s">
        <v>133</v>
      </c>
      <c r="B13" s="70" t="s">
        <v>134</v>
      </c>
      <c r="C13" s="108"/>
    </row>
    <row r="14" spans="1:3" ht="15.75" thickBot="1">
      <c r="A14" s="71" t="s">
        <v>135</v>
      </c>
      <c r="B14" s="72" t="s">
        <v>136</v>
      </c>
      <c r="C14" s="109"/>
    </row>
    <row r="15" spans="1:3" ht="15.75" thickBot="1">
      <c r="A15" s="73"/>
      <c r="B15" s="74"/>
      <c r="C15" s="58"/>
    </row>
    <row r="16" spans="1:3">
      <c r="A16" s="100" t="s">
        <v>137</v>
      </c>
      <c r="B16" s="101"/>
      <c r="C16" s="102"/>
    </row>
    <row r="17" spans="1:3">
      <c r="A17" s="75">
        <v>2</v>
      </c>
      <c r="B17" s="4" t="s">
        <v>138</v>
      </c>
      <c r="C17" s="103">
        <v>465182494.27999997</v>
      </c>
    </row>
    <row r="18" spans="1:3">
      <c r="A18" s="75">
        <v>2.2999999999999998</v>
      </c>
      <c r="B18" s="4" t="s">
        <v>139</v>
      </c>
      <c r="C18" s="103"/>
    </row>
    <row r="19" spans="1:3" ht="15.75" thickBot="1">
      <c r="A19" s="76" t="s">
        <v>140</v>
      </c>
      <c r="B19" s="77" t="s">
        <v>141</v>
      </c>
      <c r="C19" s="104"/>
    </row>
    <row r="20" spans="1:3">
      <c r="A20" s="57"/>
      <c r="B20" s="57"/>
      <c r="C20" s="58"/>
    </row>
    <row r="21" spans="1:3" ht="15.75" thickBot="1">
      <c r="A21" s="57"/>
      <c r="B21" s="57"/>
      <c r="C21" s="58"/>
    </row>
    <row r="22" spans="1:3">
      <c r="A22" s="100" t="s">
        <v>142</v>
      </c>
      <c r="B22" s="101"/>
      <c r="C22" s="102"/>
    </row>
    <row r="23" spans="1:3">
      <c r="A23" s="59"/>
      <c r="B23" s="4" t="s">
        <v>143</v>
      </c>
      <c r="C23" s="105">
        <v>465182494.27999997</v>
      </c>
    </row>
    <row r="24" spans="1:3">
      <c r="A24" s="59"/>
      <c r="B24" s="4" t="s">
        <v>144</v>
      </c>
      <c r="C24" s="105"/>
    </row>
    <row r="25" spans="1:3" ht="15.75" thickBot="1">
      <c r="A25" s="62"/>
      <c r="B25" s="78" t="s">
        <v>145</v>
      </c>
      <c r="C25" s="106"/>
    </row>
  </sheetData>
  <mergeCells count="10">
    <mergeCell ref="A16:C16"/>
    <mergeCell ref="C17:C19"/>
    <mergeCell ref="A22:C22"/>
    <mergeCell ref="C23:C25"/>
    <mergeCell ref="A1:C1"/>
    <mergeCell ref="A2:C2"/>
    <mergeCell ref="A3:C3"/>
    <mergeCell ref="A5:C5"/>
    <mergeCell ref="A10:C10"/>
    <mergeCell ref="C11:C14"/>
  </mergeCells>
  <printOptions horizontalCentered="1"/>
  <pageMargins left="0.9055118110236221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2016</vt:lpstr>
      <vt:lpstr>DISTRIBUCIÓN COG</vt:lpstr>
      <vt:lpstr>CLASIFICACIÓN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scisneros</cp:lastModifiedBy>
  <cp:lastPrinted>2016-03-08T17:40:51Z</cp:lastPrinted>
  <dcterms:created xsi:type="dcterms:W3CDTF">2016-02-23T17:47:48Z</dcterms:created>
  <dcterms:modified xsi:type="dcterms:W3CDTF">2016-03-16T15:45:52Z</dcterms:modified>
</cp:coreProperties>
</file>