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OTEI" sheetId="1" r:id="rId1"/>
  </sheets>
  <calcPr calcId="125725"/>
</workbook>
</file>

<file path=xl/calcChain.xml><?xml version="1.0" encoding="utf-8"?>
<calcChain xmlns="http://schemas.openxmlformats.org/spreadsheetml/2006/main">
  <c r="K68" i="1"/>
  <c r="J67"/>
  <c r="K67" s="1"/>
  <c r="K66"/>
  <c r="M65"/>
  <c r="M66" s="1"/>
  <c r="K65"/>
  <c r="J65"/>
  <c r="D65"/>
  <c r="D66" s="1"/>
  <c r="D67" s="1"/>
  <c r="D68" s="1"/>
  <c r="K64"/>
  <c r="K63"/>
  <c r="J61"/>
  <c r="K61" s="1"/>
  <c r="J60"/>
  <c r="K60" s="1"/>
  <c r="J59"/>
  <c r="K59" s="1"/>
  <c r="J58"/>
  <c r="K58" s="1"/>
  <c r="K57"/>
  <c r="K56"/>
  <c r="J56"/>
  <c r="K55"/>
  <c r="J55"/>
  <c r="K54"/>
  <c r="J53"/>
  <c r="K52"/>
  <c r="J51"/>
  <c r="K51" s="1"/>
  <c r="J50"/>
  <c r="K50" s="1"/>
  <c r="J49"/>
  <c r="K49" s="1"/>
  <c r="J48"/>
  <c r="K48" s="1"/>
  <c r="K47"/>
  <c r="J46"/>
  <c r="K46" s="1"/>
  <c r="G45"/>
  <c r="G69" s="1"/>
  <c r="J44"/>
  <c r="L44" s="1"/>
  <c r="K43"/>
  <c r="J42"/>
  <c r="K42" s="1"/>
  <c r="J41"/>
  <c r="K41" s="1"/>
  <c r="J40"/>
  <c r="K40" s="1"/>
  <c r="J39"/>
  <c r="K39" s="1"/>
  <c r="K38"/>
  <c r="J37"/>
  <c r="K37" s="1"/>
  <c r="J36"/>
  <c r="K36" s="1"/>
  <c r="L35"/>
  <c r="J34"/>
  <c r="L34" s="1"/>
  <c r="J33"/>
  <c r="K33" s="1"/>
  <c r="J32"/>
  <c r="K32" s="1"/>
  <c r="J31"/>
  <c r="K31" s="1"/>
  <c r="L30"/>
  <c r="J29"/>
  <c r="K29" s="1"/>
  <c r="L28"/>
  <c r="J27"/>
  <c r="K27" s="1"/>
  <c r="J26"/>
  <c r="K26" s="1"/>
  <c r="L25"/>
  <c r="J24"/>
  <c r="K24" s="1"/>
  <c r="J23"/>
  <c r="K23" s="1"/>
  <c r="K22"/>
  <c r="L21"/>
  <c r="J20"/>
  <c r="K20" s="1"/>
  <c r="J19"/>
  <c r="L18"/>
  <c r="O17"/>
  <c r="N17"/>
  <c r="M17"/>
  <c r="K17"/>
  <c r="O16"/>
  <c r="J16"/>
  <c r="K16" s="1"/>
  <c r="J15"/>
  <c r="K15" s="1"/>
  <c r="J14"/>
  <c r="K14" s="1"/>
  <c r="J13"/>
  <c r="K13" s="1"/>
  <c r="J12"/>
  <c r="K12" s="1"/>
  <c r="K11"/>
  <c r="L10"/>
  <c r="J9"/>
  <c r="K9" s="1"/>
  <c r="J8"/>
  <c r="K8" s="1"/>
  <c r="J45" l="1"/>
  <c r="L69"/>
  <c r="J69"/>
  <c r="K45"/>
  <c r="K69" s="1"/>
</calcChain>
</file>

<file path=xl/sharedStrings.xml><?xml version="1.0" encoding="utf-8"?>
<sst xmlns="http://schemas.openxmlformats.org/spreadsheetml/2006/main" count="338" uniqueCount="197">
  <si>
    <t>H. AYUNTAMIENTO CONSTITUCIONAL DE ZAPOPAN</t>
  </si>
  <si>
    <t>COORDINACIÓN ADMINISTRATIVA DE INNOVACIÓN GUBERNAMENTAL</t>
  </si>
  <si>
    <t>UNIDAD DE EDIFICIOS</t>
  </si>
  <si>
    <t>DIRECCIÓN DE ADMINISTRACIÓN DE EDIFICIOS</t>
  </si>
  <si>
    <t xml:space="preserve">REPORTE  DE ASIGNACIONES   OTEI, ORDENES DE TRABAJO DE EJECUCIÓN INMEDIATA,  CUYO COSTO ES MAYOR A  $2,000 Y MENOR A 25,000 UDIS          </t>
  </si>
  <si>
    <t>num</t>
  </si>
  <si>
    <t>ASIGNACIÓN</t>
  </si>
  <si>
    <t>FECHA</t>
  </si>
  <si>
    <t>NOMBRE DEL PROVEEDOR</t>
  </si>
  <si>
    <t>OBRA/SERVICIO</t>
  </si>
  <si>
    <t>MONTO AUTORIZADO</t>
  </si>
  <si>
    <t>PARTIDA</t>
  </si>
  <si>
    <t>ORDEN DE COMPRA</t>
  </si>
  <si>
    <t>MONTO TRAMITADO PARA PAGO</t>
  </si>
  <si>
    <t>SALDO PENDIENTE de TRAMITE</t>
  </si>
  <si>
    <t>SALDO QUE SE CANCELA</t>
  </si>
  <si>
    <t>FECHA DE INICIO</t>
  </si>
  <si>
    <t>FECHA DE TERMINACIÓN</t>
  </si>
  <si>
    <t>ESTATUS</t>
  </si>
  <si>
    <t>SUPERVISOR</t>
  </si>
  <si>
    <t>OTEI-001/2016-HERR</t>
  </si>
  <si>
    <t>OSCAR BERNABE DE LA MORA GONZALEZ</t>
  </si>
  <si>
    <t>SUMINISTRO Y COLOCACIÓN DE PROTECCIONES EN VENTANAS Y PUERTAS EN OFICINAS DE EDUCACIÓN Y EN INGRESO A BODEGA  DE CONTABILIDAD EN PARQUE  INDUSTRIAL TECNOLOGY PARK</t>
  </si>
  <si>
    <t>TERMINADO</t>
  </si>
  <si>
    <t>RAUL PLASCENCIA CASTAÑEDA</t>
  </si>
  <si>
    <t>OTEI-002/2016-MALLA</t>
  </si>
  <si>
    <t>CERCA MALLA DE OCCIDENTE S.A. DE C.V.</t>
  </si>
  <si>
    <t>SUMINISTRO E INSTALACIÓN DE CERCA GALVANIZADA CON PÚAS, CONCERTINA Y 3 PORTONES EN LOCALES DE AV. HIDALGO</t>
  </si>
  <si>
    <t>OTEI-003/2016-RII</t>
  </si>
  <si>
    <t>CARLOS ALBERTO PRADO VARGAS</t>
  </si>
  <si>
    <t>REPARACIÓN DE LÍNEA DE DRENAJE QUE CONECTA A LA LÍNEA GENERAL EN EL MERCADO ATEMAJAC</t>
  </si>
  <si>
    <t>RETROACTIVO AL 02/02/2016</t>
  </si>
  <si>
    <t>OTEI- 003-B/2016-MTTO</t>
  </si>
  <si>
    <t>MANTENIMIENTO MIVARI S.A. DE C.V.</t>
  </si>
  <si>
    <t>MANTENIMIENTOA LOS ELEVADORES EN UNIDAD BASILICA, PRESIDENCIA, ARCHIVO, SEGURIDAD PUBLICA, PROTECCION CIVIL</t>
  </si>
  <si>
    <t>ING. JOSÉ LUIS BOCANEGRA AYALA</t>
  </si>
  <si>
    <t>OTEI-004/2016-PIN</t>
  </si>
  <si>
    <t>CONSTRUCTORA FRECOM S.A. DE C.V.</t>
  </si>
  <si>
    <t>SUMINISTRO Y APLICACIÓN DE PINTURA EPÓXICA EN PISO DE CONCRETO EN EL ARCHIVO MUNICIPAL</t>
  </si>
  <si>
    <t>OTEI-005/2016-MUS</t>
  </si>
  <si>
    <t>GC VISION TI MÉXICO S.A. DE C.V.</t>
  </si>
  <si>
    <t>CONTRATO DE MUSICA AMBIENTAL PARA UNIDAD BASILICA</t>
  </si>
  <si>
    <t>RETROACTIVO AL 02/ 01/2016</t>
  </si>
  <si>
    <t>OTEI-006/2016-MTTO</t>
  </si>
  <si>
    <t>PROVEEDORA RAC, S.A. DE C.V.</t>
  </si>
  <si>
    <t>MANTENIMIENTO CORRECTIVO A EQUIPO TIPO CHILLER DE 80 T.R. MARCA CARRIER, EN LA UNIDAD BASILICA</t>
  </si>
  <si>
    <t>OTEI-007/2016-UPS</t>
  </si>
  <si>
    <t>ERA TELECOMUNICACIONES S.A. DE C.V.</t>
  </si>
  <si>
    <t>MANTENIMIENTO PREVENTIVO A EQUIPOS UPS UBICADOS EN LOS SITES DEL MUNICIPIO</t>
  </si>
  <si>
    <t>OTEI-008/2016-MTTO</t>
  </si>
  <si>
    <t>FRANCISCO GONZALEZ DELGADILLO</t>
  </si>
  <si>
    <t>TRATAMIENTO QUIMICO A LOS CHILLERS EN EL MUSEO Y BOMBEROS</t>
  </si>
  <si>
    <t>OTEI-008-B/2016-MTTO</t>
  </si>
  <si>
    <t>TRATAMIENTO QUIMICO A LOS CHILLERS EN UNIDAD BASILICA</t>
  </si>
  <si>
    <t>OTEI-009/2016-AIM</t>
  </si>
  <si>
    <t>ING CARLOS ALBERTO PRADO VARGAS</t>
  </si>
  <si>
    <t>ADECUACIONES CON TABLAROCA, CON PUERTAS DE ALUMINIO, PLAFON,  REHABILITACIÓN DE REPISAS Y PUERTAS DE MADERA, INSTALACIÓN ELÉCTRICA Y PINTURA  EN ANEXO DE JEFATURA DE GABINETE</t>
  </si>
  <si>
    <t>OTEI-010/2016-AIM</t>
  </si>
  <si>
    <t>CONSTRUCTORA CONSTIER S.A. DE C.V.</t>
  </si>
  <si>
    <t>SEGUNDA ETAPA DE SUMINISTRO E INSTALACION DE LAMINAS EN MUROS Y TECHUMBRES,   HERRERÍA,  Y PISO DE CONCRETO EN BODEGA DE PATIO- 10</t>
  </si>
  <si>
    <t>MARCO ANTONIO DÁVILA ARÉVALO</t>
  </si>
  <si>
    <t>OTEI-011/2016-AA</t>
  </si>
  <si>
    <t>PROVEEDORA RAC S.A. DE C.V.</t>
  </si>
  <si>
    <t>Suministro e instalación de equipos de aire acondicionado en las oficinas de jefatura de Gabinete</t>
  </si>
  <si>
    <t>OTEI- 012/2016-AA</t>
  </si>
  <si>
    <t>SERVICIO DE MANTENIMIENTO Y REPARACION A EQUIPOS DE AIRE ACONDICIONADO</t>
  </si>
  <si>
    <t>OTEI- 013/2016-SEÑ</t>
  </si>
  <si>
    <t>MIGUEL ANGEL DÍAZ HERNÁNDEZ</t>
  </si>
  <si>
    <t>SEÑALETICA   Y RÓTULOS EN FACHADAS , IMPRESIÓN EN LONA Y ESMERILADO EN VIDRIOS , EN EDIFICIOS DEL MUNICIPIO</t>
  </si>
  <si>
    <t>OTEI-014/2016-AA</t>
  </si>
  <si>
    <t>SUMINISTRO E INSTALACION DE DE EQUIPO DE AIRE ACONDICIONADO PARA LA DIRECCIÓN DE ENLACE CON EL AYUNTAMIENTO</t>
  </si>
  <si>
    <t>OTEI-015/2016-AA</t>
  </si>
  <si>
    <t>CON AIRE DE OCCIDENTE SA DE CV</t>
  </si>
  <si>
    <t>MANTENIMIENTO PREVENTIVO A EQUIPOS DE AIRE ACONDICIONADO FAN&amp;COIL Y MINISPLIT EN UNIDAD BASILICA</t>
  </si>
  <si>
    <t>OTEI-016/2016-AIM</t>
  </si>
  <si>
    <t>MANTENIMIENTO PREVENTIVO A LAS PLANTAS DE EMERGENCIA DE UNIDAD BASILICA</t>
  </si>
  <si>
    <t>OTEI-017/2016-AIM</t>
  </si>
  <si>
    <t>LUIS   ALBERTO   BARRAGAN   MUNDO</t>
  </si>
  <si>
    <t>ADECUACIONES CON TABLA ROCA, PINTURA Y ALUMINIO PARA OFICINA Y BODEGA EN LA DIRECCIÓN DE PADRÓN Y LICENCIAS</t>
  </si>
  <si>
    <t>OTEI-018/2016-AIM</t>
  </si>
  <si>
    <t>INSTALACION DE PORTON DE HERRERIA EN PATIO- 10</t>
  </si>
  <si>
    <t>OTEI-019/2016-VID</t>
  </si>
  <si>
    <t xml:space="preserve">HECTOR EDUARDO NAVARRETE MONTAÑO  </t>
  </si>
  <si>
    <t>SUMINSTRO E INSTALACION DE CRISTALES EN MUSEO Y EN INFOBOX</t>
  </si>
  <si>
    <t>OTEI-020/2016-MALLA</t>
  </si>
  <si>
    <t>CERCADO CON MALLA CICLON CON PUAS Y PUERTA , DESHIERBE EN TERRENO DE LA COLONIA EL TIGRE</t>
  </si>
  <si>
    <t>OTEI-021/2016-RII</t>
  </si>
  <si>
    <t>REHABILITACIÓN DE PISO DE MADERA EN DESPACHO DE LA PRESIDENCIA</t>
  </si>
  <si>
    <t>OTEI-022/2016-RII</t>
  </si>
  <si>
    <t>SUMINISTRO E INSTALACION DE ACRILICOS EN AREA DE BIBLIOTECA EN EL ARCHIVO</t>
  </si>
  <si>
    <t>OTEI-022-A/2016-AIM</t>
  </si>
  <si>
    <t>MANTENIMIENTO PREVENTIVO A EQUIPOS FAN&amp;COIL EN OFICINAS DE UNIDAD BASILICA</t>
  </si>
  <si>
    <t>OTEI-023/2016-RII</t>
  </si>
  <si>
    <t>REPARACIÓN PUERT A DE INGRESO AL ARCHIVO DE REGISTRO CIVIL TABACHINES,  REPARACION DE PORTON DE INGRESO EN MÓDULO DE POLICIA LINCES, INSTALACION DE PROTECCIONES EN REGISTRO CIVIL TABACHINES, DELEGACION ATEMAJAC Y EN AREA DE CÓMPUTO EN DIRECCION DE EDUCACIÓN, TRABAJOS VARIOS ADICIONALES.</t>
  </si>
  <si>
    <t>ARQ. ESTEBAN COVARRUBIAS LUNA</t>
  </si>
  <si>
    <t>OTEI-024/2016-ELE</t>
  </si>
  <si>
    <t>INSTALACIÓN ELÉCTRICA Y LÁMPARAS EN ALMACEN DE MATERIALES Y BODEGA EN PATIO-10</t>
  </si>
  <si>
    <t>OTEI-025/2016-RII</t>
  </si>
  <si>
    <t>REHABILITACION DE DOMO EN  ACADEMIA DE POLICIA EN SUBCENTRO TESISTAN Y EN LA DIRECCIÓN DE EDUCACIÓN</t>
  </si>
  <si>
    <t>ING. JORGE ORTIZ MORENO</t>
  </si>
  <si>
    <t>OTEI-026/2016-SISI</t>
  </si>
  <si>
    <t>ACCION FIRE MEXICO SA DE CV</t>
  </si>
  <si>
    <t>MANTENIMIENTO PREVENTIVO Y CORRECTIVO A LOS SISTEMAS CONTRA INCENDIO EN UNIDAD BASILICA, MUSEO, SEGURIDAD PUBLICA, BOMBEROS, ARCHIVO, SERVICIOS PUBLICOS</t>
  </si>
  <si>
    <t>OTEI-027/2016-HERR</t>
  </si>
  <si>
    <t>SUMINISTRO E INSTALACION DE PROTECCIONES DE HERRERIA EN EL INMUEBLE OCUPADO COMO BODEGA POR LA DIRECCIÓN DE REGISTRO CIVIL</t>
  </si>
  <si>
    <t>OTEI- 028/2016-HIDROS</t>
  </si>
  <si>
    <t>SERVICIO DE MANTENIMIENTO PREVENTIVO Y CORRECTIVO A LOS HIDRONEUMATICOS EN UNIDAD BASILICA, SERVICIOS PÚBLICOS, CENTRO CULTURAL LAS AGUILAS Y NVO. MEXICO, ICOE, SEGURIDAD PÚBLICA, ICOE, BOMBEROS, ARCHIVO, MUSEO  Y GASOLINERA</t>
  </si>
  <si>
    <t>AVANCE 80%</t>
  </si>
  <si>
    <t>OTEI- 029/2016-AIM</t>
  </si>
  <si>
    <t>ING. JOSÉ DE JESÚS FARIAS ROMERO</t>
  </si>
  <si>
    <t>INSTALACION DE CUBIERTA DE LÁMINA Y DESMONTAJE DE CUBIERTA ANTERIOR EN EL RASTRO DE ATEMAJAC</t>
  </si>
  <si>
    <t>OTEI- 031/2016-RII</t>
  </si>
  <si>
    <t>URCOMA 1970 SA DE CV</t>
  </si>
  <si>
    <t>LEVANTAMIENTO TOPOGRAFICO A DETALLE EN EL RASTRO MUNICIPAL</t>
  </si>
  <si>
    <t>OTEI- 030/2016-AIM</t>
  </si>
  <si>
    <t>ADECUACION DE ALMACEN DE ACEITES RECICLADOS EN PATIO-10</t>
  </si>
  <si>
    <t>OTEI- 032/2016-ELEC</t>
  </si>
  <si>
    <t>PANGEA ELECTROSISTEMAS S.A. DE C.V.</t>
  </si>
  <si>
    <t>RENTA DE GENERADOR ELECTRICO DE 300 KW PARA EVITAR INTERRUPCIONES DE ENERGIA EN EL MERCADO LAZARO CARDENAS MIENTRAS REPARAN LA FALLA ELECTRICA</t>
  </si>
  <si>
    <t>OTEI-033/2016-VID</t>
  </si>
  <si>
    <t>CANCELADO</t>
  </si>
  <si>
    <t>pendiente</t>
  </si>
  <si>
    <t>OTEI-034/2016-VID</t>
  </si>
  <si>
    <t>NOAH MARTINEZ GARCIA</t>
  </si>
  <si>
    <t>SUMINISTRO, REPARACION Y COLOCACIÓN DE PERSIANAS EN PRESIDENCIA, UNIDAD BASILICA, CONTRALORIA, DELEGACION TESISTAN, AREA DE CAJEROS EN EL RASTRO, UNIDAD SUR LAS AGUILAS, CALL CENTER</t>
  </si>
  <si>
    <t>OTEI-035/2016-LIM</t>
  </si>
  <si>
    <t>GUADALUPE BLANCO CARDENAS, chemdry de occidente</t>
  </si>
  <si>
    <t>SERVICIO DE LIMPIEZA DE ALFOMBRA Y BUTACAS DEL AREA DE CABILDO EN LA PRESIDENCIA</t>
  </si>
  <si>
    <t>DARIO BAUTISTA GUADALUPE</t>
  </si>
  <si>
    <t>OTEI-036/2016-RII</t>
  </si>
  <si>
    <t>REHABILITACION DE ENJARRES EN MUROS Y PIN TURA EN EL MUSEO DE ARTE</t>
  </si>
  <si>
    <t>OTEI-037/2016-RII</t>
  </si>
  <si>
    <t>SUMINISTRO E INSTALACION DE NODOS PARA RED Y DATOS CON CABLEADO, CANALIZACIÓN,CANALETAS Y PRUEBAS DE CANAL PARA LAS OFICINAS DE  GEOMATICA</t>
  </si>
  <si>
    <t>22/08/20106</t>
  </si>
  <si>
    <t>OTEI-038/2016-ELEC</t>
  </si>
  <si>
    <t>Trabajos de Atención de emergencia eléctrica y corrección de instalación reacondicionando la carga al transformador de 150 kva, colocación de protección de 400 A y concentración de todas las alimentaciones de los locales en el Mercado Lázaro Cárdenas</t>
  </si>
  <si>
    <t>OTEI-38B/2016 IMPER</t>
  </si>
  <si>
    <t>IMPERMEABILIZACION DEL INMUEBLE DEL ARCHIVO</t>
  </si>
  <si>
    <t>OTEI-039/2016-HERR</t>
  </si>
  <si>
    <t>SUMINISTRO E INSTALACION DE PROTECCIONES EN LINCES, ADQUISICIONES, GEOMATICA, UNIDAD BASILICA, ECOLOGIA, ASTAS BANDERAS,, ENTRE OTROS</t>
  </si>
  <si>
    <t>OTEI-040/2016-COR</t>
  </si>
  <si>
    <t>SUMINISTRO Y COLOCACIÓN DE PERSIANAS EN ADQUISICIONES, ADMINISTRACION Y SALA DE JUNTAS EN LA COORDINACION GRAL. DE ADMINISTRACIÓN E INNOVACIÓN GUBERNAMENTAL</t>
  </si>
  <si>
    <t>OTEI-041/2016-RII</t>
  </si>
  <si>
    <t>TRABAJOS DE CARPINTERIA EN  ADQUISICIONES ,  TESORERIA, CASA DE LA CULTURA, PRESIDENCIA Y DIFERENTES MUEBLES FREGADEROS de TODOS LOS  EN PASILLOS DE UNIDAD BASILICA, PISO DE MADERA EN SALON DE BAILE</t>
  </si>
  <si>
    <t>OTEI-042/2016-FUM</t>
  </si>
  <si>
    <t>KOPLIN CONTROL S.A. DE C.V.</t>
  </si>
  <si>
    <t>SERVICIO DE CONTROL DE PALOMOS, POR MEDIO DE INSTALACION DE MALLA EN CORNISA, AREA DE VENTILACIÓNY VENTANAS EN EL MERCADO CONSTITUCIÓN</t>
  </si>
  <si>
    <t>CANCELADA</t>
  </si>
  <si>
    <t>OTEI-043/2016-MTTO</t>
  </si>
  <si>
    <t>MANTENIMIENTOS CORRECTIVOS EN PLANTAS DE EMERGENCIA EN PRESIDENCIA, DIRECCION DE TIANGUIS, UNIDAD BASILICA COMISARIA DE SEGURIDAD PÚBLICA Y PRUEBAS DE CARGA</t>
  </si>
  <si>
    <t>OTEI-044/2016-RII</t>
  </si>
  <si>
    <t>MANTENIMIENTO CORRECTIVO A  LA ACOMETIDA DEL INMUEBLE OCUPADO POR EL INSTITUTO DE CAPACITACION Y OFERTA EDUCATIVA</t>
  </si>
  <si>
    <t>OTEI-045/2016-RII</t>
  </si>
  <si>
    <t>ING. JOSE DE JESUS FARIAS ROMERO</t>
  </si>
  <si>
    <t>REHABILITACIÓN DE CELDA CON ACOLCHADO EN JUZGADOS MUNICIPALES</t>
  </si>
  <si>
    <t>OTEI-046/2016-COR</t>
  </si>
  <si>
    <t>ANA CECILIA RODRIGUEZ CORNISH</t>
  </si>
  <si>
    <t>CORTINAS SHEER ELEGANCE PARA CONTRALORIA , DIRECCION DE PATRIMONIO Y RECURSOS HUMANOS</t>
  </si>
  <si>
    <t>BIBIANA AGUIÑAGA ANGULO</t>
  </si>
  <si>
    <t>OTEI-047/2016-HERR</t>
  </si>
  <si>
    <t xml:space="preserve">SUMINISTRO E INSTALACION DE PROTECCIONES O REPARACIONES EN </t>
  </si>
  <si>
    <t>17/10/20106</t>
  </si>
  <si>
    <t>OTEI-048/2016-FUM</t>
  </si>
  <si>
    <t>APSCONTROL SA DE CV</t>
  </si>
  <si>
    <t>SERVICIO DE FUMIGACION CON INSTALACION DE CEBADEROS PARA RATAS EN EL CENTRO CULTURAL CONSTITUCION</t>
  </si>
  <si>
    <t>OTEI-049/2016-RII</t>
  </si>
  <si>
    <t>JOSE DE JESUS FARIAS ROMERO</t>
  </si>
  <si>
    <t>REPARACION DE CISTERNA para oficinas DE OBRAS PUBLICAS Y VENTANILLA UNICA EN  CALLE- 2</t>
  </si>
  <si>
    <t>OTEI-050/2016-SEÑ</t>
  </si>
  <si>
    <t>MIGUEL ANGEL DIAZ HERNANDEZ</t>
  </si>
  <si>
    <t>SEÑALETICA Y ROTULOS EN FACHADAS DE ALGUNOS INMUEBLES MUNICIPALES</t>
  </si>
  <si>
    <t>OTEI-051/2016- MALLA</t>
  </si>
  <si>
    <t>CERCA MALLA DE OCCIDENTE S.A. DE C .V.</t>
  </si>
  <si>
    <t>MALLA CICLONICA CON PUERTA HOMBRE, INSTALACION DE MALLA Y ALAMBRE DE PUAS, PARA RECUPERACION DE ESPACIO EN LA COLONIA AGUA  BLANCA</t>
  </si>
  <si>
    <t>OTEI-052/2016</t>
  </si>
  <si>
    <t>TARJETA DEL CONTROL DEL ELEVADOR EN BOMBEROS</t>
  </si>
  <si>
    <t>OTEI-053/2016-EXT</t>
  </si>
  <si>
    <t>MANTENIMIENTO A LOS EXTINTORES</t>
  </si>
  <si>
    <t>NO SALIO</t>
  </si>
  <si>
    <t>20/01/20107</t>
  </si>
  <si>
    <t>AVANCE AL 60%</t>
  </si>
  <si>
    <t>OTEI-054/2016-SEÑ</t>
  </si>
  <si>
    <t>SEÑALETICA EN VINIL PARA IDENTIFICACION DE ÁREAS EN OFICINAS EN CATASTRO</t>
  </si>
  <si>
    <t>OTEI-055/2016-VID</t>
  </si>
  <si>
    <t xml:space="preserve">COMPRA DE VIDRIOS DE DIFERENTES TAMAÑOS PARA VARIAS </t>
  </si>
  <si>
    <t>G.E</t>
  </si>
  <si>
    <t>OTEI-056/2016- MALLA</t>
  </si>
  <si>
    <t>MALLA CICLONICA CON PORTON DE 2 HOJAS , INSTALACION DE MALLA DE 3 HILOS DEALAMBRE DE PUAS, BAYONETAS  PARA RECUPERACION DE ESPACIO EN LA COLONIA MARIANO OTERO</t>
  </si>
  <si>
    <t>G.E.</t>
  </si>
  <si>
    <t>OTE-057/2016-AIM</t>
  </si>
  <si>
    <t>CYNTHIA TOLEDO HERRERA</t>
  </si>
  <si>
    <t>ADECUACIONES CON TABLAROCA Y PUERTAS DE TAMBOR EN LAS OFICINAS DE INSPECCION Y VIGILANCIA</t>
  </si>
  <si>
    <t>CORRECCION</t>
  </si>
  <si>
    <t>RETROACTIVO 15/10/2016</t>
  </si>
  <si>
    <t>TOTAL ANUAL</t>
  </si>
  <si>
    <t>PERIODO DEL: 1  DE ENERO AL 31 DE DICIEMBRE  de 2016</t>
  </si>
  <si>
    <t>REQUISICIÓN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</si>
</sst>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_ ;\-#,##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theme="1"/>
      <name val="Times New Roman"/>
      <family val="1"/>
    </font>
    <font>
      <b/>
      <sz val="14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color rgb="FF000000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 wrapText="1"/>
    </xf>
    <xf numFmtId="44" fontId="0" fillId="0" borderId="0" xfId="1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44" fontId="0" fillId="0" borderId="0" xfId="0" applyNumberFormat="1"/>
    <xf numFmtId="44" fontId="0" fillId="0" borderId="0" xfId="1" applyFont="1" applyAlignment="1">
      <alignment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/>
    <xf numFmtId="44" fontId="3" fillId="3" borderId="0" xfId="1" applyFont="1" applyFill="1" applyBorder="1" applyAlignment="1">
      <alignment horizontal="center" vertical="center"/>
    </xf>
    <xf numFmtId="44" fontId="4" fillId="3" borderId="0" xfId="1" applyFont="1" applyFill="1" applyBorder="1" applyAlignment="1">
      <alignment horizontal="center" vertical="center"/>
    </xf>
    <xf numFmtId="44" fontId="2" fillId="3" borderId="0" xfId="1" applyFont="1" applyFill="1" applyBorder="1" applyAlignment="1">
      <alignment horizontal="center"/>
    </xf>
    <xf numFmtId="44" fontId="5" fillId="3" borderId="12" xfId="1" applyFont="1" applyFill="1" applyBorder="1" applyAlignment="1">
      <alignment horizontal="center" wrapText="1"/>
    </xf>
    <xf numFmtId="44" fontId="5" fillId="3" borderId="13" xfId="1" applyFont="1" applyFill="1" applyBorder="1" applyAlignment="1">
      <alignment horizontal="center" wrapText="1"/>
    </xf>
    <xf numFmtId="44" fontId="5" fillId="3" borderId="14" xfId="1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4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44" fontId="9" fillId="3" borderId="2" xfId="1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4" fontId="9" fillId="3" borderId="2" xfId="1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44" fontId="9" fillId="3" borderId="1" xfId="1" applyFont="1" applyFill="1" applyBorder="1" applyAlignment="1">
      <alignment horizontal="center" vertical="center" wrapText="1"/>
    </xf>
    <xf numFmtId="44" fontId="9" fillId="3" borderId="1" xfId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44" fontId="9" fillId="3" borderId="2" xfId="0" applyNumberFormat="1" applyFont="1" applyFill="1" applyBorder="1" applyAlignment="1">
      <alignment horizontal="center" vertical="center"/>
    </xf>
    <xf numFmtId="44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44" fontId="9" fillId="3" borderId="2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14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4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44" fontId="11" fillId="4" borderId="2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2380</xdr:colOff>
      <xdr:row>0</xdr:row>
      <xdr:rowOff>369095</xdr:rowOff>
    </xdr:from>
    <xdr:to>
      <xdr:col>4</xdr:col>
      <xdr:colOff>428625</xdr:colOff>
      <xdr:row>3</xdr:row>
      <xdr:rowOff>190500</xdr:rowOff>
    </xdr:to>
    <xdr:pic>
      <xdr:nvPicPr>
        <xdr:cNvPr id="20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0693" y="369095"/>
          <a:ext cx="1235870" cy="11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369094</xdr:colOff>
      <xdr:row>0</xdr:row>
      <xdr:rowOff>380999</xdr:rowOff>
    </xdr:from>
    <xdr:to>
      <xdr:col>12</xdr:col>
      <xdr:colOff>676277</xdr:colOff>
      <xdr:row>3</xdr:row>
      <xdr:rowOff>202404</xdr:rowOff>
    </xdr:to>
    <xdr:pic>
      <xdr:nvPicPr>
        <xdr:cNvPr id="21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49313" y="380999"/>
          <a:ext cx="1235870" cy="110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1"/>
  <sheetViews>
    <sheetView tabSelected="1" zoomScale="80" zoomScaleNormal="80" workbookViewId="0">
      <selection activeCell="A7" sqref="A7"/>
    </sheetView>
  </sheetViews>
  <sheetFormatPr baseColWidth="10" defaultRowHeight="15"/>
  <cols>
    <col min="1" max="1" width="7.28515625" customWidth="1"/>
    <col min="2" max="2" width="16" style="1" customWidth="1"/>
    <col min="3" max="3" width="17.140625" customWidth="1"/>
    <col min="4" max="4" width="12.140625" customWidth="1"/>
    <col min="5" max="5" width="23" customWidth="1"/>
    <col min="6" max="6" width="44" customWidth="1"/>
    <col min="7" max="7" width="20.85546875" customWidth="1"/>
    <col min="8" max="8" width="10.85546875" style="2" customWidth="1"/>
    <col min="9" max="9" width="17.140625" style="1" customWidth="1"/>
    <col min="10" max="10" width="14.85546875" style="11" customWidth="1"/>
    <col min="11" max="11" width="14.28515625" customWidth="1"/>
    <col min="12" max="12" width="14" style="3" customWidth="1"/>
    <col min="13" max="14" width="11.42578125" style="1"/>
    <col min="15" max="15" width="11.42578125" style="7"/>
    <col min="16" max="16" width="15.42578125" customWidth="1"/>
  </cols>
  <sheetData>
    <row r="1" spans="1:16" ht="35.25" customHeight="1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6" ht="33" customHeight="1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ht="33" customHeight="1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</row>
    <row r="4" spans="1:16" ht="30.75" customHeight="1">
      <c r="A4" s="27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ht="30.75" customHeight="1">
      <c r="A5" s="30" t="s">
        <v>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6" ht="31.5" customHeight="1" thickBot="1">
      <c r="A6" s="12"/>
      <c r="B6" s="13"/>
      <c r="C6" s="14"/>
      <c r="D6" s="15"/>
      <c r="E6" s="16"/>
      <c r="F6" s="17"/>
      <c r="G6" s="18"/>
      <c r="H6" s="18"/>
      <c r="I6" s="15"/>
      <c r="J6" s="19"/>
      <c r="K6" s="20"/>
      <c r="L6" s="21" t="s">
        <v>195</v>
      </c>
      <c r="M6" s="22"/>
      <c r="N6" s="22"/>
      <c r="O6" s="22"/>
      <c r="P6" s="23"/>
    </row>
    <row r="7" spans="1:16" ht="66.75" customHeight="1">
      <c r="A7" s="33" t="s">
        <v>5</v>
      </c>
      <c r="B7" s="33" t="s">
        <v>196</v>
      </c>
      <c r="C7" s="33" t="s">
        <v>6</v>
      </c>
      <c r="D7" s="33" t="s">
        <v>7</v>
      </c>
      <c r="E7" s="33" t="s">
        <v>8</v>
      </c>
      <c r="F7" s="33" t="s">
        <v>9</v>
      </c>
      <c r="G7" s="34" t="s">
        <v>10</v>
      </c>
      <c r="H7" s="34" t="s">
        <v>11</v>
      </c>
      <c r="I7" s="35" t="s">
        <v>12</v>
      </c>
      <c r="J7" s="34" t="s">
        <v>13</v>
      </c>
      <c r="K7" s="34" t="s">
        <v>14</v>
      </c>
      <c r="L7" s="34" t="s">
        <v>15</v>
      </c>
      <c r="M7" s="33" t="s">
        <v>16</v>
      </c>
      <c r="N7" s="33" t="s">
        <v>17</v>
      </c>
      <c r="O7" s="33" t="s">
        <v>18</v>
      </c>
      <c r="P7" s="33" t="s">
        <v>19</v>
      </c>
    </row>
    <row r="8" spans="1:16" ht="66.75" customHeight="1">
      <c r="A8" s="36">
        <v>1</v>
      </c>
      <c r="B8" s="36">
        <v>165</v>
      </c>
      <c r="C8" s="37" t="s">
        <v>20</v>
      </c>
      <c r="D8" s="38">
        <v>42408</v>
      </c>
      <c r="E8" s="37" t="s">
        <v>21</v>
      </c>
      <c r="F8" s="37" t="s">
        <v>22</v>
      </c>
      <c r="G8" s="39">
        <v>27546.52</v>
      </c>
      <c r="H8" s="36">
        <v>351</v>
      </c>
      <c r="I8" s="36">
        <v>92</v>
      </c>
      <c r="J8" s="39">
        <f>+G8</f>
        <v>27546.52</v>
      </c>
      <c r="K8" s="54">
        <f>+G8-J8</f>
        <v>0</v>
      </c>
      <c r="L8" s="36"/>
      <c r="M8" s="40">
        <v>42408</v>
      </c>
      <c r="N8" s="40">
        <v>42425</v>
      </c>
      <c r="O8" s="41" t="s">
        <v>23</v>
      </c>
      <c r="P8" s="41" t="s">
        <v>24</v>
      </c>
    </row>
    <row r="9" spans="1:16" ht="39" customHeight="1">
      <c r="A9" s="36">
        <v>2</v>
      </c>
      <c r="B9" s="36">
        <v>164</v>
      </c>
      <c r="C9" s="37" t="s">
        <v>25</v>
      </c>
      <c r="D9" s="38">
        <v>42415</v>
      </c>
      <c r="E9" s="42" t="s">
        <v>26</v>
      </c>
      <c r="F9" s="37" t="s">
        <v>27</v>
      </c>
      <c r="G9" s="39">
        <v>63420.56</v>
      </c>
      <c r="H9" s="36">
        <v>351</v>
      </c>
      <c r="I9" s="36">
        <v>94</v>
      </c>
      <c r="J9" s="43">
        <f>+G9</f>
        <v>63420.56</v>
      </c>
      <c r="K9" s="54">
        <f t="shared" ref="K9:K68" si="0">+G9-J9</f>
        <v>0</v>
      </c>
      <c r="L9" s="36"/>
      <c r="M9" s="40">
        <v>42051</v>
      </c>
      <c r="N9" s="40">
        <v>42425</v>
      </c>
      <c r="O9" s="41" t="s">
        <v>23</v>
      </c>
      <c r="P9" s="41" t="s">
        <v>24</v>
      </c>
    </row>
    <row r="10" spans="1:16" ht="42.75" customHeight="1">
      <c r="A10" s="36">
        <v>3</v>
      </c>
      <c r="B10" s="36">
        <v>249</v>
      </c>
      <c r="C10" s="41" t="s">
        <v>28</v>
      </c>
      <c r="D10" s="38">
        <v>42415</v>
      </c>
      <c r="E10" s="37" t="s">
        <v>29</v>
      </c>
      <c r="F10" s="37" t="s">
        <v>30</v>
      </c>
      <c r="G10" s="39">
        <v>14827.12</v>
      </c>
      <c r="H10" s="36">
        <v>351</v>
      </c>
      <c r="I10" s="36">
        <v>117</v>
      </c>
      <c r="J10" s="43">
        <v>14795.27</v>
      </c>
      <c r="K10" s="54"/>
      <c r="L10" s="43">
        <f>+G10-J10</f>
        <v>31.850000000000364</v>
      </c>
      <c r="M10" s="41" t="s">
        <v>31</v>
      </c>
      <c r="N10" s="40">
        <v>42418</v>
      </c>
      <c r="O10" s="41" t="s">
        <v>23</v>
      </c>
      <c r="P10" s="41" t="s">
        <v>24</v>
      </c>
    </row>
    <row r="11" spans="1:16" ht="60" customHeight="1">
      <c r="A11" s="36">
        <v>4</v>
      </c>
      <c r="B11" s="44">
        <v>1908</v>
      </c>
      <c r="C11" s="41" t="s">
        <v>32</v>
      </c>
      <c r="D11" s="40">
        <v>42555</v>
      </c>
      <c r="E11" s="41" t="s">
        <v>33</v>
      </c>
      <c r="F11" s="37" t="s">
        <v>34</v>
      </c>
      <c r="G11" s="39">
        <v>126440</v>
      </c>
      <c r="H11" s="36">
        <v>357</v>
      </c>
      <c r="I11" s="36">
        <v>2254</v>
      </c>
      <c r="J11" s="43"/>
      <c r="K11" s="54">
        <f t="shared" si="0"/>
        <v>126440</v>
      </c>
      <c r="L11" s="36"/>
      <c r="M11" s="40">
        <v>42376</v>
      </c>
      <c r="N11" s="40">
        <v>42673</v>
      </c>
      <c r="O11" s="45" t="s">
        <v>23</v>
      </c>
      <c r="P11" s="41" t="s">
        <v>35</v>
      </c>
    </row>
    <row r="12" spans="1:16" ht="37.5" customHeight="1">
      <c r="A12" s="36">
        <v>5</v>
      </c>
      <c r="B12" s="36">
        <v>252</v>
      </c>
      <c r="C12" s="37" t="s">
        <v>36</v>
      </c>
      <c r="D12" s="38">
        <v>42419</v>
      </c>
      <c r="E12" s="42" t="s">
        <v>37</v>
      </c>
      <c r="F12" s="37" t="s">
        <v>38</v>
      </c>
      <c r="G12" s="39">
        <v>96773.07</v>
      </c>
      <c r="H12" s="36">
        <v>351</v>
      </c>
      <c r="I12" s="36">
        <v>118</v>
      </c>
      <c r="J12" s="43">
        <f>+G12</f>
        <v>96773.07</v>
      </c>
      <c r="K12" s="54">
        <f t="shared" si="0"/>
        <v>0</v>
      </c>
      <c r="L12" s="36"/>
      <c r="M12" s="40">
        <v>42422</v>
      </c>
      <c r="N12" s="40">
        <v>42447</v>
      </c>
      <c r="O12" s="41" t="s">
        <v>23</v>
      </c>
      <c r="P12" s="41" t="s">
        <v>24</v>
      </c>
    </row>
    <row r="13" spans="1:16" ht="40.5">
      <c r="A13" s="36">
        <v>6</v>
      </c>
      <c r="B13" s="46">
        <v>407</v>
      </c>
      <c r="C13" s="47" t="s">
        <v>39</v>
      </c>
      <c r="D13" s="48">
        <v>42419</v>
      </c>
      <c r="E13" s="42" t="s">
        <v>40</v>
      </c>
      <c r="F13" s="47" t="s">
        <v>41</v>
      </c>
      <c r="G13" s="49">
        <v>4457.3</v>
      </c>
      <c r="H13" s="47">
        <v>329</v>
      </c>
      <c r="I13" s="46">
        <v>277</v>
      </c>
      <c r="J13" s="50">
        <f>+G13</f>
        <v>4457.3</v>
      </c>
      <c r="K13" s="55">
        <f t="shared" si="0"/>
        <v>0</v>
      </c>
      <c r="L13" s="46"/>
      <c r="M13" s="42" t="s">
        <v>42</v>
      </c>
      <c r="N13" s="51">
        <v>42735</v>
      </c>
      <c r="O13" s="42" t="s">
        <v>23</v>
      </c>
      <c r="P13" s="42" t="s">
        <v>24</v>
      </c>
    </row>
    <row r="14" spans="1:16" ht="40.5">
      <c r="A14" s="36">
        <v>7</v>
      </c>
      <c r="B14" s="36">
        <v>411</v>
      </c>
      <c r="C14" s="37" t="s">
        <v>43</v>
      </c>
      <c r="D14" s="38">
        <v>42433</v>
      </c>
      <c r="E14" s="41" t="s">
        <v>44</v>
      </c>
      <c r="F14" s="37" t="s">
        <v>45</v>
      </c>
      <c r="G14" s="39">
        <v>123558.48</v>
      </c>
      <c r="H14" s="36">
        <v>357</v>
      </c>
      <c r="I14" s="36">
        <v>209</v>
      </c>
      <c r="J14" s="50">
        <f>+G14</f>
        <v>123558.48</v>
      </c>
      <c r="K14" s="55">
        <f t="shared" si="0"/>
        <v>0</v>
      </c>
      <c r="L14" s="36"/>
      <c r="M14" s="40">
        <v>42434</v>
      </c>
      <c r="N14" s="40">
        <v>42454</v>
      </c>
      <c r="O14" s="41" t="s">
        <v>23</v>
      </c>
      <c r="P14" s="41" t="s">
        <v>35</v>
      </c>
    </row>
    <row r="15" spans="1:16" ht="40.5">
      <c r="A15" s="36">
        <v>8</v>
      </c>
      <c r="B15" s="36">
        <v>326</v>
      </c>
      <c r="C15" s="37" t="s">
        <v>46</v>
      </c>
      <c r="D15" s="38">
        <v>42447</v>
      </c>
      <c r="E15" s="41" t="s">
        <v>47</v>
      </c>
      <c r="F15" s="37" t="s">
        <v>48</v>
      </c>
      <c r="G15" s="39">
        <v>86795.29</v>
      </c>
      <c r="H15" s="36">
        <v>357</v>
      </c>
      <c r="I15" s="36">
        <v>296</v>
      </c>
      <c r="J15" s="50">
        <f>+G15</f>
        <v>86795.29</v>
      </c>
      <c r="K15" s="55">
        <f t="shared" si="0"/>
        <v>0</v>
      </c>
      <c r="L15" s="36"/>
      <c r="M15" s="40">
        <v>42457</v>
      </c>
      <c r="N15" s="40">
        <v>42482</v>
      </c>
      <c r="O15" s="41" t="s">
        <v>23</v>
      </c>
      <c r="P15" s="41" t="s">
        <v>35</v>
      </c>
    </row>
    <row r="16" spans="1:16" ht="47.25" customHeight="1">
      <c r="A16" s="36">
        <v>9</v>
      </c>
      <c r="B16" s="36">
        <v>1520</v>
      </c>
      <c r="C16" s="37" t="s">
        <v>49</v>
      </c>
      <c r="D16" s="38">
        <v>42447</v>
      </c>
      <c r="E16" s="41" t="s">
        <v>50</v>
      </c>
      <c r="F16" s="37" t="s">
        <v>51</v>
      </c>
      <c r="G16" s="39">
        <v>71340</v>
      </c>
      <c r="H16" s="36">
        <v>357</v>
      </c>
      <c r="I16" s="36">
        <v>1276</v>
      </c>
      <c r="J16" s="50">
        <f>+G16</f>
        <v>71340</v>
      </c>
      <c r="K16" s="55">
        <f t="shared" si="0"/>
        <v>0</v>
      </c>
      <c r="L16" s="36"/>
      <c r="M16" s="40">
        <v>42373</v>
      </c>
      <c r="N16" s="40">
        <v>42734</v>
      </c>
      <c r="O16" s="41" t="str">
        <f>+O13</f>
        <v>TERMINADO</v>
      </c>
      <c r="P16" s="41" t="s">
        <v>35</v>
      </c>
    </row>
    <row r="17" spans="1:16" ht="38.25" customHeight="1">
      <c r="A17" s="36">
        <v>10</v>
      </c>
      <c r="B17" s="36">
        <v>1521</v>
      </c>
      <c r="C17" s="37" t="s">
        <v>52</v>
      </c>
      <c r="D17" s="38">
        <v>42448</v>
      </c>
      <c r="E17" s="41" t="s">
        <v>50</v>
      </c>
      <c r="F17" s="37" t="s">
        <v>53</v>
      </c>
      <c r="G17" s="39">
        <v>92800</v>
      </c>
      <c r="H17" s="36">
        <v>357</v>
      </c>
      <c r="I17" s="36">
        <v>1277</v>
      </c>
      <c r="J17" s="50">
        <v>74240</v>
      </c>
      <c r="K17" s="55">
        <f t="shared" si="0"/>
        <v>18560</v>
      </c>
      <c r="L17" s="36"/>
      <c r="M17" s="40">
        <f>+M16</f>
        <v>42373</v>
      </c>
      <c r="N17" s="40">
        <f>+N16</f>
        <v>42734</v>
      </c>
      <c r="O17" s="41" t="str">
        <f>+O14</f>
        <v>TERMINADO</v>
      </c>
      <c r="P17" s="41" t="s">
        <v>35</v>
      </c>
    </row>
    <row r="18" spans="1:16" ht="69" customHeight="1">
      <c r="A18" s="36">
        <v>11</v>
      </c>
      <c r="B18" s="36">
        <v>903</v>
      </c>
      <c r="C18" s="37" t="s">
        <v>54</v>
      </c>
      <c r="D18" s="38">
        <v>42457</v>
      </c>
      <c r="E18" s="41" t="s">
        <v>55</v>
      </c>
      <c r="F18" s="37" t="s">
        <v>56</v>
      </c>
      <c r="G18" s="39">
        <v>80050</v>
      </c>
      <c r="H18" s="36">
        <v>351</v>
      </c>
      <c r="I18" s="36">
        <v>599</v>
      </c>
      <c r="J18" s="50">
        <v>79584.179999999993</v>
      </c>
      <c r="K18" s="55"/>
      <c r="L18" s="43">
        <f>+G18-J18</f>
        <v>465.82000000000698</v>
      </c>
      <c r="M18" s="40">
        <v>42447</v>
      </c>
      <c r="N18" s="40">
        <v>42643</v>
      </c>
      <c r="O18" s="41" t="s">
        <v>23</v>
      </c>
      <c r="P18" s="41" t="s">
        <v>35</v>
      </c>
    </row>
    <row r="19" spans="1:16" ht="54">
      <c r="A19" s="36">
        <v>12</v>
      </c>
      <c r="B19" s="36">
        <v>602</v>
      </c>
      <c r="C19" s="37" t="s">
        <v>57</v>
      </c>
      <c r="D19" s="38">
        <v>42457</v>
      </c>
      <c r="E19" s="41" t="s">
        <v>58</v>
      </c>
      <c r="F19" s="41" t="s">
        <v>59</v>
      </c>
      <c r="G19" s="39">
        <v>109517.78</v>
      </c>
      <c r="H19" s="36">
        <v>351</v>
      </c>
      <c r="I19" s="36">
        <v>339</v>
      </c>
      <c r="J19" s="43">
        <f>14162.5*1.16+93089.28</f>
        <v>109517.78</v>
      </c>
      <c r="K19" s="55"/>
      <c r="L19" s="43">
        <v>0</v>
      </c>
      <c r="M19" s="40">
        <v>42457</v>
      </c>
      <c r="N19" s="40">
        <v>42457</v>
      </c>
      <c r="O19" s="41" t="s">
        <v>23</v>
      </c>
      <c r="P19" s="41" t="s">
        <v>60</v>
      </c>
    </row>
    <row r="20" spans="1:16" ht="40.5">
      <c r="A20" s="36">
        <v>13</v>
      </c>
      <c r="B20" s="36">
        <v>643</v>
      </c>
      <c r="C20" s="41" t="s">
        <v>61</v>
      </c>
      <c r="D20" s="38">
        <v>42466</v>
      </c>
      <c r="E20" s="41" t="s">
        <v>62</v>
      </c>
      <c r="F20" s="41" t="s">
        <v>63</v>
      </c>
      <c r="G20" s="39">
        <v>41293.68</v>
      </c>
      <c r="H20" s="36">
        <v>357</v>
      </c>
      <c r="I20" s="36">
        <v>417</v>
      </c>
      <c r="J20" s="43">
        <f>+G20</f>
        <v>41293.68</v>
      </c>
      <c r="K20" s="55">
        <f t="shared" si="0"/>
        <v>0</v>
      </c>
      <c r="L20" s="36"/>
      <c r="M20" s="40">
        <v>42471</v>
      </c>
      <c r="N20" s="40">
        <v>42490</v>
      </c>
      <c r="O20" s="41" t="s">
        <v>23</v>
      </c>
      <c r="P20" s="41" t="s">
        <v>35</v>
      </c>
    </row>
    <row r="21" spans="1:16" ht="40.5">
      <c r="A21" s="36">
        <v>14</v>
      </c>
      <c r="B21" s="36">
        <v>643</v>
      </c>
      <c r="C21" s="41" t="s">
        <v>64</v>
      </c>
      <c r="D21" s="38">
        <v>42471</v>
      </c>
      <c r="E21" s="41" t="s">
        <v>62</v>
      </c>
      <c r="F21" s="41" t="s">
        <v>65</v>
      </c>
      <c r="G21" s="39">
        <v>11874.92</v>
      </c>
      <c r="H21" s="36">
        <v>357</v>
      </c>
      <c r="I21" s="36">
        <v>417</v>
      </c>
      <c r="J21" s="43">
        <v>9092.08</v>
      </c>
      <c r="K21" s="55"/>
      <c r="L21" s="43">
        <f>+G21-J21</f>
        <v>2782.84</v>
      </c>
      <c r="M21" s="40">
        <v>42457</v>
      </c>
      <c r="N21" s="40">
        <v>42480</v>
      </c>
      <c r="O21" s="41" t="s">
        <v>23</v>
      </c>
      <c r="P21" s="41" t="s">
        <v>60</v>
      </c>
    </row>
    <row r="22" spans="1:16" ht="40.5">
      <c r="A22" s="36">
        <v>15</v>
      </c>
      <c r="B22" s="36">
        <v>885</v>
      </c>
      <c r="C22" s="41" t="s">
        <v>66</v>
      </c>
      <c r="D22" s="38">
        <v>42471</v>
      </c>
      <c r="E22" s="41" t="s">
        <v>67</v>
      </c>
      <c r="F22" s="41" t="s">
        <v>68</v>
      </c>
      <c r="G22" s="39">
        <v>150800</v>
      </c>
      <c r="H22" s="36">
        <v>351</v>
      </c>
      <c r="I22" s="36">
        <v>591</v>
      </c>
      <c r="J22" s="43">
        <v>150800</v>
      </c>
      <c r="K22" s="55">
        <f t="shared" si="0"/>
        <v>0</v>
      </c>
      <c r="L22" s="36"/>
      <c r="M22" s="40">
        <v>42471</v>
      </c>
      <c r="N22" s="40">
        <v>42551</v>
      </c>
      <c r="O22" s="41" t="s">
        <v>23</v>
      </c>
      <c r="P22" s="41" t="s">
        <v>35</v>
      </c>
    </row>
    <row r="23" spans="1:16" ht="45.75" customHeight="1">
      <c r="A23" s="36">
        <v>16</v>
      </c>
      <c r="B23" s="36">
        <v>716</v>
      </c>
      <c r="C23" s="41" t="s">
        <v>69</v>
      </c>
      <c r="D23" s="37"/>
      <c r="E23" s="41" t="s">
        <v>44</v>
      </c>
      <c r="F23" s="37" t="s">
        <v>70</v>
      </c>
      <c r="G23" s="39">
        <v>21250.04</v>
      </c>
      <c r="H23" s="36">
        <v>357</v>
      </c>
      <c r="I23" s="36">
        <v>485</v>
      </c>
      <c r="J23" s="43">
        <f>+G23</f>
        <v>21250.04</v>
      </c>
      <c r="K23" s="55">
        <f t="shared" si="0"/>
        <v>0</v>
      </c>
      <c r="L23" s="36"/>
      <c r="M23" s="40">
        <v>42471</v>
      </c>
      <c r="N23" s="40">
        <v>42490</v>
      </c>
      <c r="O23" s="41" t="s">
        <v>23</v>
      </c>
      <c r="P23" s="41" t="s">
        <v>35</v>
      </c>
    </row>
    <row r="24" spans="1:16" ht="40.5">
      <c r="A24" s="36">
        <v>17</v>
      </c>
      <c r="B24" s="36">
        <v>904</v>
      </c>
      <c r="C24" s="41" t="s">
        <v>71</v>
      </c>
      <c r="D24" s="38">
        <v>42480</v>
      </c>
      <c r="E24" s="41" t="s">
        <v>72</v>
      </c>
      <c r="F24" s="41" t="s">
        <v>73</v>
      </c>
      <c r="G24" s="39">
        <v>40234.6</v>
      </c>
      <c r="H24" s="36">
        <v>357</v>
      </c>
      <c r="I24" s="36">
        <v>597</v>
      </c>
      <c r="J24" s="43">
        <f>+G24</f>
        <v>40234.6</v>
      </c>
      <c r="K24" s="55">
        <f t="shared" si="0"/>
        <v>0</v>
      </c>
      <c r="L24" s="36"/>
      <c r="M24" s="40">
        <v>42488</v>
      </c>
      <c r="N24" s="40">
        <v>42520</v>
      </c>
      <c r="O24" s="41" t="s">
        <v>23</v>
      </c>
      <c r="P24" s="41" t="s">
        <v>35</v>
      </c>
    </row>
    <row r="25" spans="1:16" ht="42" customHeight="1">
      <c r="A25" s="36">
        <v>18</v>
      </c>
      <c r="B25" s="36">
        <v>572</v>
      </c>
      <c r="C25" s="41" t="s">
        <v>74</v>
      </c>
      <c r="D25" s="38">
        <v>42485</v>
      </c>
      <c r="E25" s="41" t="s">
        <v>72</v>
      </c>
      <c r="F25" s="41" t="s">
        <v>75</v>
      </c>
      <c r="G25" s="39">
        <v>57692.6</v>
      </c>
      <c r="H25" s="36">
        <v>357</v>
      </c>
      <c r="I25" s="36">
        <v>925</v>
      </c>
      <c r="J25" s="43">
        <v>3364</v>
      </c>
      <c r="K25" s="55"/>
      <c r="L25" s="43">
        <f>+G25-J25</f>
        <v>54328.6</v>
      </c>
      <c r="M25" s="40">
        <v>42492</v>
      </c>
      <c r="N25" s="40">
        <v>42520</v>
      </c>
      <c r="O25" s="41" t="s">
        <v>23</v>
      </c>
      <c r="P25" s="41" t="s">
        <v>35</v>
      </c>
    </row>
    <row r="26" spans="1:16" ht="51" customHeight="1">
      <c r="A26" s="36">
        <v>19</v>
      </c>
      <c r="B26" s="36">
        <v>978</v>
      </c>
      <c r="C26" s="41" t="s">
        <v>76</v>
      </c>
      <c r="D26" s="38">
        <v>42487</v>
      </c>
      <c r="E26" s="41" t="s">
        <v>77</v>
      </c>
      <c r="F26" s="41" t="s">
        <v>78</v>
      </c>
      <c r="G26" s="39">
        <v>66363.600000000006</v>
      </c>
      <c r="H26" s="36">
        <v>351</v>
      </c>
      <c r="I26" s="36">
        <v>674</v>
      </c>
      <c r="J26" s="43">
        <f>+G26</f>
        <v>66363.600000000006</v>
      </c>
      <c r="K26" s="55">
        <f t="shared" si="0"/>
        <v>0</v>
      </c>
      <c r="L26" s="36"/>
      <c r="M26" s="40">
        <v>42492</v>
      </c>
      <c r="N26" s="40">
        <v>42520</v>
      </c>
      <c r="O26" s="41" t="s">
        <v>23</v>
      </c>
      <c r="P26" s="41" t="s">
        <v>35</v>
      </c>
    </row>
    <row r="27" spans="1:16" ht="40.5" customHeight="1">
      <c r="A27" s="36">
        <v>20</v>
      </c>
      <c r="B27" s="46">
        <v>1047</v>
      </c>
      <c r="C27" s="42" t="s">
        <v>79</v>
      </c>
      <c r="D27" s="48">
        <v>42488</v>
      </c>
      <c r="E27" s="42" t="s">
        <v>58</v>
      </c>
      <c r="F27" s="42" t="s">
        <v>80</v>
      </c>
      <c r="G27" s="49">
        <v>16619.77</v>
      </c>
      <c r="H27" s="46">
        <v>351</v>
      </c>
      <c r="I27" s="46">
        <v>1091</v>
      </c>
      <c r="J27" s="50">
        <f>+G27</f>
        <v>16619.77</v>
      </c>
      <c r="K27" s="55">
        <f t="shared" si="0"/>
        <v>0</v>
      </c>
      <c r="L27" s="46"/>
      <c r="M27" s="40">
        <v>42488</v>
      </c>
      <c r="N27" s="40">
        <v>42506</v>
      </c>
      <c r="O27" s="42" t="s">
        <v>23</v>
      </c>
      <c r="P27" s="42" t="s">
        <v>60</v>
      </c>
    </row>
    <row r="28" spans="1:16" ht="40.5" customHeight="1">
      <c r="A28" s="36">
        <v>21</v>
      </c>
      <c r="B28" s="36">
        <v>812</v>
      </c>
      <c r="C28" s="42" t="s">
        <v>81</v>
      </c>
      <c r="D28" s="48">
        <v>42501</v>
      </c>
      <c r="E28" s="42" t="s">
        <v>82</v>
      </c>
      <c r="F28" s="42" t="s">
        <v>83</v>
      </c>
      <c r="G28" s="49">
        <v>12493.2</v>
      </c>
      <c r="H28" s="36">
        <v>351</v>
      </c>
      <c r="I28" s="36">
        <v>750</v>
      </c>
      <c r="J28" s="43">
        <v>7482</v>
      </c>
      <c r="K28" s="55"/>
      <c r="L28" s="43">
        <f>+G28-J28</f>
        <v>5011.2000000000007</v>
      </c>
      <c r="M28" s="40">
        <v>42506</v>
      </c>
      <c r="N28" s="40">
        <v>42514</v>
      </c>
      <c r="O28" s="41" t="s">
        <v>23</v>
      </c>
      <c r="P28" s="41" t="s">
        <v>35</v>
      </c>
    </row>
    <row r="29" spans="1:16" ht="50.25" customHeight="1">
      <c r="A29" s="36">
        <v>22</v>
      </c>
      <c r="B29" s="36">
        <v>1049</v>
      </c>
      <c r="C29" s="42" t="s">
        <v>84</v>
      </c>
      <c r="D29" s="48">
        <v>42499</v>
      </c>
      <c r="E29" s="42" t="s">
        <v>26</v>
      </c>
      <c r="F29" s="42" t="s">
        <v>85</v>
      </c>
      <c r="G29" s="49">
        <v>5872.61</v>
      </c>
      <c r="H29" s="36">
        <v>351</v>
      </c>
      <c r="I29" s="36">
        <v>796</v>
      </c>
      <c r="J29" s="43">
        <f>+G29</f>
        <v>5872.61</v>
      </c>
      <c r="K29" s="55">
        <f t="shared" si="0"/>
        <v>0</v>
      </c>
      <c r="L29" s="36"/>
      <c r="M29" s="40">
        <v>42499</v>
      </c>
      <c r="N29" s="40">
        <v>42503</v>
      </c>
      <c r="O29" s="41" t="s">
        <v>23</v>
      </c>
      <c r="P29" s="41" t="s">
        <v>60</v>
      </c>
    </row>
    <row r="30" spans="1:16" ht="40.5" customHeight="1">
      <c r="A30" s="36">
        <v>23</v>
      </c>
      <c r="B30" s="36">
        <v>1520</v>
      </c>
      <c r="C30" s="42" t="s">
        <v>86</v>
      </c>
      <c r="D30" s="48">
        <v>42501</v>
      </c>
      <c r="E30" s="42" t="s">
        <v>37</v>
      </c>
      <c r="F30" s="42" t="s">
        <v>87</v>
      </c>
      <c r="G30" s="49">
        <v>46980</v>
      </c>
      <c r="H30" s="36">
        <v>351</v>
      </c>
      <c r="I30" s="36">
        <v>1276</v>
      </c>
      <c r="J30" s="43">
        <v>40153.39</v>
      </c>
      <c r="K30" s="54"/>
      <c r="L30" s="43">
        <f>+G30-J30</f>
        <v>6826.6100000000006</v>
      </c>
      <c r="M30" s="40">
        <v>42510</v>
      </c>
      <c r="N30" s="40">
        <v>42513</v>
      </c>
      <c r="O30" s="41" t="s">
        <v>23</v>
      </c>
      <c r="P30" s="41" t="s">
        <v>60</v>
      </c>
    </row>
    <row r="31" spans="1:16" ht="40.5" customHeight="1">
      <c r="A31" s="36">
        <v>24</v>
      </c>
      <c r="B31" s="36">
        <v>1123</v>
      </c>
      <c r="C31" s="42" t="s">
        <v>88</v>
      </c>
      <c r="D31" s="48">
        <v>42507</v>
      </c>
      <c r="E31" s="42" t="s">
        <v>21</v>
      </c>
      <c r="F31" s="41" t="s">
        <v>89</v>
      </c>
      <c r="G31" s="39">
        <v>3804.8</v>
      </c>
      <c r="H31" s="36">
        <v>351</v>
      </c>
      <c r="I31" s="36">
        <v>923</v>
      </c>
      <c r="J31" s="43">
        <f>+G31</f>
        <v>3804.8</v>
      </c>
      <c r="K31" s="54">
        <f t="shared" si="0"/>
        <v>0</v>
      </c>
      <c r="L31" s="36"/>
      <c r="M31" s="51">
        <v>42509</v>
      </c>
      <c r="N31" s="51">
        <v>42517</v>
      </c>
      <c r="O31" s="41" t="s">
        <v>23</v>
      </c>
      <c r="P31" s="41" t="s">
        <v>60</v>
      </c>
    </row>
    <row r="32" spans="1:16" ht="40.5" customHeight="1">
      <c r="A32" s="36">
        <v>25</v>
      </c>
      <c r="B32" s="36">
        <v>600</v>
      </c>
      <c r="C32" s="41" t="s">
        <v>90</v>
      </c>
      <c r="D32" s="38">
        <v>42510</v>
      </c>
      <c r="E32" s="41" t="s">
        <v>72</v>
      </c>
      <c r="F32" s="41" t="s">
        <v>91</v>
      </c>
      <c r="G32" s="39">
        <v>4350</v>
      </c>
      <c r="H32" s="36">
        <v>357</v>
      </c>
      <c r="I32" s="36">
        <v>1590</v>
      </c>
      <c r="J32" s="39">
        <f>+G32</f>
        <v>4350</v>
      </c>
      <c r="K32" s="54">
        <f>+G32-J32</f>
        <v>0</v>
      </c>
      <c r="L32" s="36"/>
      <c r="M32" s="40">
        <v>42513</v>
      </c>
      <c r="N32" s="40">
        <v>42520</v>
      </c>
      <c r="O32" s="45" t="s">
        <v>23</v>
      </c>
      <c r="P32" s="41" t="s">
        <v>35</v>
      </c>
    </row>
    <row r="33" spans="1:16" ht="121.5">
      <c r="A33" s="36">
        <v>26</v>
      </c>
      <c r="B33" s="36">
        <v>2015</v>
      </c>
      <c r="C33" s="41" t="s">
        <v>92</v>
      </c>
      <c r="D33" s="38">
        <v>42524</v>
      </c>
      <c r="E33" s="47" t="s">
        <v>21</v>
      </c>
      <c r="F33" s="42" t="s">
        <v>93</v>
      </c>
      <c r="G33" s="39">
        <v>42719.4</v>
      </c>
      <c r="H33" s="46">
        <v>351</v>
      </c>
      <c r="I33" s="46">
        <v>1583</v>
      </c>
      <c r="J33" s="50">
        <f>15602+5889.4+21228</f>
        <v>42719.4</v>
      </c>
      <c r="K33" s="54">
        <f t="shared" si="0"/>
        <v>0</v>
      </c>
      <c r="L33" s="46"/>
      <c r="M33" s="51">
        <v>42524</v>
      </c>
      <c r="N33" s="51">
        <v>42548</v>
      </c>
      <c r="O33" s="42" t="s">
        <v>23</v>
      </c>
      <c r="P33" s="42" t="s">
        <v>94</v>
      </c>
    </row>
    <row r="34" spans="1:16" s="5" customFormat="1" ht="51" customHeight="1">
      <c r="A34" s="36">
        <v>27</v>
      </c>
      <c r="B34" s="36">
        <v>2024</v>
      </c>
      <c r="C34" s="41" t="s">
        <v>95</v>
      </c>
      <c r="D34" s="38">
        <v>42529</v>
      </c>
      <c r="E34" s="41" t="s">
        <v>58</v>
      </c>
      <c r="F34" s="41" t="s">
        <v>96</v>
      </c>
      <c r="G34" s="39">
        <v>62386.19</v>
      </c>
      <c r="H34" s="36">
        <v>351</v>
      </c>
      <c r="I34" s="36">
        <v>1726</v>
      </c>
      <c r="J34" s="39">
        <f>53659.2+8726.99</f>
        <v>62386.189999999995</v>
      </c>
      <c r="K34" s="36"/>
      <c r="L34" s="54">
        <f>+G34-J34</f>
        <v>0</v>
      </c>
      <c r="M34" s="40">
        <v>42529</v>
      </c>
      <c r="N34" s="40">
        <v>42551</v>
      </c>
      <c r="O34" s="41" t="s">
        <v>23</v>
      </c>
      <c r="P34" s="41" t="s">
        <v>94</v>
      </c>
    </row>
    <row r="35" spans="1:16" s="5" customFormat="1" ht="38.25" customHeight="1">
      <c r="A35" s="36">
        <v>28</v>
      </c>
      <c r="B35" s="36">
        <v>2193</v>
      </c>
      <c r="C35" s="41" t="s">
        <v>97</v>
      </c>
      <c r="D35" s="38">
        <v>42537</v>
      </c>
      <c r="E35" s="41" t="s">
        <v>77</v>
      </c>
      <c r="F35" s="41" t="s">
        <v>98</v>
      </c>
      <c r="G35" s="39">
        <v>84935.43</v>
      </c>
      <c r="H35" s="36">
        <v>351</v>
      </c>
      <c r="I35" s="36">
        <v>1769</v>
      </c>
      <c r="J35" s="39">
        <v>84328.09</v>
      </c>
      <c r="K35" s="56"/>
      <c r="L35" s="54">
        <f>+G35-J35</f>
        <v>607.33999999999651</v>
      </c>
      <c r="M35" s="40">
        <v>42537</v>
      </c>
      <c r="N35" s="40">
        <v>42566</v>
      </c>
      <c r="O35" s="41" t="s">
        <v>23</v>
      </c>
      <c r="P35" s="41" t="s">
        <v>99</v>
      </c>
    </row>
    <row r="36" spans="1:16" s="5" customFormat="1" ht="67.5">
      <c r="A36" s="36">
        <v>29</v>
      </c>
      <c r="B36" s="36">
        <v>1824</v>
      </c>
      <c r="C36" s="41" t="s">
        <v>100</v>
      </c>
      <c r="D36" s="38">
        <v>42541</v>
      </c>
      <c r="E36" s="41" t="s">
        <v>101</v>
      </c>
      <c r="F36" s="41" t="s">
        <v>102</v>
      </c>
      <c r="G36" s="39">
        <v>112802.46</v>
      </c>
      <c r="H36" s="36">
        <v>357</v>
      </c>
      <c r="I36" s="36">
        <v>1842</v>
      </c>
      <c r="J36" s="39">
        <f>+G36-11600</f>
        <v>101202.46</v>
      </c>
      <c r="K36" s="54">
        <f t="shared" si="0"/>
        <v>11600</v>
      </c>
      <c r="L36" s="36"/>
      <c r="M36" s="40">
        <v>42541</v>
      </c>
      <c r="N36" s="40">
        <v>42612</v>
      </c>
      <c r="O36" s="41" t="s">
        <v>23</v>
      </c>
      <c r="P36" s="41" t="s">
        <v>35</v>
      </c>
    </row>
    <row r="37" spans="1:16" s="5" customFormat="1" ht="52.5" customHeight="1">
      <c r="A37" s="36">
        <v>30</v>
      </c>
      <c r="B37" s="36">
        <v>2015</v>
      </c>
      <c r="C37" s="41" t="s">
        <v>103</v>
      </c>
      <c r="D37" s="38">
        <v>42552</v>
      </c>
      <c r="E37" s="37" t="s">
        <v>21</v>
      </c>
      <c r="F37" s="41" t="s">
        <v>104</v>
      </c>
      <c r="G37" s="43">
        <v>22264.12</v>
      </c>
      <c r="H37" s="36">
        <v>357</v>
      </c>
      <c r="I37" s="36">
        <v>1583</v>
      </c>
      <c r="J37" s="39">
        <f>+G37</f>
        <v>22264.12</v>
      </c>
      <c r="K37" s="54">
        <f t="shared" si="0"/>
        <v>0</v>
      </c>
      <c r="L37" s="36"/>
      <c r="M37" s="40">
        <v>42557</v>
      </c>
      <c r="N37" s="40">
        <v>42571</v>
      </c>
      <c r="O37" s="41" t="s">
        <v>23</v>
      </c>
      <c r="P37" s="41" t="s">
        <v>94</v>
      </c>
    </row>
    <row r="38" spans="1:16" s="5" customFormat="1" ht="94.5">
      <c r="A38" s="36">
        <v>31</v>
      </c>
      <c r="B38" s="36">
        <v>1909</v>
      </c>
      <c r="C38" s="41" t="s">
        <v>105</v>
      </c>
      <c r="D38" s="40">
        <v>42555</v>
      </c>
      <c r="E38" s="41" t="s">
        <v>33</v>
      </c>
      <c r="F38" s="41" t="s">
        <v>106</v>
      </c>
      <c r="G38" s="39">
        <v>57768</v>
      </c>
      <c r="H38" s="36">
        <v>357</v>
      </c>
      <c r="I38" s="36">
        <v>2255</v>
      </c>
      <c r="J38" s="39"/>
      <c r="K38" s="54">
        <f t="shared" si="0"/>
        <v>57768</v>
      </c>
      <c r="L38" s="36"/>
      <c r="M38" s="40">
        <v>42555</v>
      </c>
      <c r="N38" s="40">
        <v>42612</v>
      </c>
      <c r="O38" s="41" t="s">
        <v>107</v>
      </c>
      <c r="P38" s="41" t="s">
        <v>35</v>
      </c>
    </row>
    <row r="39" spans="1:16" s="5" customFormat="1" ht="59.25" customHeight="1">
      <c r="A39" s="36">
        <v>32</v>
      </c>
      <c r="B39" s="36">
        <v>2299</v>
      </c>
      <c r="C39" s="41" t="s">
        <v>108</v>
      </c>
      <c r="D39" s="40">
        <v>42555</v>
      </c>
      <c r="E39" s="41" t="s">
        <v>109</v>
      </c>
      <c r="F39" s="41" t="s">
        <v>110</v>
      </c>
      <c r="G39" s="39">
        <v>51509.57</v>
      </c>
      <c r="H39" s="36">
        <v>351</v>
      </c>
      <c r="I39" s="36">
        <v>1929</v>
      </c>
      <c r="J39" s="39">
        <f>41207.41+10302.16</f>
        <v>51509.570000000007</v>
      </c>
      <c r="K39" s="54">
        <f t="shared" si="0"/>
        <v>0</v>
      </c>
      <c r="L39" s="36"/>
      <c r="M39" s="40">
        <v>42562</v>
      </c>
      <c r="N39" s="40">
        <v>42576</v>
      </c>
      <c r="O39" s="41" t="s">
        <v>23</v>
      </c>
      <c r="P39" s="41" t="s">
        <v>94</v>
      </c>
    </row>
    <row r="40" spans="1:16" s="5" customFormat="1" ht="37.5" customHeight="1">
      <c r="A40" s="36">
        <v>33</v>
      </c>
      <c r="B40" s="36">
        <v>2437</v>
      </c>
      <c r="C40" s="41" t="s">
        <v>111</v>
      </c>
      <c r="D40" s="40">
        <v>42569</v>
      </c>
      <c r="E40" s="37" t="s">
        <v>112</v>
      </c>
      <c r="F40" s="41" t="s">
        <v>113</v>
      </c>
      <c r="G40" s="39">
        <v>80736</v>
      </c>
      <c r="H40" s="36">
        <v>351</v>
      </c>
      <c r="I40" s="36">
        <v>2135</v>
      </c>
      <c r="J40" s="39">
        <f>+G40</f>
        <v>80736</v>
      </c>
      <c r="K40" s="54">
        <f t="shared" si="0"/>
        <v>0</v>
      </c>
      <c r="L40" s="41"/>
      <c r="M40" s="40">
        <v>42569</v>
      </c>
      <c r="N40" s="40">
        <v>42612</v>
      </c>
      <c r="O40" s="41" t="s">
        <v>23</v>
      </c>
      <c r="P40" s="41" t="s">
        <v>60</v>
      </c>
    </row>
    <row r="41" spans="1:16" ht="42" customHeight="1">
      <c r="A41" s="36">
        <v>34</v>
      </c>
      <c r="B41" s="36">
        <v>2090</v>
      </c>
      <c r="C41" s="41" t="s">
        <v>114</v>
      </c>
      <c r="D41" s="40">
        <v>42559</v>
      </c>
      <c r="E41" s="41" t="s">
        <v>109</v>
      </c>
      <c r="F41" s="41" t="s">
        <v>115</v>
      </c>
      <c r="G41" s="39">
        <v>20089.62</v>
      </c>
      <c r="H41" s="36">
        <v>351</v>
      </c>
      <c r="I41" s="36">
        <v>1690</v>
      </c>
      <c r="J41" s="39">
        <f>13443.11+6646.51</f>
        <v>20089.620000000003</v>
      </c>
      <c r="K41" s="54">
        <f t="shared" si="0"/>
        <v>0</v>
      </c>
      <c r="L41" s="36"/>
      <c r="M41" s="40">
        <v>42562</v>
      </c>
      <c r="N41" s="40">
        <v>42581</v>
      </c>
      <c r="O41" s="41" t="s">
        <v>23</v>
      </c>
      <c r="P41" s="41" t="s">
        <v>94</v>
      </c>
    </row>
    <row r="42" spans="1:16" ht="63" customHeight="1">
      <c r="A42" s="36">
        <v>35</v>
      </c>
      <c r="B42" s="36">
        <v>2091</v>
      </c>
      <c r="C42" s="41" t="s">
        <v>116</v>
      </c>
      <c r="D42" s="38">
        <v>42579</v>
      </c>
      <c r="E42" s="41" t="s">
        <v>117</v>
      </c>
      <c r="F42" s="41" t="s">
        <v>118</v>
      </c>
      <c r="G42" s="39">
        <v>48557.599999999999</v>
      </c>
      <c r="H42" s="36">
        <v>329</v>
      </c>
      <c r="I42" s="36">
        <v>1687</v>
      </c>
      <c r="J42" s="39">
        <f>+G42</f>
        <v>48557.599999999999</v>
      </c>
      <c r="K42" s="54">
        <f t="shared" si="0"/>
        <v>0</v>
      </c>
      <c r="L42" s="36"/>
      <c r="M42" s="40">
        <v>42579</v>
      </c>
      <c r="N42" s="40">
        <v>42586</v>
      </c>
      <c r="O42" s="41" t="s">
        <v>23</v>
      </c>
      <c r="P42" s="41" t="s">
        <v>35</v>
      </c>
    </row>
    <row r="43" spans="1:16" ht="41.25" customHeight="1">
      <c r="A43" s="36">
        <v>36</v>
      </c>
      <c r="B43" s="36"/>
      <c r="C43" s="41" t="s">
        <v>119</v>
      </c>
      <c r="D43" s="38">
        <v>42579</v>
      </c>
      <c r="E43" s="41" t="s">
        <v>82</v>
      </c>
      <c r="F43" s="41" t="s">
        <v>120</v>
      </c>
      <c r="G43" s="39"/>
      <c r="H43" s="36">
        <v>351</v>
      </c>
      <c r="I43" s="41"/>
      <c r="J43" s="39"/>
      <c r="K43" s="54">
        <f t="shared" si="0"/>
        <v>0</v>
      </c>
      <c r="L43" s="36"/>
      <c r="M43" s="40">
        <v>42579</v>
      </c>
      <c r="N43" s="40">
        <v>42592</v>
      </c>
      <c r="O43" s="41" t="s">
        <v>121</v>
      </c>
      <c r="P43" s="41" t="s">
        <v>35</v>
      </c>
    </row>
    <row r="44" spans="1:16" ht="81">
      <c r="A44" s="36">
        <v>37</v>
      </c>
      <c r="B44" s="36">
        <v>2439</v>
      </c>
      <c r="C44" s="41" t="s">
        <v>122</v>
      </c>
      <c r="D44" s="38">
        <v>42579</v>
      </c>
      <c r="E44" s="41" t="s">
        <v>123</v>
      </c>
      <c r="F44" s="41" t="s">
        <v>124</v>
      </c>
      <c r="G44" s="39">
        <v>50378.8</v>
      </c>
      <c r="H44" s="36">
        <v>248</v>
      </c>
      <c r="I44" s="36">
        <v>2137</v>
      </c>
      <c r="J44" s="39">
        <f>+G44-812</f>
        <v>49566.8</v>
      </c>
      <c r="K44" s="54"/>
      <c r="L44" s="43">
        <f>+G44-J44</f>
        <v>812</v>
      </c>
      <c r="M44" s="40">
        <v>42583</v>
      </c>
      <c r="N44" s="40">
        <v>42612</v>
      </c>
      <c r="O44" s="41" t="s">
        <v>23</v>
      </c>
      <c r="P44" s="41" t="s">
        <v>94</v>
      </c>
    </row>
    <row r="45" spans="1:16" ht="52.5" customHeight="1">
      <c r="A45" s="36">
        <v>38</v>
      </c>
      <c r="B45" s="36">
        <v>2438</v>
      </c>
      <c r="C45" s="42" t="s">
        <v>125</v>
      </c>
      <c r="D45" s="51">
        <v>42579</v>
      </c>
      <c r="E45" s="42" t="s">
        <v>126</v>
      </c>
      <c r="F45" s="42" t="s">
        <v>127</v>
      </c>
      <c r="G45" s="39">
        <f>26928*1.16</f>
        <v>31236.48</v>
      </c>
      <c r="H45" s="36">
        <v>358</v>
      </c>
      <c r="I45" s="36">
        <v>2139</v>
      </c>
      <c r="J45" s="39">
        <f>+G45</f>
        <v>31236.48</v>
      </c>
      <c r="K45" s="54">
        <f t="shared" si="0"/>
        <v>0</v>
      </c>
      <c r="L45" s="36"/>
      <c r="M45" s="40">
        <v>42583</v>
      </c>
      <c r="N45" s="40">
        <v>42590</v>
      </c>
      <c r="O45" s="41" t="s">
        <v>23</v>
      </c>
      <c r="P45" s="41" t="s">
        <v>128</v>
      </c>
    </row>
    <row r="46" spans="1:16" ht="49.5" customHeight="1">
      <c r="A46" s="36">
        <v>39</v>
      </c>
      <c r="B46" s="36">
        <v>2988</v>
      </c>
      <c r="C46" s="41" t="s">
        <v>129</v>
      </c>
      <c r="D46" s="40">
        <v>42584</v>
      </c>
      <c r="E46" s="37" t="s">
        <v>112</v>
      </c>
      <c r="F46" s="41" t="s">
        <v>130</v>
      </c>
      <c r="G46" s="39">
        <v>59292.29</v>
      </c>
      <c r="H46" s="36">
        <v>351</v>
      </c>
      <c r="I46" s="41">
        <v>2816</v>
      </c>
      <c r="J46" s="57">
        <f>+G46</f>
        <v>59292.29</v>
      </c>
      <c r="K46" s="54">
        <f t="shared" si="0"/>
        <v>0</v>
      </c>
      <c r="L46" s="36"/>
      <c r="M46" s="40">
        <v>42584</v>
      </c>
      <c r="N46" s="40">
        <v>42607</v>
      </c>
      <c r="O46" s="41" t="s">
        <v>23</v>
      </c>
      <c r="P46" s="41" t="s">
        <v>60</v>
      </c>
    </row>
    <row r="47" spans="1:16" ht="67.5">
      <c r="A47" s="36">
        <v>40</v>
      </c>
      <c r="B47" s="36">
        <v>2989</v>
      </c>
      <c r="C47" s="41" t="s">
        <v>131</v>
      </c>
      <c r="D47" s="40">
        <v>42584</v>
      </c>
      <c r="E47" s="41" t="s">
        <v>47</v>
      </c>
      <c r="F47" s="41" t="s">
        <v>132</v>
      </c>
      <c r="G47" s="39">
        <v>28479.63</v>
      </c>
      <c r="H47" s="36">
        <v>351</v>
      </c>
      <c r="I47" s="41">
        <v>3326</v>
      </c>
      <c r="J47" s="41"/>
      <c r="K47" s="54">
        <f t="shared" si="0"/>
        <v>28479.63</v>
      </c>
      <c r="L47" s="36"/>
      <c r="M47" s="40">
        <v>42597</v>
      </c>
      <c r="N47" s="41" t="s">
        <v>133</v>
      </c>
      <c r="O47" s="41" t="s">
        <v>23</v>
      </c>
      <c r="P47" s="41" t="s">
        <v>35</v>
      </c>
    </row>
    <row r="48" spans="1:16" ht="79.5" customHeight="1">
      <c r="A48" s="36">
        <v>41</v>
      </c>
      <c r="B48" s="36">
        <v>3007</v>
      </c>
      <c r="C48" s="41" t="s">
        <v>134</v>
      </c>
      <c r="D48" s="40">
        <v>42584</v>
      </c>
      <c r="E48" s="41" t="s">
        <v>117</v>
      </c>
      <c r="F48" s="41" t="s">
        <v>135</v>
      </c>
      <c r="G48" s="39">
        <v>104609.45</v>
      </c>
      <c r="H48" s="36">
        <v>351</v>
      </c>
      <c r="I48" s="41">
        <v>2803</v>
      </c>
      <c r="J48" s="57">
        <f>+G48</f>
        <v>104609.45</v>
      </c>
      <c r="K48" s="54">
        <f t="shared" si="0"/>
        <v>0</v>
      </c>
      <c r="L48" s="36"/>
      <c r="M48" s="40">
        <v>42584</v>
      </c>
      <c r="N48" s="40">
        <v>42599</v>
      </c>
      <c r="O48" s="41" t="s">
        <v>23</v>
      </c>
      <c r="P48" s="41" t="s">
        <v>35</v>
      </c>
    </row>
    <row r="49" spans="1:16" ht="44.25" customHeight="1">
      <c r="A49" s="36">
        <v>42</v>
      </c>
      <c r="B49" s="36">
        <v>3010</v>
      </c>
      <c r="C49" s="41" t="s">
        <v>136</v>
      </c>
      <c r="D49" s="40">
        <v>42585</v>
      </c>
      <c r="E49" s="41" t="s">
        <v>37</v>
      </c>
      <c r="F49" s="41" t="s">
        <v>137</v>
      </c>
      <c r="G49" s="39">
        <v>63740.37</v>
      </c>
      <c r="H49" s="36">
        <v>351</v>
      </c>
      <c r="I49" s="41">
        <v>5244</v>
      </c>
      <c r="J49" s="57">
        <f>+G49</f>
        <v>63740.37</v>
      </c>
      <c r="K49" s="54">
        <f t="shared" si="0"/>
        <v>0</v>
      </c>
      <c r="L49" s="36"/>
      <c r="M49" s="40">
        <v>42585</v>
      </c>
      <c r="N49" s="40">
        <v>42607</v>
      </c>
      <c r="O49" s="41" t="s">
        <v>23</v>
      </c>
      <c r="P49" s="41" t="s">
        <v>60</v>
      </c>
    </row>
    <row r="50" spans="1:16" ht="67.5">
      <c r="A50" s="36">
        <v>43</v>
      </c>
      <c r="B50" s="36">
        <v>3012</v>
      </c>
      <c r="C50" s="41" t="s">
        <v>138</v>
      </c>
      <c r="D50" s="38">
        <v>42605</v>
      </c>
      <c r="E50" s="37" t="s">
        <v>21</v>
      </c>
      <c r="F50" s="41" t="s">
        <v>139</v>
      </c>
      <c r="G50" s="39">
        <v>48507</v>
      </c>
      <c r="H50" s="36">
        <v>351</v>
      </c>
      <c r="I50" s="41">
        <v>2802</v>
      </c>
      <c r="J50" s="57">
        <f>+G50</f>
        <v>48507</v>
      </c>
      <c r="K50" s="54">
        <f t="shared" si="0"/>
        <v>0</v>
      </c>
      <c r="L50" s="36"/>
      <c r="M50" s="40">
        <v>42607</v>
      </c>
      <c r="N50" s="40">
        <v>42618</v>
      </c>
      <c r="O50" s="41" t="s">
        <v>23</v>
      </c>
      <c r="P50" s="41" t="s">
        <v>94</v>
      </c>
    </row>
    <row r="51" spans="1:16" ht="81">
      <c r="A51" s="36">
        <v>44</v>
      </c>
      <c r="B51" s="36">
        <v>2900</v>
      </c>
      <c r="C51" s="41" t="s">
        <v>140</v>
      </c>
      <c r="D51" s="38">
        <v>42620</v>
      </c>
      <c r="E51" s="41" t="s">
        <v>123</v>
      </c>
      <c r="F51" s="41" t="s">
        <v>141</v>
      </c>
      <c r="G51" s="39">
        <v>10614</v>
      </c>
      <c r="H51" s="36">
        <v>248</v>
      </c>
      <c r="I51" s="36">
        <v>2580</v>
      </c>
      <c r="J51" s="57">
        <f>+G51</f>
        <v>10614</v>
      </c>
      <c r="K51" s="54">
        <f t="shared" si="0"/>
        <v>0</v>
      </c>
      <c r="L51" s="36"/>
      <c r="M51" s="40">
        <v>42614</v>
      </c>
      <c r="N51" s="40">
        <v>42643</v>
      </c>
      <c r="O51" s="41" t="s">
        <v>23</v>
      </c>
      <c r="P51" s="37" t="s">
        <v>94</v>
      </c>
    </row>
    <row r="52" spans="1:16" ht="69" customHeight="1">
      <c r="A52" s="36">
        <v>45</v>
      </c>
      <c r="B52" s="36"/>
      <c r="C52" s="41" t="s">
        <v>142</v>
      </c>
      <c r="D52" s="38">
        <v>42618</v>
      </c>
      <c r="E52" s="41" t="s">
        <v>77</v>
      </c>
      <c r="F52" s="41" t="s">
        <v>143</v>
      </c>
      <c r="G52" s="39">
        <v>18560</v>
      </c>
      <c r="H52" s="36">
        <v>351</v>
      </c>
      <c r="I52" s="41"/>
      <c r="J52" s="43"/>
      <c r="K52" s="54">
        <f t="shared" si="0"/>
        <v>18560</v>
      </c>
      <c r="L52" s="36"/>
      <c r="M52" s="40">
        <v>42618</v>
      </c>
      <c r="N52" s="40">
        <v>42643</v>
      </c>
      <c r="O52" s="41" t="s">
        <v>23</v>
      </c>
      <c r="P52" s="41" t="s">
        <v>60</v>
      </c>
    </row>
    <row r="53" spans="1:16" ht="67.5">
      <c r="A53" s="36">
        <v>46</v>
      </c>
      <c r="B53" s="36"/>
      <c r="C53" s="42" t="s">
        <v>144</v>
      </c>
      <c r="D53" s="48">
        <v>42626</v>
      </c>
      <c r="E53" s="42" t="s">
        <v>145</v>
      </c>
      <c r="F53" s="42" t="s">
        <v>146</v>
      </c>
      <c r="G53" s="49" t="s">
        <v>147</v>
      </c>
      <c r="H53" s="36">
        <v>359</v>
      </c>
      <c r="I53" s="36"/>
      <c r="J53" s="57" t="str">
        <f>+G53</f>
        <v>CANCELADA</v>
      </c>
      <c r="K53" s="54"/>
      <c r="L53" s="36"/>
      <c r="M53" s="40">
        <v>42628</v>
      </c>
      <c r="N53" s="40">
        <v>42636</v>
      </c>
      <c r="O53" s="41" t="s">
        <v>23</v>
      </c>
      <c r="P53" s="37" t="s">
        <v>94</v>
      </c>
    </row>
    <row r="54" spans="1:16" ht="67.5">
      <c r="A54" s="36">
        <v>47</v>
      </c>
      <c r="B54" s="52"/>
      <c r="C54" s="41" t="s">
        <v>148</v>
      </c>
      <c r="D54" s="38">
        <v>42626</v>
      </c>
      <c r="E54" s="41" t="s">
        <v>117</v>
      </c>
      <c r="F54" s="41" t="s">
        <v>149</v>
      </c>
      <c r="G54" s="39">
        <v>36467.5</v>
      </c>
      <c r="H54" s="36">
        <v>357</v>
      </c>
      <c r="I54" s="41"/>
      <c r="J54" s="41"/>
      <c r="K54" s="54">
        <f t="shared" si="0"/>
        <v>36467.5</v>
      </c>
      <c r="L54" s="41"/>
      <c r="M54" s="40">
        <v>42627</v>
      </c>
      <c r="N54" s="40">
        <v>42648</v>
      </c>
      <c r="O54" s="41" t="s">
        <v>23</v>
      </c>
      <c r="P54" s="41" t="s">
        <v>35</v>
      </c>
    </row>
    <row r="55" spans="1:16" ht="46.5" customHeight="1">
      <c r="A55" s="36">
        <v>48</v>
      </c>
      <c r="B55" s="52">
        <v>3032</v>
      </c>
      <c r="C55" s="41" t="s">
        <v>150</v>
      </c>
      <c r="D55" s="41"/>
      <c r="E55" s="41" t="s">
        <v>117</v>
      </c>
      <c r="F55" s="41" t="s">
        <v>151</v>
      </c>
      <c r="G55" s="39">
        <v>44169.21</v>
      </c>
      <c r="H55" s="58">
        <v>351</v>
      </c>
      <c r="I55" s="41">
        <v>2870</v>
      </c>
      <c r="J55" s="57">
        <f>+G55</f>
        <v>44169.21</v>
      </c>
      <c r="K55" s="54">
        <f t="shared" si="0"/>
        <v>0</v>
      </c>
      <c r="L55" s="41"/>
      <c r="M55" s="40">
        <v>42626</v>
      </c>
      <c r="N55" s="40">
        <v>42636</v>
      </c>
      <c r="O55" s="41" t="s">
        <v>23</v>
      </c>
      <c r="P55" s="41" t="s">
        <v>35</v>
      </c>
    </row>
    <row r="56" spans="1:16" ht="46.5" customHeight="1">
      <c r="A56" s="36">
        <v>49</v>
      </c>
      <c r="B56" s="36">
        <v>3033</v>
      </c>
      <c r="C56" s="59" t="s">
        <v>152</v>
      </c>
      <c r="D56" s="60">
        <v>42641</v>
      </c>
      <c r="E56" s="61" t="s">
        <v>153</v>
      </c>
      <c r="F56" s="59" t="s">
        <v>154</v>
      </c>
      <c r="G56" s="39">
        <v>76558.929999999993</v>
      </c>
      <c r="H56" s="36">
        <v>351</v>
      </c>
      <c r="I56" s="41">
        <v>3165</v>
      </c>
      <c r="J56" s="57">
        <f>+G56</f>
        <v>76558.929999999993</v>
      </c>
      <c r="K56" s="54">
        <f t="shared" si="0"/>
        <v>0</v>
      </c>
      <c r="L56" s="36"/>
      <c r="M56" s="40">
        <v>42646</v>
      </c>
      <c r="N56" s="40">
        <v>42665</v>
      </c>
      <c r="O56" s="41" t="s">
        <v>23</v>
      </c>
      <c r="P56" s="37" t="s">
        <v>94</v>
      </c>
    </row>
    <row r="57" spans="1:16" ht="39" customHeight="1">
      <c r="A57" s="36">
        <v>50</v>
      </c>
      <c r="B57" s="36"/>
      <c r="C57" s="41" t="s">
        <v>155</v>
      </c>
      <c r="D57" s="38">
        <v>42660</v>
      </c>
      <c r="E57" s="37" t="s">
        <v>156</v>
      </c>
      <c r="F57" s="41" t="s">
        <v>157</v>
      </c>
      <c r="G57" s="39">
        <v>9816</v>
      </c>
      <c r="H57" s="36">
        <v>248</v>
      </c>
      <c r="I57" s="41"/>
      <c r="J57" s="41"/>
      <c r="K57" s="54">
        <f t="shared" si="0"/>
        <v>9816</v>
      </c>
      <c r="L57" s="36"/>
      <c r="M57" s="40">
        <v>42663</v>
      </c>
      <c r="N57" s="40">
        <v>42674</v>
      </c>
      <c r="O57" s="41" t="s">
        <v>23</v>
      </c>
      <c r="P57" s="41" t="s">
        <v>158</v>
      </c>
    </row>
    <row r="58" spans="1:16" ht="36.75" customHeight="1">
      <c r="A58" s="36">
        <v>51</v>
      </c>
      <c r="B58" s="36">
        <v>3310</v>
      </c>
      <c r="C58" s="41" t="s">
        <v>159</v>
      </c>
      <c r="D58" s="38">
        <v>42660</v>
      </c>
      <c r="E58" s="37" t="s">
        <v>21</v>
      </c>
      <c r="F58" s="41" t="s">
        <v>160</v>
      </c>
      <c r="G58" s="39">
        <v>14373.56</v>
      </c>
      <c r="H58" s="36">
        <v>351</v>
      </c>
      <c r="I58" s="41">
        <v>2872</v>
      </c>
      <c r="J58" s="57">
        <f>+G58</f>
        <v>14373.56</v>
      </c>
      <c r="K58" s="54">
        <f t="shared" si="0"/>
        <v>0</v>
      </c>
      <c r="L58" s="36"/>
      <c r="M58" s="41" t="s">
        <v>161</v>
      </c>
      <c r="N58" s="40">
        <v>42691</v>
      </c>
      <c r="O58" s="41" t="s">
        <v>23</v>
      </c>
      <c r="P58" s="37" t="s">
        <v>94</v>
      </c>
    </row>
    <row r="59" spans="1:16" ht="52.5" customHeight="1">
      <c r="A59" s="36">
        <v>52</v>
      </c>
      <c r="B59" s="36">
        <v>3325</v>
      </c>
      <c r="C59" s="41" t="s">
        <v>162</v>
      </c>
      <c r="D59" s="38">
        <v>42663</v>
      </c>
      <c r="E59" s="37" t="s">
        <v>163</v>
      </c>
      <c r="F59" s="41" t="s">
        <v>164</v>
      </c>
      <c r="G59" s="39">
        <v>5626</v>
      </c>
      <c r="H59" s="36">
        <v>359</v>
      </c>
      <c r="I59" s="36">
        <v>2869</v>
      </c>
      <c r="J59" s="57">
        <f>+G59</f>
        <v>5626</v>
      </c>
      <c r="K59" s="54">
        <f t="shared" si="0"/>
        <v>0</v>
      </c>
      <c r="L59" s="36"/>
      <c r="M59" s="40">
        <v>42668</v>
      </c>
      <c r="N59" s="40">
        <v>42716</v>
      </c>
      <c r="O59" s="41" t="s">
        <v>23</v>
      </c>
      <c r="P59" s="41" t="s">
        <v>35</v>
      </c>
    </row>
    <row r="60" spans="1:16" ht="40.5">
      <c r="A60" s="36">
        <v>53</v>
      </c>
      <c r="B60" s="36">
        <v>3313</v>
      </c>
      <c r="C60" s="42" t="s">
        <v>165</v>
      </c>
      <c r="D60" s="38">
        <v>42664</v>
      </c>
      <c r="E60" s="47" t="s">
        <v>166</v>
      </c>
      <c r="F60" s="42" t="s">
        <v>167</v>
      </c>
      <c r="G60" s="49">
        <v>12374.77</v>
      </c>
      <c r="H60" s="36">
        <v>351</v>
      </c>
      <c r="I60" s="42">
        <v>2871</v>
      </c>
      <c r="J60" s="57">
        <f>+G60</f>
        <v>12374.77</v>
      </c>
      <c r="K60" s="54">
        <f t="shared" si="0"/>
        <v>0</v>
      </c>
      <c r="L60" s="36"/>
      <c r="M60" s="40">
        <v>42664</v>
      </c>
      <c r="N60" s="40">
        <v>42672</v>
      </c>
      <c r="O60" s="41" t="s">
        <v>23</v>
      </c>
      <c r="P60" s="41" t="s">
        <v>158</v>
      </c>
    </row>
    <row r="61" spans="1:16" ht="45.75" customHeight="1">
      <c r="A61" s="36">
        <v>54</v>
      </c>
      <c r="B61" s="36">
        <v>3316</v>
      </c>
      <c r="C61" s="41" t="s">
        <v>168</v>
      </c>
      <c r="D61" s="38">
        <v>42667</v>
      </c>
      <c r="E61" s="37" t="s">
        <v>169</v>
      </c>
      <c r="F61" s="41" t="s">
        <v>170</v>
      </c>
      <c r="G61" s="57">
        <v>14732</v>
      </c>
      <c r="H61" s="36">
        <v>351</v>
      </c>
      <c r="I61" s="36">
        <v>3329</v>
      </c>
      <c r="J61" s="57">
        <f>+G61</f>
        <v>14732</v>
      </c>
      <c r="K61" s="54">
        <f t="shared" si="0"/>
        <v>0</v>
      </c>
      <c r="L61" s="36"/>
      <c r="M61" s="53">
        <v>42667</v>
      </c>
      <c r="N61" s="53">
        <v>42679</v>
      </c>
      <c r="O61" s="41" t="s">
        <v>23</v>
      </c>
      <c r="P61" s="37" t="s">
        <v>94</v>
      </c>
    </row>
    <row r="62" spans="1:16" ht="57.75" customHeight="1">
      <c r="A62" s="36">
        <v>55</v>
      </c>
      <c r="B62" s="36">
        <v>3029</v>
      </c>
      <c r="C62" s="62" t="s">
        <v>171</v>
      </c>
      <c r="D62" s="63">
        <v>42678</v>
      </c>
      <c r="E62" s="64" t="s">
        <v>172</v>
      </c>
      <c r="F62" s="62" t="s">
        <v>173</v>
      </c>
      <c r="G62" s="57">
        <v>20000</v>
      </c>
      <c r="H62" s="36">
        <v>351</v>
      </c>
      <c r="I62" s="36">
        <v>3306</v>
      </c>
      <c r="J62" s="57">
        <v>13650</v>
      </c>
      <c r="K62" s="54"/>
      <c r="L62" s="43">
        <v>6350</v>
      </c>
      <c r="M62" s="53">
        <v>42678</v>
      </c>
      <c r="N62" s="53">
        <v>42685</v>
      </c>
      <c r="O62" s="41" t="s">
        <v>23</v>
      </c>
      <c r="P62" s="37" t="s">
        <v>94</v>
      </c>
    </row>
    <row r="63" spans="1:16" ht="54.75" customHeight="1">
      <c r="A63" s="36">
        <v>56</v>
      </c>
      <c r="B63" s="36">
        <v>3548</v>
      </c>
      <c r="C63" s="41" t="s">
        <v>174</v>
      </c>
      <c r="D63" s="38">
        <v>42678</v>
      </c>
      <c r="E63" s="41" t="s">
        <v>33</v>
      </c>
      <c r="F63" s="41" t="s">
        <v>175</v>
      </c>
      <c r="G63" s="39">
        <v>25000</v>
      </c>
      <c r="H63" s="36">
        <v>292</v>
      </c>
      <c r="I63" s="36">
        <v>3301</v>
      </c>
      <c r="J63" s="43"/>
      <c r="K63" s="54">
        <f t="shared" si="0"/>
        <v>25000</v>
      </c>
      <c r="L63" s="36"/>
      <c r="M63" s="53">
        <v>42678</v>
      </c>
      <c r="N63" s="53">
        <v>42708</v>
      </c>
      <c r="O63" s="41" t="s">
        <v>23</v>
      </c>
      <c r="P63" s="41" t="s">
        <v>35</v>
      </c>
    </row>
    <row r="64" spans="1:16" ht="36.75" customHeight="1">
      <c r="A64" s="36">
        <v>57</v>
      </c>
      <c r="B64" s="36">
        <v>3283</v>
      </c>
      <c r="C64" s="41" t="s">
        <v>176</v>
      </c>
      <c r="D64" s="38">
        <v>42691</v>
      </c>
      <c r="E64" s="41" t="s">
        <v>101</v>
      </c>
      <c r="F64" s="41" t="s">
        <v>177</v>
      </c>
      <c r="G64" s="39">
        <v>25000</v>
      </c>
      <c r="H64" s="36">
        <v>352</v>
      </c>
      <c r="I64" s="36" t="s">
        <v>178</v>
      </c>
      <c r="J64" s="43"/>
      <c r="K64" s="54">
        <f t="shared" si="0"/>
        <v>25000</v>
      </c>
      <c r="L64" s="36"/>
      <c r="M64" s="53">
        <v>42691</v>
      </c>
      <c r="N64" s="53" t="s">
        <v>179</v>
      </c>
      <c r="O64" s="41" t="s">
        <v>180</v>
      </c>
      <c r="P64" s="41" t="s">
        <v>158</v>
      </c>
    </row>
    <row r="65" spans="1:16" ht="45.75" customHeight="1">
      <c r="A65" s="36">
        <v>58</v>
      </c>
      <c r="B65" s="36">
        <v>3258</v>
      </c>
      <c r="C65" s="41" t="s">
        <v>181</v>
      </c>
      <c r="D65" s="38">
        <f>+D64</f>
        <v>42691</v>
      </c>
      <c r="E65" s="37" t="s">
        <v>169</v>
      </c>
      <c r="F65" s="41" t="s">
        <v>182</v>
      </c>
      <c r="G65" s="57">
        <v>34468.239999999998</v>
      </c>
      <c r="H65" s="36">
        <v>215</v>
      </c>
      <c r="I65" s="36">
        <v>3285</v>
      </c>
      <c r="J65" s="57">
        <f>+G65</f>
        <v>34468.239999999998</v>
      </c>
      <c r="K65" s="54">
        <f t="shared" si="0"/>
        <v>0</v>
      </c>
      <c r="L65" s="36"/>
      <c r="M65" s="53">
        <f>+M64</f>
        <v>42691</v>
      </c>
      <c r="N65" s="53">
        <v>42710</v>
      </c>
      <c r="O65" s="41" t="s">
        <v>23</v>
      </c>
      <c r="P65" s="37" t="s">
        <v>94</v>
      </c>
    </row>
    <row r="66" spans="1:16" ht="39.75" customHeight="1">
      <c r="A66" s="36">
        <v>59</v>
      </c>
      <c r="B66" s="36">
        <v>3626</v>
      </c>
      <c r="C66" s="37" t="s">
        <v>183</v>
      </c>
      <c r="D66" s="38">
        <f>+D65</f>
        <v>42691</v>
      </c>
      <c r="E66" s="37" t="s">
        <v>21</v>
      </c>
      <c r="F66" s="41" t="s">
        <v>184</v>
      </c>
      <c r="G66" s="39">
        <v>10100</v>
      </c>
      <c r="H66" s="36">
        <v>245</v>
      </c>
      <c r="I66" s="36">
        <v>3299</v>
      </c>
      <c r="J66" s="43"/>
      <c r="K66" s="54">
        <f t="shared" si="0"/>
        <v>10100</v>
      </c>
      <c r="L66" s="36"/>
      <c r="M66" s="53">
        <f>+M65</f>
        <v>42691</v>
      </c>
      <c r="N66" s="53">
        <v>42714</v>
      </c>
      <c r="O66" s="41" t="s">
        <v>23</v>
      </c>
      <c r="P66" s="37" t="s">
        <v>94</v>
      </c>
    </row>
    <row r="67" spans="1:16" ht="66" customHeight="1">
      <c r="A67" s="36">
        <v>60</v>
      </c>
      <c r="B67" s="36" t="s">
        <v>185</v>
      </c>
      <c r="C67" s="41" t="s">
        <v>186</v>
      </c>
      <c r="D67" s="38">
        <f>+D66</f>
        <v>42691</v>
      </c>
      <c r="E67" s="37" t="s">
        <v>172</v>
      </c>
      <c r="F67" s="41" t="s">
        <v>187</v>
      </c>
      <c r="G67" s="57">
        <v>54758.95</v>
      </c>
      <c r="H67" s="36"/>
      <c r="I67" s="36" t="s">
        <v>188</v>
      </c>
      <c r="J67" s="57">
        <f>+G67</f>
        <v>54758.95</v>
      </c>
      <c r="K67" s="54">
        <f t="shared" si="0"/>
        <v>0</v>
      </c>
      <c r="L67" s="36"/>
      <c r="M67" s="53">
        <v>42685</v>
      </c>
      <c r="N67" s="53">
        <v>42689</v>
      </c>
      <c r="O67" s="41" t="s">
        <v>23</v>
      </c>
      <c r="P67" s="37" t="s">
        <v>94</v>
      </c>
    </row>
    <row r="68" spans="1:16" ht="45.75" customHeight="1">
      <c r="A68" s="36">
        <v>61</v>
      </c>
      <c r="B68" s="36" t="s">
        <v>188</v>
      </c>
      <c r="C68" s="41" t="s">
        <v>189</v>
      </c>
      <c r="D68" s="38">
        <f>+D67</f>
        <v>42691</v>
      </c>
      <c r="E68" s="37" t="s">
        <v>190</v>
      </c>
      <c r="F68" s="41" t="s">
        <v>191</v>
      </c>
      <c r="G68" s="39">
        <v>55000</v>
      </c>
      <c r="H68" s="36"/>
      <c r="I68" s="41" t="s">
        <v>192</v>
      </c>
      <c r="J68" s="43"/>
      <c r="K68" s="54">
        <f t="shared" si="0"/>
        <v>55000</v>
      </c>
      <c r="L68" s="36"/>
      <c r="M68" s="41" t="s">
        <v>193</v>
      </c>
      <c r="N68" s="53">
        <v>42694</v>
      </c>
      <c r="O68" s="41" t="s">
        <v>23</v>
      </c>
      <c r="P68" s="37" t="s">
        <v>94</v>
      </c>
    </row>
    <row r="69" spans="1:16" ht="36.75" customHeight="1">
      <c r="A69" s="44"/>
      <c r="B69" s="44"/>
      <c r="C69" s="44"/>
      <c r="D69" s="44"/>
      <c r="E69" s="44"/>
      <c r="F69" s="65" t="s">
        <v>194</v>
      </c>
      <c r="G69" s="66">
        <f>SUM(G8:G68)</f>
        <v>2814787.5100000016</v>
      </c>
      <c r="H69" s="66"/>
      <c r="I69" s="66"/>
      <c r="J69" s="66">
        <f t="shared" ref="J69:L69" si="1">SUM(J8:J68)</f>
        <v>2314780.120000001</v>
      </c>
      <c r="K69" s="66">
        <f t="shared" si="1"/>
        <v>422791.13</v>
      </c>
      <c r="L69" s="66">
        <f t="shared" si="1"/>
        <v>77216.260000000009</v>
      </c>
      <c r="M69" s="44"/>
      <c r="N69" s="44"/>
      <c r="O69" s="45"/>
      <c r="P69" s="44"/>
    </row>
    <row r="70" spans="1:16">
      <c r="C70" s="6"/>
      <c r="D70" s="6"/>
      <c r="E70" s="6"/>
      <c r="F70" s="6"/>
      <c r="G70" s="6"/>
      <c r="H70" s="3"/>
      <c r="I70" s="4"/>
      <c r="J70" s="8"/>
      <c r="K70" s="6"/>
    </row>
    <row r="71" spans="1:16">
      <c r="F71" s="9"/>
      <c r="G71" s="10"/>
    </row>
  </sheetData>
  <mergeCells count="6">
    <mergeCell ref="L6:P6"/>
    <mergeCell ref="A4:P4"/>
    <mergeCell ref="A1:P1"/>
    <mergeCell ref="A2:P2"/>
    <mergeCell ref="A3:P3"/>
    <mergeCell ref="A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OTEI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scisneros</dc:creator>
  <cp:lastModifiedBy>scisneros</cp:lastModifiedBy>
  <dcterms:created xsi:type="dcterms:W3CDTF">2017-01-13T17:15:21Z</dcterms:created>
  <dcterms:modified xsi:type="dcterms:W3CDTF">2017-01-13T17:31:42Z</dcterms:modified>
</cp:coreProperties>
</file>