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'Hoja1'!$A$1:$I$147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<sst xmlns="http://schemas.openxmlformats.org/spreadsheetml/2006/main" count="400" uniqueCount="397">
  <si>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</si>
  <si>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</si>
  <si>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</si>
  <si>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</si>
  <si>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</si>
  <si>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</si>
  <si>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</si>
  <si>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</si>
  <si>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</si>
  <si>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</si>
  <si>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</si>
  <si>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</si>
  <si>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</si>
  <si>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</si>
  <si>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</si>
  <si>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</si>
  <si>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</si>
  <si>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</si>
  <si>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</si>
  <si>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</si>
  <si>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</si>
  <si>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</si>
  <si>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</si>
  <si>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</si>
  <si>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</si>
  <si>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</si>
  <si>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</si>
  <si>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</si>
  <si>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</si>
  <si>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</si>
  <si>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</si>
  <si>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</si>
  <si>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</si>
  <si>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</si>
  <si>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</si>
  <si>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</si>
  <si>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</si>
  <si>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</si>
  <si>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</si>
  <si>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</si>
  <si>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</si>
  <si>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</si>
  <si>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</si>
  <si>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</si>
  <si>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</si>
  <si>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</si>
  <si>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</si>
  <si>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</si>
  <si>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</si>
  <si>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</si>
  <si>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</si>
  <si>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</si>
  <si>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</si>
  <si>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</si>
  <si>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</si>
  <si>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</si>
  <si>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</si>
  <si>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</si>
  <si>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</si>
  <si>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</si>
  <si>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</si>
  <si>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</si>
  <si>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</si>
  <si>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</si>
  <si>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</si>
  <si>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</si>
  <si>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</si>
  <si>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</si>
  <si>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</si>
  <si>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</si>
  <si>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</si>
  <si>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</si>
  <si>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</si>
  <si>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</si>
  <si>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</si>
  <si>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</si>
  <si>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</si>
  <si>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</si>
  <si>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</si>
  <si>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</si>
  <si>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</si>
  <si>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</si>
  <si>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</si>
  <si>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</si>
  <si>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</si>
  <si>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</si>
  <si>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</si>
  <si>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</si>
  <si>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</si>
  <si>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</si>
  <si>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</si>
  <si>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</si>
  <si>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</si>
  <si>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</si>
  <si>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</si>
  <si>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</si>
  <si>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</si>
  <si>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</si>
  <si>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</si>
  <si>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</si>
  <si>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</si>
  <si>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</si>
  <si>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</si>
  <si>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</si>
  <si>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</si>
  <si>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</si>
  <si>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</si>
  <si>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</si>
  <si>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</si>
  <si>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</si>
  <si>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</si>
  <si>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</si>
  <si>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</si>
  <si>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</si>
  <si>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</si>
  <si>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</si>
  <si>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</si>
  <si>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</si>
  <si>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</si>
  <si>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</si>
  <si>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</si>
  <si>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</si>
  <si>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</si>
  <si>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</si>
  <si>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</si>
  <si>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</si>
  <si>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</si>
  <si>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</si>
  <si>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</si>
  <si>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</si>
  <si>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</si>
  <si>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</si>
  <si>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</si>
  <si>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</si>
  <si>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</si>
  <si>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</si>
  <si>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</si>
  <si>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</si>
  <si>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</si>
  <si>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</si>
  <si>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</si>
  <si>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</si>
  <si>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</si>
  <si>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</si>
  <si>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</si>
  <si>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</si>
  <si>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</si>
  <si>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</si>
  <si>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</si>
  <si>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</si>
  <si>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</si>
  <si>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</si>
  <si>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</si>
  <si>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</si>
  <si>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</si>
  <si>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</si>
  <si>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</si>
  <si>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</si>
  <si>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</si>
  <si>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</si>
  <si>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</si>
  <si>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</si>
  <si>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</si>
  <si>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</si>
  <si>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</si>
  <si>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</si>
  <si>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</si>
  <si>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</si>
  <si>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</si>
  <si>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</si>
  <si>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</si>
  <si>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</si>
  <si>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</si>
  <si>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</si>
  <si>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</si>
  <si>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</si>
  <si>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</si>
  <si>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</si>
  <si>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</si>
  <si>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</si>
  <si>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</si>
  <si>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</si>
  <si>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</si>
  <si>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</si>
  <si>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</si>
  <si>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</si>
  <si>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</si>
  <si>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</si>
  <si>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</si>
  <si>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</si>
  <si>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</si>
  <si>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</si>
  <si>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</si>
  <si>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</si>
  <si>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</si>
  <si>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</si>
  <si>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</si>
  <si>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</si>
  <si>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</si>
  <si>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</si>
  <si>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</si>
  <si>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</si>
  <si>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</si>
  <si>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</si>
  <si>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</si>
  <si>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</si>
  <si>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</si>
  <si>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</si>
  <si>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</si>
  <si>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</si>
  <si>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</si>
  <si>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</si>
  <si>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</si>
  <si>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</si>
  <si>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</si>
  <si>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</si>
  <si>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</si>
  <si>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</si>
  <si>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</si>
  <si>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</si>
  <si>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</si>
  <si>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</si>
  <si>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</si>
  <si>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</si>
  <si>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</si>
  <si>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</si>
  <si>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</si>
  <si>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</si>
  <si>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</si>
  <si>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</si>
  <si>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</si>
  <si>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</si>
  <si>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</si>
  <si>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</si>
  <si>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</si>
  <si>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</si>
  <si>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</si>
  <si>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</si>
  <si>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</si>
  <si>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</si>
  <si>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</si>
  <si>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</si>
  <si>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</si>
  <si>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</si>
  <si>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</si>
  <si>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</si>
  <si>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</si>
  <si>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</si>
  <si>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</si>
  <si>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</si>
  <si>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</si>
  <si>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</si>
  <si>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</si>
  <si>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</si>
  <si>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</si>
  <si>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</si>
  <si>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</si>
  <si>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</si>
  <si>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</si>
  <si>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</si>
  <si>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</si>
  <si>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</si>
  <si>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</si>
  <si>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</si>
  <si>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</si>
  <si>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</si>
  <si>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</si>
  <si>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</si>
  <si>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</si>
  <si>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</si>
  <si>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</si>
  <si>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</si>
  <si>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</si>
  <si>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</si>
  <si>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</si>
  <si>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</si>
  <si>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</si>
  <si>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</si>
  <si>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</si>
  <si>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</si>
  <si>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</si>
  <si>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</si>
  <si>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</si>
  <si>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</si>
  <si>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</si>
  <si>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</si>
  <si>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</si>
  <si>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</si>
  <si>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</si>
  <si>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</si>
  <si>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</si>
  <si>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</si>
  <si>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</si>
  <si>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</si>
  <si>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</si>
  <si>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</si>
  <si>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</si>
  <si>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</si>
  <si>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</si>
  <si>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</si>
  <si>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</si>
  <si>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</si>
  <si>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</si>
  <si>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</si>
  <si>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</si>
  <si>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</si>
  <si>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</si>
  <si>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</si>
  <si>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</si>
  <si>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</si>
  <si>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</si>
  <si>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</si>
  <si>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</si>
  <si>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</si>
  <si>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</si>
  <si>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</si>
  <si>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</si>
  <si>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</si>
  <si>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</si>
  <si>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</si>
  <si>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</si>
  <si>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</si>
  <si>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</si>
  <si>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</si>
  <si>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</si>
  <si>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</si>
  <si>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</si>
  <si>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</si>
  <si>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</si>
  <si>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</si>
  <si>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</si>
  <si>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</si>
  <si>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</si>
  <si>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</si>
  <si>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</si>
  <si>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</si>
  <si>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</si>
  <si>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</si>
  <si>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</si>
  <si>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</si>
  <si>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</si>
  <si>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</si>
  <si>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</si>
  <si>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</si>
  <si>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</si>
  <si>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</si>
  <si>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</si>
  <si>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</si>
  <si>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</si>
  <si>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</si>
  <si>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</si>
  <si>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</si>
  <si>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</si>
  <si>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</si>
  <si>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</si>
  <si>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</si>
  <si>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</si>
  <si>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</si>
  <si>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</si>
  <si>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</si>
  <si>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</si>
  <si>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</si>
  <si>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</si>
  <si>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</si>
  <si>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</si>
  <si>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</si>
  <si>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</si>
  <si>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</si>
  <si>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</si>
  <si>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</si>
  <si>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</si>
  <si>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</si>
  <si>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</si>
  <si>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</si>
  <si>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</si>
  <si>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</si>
  <si>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</si>
  <si>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</si>
  <si>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</si>
  <si>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</si>
  <si>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</si>
  <si>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</si>
  <si>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</si>
  <si>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</si>
  <si>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</si>
  <si>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</si>
  <si>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</si>
  <si>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</si>
  <si>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</si>
  <si>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</si>
  <si>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ZAPOPAN</t>
  </si>
  <si>
    <t>AL 31 DE DICIEMBRE DE 2016</t>
  </si>
  <si>
    <t>LIC. JESUS PABLO LEMUS NAVARRO</t>
  </si>
  <si>
    <t>MTRO. LUIS GARCÍA SOTELO</t>
  </si>
  <si>
    <t>Presidente Municipal</t>
  </si>
  <si>
    <t>Tesorero Municipal</t>
  </si>
  <si>
    <t>ASEJ2016-13-27-03-2017-1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</si>
</sst>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sz val="28"/>
      <color theme="1"/>
      <name val="C39HrP24DhTt"/>
      <family val="0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/>
    </xf>
    <xf numFmtId="0" fontId="43" fillId="34" borderId="1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6" fillId="0" borderId="14" xfId="0" applyFont="1" applyBorder="1" applyAlignment="1">
      <alignment/>
    </xf>
    <xf numFmtId="0" fontId="44" fillId="34" borderId="15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5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4" fillId="34" borderId="19" xfId="0" applyFont="1" applyFill="1" applyBorder="1" applyAlignment="1">
      <alignment/>
    </xf>
    <xf numFmtId="164" fontId="43" fillId="34" borderId="11" xfId="0" applyNumberFormat="1" applyFont="1" applyFill="1" applyBorder="1" applyAlignment="1">
      <alignment/>
    </xf>
    <xf numFmtId="164" fontId="43" fillId="0" borderId="0" xfId="0" applyNumberFormat="1" applyFont="1" applyFill="1" applyAlignment="1">
      <alignment horizontal="center"/>
    </xf>
    <xf numFmtId="164" fontId="45" fillId="34" borderId="18" xfId="0" applyNumberFormat="1" applyFont="1" applyFill="1" applyBorder="1" applyAlignment="1">
      <alignment horizontal="center"/>
    </xf>
    <xf numFmtId="164" fontId="45" fillId="34" borderId="20" xfId="0" applyNumberFormat="1" applyFont="1" applyFill="1" applyBorder="1" applyAlignment="1">
      <alignment horizontal="center"/>
    </xf>
    <xf numFmtId="164" fontId="44" fillId="0" borderId="0" xfId="0" applyNumberFormat="1" applyFont="1" applyBorder="1" applyAlignment="1">
      <alignment/>
    </xf>
    <xf numFmtId="164" fontId="44" fillId="0" borderId="21" xfId="0" applyNumberFormat="1" applyFont="1" applyBorder="1" applyAlignment="1">
      <alignment/>
    </xf>
    <xf numFmtId="164" fontId="44" fillId="0" borderId="14" xfId="0" applyNumberFormat="1" applyFont="1" applyBorder="1" applyAlignment="1">
      <alignment/>
    </xf>
    <xf numFmtId="164" fontId="44" fillId="0" borderId="22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43" fillId="34" borderId="23" xfId="0" applyNumberFormat="1" applyFont="1" applyFill="1" applyBorder="1" applyAlignment="1">
      <alignment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6" fillId="0" borderId="24" xfId="0" applyNumberFormat="1" applyFont="1" applyBorder="1" applyAlignment="1">
      <alignment/>
    </xf>
    <xf numFmtId="164" fontId="46" fillId="0" borderId="25" xfId="0" applyNumberFormat="1" applyFont="1" applyBorder="1" applyAlignment="1">
      <alignment/>
    </xf>
    <xf numFmtId="164" fontId="45" fillId="0" borderId="18" xfId="0" applyNumberFormat="1" applyFont="1" applyBorder="1" applyAlignment="1">
      <alignment/>
    </xf>
    <xf numFmtId="164" fontId="45" fillId="0" borderId="20" xfId="0" applyNumberFormat="1" applyFont="1" applyBorder="1" applyAlignment="1">
      <alignment/>
    </xf>
    <xf numFmtId="0" fontId="44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42" fontId="43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3" fillId="0" borderId="0" xfId="0" applyFont="1" applyBorder="1" applyAlignment="1">
      <alignment horizontal="center"/>
    </xf>
    <xf numFmtId="42" fontId="48" fillId="0" borderId="0" xfId="0" applyNumberFormat="1" applyFont="1" applyAlignment="1">
      <alignment horizontal="center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3" fillId="34" borderId="21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43" fillId="34" borderId="22" xfId="0" applyFont="1" applyFill="1" applyBorder="1" applyAlignment="1">
      <alignment horizontal="center"/>
    </xf>
    <xf numFmtId="42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3019425</xdr:colOff>
      <xdr:row>134</xdr:row>
      <xdr:rowOff>180975</xdr:rowOff>
    </xdr:from>
    <xdr:to>
      <xdr:col>8</xdr:col>
      <xdr:colOff>895350</xdr:colOff>
      <xdr:row>134</xdr:row>
      <xdr:rowOff>180975</xdr:rowOff>
    </xdr:to>
    <xdr:sp>
      <xdr:nvSpPr>
        <xdr:cNvPr id="1" name="1 Conector recto"/>
        <xdr:cNvSpPr>
          <a:spLocks/>
        </xdr:cNvSpPr>
      </xdr:nvSpPr>
      <xdr:spPr>
        <a:xfrm>
          <a:off x="10610850" y="2029777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847725</xdr:colOff>
      <xdr:row>135</xdr:row>
      <xdr:rowOff>0</xdr:rowOff>
    </xdr:from>
    <xdr:to>
      <xdr:col>1</xdr:col>
      <xdr:colOff>3667125</xdr:colOff>
      <xdr:row>135</xdr:row>
      <xdr:rowOff>0</xdr:rowOff>
    </xdr:to>
    <xdr:sp>
      <xdr:nvSpPr>
        <xdr:cNvPr id="2" name="7 Conector recto"/>
        <xdr:cNvSpPr>
          <a:spLocks/>
        </xdr:cNvSpPr>
      </xdr:nvSpPr>
      <xdr:spPr>
        <a:xfrm>
          <a:off x="1314450" y="203073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tabSelected="1" zoomScalePageLayoutView="0" workbookViewId="0" topLeftCell="A121">
      <selection activeCell="C141" sqref="C141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5.7109375" style="30" bestFit="1" customWidth="1"/>
    <col min="5" max="5" width="0.71875" style="2" customWidth="1"/>
    <col min="6" max="6" width="7.140625" style="2" customWidth="1"/>
    <col min="7" max="7" width="57.8515625" style="2" customWidth="1"/>
    <col min="8" max="8" width="20.00390625" style="30" customWidth="1"/>
    <col min="9" max="9" width="15.7109375" style="30" bestFit="1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384</v>
      </c>
      <c r="B2" s="50"/>
      <c r="C2" s="50"/>
      <c r="D2" s="50"/>
      <c r="E2" s="50"/>
      <c r="F2" s="50"/>
      <c r="G2" s="50"/>
      <c r="H2" s="50"/>
      <c r="I2" s="51"/>
    </row>
    <row r="3" spans="1:9" ht="15">
      <c r="A3" s="52" t="s">
        <v>390</v>
      </c>
      <c r="B3" s="53"/>
      <c r="C3" s="53"/>
      <c r="D3" s="53"/>
      <c r="E3" s="53"/>
      <c r="F3" s="53"/>
      <c r="G3" s="53"/>
      <c r="H3" s="53"/>
      <c r="I3" s="54"/>
    </row>
    <row r="4" spans="1:9" ht="15">
      <c r="A4" s="55" t="s">
        <v>391</v>
      </c>
      <c r="B4" s="56"/>
      <c r="C4" s="56"/>
      <c r="D4" s="56"/>
      <c r="E4" s="56"/>
      <c r="F4" s="56"/>
      <c r="G4" s="56"/>
      <c r="H4" s="56"/>
      <c r="I4" s="57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1265735325.7600002</v>
      </c>
      <c r="D8" s="41">
        <f>SUM(D9:D15)</f>
        <v>676336345.11</v>
      </c>
      <c r="E8" s="17"/>
      <c r="F8" s="9" t="s">
        <v>195</v>
      </c>
      <c r="G8" s="3" t="s">
        <v>196</v>
      </c>
      <c r="H8" s="40">
        <f>SUM(H9:H17)</f>
        <v>416231624.56</v>
      </c>
      <c r="I8" s="41">
        <f>SUM(I9:I17)</f>
        <v>211773606.12</v>
      </c>
    </row>
    <row r="9" spans="1:9" ht="11.25">
      <c r="A9" s="11" t="s">
        <v>4</v>
      </c>
      <c r="B9" s="4" t="s">
        <v>5</v>
      </c>
      <c r="C9" s="26">
        <v>791435.59</v>
      </c>
      <c r="D9" s="27">
        <v>1046200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 ht="11.25">
      <c r="A10" s="11" t="s">
        <v>6</v>
      </c>
      <c r="B10" s="4" t="s">
        <v>7</v>
      </c>
      <c r="C10" s="26">
        <v>688357057.2</v>
      </c>
      <c r="D10" s="27">
        <v>467223624.12</v>
      </c>
      <c r="E10" s="17"/>
      <c r="F10" s="11" t="s">
        <v>199</v>
      </c>
      <c r="G10" s="4" t="s">
        <v>200</v>
      </c>
      <c r="H10" s="26">
        <v>208536496.17</v>
      </c>
      <c r="I10" s="27">
        <v>113031409.52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113298844.99</v>
      </c>
      <c r="I11" s="27">
        <v>28619420.67</v>
      </c>
    </row>
    <row r="12" spans="1:9" ht="11.25">
      <c r="A12" s="11" t="s">
        <v>10</v>
      </c>
      <c r="B12" s="4" t="s">
        <v>11</v>
      </c>
      <c r="C12" s="26">
        <v>150567390.25</v>
      </c>
      <c r="D12" s="27">
        <v>89421003.64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426019442.72</v>
      </c>
      <c r="D13" s="27">
        <v>118630517.35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15000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79433939.33</v>
      </c>
      <c r="I15" s="27">
        <v>66567473.27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2367240.91</v>
      </c>
      <c r="I16" s="27">
        <v>1281013.19</v>
      </c>
    </row>
    <row r="17" spans="1:9" ht="11.25">
      <c r="A17" s="9" t="s">
        <v>18</v>
      </c>
      <c r="B17" s="3" t="s">
        <v>19</v>
      </c>
      <c r="C17" s="40">
        <f>SUM(C18:C24)</f>
        <v>25284066.369999997</v>
      </c>
      <c r="D17" s="41">
        <f>SUM(D18:D24)</f>
        <v>97214690.4</v>
      </c>
      <c r="E17" s="17"/>
      <c r="F17" s="11" t="s">
        <v>213</v>
      </c>
      <c r="G17" s="4" t="s">
        <v>214</v>
      </c>
      <c r="H17" s="26">
        <v>12595103.16</v>
      </c>
      <c r="I17" s="27">
        <v>2274289.47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6101170.85</v>
      </c>
      <c r="D19" s="27">
        <v>6335702.17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18543585.24</v>
      </c>
      <c r="D20" s="27">
        <v>90878988.23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539310.28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100000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99543.45</v>
      </c>
      <c r="D26" s="41">
        <f>SUM(D27:D31)</f>
        <v>99543.45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99543.45</v>
      </c>
      <c r="D27" s="27">
        <v>99543.45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56036669.01</v>
      </c>
      <c r="I33" s="41">
        <f>SUM(I34:I36)</f>
        <v>56048410.17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56036669.01</v>
      </c>
      <c r="I36" s="27">
        <v>56048410.17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152207253.45</v>
      </c>
      <c r="I38" s="41">
        <f>SUM(I39:I44)</f>
        <v>106551592.06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129461308.89</v>
      </c>
      <c r="D40" s="41">
        <f>D41</f>
        <v>8179368.12</v>
      </c>
      <c r="E40" s="17"/>
      <c r="F40" s="11" t="s">
        <v>249</v>
      </c>
      <c r="G40" s="4" t="s">
        <v>250</v>
      </c>
      <c r="H40" s="26">
        <v>5897579.28</v>
      </c>
      <c r="I40" s="27">
        <v>24044395.93</v>
      </c>
    </row>
    <row r="41" spans="1:9" ht="11.25">
      <c r="A41" s="11" t="s">
        <v>60</v>
      </c>
      <c r="B41" s="4" t="s">
        <v>61</v>
      </c>
      <c r="C41" s="26">
        <v>129461308.89</v>
      </c>
      <c r="D41" s="27">
        <v>8179368.12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146309674.17</v>
      </c>
      <c r="I43" s="27">
        <v>82507196.13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202382025.17000002</v>
      </c>
      <c r="I51" s="41">
        <f>SUM(I52:I54)</f>
        <v>-36455238.41</v>
      </c>
    </row>
    <row r="52" spans="1:9" ht="11.25">
      <c r="A52" s="11"/>
      <c r="B52" s="5" t="s">
        <v>191</v>
      </c>
      <c r="C52" s="34">
        <f>C8+C17+C26+C33+C40+C43+C47</f>
        <v>1420580244.4700003</v>
      </c>
      <c r="D52" s="35">
        <f>D8+D17+D26+D33+D40+D43+D47</f>
        <v>781829947.08</v>
      </c>
      <c r="E52" s="42"/>
      <c r="F52" s="11" t="s">
        <v>269</v>
      </c>
      <c r="G52" s="4" t="s">
        <v>270</v>
      </c>
      <c r="H52" s="26">
        <v>10454117.77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191927907.4</v>
      </c>
      <c r="I54" s="27">
        <v>-36455238.41</v>
      </c>
    </row>
    <row r="55" spans="1:9" ht="11.25">
      <c r="A55" s="9" t="s">
        <v>77</v>
      </c>
      <c r="B55" s="3" t="s">
        <v>78</v>
      </c>
      <c r="C55" s="40">
        <f>SUM(C56:C59)</f>
        <v>156624267.44</v>
      </c>
      <c r="D55" s="41">
        <f>SUM(D56:D59)</f>
        <v>17737348.7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826857572.19</v>
      </c>
      <c r="I56" s="35">
        <f>I8+I19+I24+I29+I33+I38+I46+I51</f>
        <v>337918369.94000006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156624267.44</v>
      </c>
      <c r="D58" s="27">
        <v>17737348.7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3353463.54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3353463.54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4387193051.92</v>
      </c>
      <c r="D68" s="41">
        <f>SUM(D69:D75)</f>
        <v>5558530581.13</v>
      </c>
      <c r="E68" s="17"/>
      <c r="F68" s="9" t="s">
        <v>290</v>
      </c>
      <c r="G68" s="3" t="s">
        <v>291</v>
      </c>
      <c r="H68" s="40">
        <f>SUM(H69:H73)</f>
        <v>1059887530.83</v>
      </c>
      <c r="I68" s="41">
        <f>SUM(I69:I73)</f>
        <v>1104779408.54</v>
      </c>
    </row>
    <row r="69" spans="1:9" ht="11.25">
      <c r="A69" s="11" t="s">
        <v>101</v>
      </c>
      <c r="B69" s="4" t="s">
        <v>102</v>
      </c>
      <c r="C69" s="26">
        <v>3956191862.3</v>
      </c>
      <c r="D69" s="27">
        <v>3954925284.4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9022992.34</v>
      </c>
      <c r="E71" s="17"/>
      <c r="F71" s="11" t="s">
        <v>296</v>
      </c>
      <c r="G71" s="4" t="s">
        <v>297</v>
      </c>
      <c r="H71" s="26">
        <v>1059887530.83</v>
      </c>
      <c r="I71" s="27">
        <v>1104779408.54</v>
      </c>
    </row>
    <row r="72" spans="1:9" ht="11.25">
      <c r="A72" s="11" t="s">
        <v>107</v>
      </c>
      <c r="B72" s="4" t="s">
        <v>108</v>
      </c>
      <c r="C72" s="26">
        <v>0</v>
      </c>
      <c r="D72" s="27">
        <v>0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420700681.62</v>
      </c>
      <c r="D73" s="27">
        <v>1574540537.28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12932302.11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10300508</v>
      </c>
      <c r="D75" s="27">
        <v>7109465</v>
      </c>
      <c r="E75" s="17"/>
      <c r="F75" s="9" t="s">
        <v>302</v>
      </c>
      <c r="G75" s="3" t="s">
        <v>303</v>
      </c>
      <c r="H75" s="40">
        <f>SUM(H76:H78)</f>
        <v>3842154.67</v>
      </c>
      <c r="I75" s="41">
        <f>SUM(I76:I78)</f>
        <v>-16220430.02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1323573301.98</v>
      </c>
      <c r="D77" s="41">
        <f>SUM(D78:D85)</f>
        <v>1449124625.3100002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163005311.78</v>
      </c>
      <c r="D78" s="27">
        <v>259187408.55</v>
      </c>
      <c r="E78" s="17"/>
      <c r="F78" s="11" t="s">
        <v>308</v>
      </c>
      <c r="G78" s="4" t="s">
        <v>309</v>
      </c>
      <c r="H78" s="26">
        <v>3842154.67</v>
      </c>
      <c r="I78" s="27">
        <v>-16220430.02</v>
      </c>
    </row>
    <row r="79" spans="1:9" ht="11.25">
      <c r="A79" s="11" t="s">
        <v>119</v>
      </c>
      <c r="B79" s="4" t="s">
        <v>120</v>
      </c>
      <c r="C79" s="26">
        <v>23586712.53</v>
      </c>
      <c r="D79" s="27">
        <v>20328594.25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1228947.2</v>
      </c>
      <c r="D80" s="27">
        <v>1406763.21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811797688.47</v>
      </c>
      <c r="D81" s="27">
        <v>850836382.37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83381690.82</v>
      </c>
      <c r="D82" s="27">
        <v>96625365.32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239477029.71</v>
      </c>
      <c r="D83" s="27">
        <v>219600928.46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1095921.47</v>
      </c>
      <c r="D85" s="27">
        <v>1139183.15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60517536.25</v>
      </c>
      <c r="D87" s="41">
        <f>SUM(D88:D92)</f>
        <v>136567861.92000002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53012420.63</v>
      </c>
      <c r="D88" s="27">
        <v>127503011.92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7505115.62</v>
      </c>
      <c r="D91" s="27">
        <v>9064850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-81290483.71</v>
      </c>
      <c r="D94" s="41">
        <f>SUM(D95:D99)</f>
        <v>-14164596.1</v>
      </c>
      <c r="E94" s="17"/>
      <c r="F94" s="11"/>
      <c r="G94" s="5" t="s">
        <v>380</v>
      </c>
      <c r="H94" s="34">
        <f>H59+H63+H68+H75+H80+H88</f>
        <v>1063729685.5</v>
      </c>
      <c r="I94" s="35">
        <f>I59+I63+I68+I75+I80+I88</f>
        <v>1088558978.52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1890587257.69</v>
      </c>
      <c r="I96" s="37">
        <f>I56+I94</f>
        <v>1426477348.46</v>
      </c>
    </row>
    <row r="97" spans="1:9" ht="11.25">
      <c r="A97" s="11" t="s">
        <v>151</v>
      </c>
      <c r="B97" s="4" t="s">
        <v>152</v>
      </c>
      <c r="C97" s="26">
        <v>-76196834.86</v>
      </c>
      <c r="D97" s="27">
        <v>-12680081.95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-179018.38</v>
      </c>
      <c r="D98" s="27">
        <v>-54794.1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-4914630.47</v>
      </c>
      <c r="D99" s="27">
        <v>-1429720.05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5379964124.200001</v>
      </c>
      <c r="I104" s="41">
        <f>I105+I106+I107+I112+I116</f>
        <v>6503148419.58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929698854.57</v>
      </c>
      <c r="I105" s="27">
        <v>784643262.66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2656871811.83</v>
      </c>
      <c r="I106" s="27">
        <v>2003363462.56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1793393457.8000002</v>
      </c>
      <c r="I116" s="41">
        <f>SUM(I117:I118)</f>
        <v>3715141694.36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-1466626983.73</v>
      </c>
      <c r="I117" s="27">
        <v>-1466626983.73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3260020441.53</v>
      </c>
      <c r="I118" s="27">
        <v>5181768678.09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5849971137.419999</v>
      </c>
      <c r="D121" s="35">
        <f>D55+D61+D68+D77+D87+D94+D101+D109+D116</f>
        <v>7147795820.96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7270551381.889999</v>
      </c>
      <c r="D123" s="39">
        <f>D52+D121</f>
        <v>7929625768.04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5379964124.200001</v>
      </c>
      <c r="I124" s="35">
        <f>I99+I104+I120</f>
        <v>6503148419.58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7270551381.890001</v>
      </c>
      <c r="I126" s="39">
        <f>I96+I124</f>
        <v>7929625768.04</v>
      </c>
    </row>
    <row r="127" ht="12" thickTop="1"/>
    <row r="136" spans="2:8" ht="15">
      <c r="B136" s="47" t="s">
        <v>392</v>
      </c>
      <c r="F136" s="44"/>
      <c r="H136" s="45" t="s">
        <v>393</v>
      </c>
    </row>
    <row r="137" spans="2:8" ht="15">
      <c r="B137" s="43" t="s">
        <v>394</v>
      </c>
      <c r="F137" s="43"/>
      <c r="H137" s="46" t="s">
        <v>395</v>
      </c>
    </row>
    <row r="138" spans="2:8" ht="15">
      <c r="B138" s="43"/>
      <c r="F138" s="43"/>
      <c r="H138" s="46"/>
    </row>
    <row r="140" spans="1:9" ht="33.75">
      <c r="A140" s="58" t="s">
        <v>396</v>
      </c>
      <c r="B140" s="58"/>
      <c r="C140" s="58"/>
      <c r="D140" s="58"/>
      <c r="E140" s="58"/>
      <c r="F140" s="58"/>
      <c r="G140" s="58"/>
      <c r="H140" s="58"/>
      <c r="I140" s="58"/>
    </row>
    <row r="141" spans="3:7" ht="18.75" customHeight="1">
      <c r="C141" s="48"/>
      <c r="D141" s="48"/>
      <c r="E141" s="48"/>
      <c r="F141" s="48"/>
      <c r="G141" s="48"/>
    </row>
    <row r="142" spans="1:7" ht="14.25" customHeight="1">
      <c r="A142" s="59" t="s">
        <v>387</v>
      </c>
      <c r="C142" s="48"/>
      <c r="D142" s="48"/>
      <c r="E142" s="48"/>
      <c r="F142" s="48"/>
      <c r="G142" s="48"/>
    </row>
    <row r="143" spans="3:7" ht="15" customHeight="1">
      <c r="C143" s="48"/>
      <c r="D143" s="48"/>
      <c r="E143" s="48"/>
      <c r="F143" s="48"/>
      <c r="G143" s="48"/>
    </row>
    <row r="144" spans="3:4" ht="15" customHeight="1">
      <c r="C144" s="2"/>
      <c r="D144" s="2"/>
    </row>
    <row r="145" spans="3:4" ht="11.25" customHeight="1">
      <c r="C145" s="2"/>
      <c r="D145" s="2"/>
    </row>
    <row r="146" spans="3:4" ht="11.25" customHeight="1">
      <c r="C146" s="2"/>
      <c r="D146" s="2"/>
    </row>
    <row r="147" ht="17.25" customHeight="1"/>
  </sheetData>
  <sheetProtection/>
  <mergeCells count="4">
    <mergeCell ref="A2:I2"/>
    <mergeCell ref="A3:I3"/>
    <mergeCell ref="A4:I4"/>
    <mergeCell ref="A140:I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Anielka Yanet Arias Rivera</cp:lastModifiedBy>
  <cp:lastPrinted>2017-03-27T19:49:23Z</cp:lastPrinted>
  <dcterms:created xsi:type="dcterms:W3CDTF">2011-02-09T15:30:30Z</dcterms:created>
  <dcterms:modified xsi:type="dcterms:W3CDTF">2017-03-27T19:49:28Z</dcterms:modified>
  <cp:category/>
  <cp:version/>
  <cp:contentType/>
  <cp:contentStatus/>
</cp:coreProperties>
</file>