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705" yWindow="-15" windowWidth="9510" windowHeight="8655"/>
  </bookViews>
  <sheets>
    <sheet name="CALENDARIO 2017" sheetId="1" r:id="rId1"/>
  </sheets>
  <definedNames>
    <definedName name="_xlnm.Print_Area" localSheetId="0">'CALENDARIO 2017'!$A$1:$N$66</definedName>
    <definedName name="_xlnm.Print_Titles" localSheetId="0">'CALENDARIO 2017'!$1:$9</definedName>
  </definedNames>
  <calcPr calcId="171026"/>
</workbook>
</file>

<file path=xl/calcChain.xml><?xml version="1.0" encoding="utf-8"?>
<calcChain xmlns="http://schemas.openxmlformats.org/spreadsheetml/2006/main">
  <c r="N49" i="1"/>
  <c r="M49"/>
  <c r="L49"/>
  <c r="K49"/>
  <c r="J49"/>
  <c r="I49"/>
  <c r="H49"/>
  <c r="G49"/>
  <c r="F49"/>
  <c r="E49"/>
  <c r="D49"/>
  <c r="C49"/>
  <c r="N45"/>
  <c r="M45"/>
  <c r="L45"/>
  <c r="K45"/>
  <c r="J45"/>
  <c r="I45"/>
  <c r="H45"/>
  <c r="G45"/>
  <c r="F45"/>
  <c r="E45"/>
  <c r="D45"/>
  <c r="C45"/>
  <c r="N30"/>
  <c r="M30"/>
  <c r="L30"/>
  <c r="K30"/>
  <c r="J30"/>
  <c r="I30"/>
  <c r="H30"/>
  <c r="G30"/>
  <c r="F30"/>
  <c r="E30"/>
  <c r="D30"/>
  <c r="C30"/>
  <c r="B49"/>
  <c r="B45"/>
  <c r="B41"/>
  <c r="B37"/>
  <c r="B34"/>
  <c r="B30"/>
  <c r="B27"/>
  <c r="B11"/>
  <c r="C11"/>
  <c r="C27"/>
  <c r="C37"/>
  <c r="C41"/>
  <c r="C10"/>
  <c r="B10"/>
  <c r="D41"/>
  <c r="E41"/>
  <c r="F41"/>
  <c r="G41"/>
  <c r="H41"/>
  <c r="I41"/>
  <c r="J41"/>
  <c r="K41"/>
  <c r="L41"/>
  <c r="M41"/>
  <c r="N41"/>
  <c r="N37"/>
  <c r="M37"/>
  <c r="L37"/>
  <c r="K37"/>
  <c r="J37"/>
  <c r="I37"/>
  <c r="H37"/>
  <c r="G37"/>
  <c r="F37"/>
  <c r="E37"/>
  <c r="D37"/>
  <c r="N27"/>
  <c r="M27"/>
  <c r="L27"/>
  <c r="K27"/>
  <c r="J27"/>
  <c r="I27"/>
  <c r="H27"/>
  <c r="G27"/>
  <c r="F27"/>
  <c r="E27"/>
  <c r="D27"/>
  <c r="N11"/>
  <c r="M11"/>
  <c r="L11"/>
  <c r="K11"/>
  <c r="J11"/>
  <c r="I11"/>
  <c r="H11"/>
  <c r="G11"/>
  <c r="F11"/>
  <c r="E11"/>
  <c r="D11"/>
  <c r="G10"/>
  <c r="K10"/>
  <c r="D10"/>
  <c r="L10"/>
  <c r="E10"/>
  <c r="I10"/>
  <c r="M10"/>
  <c r="H10"/>
  <c r="F10"/>
  <c r="J10"/>
  <c r="N10"/>
</calcChain>
</file>

<file path=xl/sharedStrings.xml><?xml version="1.0" encoding="utf-8"?>
<sst xmlns="http://schemas.openxmlformats.org/spreadsheetml/2006/main" count="68" uniqueCount="66">
  <si>
    <t>Municipio de Zapopan, Jalisco.</t>
  </si>
  <si>
    <t>Calendario de Presupuesto de Ingresos del Ejercicio Fiscal 2017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</si>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</sst>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/>
  </cellStyleXfs>
  <cellXfs count="36">
    <xf numFmtId="0" fontId="0" fillId="0" borderId="0" xfId="0"/>
    <xf numFmtId="0" fontId="2" fillId="0" borderId="2" xfId="0" applyFont="1" applyFill="1" applyBorder="1" applyAlignment="1">
      <alignment horizontal="justify" vertical="top" wrapText="1"/>
    </xf>
    <xf numFmtId="0" fontId="3" fillId="0" borderId="0" xfId="0" applyFont="1" applyFill="1"/>
    <xf numFmtId="43" fontId="4" fillId="0" borderId="1" xfId="1" applyFont="1" applyFill="1" applyBorder="1" applyAlignment="1">
      <alignment horizontal="justify" vertical="top" wrapText="1"/>
    </xf>
    <xf numFmtId="37" fontId="12" fillId="2" borderId="0" xfId="1" applyNumberFormat="1" applyFont="1" applyFill="1" applyBorder="1" applyAlignment="1" applyProtection="1">
      <alignment horizontal="center" vertical="top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7" fillId="5" borderId="0" xfId="0" applyFont="1" applyFill="1" applyProtection="1"/>
    <xf numFmtId="0" fontId="6" fillId="5" borderId="0" xfId="0" applyFont="1" applyFill="1"/>
    <xf numFmtId="0" fontId="0" fillId="5" borderId="0" xfId="0" applyFill="1"/>
    <xf numFmtId="0" fontId="6" fillId="5" borderId="0" xfId="0" applyFont="1" applyFill="1" applyBorder="1"/>
    <xf numFmtId="0" fontId="7" fillId="5" borderId="0" xfId="0" applyFont="1" applyFill="1" applyBorder="1"/>
    <xf numFmtId="0" fontId="10" fillId="5" borderId="0" xfId="19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49" fontId="13" fillId="5" borderId="0" xfId="0" applyNumberFormat="1" applyFont="1" applyFill="1" applyBorder="1" applyAlignment="1">
      <alignment horizontal="center"/>
    </xf>
    <xf numFmtId="37" fontId="12" fillId="5" borderId="0" xfId="1" applyNumberFormat="1" applyFont="1" applyFill="1" applyBorder="1" applyAlignment="1" applyProtection="1">
      <alignment horizontal="center" vertical="top"/>
    </xf>
    <xf numFmtId="0" fontId="3" fillId="5" borderId="0" xfId="0" applyFont="1" applyFill="1"/>
    <xf numFmtId="43" fontId="3" fillId="5" borderId="0" xfId="1" applyFont="1" applyFill="1"/>
    <xf numFmtId="37" fontId="15" fillId="4" borderId="3" xfId="1" applyNumberFormat="1" applyFont="1" applyFill="1" applyBorder="1" applyAlignment="1" applyProtection="1">
      <alignment vertical="center"/>
    </xf>
    <xf numFmtId="37" fontId="15" fillId="4" borderId="5" xfId="1" applyNumberFormat="1" applyFont="1" applyFill="1" applyBorder="1" applyAlignment="1" applyProtection="1">
      <alignment vertical="center"/>
    </xf>
    <xf numFmtId="0" fontId="0" fillId="6" borderId="0" xfId="0" applyFill="1"/>
    <xf numFmtId="0" fontId="7" fillId="6" borderId="0" xfId="0" applyFont="1" applyFill="1" applyBorder="1" applyProtection="1"/>
    <xf numFmtId="0" fontId="7" fillId="6" borderId="0" xfId="0" applyFont="1" applyFill="1" applyProtection="1"/>
    <xf numFmtId="0" fontId="8" fillId="6" borderId="0" xfId="0" applyFont="1" applyFill="1"/>
    <xf numFmtId="37" fontId="15" fillId="3" borderId="4" xfId="1" applyNumberFormat="1" applyFont="1" applyFill="1" applyBorder="1" applyAlignment="1" applyProtection="1">
      <alignment horizontal="center" vertical="center" wrapText="1"/>
    </xf>
    <xf numFmtId="37" fontId="15" fillId="3" borderId="2" xfId="1" applyNumberFormat="1" applyFont="1" applyFill="1" applyBorder="1" applyAlignment="1" applyProtection="1">
      <alignment horizontal="center" vertical="center" wrapText="1"/>
    </xf>
    <xf numFmtId="0" fontId="16" fillId="2" borderId="0" xfId="19" applyFont="1" applyFill="1" applyBorder="1" applyAlignment="1">
      <alignment horizontal="center" vertical="center" wrapText="1"/>
    </xf>
    <xf numFmtId="0" fontId="16" fillId="2" borderId="0" xfId="19" applyFont="1" applyFill="1" applyBorder="1" applyAlignment="1">
      <alignment horizontal="center"/>
    </xf>
    <xf numFmtId="0" fontId="7" fillId="2" borderId="0" xfId="0" applyFont="1" applyFill="1" applyBorder="1"/>
    <xf numFmtId="0" fontId="9" fillId="2" borderId="0" xfId="19" applyFont="1" applyFill="1" applyBorder="1" applyAlignment="1">
      <alignment horizontal="center"/>
    </xf>
    <xf numFmtId="0" fontId="9" fillId="2" borderId="0" xfId="19" applyFont="1" applyFill="1" applyBorder="1" applyAlignment="1"/>
    <xf numFmtId="0" fontId="10" fillId="2" borderId="0" xfId="19" applyFont="1" applyFill="1" applyBorder="1" applyAlignment="1"/>
    <xf numFmtId="0" fontId="0" fillId="2" borderId="0" xfId="0" applyFill="1"/>
    <xf numFmtId="0" fontId="11" fillId="2" borderId="0" xfId="0" applyFont="1" applyFill="1" applyBorder="1" applyAlignment="1"/>
    <xf numFmtId="0" fontId="7" fillId="2" borderId="0" xfId="0" applyFont="1" applyFill="1" applyBorder="1" applyProtection="1"/>
    <xf numFmtId="0" fontId="7" fillId="2" borderId="0" xfId="0" applyFont="1" applyFill="1" applyProtection="1"/>
  </cellXfs>
  <cellStyles count="20">
    <cellStyle name="Millares" xfId="1" builtinId="3"/>
    <cellStyle name="Normal" xfId="0" builtinId="0"/>
    <cellStyle name="Normal 16" xfId="16"/>
    <cellStyle name="Normal 2" xfId="19"/>
    <cellStyle name="Normal 2 10" xfId="12"/>
    <cellStyle name="Normal 2 11" xfId="13"/>
    <cellStyle name="Normal 2 12" xfId="14"/>
    <cellStyle name="Normal 2 13" xfId="15"/>
    <cellStyle name="Normal 2 14" xfId="17"/>
    <cellStyle name="Normal 2 15" xfId="18"/>
    <cellStyle name="Normal 2 2" xfId="3"/>
    <cellStyle name="Normal 2 3" xfId="5"/>
    <cellStyle name="Normal 2 4" xfId="6"/>
    <cellStyle name="Normal 2 5" xfId="7"/>
    <cellStyle name="Normal 2 6" xfId="8"/>
    <cellStyle name="Normal 2 7" xfId="9"/>
    <cellStyle name="Normal 2 8" xfId="10"/>
    <cellStyle name="Normal 2 9" xfId="11"/>
    <cellStyle name="Normal 3" xfId="2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0</xdr:rowOff>
    </xdr:from>
    <xdr:to>
      <xdr:col>1</xdr:col>
      <xdr:colOff>952500</xdr:colOff>
      <xdr:row>5</xdr:row>
      <xdr:rowOff>95250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0"/>
          <a:ext cx="3102428" cy="1047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27215</xdr:colOff>
      <xdr:row>0</xdr:row>
      <xdr:rowOff>0</xdr:rowOff>
    </xdr:from>
    <xdr:to>
      <xdr:col>2</xdr:col>
      <xdr:colOff>201434</xdr:colOff>
      <xdr:row>6</xdr:row>
      <xdr:rowOff>81642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0"/>
          <a:ext cx="3453540" cy="1183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6"/>
  <sheetViews>
    <sheetView tabSelected="1" zoomScale="70" zoomScaleNormal="70" workbookViewId="0">
      <selection activeCell="D5" sqref="D5:K5"/>
    </sheetView>
  </sheetViews>
  <sheetFormatPr baseColWidth="10" defaultColWidth="11.42578125" defaultRowHeight="12.75"/>
  <cols>
    <col min="1" max="1" width="32.5703125" style="16" customWidth="1"/>
    <col min="2" max="2" width="16.5703125" style="17" bestFit="1" customWidth="1"/>
    <col min="3" max="14" width="14.85546875" style="17" bestFit="1" customWidth="1"/>
    <col min="15" max="16384" width="11.42578125" style="16"/>
  </cols>
  <sheetData>
    <row r="1" spans="1:15" s="8" customFormat="1" ht="12">
      <c r="A1" s="21"/>
      <c r="B1" s="23"/>
      <c r="C1" s="26" t="s">
        <v>0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s="9" customFormat="1" ht="15">
      <c r="A2" s="21"/>
      <c r="B2" s="20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5" s="10" customFormat="1" ht="18">
      <c r="A3" s="21"/>
      <c r="B3" s="21"/>
      <c r="C3" s="27" t="s">
        <v>1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s="9" customFormat="1" ht="15">
      <c r="A4" s="21"/>
      <c r="B4" s="20"/>
      <c r="C4" s="28"/>
      <c r="D4" s="29"/>
      <c r="E4" s="29"/>
      <c r="F4" s="29"/>
      <c r="G4" s="29"/>
      <c r="H4" s="29"/>
      <c r="I4" s="29"/>
      <c r="J4" s="29"/>
      <c r="K4" s="29"/>
      <c r="L4" s="30"/>
      <c r="M4" s="31"/>
      <c r="N4" s="31"/>
    </row>
    <row r="5" spans="1:15" s="9" customFormat="1" ht="15">
      <c r="A5" s="22"/>
      <c r="B5" s="20"/>
      <c r="C5" s="32"/>
      <c r="D5" s="29"/>
      <c r="E5" s="29"/>
      <c r="F5" s="29"/>
      <c r="G5" s="29"/>
      <c r="H5" s="29"/>
      <c r="I5" s="29"/>
      <c r="J5" s="29"/>
      <c r="K5" s="29"/>
      <c r="L5" s="30"/>
      <c r="M5" s="33"/>
      <c r="N5" s="33"/>
    </row>
    <row r="6" spans="1:15" s="7" customFormat="1" ht="12">
      <c r="A6" s="21"/>
      <c r="B6" s="21"/>
      <c r="C6" s="34"/>
      <c r="D6" s="35"/>
      <c r="E6" s="35"/>
      <c r="F6" s="35"/>
      <c r="G6" s="35"/>
      <c r="H6" s="35"/>
      <c r="I6" s="35"/>
      <c r="J6" s="35"/>
      <c r="K6" s="35"/>
      <c r="L6" s="34"/>
      <c r="M6" s="34"/>
      <c r="N6" s="35"/>
    </row>
    <row r="7" spans="1:15" s="15" customFormat="1" ht="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5" s="9" customFormat="1" ht="15.75" thickBot="1">
      <c r="A8" s="8"/>
      <c r="C8" s="12"/>
      <c r="D8" s="12"/>
      <c r="E8" s="5"/>
      <c r="F8" s="13"/>
      <c r="G8" s="13"/>
      <c r="H8" s="13"/>
      <c r="I8" s="14"/>
      <c r="J8" s="13"/>
      <c r="K8" s="13"/>
      <c r="L8" s="6"/>
      <c r="M8" s="11"/>
      <c r="N8" s="11"/>
    </row>
    <row r="9" spans="1:15" ht="13.5" thickBot="1">
      <c r="A9" s="24" t="s">
        <v>15</v>
      </c>
      <c r="B9" s="18" t="s">
        <v>2</v>
      </c>
      <c r="C9" s="18" t="s">
        <v>3</v>
      </c>
      <c r="D9" s="18" t="s">
        <v>4</v>
      </c>
      <c r="E9" s="19" t="s">
        <v>5</v>
      </c>
      <c r="F9" s="18" t="s">
        <v>6</v>
      </c>
      <c r="G9" s="18" t="s">
        <v>7</v>
      </c>
      <c r="H9" s="18" t="s">
        <v>8</v>
      </c>
      <c r="I9" s="18" t="s">
        <v>9</v>
      </c>
      <c r="J9" s="18" t="s">
        <v>10</v>
      </c>
      <c r="K9" s="19" t="s">
        <v>11</v>
      </c>
      <c r="L9" s="18" t="s">
        <v>12</v>
      </c>
      <c r="M9" s="18" t="s">
        <v>13</v>
      </c>
      <c r="N9" s="18" t="s">
        <v>14</v>
      </c>
    </row>
    <row r="10" spans="1:15" ht="13.5" thickBot="1">
      <c r="A10" s="25"/>
      <c r="B10" s="3">
        <f>+B11+B27+B30+B37+B41+B45+B49+B53</f>
        <v>5467719578</v>
      </c>
      <c r="C10" s="3">
        <f t="shared" ref="C10:N10" si="0">+C11+C27+C30+C37+C41+C49+C53</f>
        <v>628880864.55842686</v>
      </c>
      <c r="D10" s="3">
        <f t="shared" si="0"/>
        <v>752492551.2780267</v>
      </c>
      <c r="E10" s="3">
        <f t="shared" si="0"/>
        <v>384914409.37292302</v>
      </c>
      <c r="F10" s="3">
        <f t="shared" si="0"/>
        <v>436370636.11866349</v>
      </c>
      <c r="G10" s="3">
        <f t="shared" si="0"/>
        <v>419908377.39029044</v>
      </c>
      <c r="H10" s="3">
        <f t="shared" si="0"/>
        <v>399443417.44823754</v>
      </c>
      <c r="I10" s="3">
        <f t="shared" si="0"/>
        <v>427900816.03078568</v>
      </c>
      <c r="J10" s="3">
        <f t="shared" si="0"/>
        <v>461034885.66222852</v>
      </c>
      <c r="K10" s="3">
        <f t="shared" si="0"/>
        <v>387570861.80619282</v>
      </c>
      <c r="L10" s="3">
        <f t="shared" si="0"/>
        <v>345047378.56590766</v>
      </c>
      <c r="M10" s="3">
        <f t="shared" si="0"/>
        <v>298645990.64800435</v>
      </c>
      <c r="N10" s="3">
        <f t="shared" si="0"/>
        <v>525496938.24789679</v>
      </c>
    </row>
    <row r="11" spans="1:15" ht="13.5" thickBot="1">
      <c r="A11" s="1" t="s">
        <v>16</v>
      </c>
      <c r="B11" s="3">
        <f>+SUM(B12:B25)</f>
        <v>1799323400</v>
      </c>
      <c r="C11" s="3">
        <f t="shared" ref="C11:N11" si="1">+SUM(C12:C25)</f>
        <v>371678889.9963451</v>
      </c>
      <c r="D11" s="3">
        <f t="shared" si="1"/>
        <v>474341247.2759667</v>
      </c>
      <c r="E11" s="3">
        <f t="shared" si="1"/>
        <v>84318294.37844789</v>
      </c>
      <c r="F11" s="3">
        <f t="shared" si="1"/>
        <v>139616226.89703643</v>
      </c>
      <c r="G11" s="3">
        <f t="shared" si="1"/>
        <v>126363135.89531569</v>
      </c>
      <c r="H11" s="3">
        <f t="shared" si="1"/>
        <v>126847873.26835579</v>
      </c>
      <c r="I11" s="3">
        <f t="shared" si="1"/>
        <v>113559627.38365233</v>
      </c>
      <c r="J11" s="3">
        <f t="shared" si="1"/>
        <v>130615504.79961193</v>
      </c>
      <c r="K11" s="3">
        <f t="shared" si="1"/>
        <v>51543416.659676075</v>
      </c>
      <c r="L11" s="3">
        <f t="shared" si="1"/>
        <v>44771409.672715515</v>
      </c>
      <c r="M11" s="3">
        <f t="shared" si="1"/>
        <v>44516942.81277509</v>
      </c>
      <c r="N11" s="3">
        <f t="shared" si="1"/>
        <v>91150831.457601547</v>
      </c>
    </row>
    <row r="12" spans="1:15" ht="13.5" thickBot="1">
      <c r="A12" s="1" t="s">
        <v>17</v>
      </c>
      <c r="B12" s="3">
        <v>31394216</v>
      </c>
      <c r="C12" s="3">
        <v>512590.70952477359</v>
      </c>
      <c r="D12" s="3">
        <v>1824565.5779951662</v>
      </c>
      <c r="E12" s="3">
        <v>3821209.6032910445</v>
      </c>
      <c r="F12" s="3">
        <v>2431532.7596040876</v>
      </c>
      <c r="G12" s="3">
        <v>1866655.1793170192</v>
      </c>
      <c r="H12" s="3">
        <v>4643450.3717451375</v>
      </c>
      <c r="I12" s="3">
        <v>2838201.7533689742</v>
      </c>
      <c r="J12" s="3">
        <v>2265118.4681486939</v>
      </c>
      <c r="K12" s="3">
        <v>1559929.2035800759</v>
      </c>
      <c r="L12" s="3">
        <v>1916003.7534399081</v>
      </c>
      <c r="M12" s="3">
        <v>4733917.2975929566</v>
      </c>
      <c r="N12" s="3">
        <v>2981041.3223921643</v>
      </c>
    </row>
    <row r="13" spans="1:15" ht="13.5" thickBot="1">
      <c r="A13" s="1" t="s">
        <v>18</v>
      </c>
      <c r="B13" s="3">
        <v>931188788</v>
      </c>
      <c r="C13" s="3">
        <v>285002295.64952415</v>
      </c>
      <c r="D13" s="3">
        <v>372917112.30169815</v>
      </c>
      <c r="E13" s="3">
        <v>28339997.629378099</v>
      </c>
      <c r="F13" s="3">
        <v>41138317.089110851</v>
      </c>
      <c r="G13" s="3">
        <v>29574504.20125455</v>
      </c>
      <c r="H13" s="3">
        <v>23032081.044996604</v>
      </c>
      <c r="I13" s="3">
        <v>24822935.623880714</v>
      </c>
      <c r="J13" s="3">
        <v>23839930.954638138</v>
      </c>
      <c r="K13" s="3">
        <v>23209149.497700952</v>
      </c>
      <c r="L13" s="3">
        <v>19899322.223940171</v>
      </c>
      <c r="M13" s="3">
        <v>18472704.359889638</v>
      </c>
      <c r="N13" s="3">
        <v>40940437.423988111</v>
      </c>
    </row>
    <row r="14" spans="1:15" ht="26.25" thickBot="1">
      <c r="A14" s="1" t="s">
        <v>19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2"/>
    </row>
    <row r="15" spans="1:15" ht="13.5" thickBot="1">
      <c r="A15" s="1" t="s">
        <v>20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5" ht="26.25" thickBot="1">
      <c r="A16" s="1" t="s">
        <v>21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5" ht="13.5" thickBot="1">
      <c r="A17" s="1" t="s">
        <v>22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5" ht="13.5" thickBot="1">
      <c r="A18" s="1" t="s">
        <v>23</v>
      </c>
      <c r="B18" s="3">
        <v>64589975</v>
      </c>
      <c r="C18" s="3">
        <v>8102445.8168455623</v>
      </c>
      <c r="D18" s="3">
        <v>12905476.400706474</v>
      </c>
      <c r="E18" s="3">
        <v>3464092.2582173096</v>
      </c>
      <c r="F18" s="3">
        <v>7024211.0989496186</v>
      </c>
      <c r="G18" s="3">
        <v>5897708.7551288018</v>
      </c>
      <c r="H18" s="3">
        <v>6194706.3585235644</v>
      </c>
      <c r="I18" s="3">
        <v>5562573.7747211149</v>
      </c>
      <c r="J18" s="3">
        <v>7646557.6105961474</v>
      </c>
      <c r="K18" s="3">
        <v>1764022.289446455</v>
      </c>
      <c r="L18" s="3">
        <v>1512457.3156541078</v>
      </c>
      <c r="M18" s="3">
        <v>1404026.5560109366</v>
      </c>
      <c r="N18" s="3">
        <v>3111697.1417999086</v>
      </c>
    </row>
    <row r="19" spans="1:15" ht="13.5" thickBot="1">
      <c r="A19" s="1" t="s">
        <v>24</v>
      </c>
      <c r="B19" s="3">
        <v>772150421</v>
      </c>
      <c r="C19" s="3">
        <v>78061557.820450678</v>
      </c>
      <c r="D19" s="3">
        <v>86694092.995566919</v>
      </c>
      <c r="E19" s="3">
        <v>48692994.887561426</v>
      </c>
      <c r="F19" s="3">
        <v>89022165.949371874</v>
      </c>
      <c r="G19" s="3">
        <v>89024267.759615317</v>
      </c>
      <c r="H19" s="3">
        <v>92977635.493090481</v>
      </c>
      <c r="I19" s="3">
        <v>80335916.231681526</v>
      </c>
      <c r="J19" s="3">
        <v>96863897.766228944</v>
      </c>
      <c r="K19" s="3">
        <v>25010315.668948598</v>
      </c>
      <c r="L19" s="3">
        <v>21443626.379681334</v>
      </c>
      <c r="M19" s="3">
        <v>19906294.599281561</v>
      </c>
      <c r="N19" s="3">
        <v>44117655.569421358</v>
      </c>
      <c r="O19" s="2"/>
    </row>
    <row r="20" spans="1:15" ht="64.5" thickBot="1">
      <c r="A20" s="1" t="s">
        <v>25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5" ht="26.25" thickBot="1">
      <c r="A21" s="1" t="s">
        <v>26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5" ht="26.25" thickBot="1">
      <c r="A22" s="1" t="s">
        <v>27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ht="13.5" thickBot="1">
      <c r="A23" s="1" t="s">
        <v>28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5" ht="13.5" thickBot="1">
      <c r="A24" s="1" t="s">
        <v>29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2"/>
    </row>
    <row r="25" spans="1:15" ht="26.25" thickBot="1">
      <c r="A25" s="1" t="s">
        <v>30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5" ht="13.5" thickBot="1">
      <c r="A26" s="1" t="s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5" ht="13.5" thickBot="1">
      <c r="A27" s="1" t="s">
        <v>31</v>
      </c>
      <c r="B27" s="3">
        <f>+B28</f>
        <v>112092553</v>
      </c>
      <c r="C27" s="3">
        <f t="shared" ref="C27:N27" si="2">+C28</f>
        <v>6834928.5083843665</v>
      </c>
      <c r="D27" s="3">
        <f t="shared" si="2"/>
        <v>10818918.103155628</v>
      </c>
      <c r="E27" s="3">
        <f t="shared" si="2"/>
        <v>19265489.034703042</v>
      </c>
      <c r="F27" s="3">
        <f t="shared" si="2"/>
        <v>10787419.479546292</v>
      </c>
      <c r="G27" s="3">
        <f t="shared" si="2"/>
        <v>7917448.0062261242</v>
      </c>
      <c r="H27" s="3">
        <f t="shared" si="2"/>
        <v>14939767.073184609</v>
      </c>
      <c r="I27" s="3">
        <f t="shared" si="2"/>
        <v>17796680.644616269</v>
      </c>
      <c r="J27" s="3">
        <f t="shared" si="2"/>
        <v>11015926.469061699</v>
      </c>
      <c r="K27" s="3">
        <f t="shared" si="2"/>
        <v>2370378.3516079681</v>
      </c>
      <c r="L27" s="3">
        <f t="shared" si="2"/>
        <v>1277032.6449322756</v>
      </c>
      <c r="M27" s="3">
        <f t="shared" si="2"/>
        <v>8430048.2599156126</v>
      </c>
      <c r="N27" s="3">
        <f t="shared" si="2"/>
        <v>638516.32246613782</v>
      </c>
    </row>
    <row r="28" spans="1:15" ht="26.25" thickBot="1">
      <c r="A28" s="1" t="s">
        <v>32</v>
      </c>
      <c r="B28" s="3">
        <v>112092553</v>
      </c>
      <c r="C28" s="3">
        <v>6834928.5083843665</v>
      </c>
      <c r="D28" s="3">
        <v>10818918.103155628</v>
      </c>
      <c r="E28" s="3">
        <v>19265489.034703042</v>
      </c>
      <c r="F28" s="3">
        <v>10787419.479546292</v>
      </c>
      <c r="G28" s="3">
        <v>7917448.0062261242</v>
      </c>
      <c r="H28" s="3">
        <v>14939767.073184609</v>
      </c>
      <c r="I28" s="3">
        <v>17796680.644616269</v>
      </c>
      <c r="J28" s="3">
        <v>11015926.469061699</v>
      </c>
      <c r="K28" s="3">
        <v>2370378.3516079681</v>
      </c>
      <c r="L28" s="3">
        <v>1277032.6449322756</v>
      </c>
      <c r="M28" s="3">
        <v>8430048.2599156126</v>
      </c>
      <c r="N28" s="3">
        <v>638516.32246613782</v>
      </c>
    </row>
    <row r="29" spans="1:15" ht="64.5" thickBot="1">
      <c r="A29" s="1" t="s">
        <v>33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5" ht="13.5" thickBot="1">
      <c r="A30" s="1" t="s">
        <v>34</v>
      </c>
      <c r="B30" s="3">
        <f>SUM(B31:B36)</f>
        <v>558387307</v>
      </c>
      <c r="C30" s="3">
        <f>+C31+C34+C35</f>
        <v>50352380.718718037</v>
      </c>
      <c r="D30" s="3">
        <f t="shared" ref="D30:N30" si="3">+D31+D34+D35</f>
        <v>47532652.193407983</v>
      </c>
      <c r="E30" s="3">
        <f t="shared" si="3"/>
        <v>52936892.47999227</v>
      </c>
      <c r="F30" s="3">
        <f t="shared" si="3"/>
        <v>34958655.430366836</v>
      </c>
      <c r="G30" s="3">
        <f t="shared" si="3"/>
        <v>48005676.502663314</v>
      </c>
      <c r="H30" s="3">
        <f t="shared" si="3"/>
        <v>39801425.571170203</v>
      </c>
      <c r="I30" s="3">
        <f t="shared" si="3"/>
        <v>49869819.118916117</v>
      </c>
      <c r="J30" s="3">
        <f t="shared" si="3"/>
        <v>58479529.016577184</v>
      </c>
      <c r="K30" s="3">
        <f t="shared" si="3"/>
        <v>38728641.647290066</v>
      </c>
      <c r="L30" s="3">
        <f t="shared" si="3"/>
        <v>45701654.900480546</v>
      </c>
      <c r="M30" s="3">
        <f t="shared" si="3"/>
        <v>42809711.229704753</v>
      </c>
      <c r="N30" s="3">
        <f t="shared" si="3"/>
        <v>49210268.436909743</v>
      </c>
    </row>
    <row r="31" spans="1:15" ht="39" thickBot="1">
      <c r="A31" s="1" t="s">
        <v>35</v>
      </c>
      <c r="B31" s="3">
        <v>44518959</v>
      </c>
      <c r="C31" s="3">
        <v>6599479.2685174271</v>
      </c>
      <c r="D31" s="3">
        <v>4248581.8779787309</v>
      </c>
      <c r="E31" s="3">
        <v>3351115.1174428351</v>
      </c>
      <c r="F31" s="3">
        <v>2972122.8646456003</v>
      </c>
      <c r="G31" s="3">
        <v>3973686.0443529133</v>
      </c>
      <c r="H31" s="3">
        <v>2516544.5579274027</v>
      </c>
      <c r="I31" s="3">
        <v>3939827.9834812516</v>
      </c>
      <c r="J31" s="3">
        <v>2866135.1360182511</v>
      </c>
      <c r="K31" s="3">
        <v>3086617.9345300659</v>
      </c>
      <c r="L31" s="3">
        <v>3645039.4953006315</v>
      </c>
      <c r="M31" s="3">
        <v>3422199.0950054876</v>
      </c>
      <c r="N31" s="3">
        <v>3897609.5822993997</v>
      </c>
    </row>
    <row r="32" spans="1:15" ht="13.5" thickBot="1">
      <c r="A32" s="1" t="s">
        <v>36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ht="13.5" thickBot="1">
      <c r="A33" s="1" t="s">
        <v>37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2"/>
    </row>
    <row r="34" spans="1:15" ht="13.5" thickBot="1">
      <c r="A34" s="1" t="s">
        <v>38</v>
      </c>
      <c r="B34" s="3">
        <f>499860674+8829938</f>
        <v>508690612</v>
      </c>
      <c r="C34" s="3">
        <v>43575500.812468842</v>
      </c>
      <c r="D34" s="3">
        <v>43173824.06824749</v>
      </c>
      <c r="E34" s="3">
        <v>49501221.021324947</v>
      </c>
      <c r="F34" s="3">
        <v>31764020.001498718</v>
      </c>
      <c r="G34" s="3">
        <v>43926957.041114777</v>
      </c>
      <c r="H34" s="3">
        <v>37183518.306851953</v>
      </c>
      <c r="I34" s="3">
        <v>45819438.392850533</v>
      </c>
      <c r="J34" s="3">
        <v>55392364.012644254</v>
      </c>
      <c r="K34" s="3">
        <v>34753285.76418563</v>
      </c>
      <c r="L34" s="3">
        <v>41009087.550675064</v>
      </c>
      <c r="M34" s="3">
        <v>38404081.050483495</v>
      </c>
      <c r="N34" s="3">
        <v>44187314.694254361</v>
      </c>
    </row>
    <row r="35" spans="1:15" ht="13.5" thickBot="1">
      <c r="A35" s="1" t="s">
        <v>23</v>
      </c>
      <c r="B35" s="3">
        <v>5177736</v>
      </c>
      <c r="C35" s="3">
        <v>177400.63773176813</v>
      </c>
      <c r="D35" s="3">
        <v>110246.24718176117</v>
      </c>
      <c r="E35" s="3">
        <v>84556.341224495045</v>
      </c>
      <c r="F35" s="3">
        <v>222512.56422251932</v>
      </c>
      <c r="G35" s="3">
        <v>105033.41719562495</v>
      </c>
      <c r="H35" s="3">
        <v>101362.70639084854</v>
      </c>
      <c r="I35" s="3">
        <v>110552.7425843298</v>
      </c>
      <c r="J35" s="3">
        <v>221029.86791467576</v>
      </c>
      <c r="K35" s="3">
        <v>888737.9485743742</v>
      </c>
      <c r="L35" s="3">
        <v>1047527.8545048503</v>
      </c>
      <c r="M35" s="3">
        <v>983431.0842157664</v>
      </c>
      <c r="N35" s="3">
        <v>1125344.1603559866</v>
      </c>
    </row>
    <row r="36" spans="1:15" ht="64.5" thickBot="1">
      <c r="A36" s="1" t="s">
        <v>39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5" ht="13.5" thickBot="1">
      <c r="A37" s="1" t="s">
        <v>40</v>
      </c>
      <c r="B37" s="3">
        <f>+SUM(B38:B40)</f>
        <v>72404631</v>
      </c>
      <c r="C37" s="3">
        <f t="shared" ref="C37:N37" si="4">+SUM(C38:C40)</f>
        <v>7142455.0502827773</v>
      </c>
      <c r="D37" s="3">
        <f t="shared" si="4"/>
        <v>7660644.0572359404</v>
      </c>
      <c r="E37" s="3">
        <f t="shared" si="4"/>
        <v>6700784.1546702385</v>
      </c>
      <c r="F37" s="3">
        <f t="shared" si="4"/>
        <v>6804275.1464492725</v>
      </c>
      <c r="G37" s="3">
        <f t="shared" si="4"/>
        <v>3984199.5911924094</v>
      </c>
      <c r="H37" s="3">
        <f t="shared" si="4"/>
        <v>3901419.581207606</v>
      </c>
      <c r="I37" s="3">
        <f t="shared" si="4"/>
        <v>4272860.4238122571</v>
      </c>
      <c r="J37" s="3">
        <f t="shared" si="4"/>
        <v>5745801.0080958251</v>
      </c>
      <c r="K37" s="3">
        <f t="shared" si="4"/>
        <v>6357213.9415145367</v>
      </c>
      <c r="L37" s="3">
        <f t="shared" si="4"/>
        <v>6594240.045802311</v>
      </c>
      <c r="M37" s="3">
        <f t="shared" si="4"/>
        <v>6340626.4606060404</v>
      </c>
      <c r="N37" s="3">
        <f t="shared" si="4"/>
        <v>6900112.9374307971</v>
      </c>
    </row>
    <row r="38" spans="1:15" ht="13.5" thickBot="1">
      <c r="A38" s="1" t="s">
        <v>41</v>
      </c>
      <c r="B38" s="3">
        <v>69740458</v>
      </c>
      <c r="C38" s="3">
        <v>6808491.3008702546</v>
      </c>
      <c r="D38" s="3">
        <v>7389640.6736541037</v>
      </c>
      <c r="E38" s="3">
        <v>6479704.0286953785</v>
      </c>
      <c r="F38" s="3">
        <v>6620208.8237921577</v>
      </c>
      <c r="G38" s="3">
        <v>3781597.1279339893</v>
      </c>
      <c r="H38" s="3">
        <v>3751401.5774527197</v>
      </c>
      <c r="I38" s="3">
        <v>4048468.3707538489</v>
      </c>
      <c r="J38" s="3">
        <v>5540497.3756061913</v>
      </c>
      <c r="K38" s="3">
        <v>6165722.2322295727</v>
      </c>
      <c r="L38" s="3">
        <v>6368104.2369100489</v>
      </c>
      <c r="M38" s="3">
        <v>6128315.5208927225</v>
      </c>
      <c r="N38" s="3">
        <v>6658307.8495090231</v>
      </c>
    </row>
    <row r="39" spans="1:15" ht="13.5" thickBot="1">
      <c r="A39" s="1" t="s">
        <v>42</v>
      </c>
      <c r="B39" s="3">
        <v>2664173</v>
      </c>
      <c r="C39" s="3">
        <v>333963.74941252277</v>
      </c>
      <c r="D39" s="3">
        <v>271003.38358183688</v>
      </c>
      <c r="E39" s="3">
        <v>221080.12597486045</v>
      </c>
      <c r="F39" s="3">
        <v>184066.32265711456</v>
      </c>
      <c r="G39" s="3">
        <v>202602.46325842023</v>
      </c>
      <c r="H39" s="3">
        <v>150018.00375488627</v>
      </c>
      <c r="I39" s="3">
        <v>224392.05305840838</v>
      </c>
      <c r="J39" s="3">
        <v>205303.63248963375</v>
      </c>
      <c r="K39" s="3">
        <v>191491.7092849639</v>
      </c>
      <c r="L39" s="3">
        <v>226135.80889226223</v>
      </c>
      <c r="M39" s="3">
        <v>212310.93971331752</v>
      </c>
      <c r="N39" s="3">
        <v>241805.08792177378</v>
      </c>
      <c r="O39" s="2"/>
    </row>
    <row r="40" spans="1:15" ht="64.5" thickBot="1">
      <c r="A40" s="1" t="s">
        <v>43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5" ht="13.5" thickBot="1">
      <c r="A41" s="1" t="s">
        <v>44</v>
      </c>
      <c r="B41" s="3">
        <f>+B42</f>
        <v>70073753</v>
      </c>
      <c r="C41" s="3">
        <f t="shared" ref="C41:N41" si="5">+C42</f>
        <v>4568682.509160284</v>
      </c>
      <c r="D41" s="3">
        <f t="shared" si="5"/>
        <v>4645359.8075364009</v>
      </c>
      <c r="E41" s="3">
        <f t="shared" si="5"/>
        <v>6572490.6695415732</v>
      </c>
      <c r="F41" s="3">
        <f t="shared" si="5"/>
        <v>3978623.0371756377</v>
      </c>
      <c r="G41" s="3">
        <f t="shared" si="5"/>
        <v>4432855.0657148305</v>
      </c>
      <c r="H41" s="3">
        <f t="shared" si="5"/>
        <v>5162247.9243763639</v>
      </c>
      <c r="I41" s="3">
        <f t="shared" si="5"/>
        <v>4547853.06295205</v>
      </c>
      <c r="J41" s="3">
        <f t="shared" si="5"/>
        <v>4026890.7645311537</v>
      </c>
      <c r="K41" s="3">
        <f t="shared" si="5"/>
        <v>7059763.9709589202</v>
      </c>
      <c r="L41" s="3">
        <f t="shared" si="5"/>
        <v>8336995.0695123896</v>
      </c>
      <c r="M41" s="3">
        <f t="shared" si="5"/>
        <v>7827310.7928553149</v>
      </c>
      <c r="N41" s="3">
        <f t="shared" si="5"/>
        <v>8914677.5809720866</v>
      </c>
    </row>
    <row r="42" spans="1:15" ht="13.5" thickBot="1">
      <c r="A42" s="1" t="s">
        <v>45</v>
      </c>
      <c r="B42" s="3">
        <v>70073753</v>
      </c>
      <c r="C42" s="3">
        <v>4568682.509160284</v>
      </c>
      <c r="D42" s="3">
        <v>4645359.8075364009</v>
      </c>
      <c r="E42" s="3">
        <v>6572490.6695415732</v>
      </c>
      <c r="F42" s="3">
        <v>3978623.0371756377</v>
      </c>
      <c r="G42" s="3">
        <v>4432855.0657148305</v>
      </c>
      <c r="H42" s="3">
        <v>5162247.9243763639</v>
      </c>
      <c r="I42" s="3">
        <v>4547853.06295205</v>
      </c>
      <c r="J42" s="3">
        <v>4026890.7645311537</v>
      </c>
      <c r="K42" s="3">
        <v>7059763.9709589202</v>
      </c>
      <c r="L42" s="3">
        <v>8336995.0695123896</v>
      </c>
      <c r="M42" s="3">
        <v>7827310.7928553149</v>
      </c>
      <c r="N42" s="3">
        <v>8914677.5809720866</v>
      </c>
    </row>
    <row r="43" spans="1:15" ht="13.5" thickBot="1">
      <c r="A43" s="1" t="s">
        <v>46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5" ht="64.5" thickBot="1">
      <c r="A44" s="1" t="s">
        <v>47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2"/>
    </row>
    <row r="45" spans="1:15" ht="26.25" thickBot="1">
      <c r="A45" s="1" t="s">
        <v>48</v>
      </c>
      <c r="B45" s="3">
        <f>SUM(B46:B48)</f>
        <v>12451</v>
      </c>
      <c r="C45" s="3">
        <f>+C48</f>
        <v>820.85186621985235</v>
      </c>
      <c r="D45" s="3">
        <f t="shared" ref="D45:N45" si="6">+D48</f>
        <v>454.74422635653798</v>
      </c>
      <c r="E45" s="3">
        <f t="shared" si="6"/>
        <v>224.48178970566389</v>
      </c>
      <c r="F45" s="3">
        <f t="shared" si="6"/>
        <v>582.88190030869805</v>
      </c>
      <c r="G45" s="3">
        <f t="shared" si="6"/>
        <v>461.16716740677157</v>
      </c>
      <c r="H45" s="3">
        <f t="shared" si="6"/>
        <v>261.73484779701863</v>
      </c>
      <c r="I45" s="3">
        <f t="shared" si="6"/>
        <v>342.98505208247354</v>
      </c>
      <c r="J45" s="3">
        <f t="shared" si="6"/>
        <v>1304.8204743549531</v>
      </c>
      <c r="K45" s="3">
        <f t="shared" si="6"/>
        <v>0</v>
      </c>
      <c r="L45" s="3">
        <f t="shared" si="6"/>
        <v>0</v>
      </c>
      <c r="M45" s="3">
        <f t="shared" si="6"/>
        <v>0</v>
      </c>
      <c r="N45" s="3">
        <f t="shared" si="6"/>
        <v>7996.9726757680301</v>
      </c>
    </row>
    <row r="46" spans="1:15" ht="39" thickBot="1">
      <c r="A46" s="1" t="s">
        <v>49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5" ht="26.25" thickBot="1">
      <c r="A47" s="1" t="s">
        <v>50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5" ht="51.75" thickBot="1">
      <c r="A48" s="1" t="s">
        <v>51</v>
      </c>
      <c r="B48" s="3">
        <v>12451</v>
      </c>
      <c r="C48" s="3">
        <v>820.85186621985235</v>
      </c>
      <c r="D48" s="3">
        <v>454.74422635653798</v>
      </c>
      <c r="E48" s="3">
        <v>224.48178970566389</v>
      </c>
      <c r="F48" s="3">
        <v>582.88190030869805</v>
      </c>
      <c r="G48" s="3">
        <v>461.16716740677157</v>
      </c>
      <c r="H48" s="3">
        <v>261.73484779701863</v>
      </c>
      <c r="I48" s="3">
        <v>342.98505208247354</v>
      </c>
      <c r="J48" s="3">
        <v>1304.8204743549531</v>
      </c>
      <c r="K48" s="3">
        <v>0</v>
      </c>
      <c r="L48" s="3">
        <v>0</v>
      </c>
      <c r="M48" s="3">
        <v>0</v>
      </c>
      <c r="N48" s="3">
        <v>7996.9726757680301</v>
      </c>
    </row>
    <row r="49" spans="1:15" ht="13.5" thickBot="1">
      <c r="A49" s="1" t="s">
        <v>52</v>
      </c>
      <c r="B49" s="3">
        <f>SUM(B50:B52)</f>
        <v>2728524963</v>
      </c>
      <c r="C49" s="3">
        <f>+C50+C51+C52</f>
        <v>176995178.00115117</v>
      </c>
      <c r="D49" s="3">
        <f t="shared" ref="D49:N49" si="7">+D50+D51+D52</f>
        <v>196194353.21564028</v>
      </c>
      <c r="E49" s="3">
        <f t="shared" si="7"/>
        <v>205605075.02322391</v>
      </c>
      <c r="F49" s="3">
        <f t="shared" si="7"/>
        <v>229026141.22965991</v>
      </c>
      <c r="G49" s="3">
        <f t="shared" si="7"/>
        <v>218855516.73868304</v>
      </c>
      <c r="H49" s="3">
        <f t="shared" si="7"/>
        <v>198441138.439448</v>
      </c>
      <c r="I49" s="3">
        <f t="shared" si="7"/>
        <v>227074412.55748898</v>
      </c>
      <c r="J49" s="3">
        <f t="shared" si="7"/>
        <v>240387706.19023597</v>
      </c>
      <c r="K49" s="3">
        <f t="shared" si="7"/>
        <v>270742867.13707757</v>
      </c>
      <c r="L49" s="3">
        <f t="shared" si="7"/>
        <v>227597466.13439691</v>
      </c>
      <c r="M49" s="3">
        <f t="shared" si="7"/>
        <v>178821964.03756249</v>
      </c>
      <c r="N49" s="3">
        <f t="shared" si="7"/>
        <v>358783144.45793146</v>
      </c>
    </row>
    <row r="50" spans="1:15" ht="13.5" thickBot="1">
      <c r="A50" s="1" t="s">
        <v>53</v>
      </c>
      <c r="B50" s="3">
        <v>1856618536</v>
      </c>
      <c r="C50" s="3">
        <v>111793288.60562828</v>
      </c>
      <c r="D50" s="3">
        <v>130992463.82011738</v>
      </c>
      <c r="E50" s="3">
        <v>140403185.62770101</v>
      </c>
      <c r="F50" s="3">
        <v>163824251.83413702</v>
      </c>
      <c r="G50" s="3">
        <v>153653627.34316015</v>
      </c>
      <c r="H50" s="3">
        <v>133239249.04392511</v>
      </c>
      <c r="I50" s="3">
        <v>161872523.16196609</v>
      </c>
      <c r="J50" s="3">
        <v>175185816.79471308</v>
      </c>
      <c r="K50" s="3">
        <v>205540977.74155471</v>
      </c>
      <c r="L50" s="3">
        <v>162395576.97594017</v>
      </c>
      <c r="M50" s="3">
        <v>119985929.26574621</v>
      </c>
      <c r="N50" s="3">
        <v>197731645.78541064</v>
      </c>
    </row>
    <row r="51" spans="1:15" ht="13.5" thickBot="1">
      <c r="A51" s="1" t="s">
        <v>54</v>
      </c>
      <c r="B51" s="3">
        <v>769690964</v>
      </c>
      <c r="C51" s="3">
        <v>65201889.395522892</v>
      </c>
      <c r="D51" s="3">
        <v>65201889.395522892</v>
      </c>
      <c r="E51" s="3">
        <v>65201889.395522892</v>
      </c>
      <c r="F51" s="3">
        <v>65201889.395522892</v>
      </c>
      <c r="G51" s="3">
        <v>65201889.395522892</v>
      </c>
      <c r="H51" s="3">
        <v>65201889.395522892</v>
      </c>
      <c r="I51" s="3">
        <v>65201889.395522892</v>
      </c>
      <c r="J51" s="3">
        <v>65201889.395522892</v>
      </c>
      <c r="K51" s="3">
        <v>65201889.395522892</v>
      </c>
      <c r="L51" s="3">
        <v>65201889.158456728</v>
      </c>
      <c r="M51" s="3">
        <v>58836034.771816276</v>
      </c>
      <c r="N51" s="3">
        <v>58836035.510020822</v>
      </c>
      <c r="O51" s="2"/>
    </row>
    <row r="52" spans="1:15" ht="13.5" thickBot="1">
      <c r="A52" s="1" t="s">
        <v>55</v>
      </c>
      <c r="B52" s="3">
        <v>102215463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102215463.16250001</v>
      </c>
    </row>
    <row r="53" spans="1:15" ht="26.25" thickBot="1">
      <c r="A53" s="1" t="s">
        <v>56</v>
      </c>
      <c r="B53" s="3">
        <v>126900520</v>
      </c>
      <c r="C53" s="3">
        <v>11308349.774385074</v>
      </c>
      <c r="D53" s="3">
        <v>11299376.625083812</v>
      </c>
      <c r="E53" s="3">
        <v>9515383.6323441416</v>
      </c>
      <c r="F53" s="3">
        <v>11199294.898429101</v>
      </c>
      <c r="G53" s="3">
        <v>10349545.590494964</v>
      </c>
      <c r="H53" s="3">
        <v>10349545.590494964</v>
      </c>
      <c r="I53" s="3">
        <v>10779562.839347685</v>
      </c>
      <c r="J53" s="3">
        <v>10763527.414114762</v>
      </c>
      <c r="K53" s="3">
        <v>10768580.098067692</v>
      </c>
      <c r="L53" s="3">
        <v>10768580.098067692</v>
      </c>
      <c r="M53" s="3">
        <v>9899387.0545850676</v>
      </c>
      <c r="N53" s="3">
        <v>9899387.0545850676</v>
      </c>
    </row>
    <row r="54" spans="1:15" ht="26.25" thickBot="1">
      <c r="A54" s="1" t="s">
        <v>57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5" ht="26.25" thickBot="1">
      <c r="A55" s="1" t="s">
        <v>58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5" ht="13.5" thickBot="1">
      <c r="A56" s="1" t="s">
        <v>59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5" ht="13.5" thickBot="1">
      <c r="A57" s="1" t="s">
        <v>60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5" ht="13.5" thickBot="1">
      <c r="A58" s="1" t="s">
        <v>61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2"/>
    </row>
    <row r="59" spans="1:15" ht="26.25" thickBot="1">
      <c r="A59" s="1" t="s">
        <v>62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5" ht="26.25" thickBot="1">
      <c r="A60" s="1" t="s">
        <v>63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5" ht="13.5" thickBot="1">
      <c r="A61" s="1" t="s">
        <v>64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5" ht="13.5" thickBot="1">
      <c r="A62" s="1" t="s">
        <v>65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6" spans="16:16">
      <c r="P66" s="2"/>
    </row>
  </sheetData>
  <mergeCells count="5">
    <mergeCell ref="C1:N2"/>
    <mergeCell ref="C3:N3"/>
    <mergeCell ref="D5:K5"/>
    <mergeCell ref="A9:A10"/>
    <mergeCell ref="D4:K4"/>
  </mergeCells>
  <pageMargins left="0.23622047244094491" right="0.23622047244094491" top="0.74803149606299213" bottom="0.74803149606299213" header="0.31496062992125984" footer="0.31496062992125984"/>
  <pageSetup paperSize="10001" scale="5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CALENDARIO 2017</vt:lpstr>
      <vt:lpstr>'CALENDARIO 2017'!Área_de_impresión</vt:lpstr>
      <vt:lpstr>'CALENDARIO 2017'!Títulos_a_imprimir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 Gómez</dc:creator>
  <cp:lastModifiedBy>cgloria</cp:lastModifiedBy>
  <cp:revision/>
  <dcterms:created xsi:type="dcterms:W3CDTF">2015-12-14T23:18:37Z</dcterms:created>
  <dcterms:modified xsi:type="dcterms:W3CDTF">2017-03-28T16:47:03Z</dcterms:modified>
</cp:coreProperties>
</file>