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490" windowHeight="7455" activeTab="1"/>
  </bookViews>
  <sheets>
    <sheet name="2016" sheetId="5" r:id="rId1"/>
    <sheet name="2017 (2)" sheetId="7" r:id="rId2"/>
  </sheets>
  <calcPr calcId="152511" concurrentCalc="0"/>
</workbook>
</file>

<file path=xl/calcChain.xml><?xml version="1.0" encoding="utf-8"?>
<calcChain xmlns="http://schemas.openxmlformats.org/spreadsheetml/2006/main">
  <c r="Q212" i="7"/>
  <c r="P212"/>
  <c r="Q211"/>
  <c r="P211"/>
  <c r="Q209"/>
  <c r="P209"/>
  <c r="Q208"/>
  <c r="P208"/>
  <c r="Q205"/>
  <c r="P205"/>
  <c r="Q204"/>
  <c r="P204"/>
  <c r="Q202"/>
  <c r="P202"/>
  <c r="Q201"/>
  <c r="P201"/>
  <c r="D197"/>
  <c r="E191"/>
  <c r="E197"/>
  <c r="F191"/>
  <c r="F197"/>
  <c r="G193"/>
  <c r="G197"/>
  <c r="P197"/>
  <c r="Q197"/>
  <c r="Q194"/>
  <c r="P194"/>
  <c r="P192"/>
  <c r="Q193"/>
  <c r="D193"/>
  <c r="E193"/>
  <c r="F193"/>
  <c r="P193"/>
  <c r="Q192"/>
  <c r="Q191"/>
  <c r="P191"/>
  <c r="Q189"/>
  <c r="P189"/>
  <c r="Q188"/>
  <c r="P188"/>
  <c r="Q186"/>
  <c r="P186"/>
  <c r="Q185"/>
  <c r="P185"/>
  <c r="P184"/>
  <c r="Q184"/>
  <c r="D178"/>
  <c r="D183"/>
  <c r="E176"/>
  <c r="E178"/>
  <c r="E183"/>
  <c r="F176"/>
  <c r="F178"/>
  <c r="F183"/>
  <c r="G176"/>
  <c r="G178"/>
  <c r="G183"/>
  <c r="P183"/>
  <c r="Q183"/>
  <c r="P182"/>
  <c r="Q182"/>
  <c r="P181"/>
  <c r="Q181"/>
  <c r="P180"/>
  <c r="Q180"/>
  <c r="P179"/>
  <c r="Q179"/>
  <c r="P178"/>
  <c r="Q178"/>
  <c r="P177"/>
  <c r="Q177"/>
  <c r="P176"/>
  <c r="Q176"/>
  <c r="Q174"/>
  <c r="P174"/>
  <c r="Q173"/>
  <c r="P173"/>
  <c r="Q171"/>
  <c r="P171"/>
  <c r="Q170"/>
  <c r="P170"/>
  <c r="D166"/>
  <c r="D168"/>
  <c r="E164"/>
  <c r="E166"/>
  <c r="E168"/>
  <c r="F164"/>
  <c r="F166"/>
  <c r="F168"/>
  <c r="G164"/>
  <c r="G166"/>
  <c r="G168"/>
  <c r="P168"/>
  <c r="Q168"/>
  <c r="Q167"/>
  <c r="P167"/>
  <c r="P165"/>
  <c r="Q166"/>
  <c r="P166"/>
  <c r="Q165"/>
  <c r="Q164"/>
  <c r="P164"/>
  <c r="Q162"/>
  <c r="P162"/>
  <c r="D159"/>
  <c r="D161"/>
  <c r="E157"/>
  <c r="E159"/>
  <c r="E161"/>
  <c r="F157"/>
  <c r="F159"/>
  <c r="F161"/>
  <c r="G157"/>
  <c r="G159"/>
  <c r="G161"/>
  <c r="P161"/>
  <c r="Q161"/>
  <c r="Q160"/>
  <c r="P160"/>
  <c r="P158"/>
  <c r="Q159"/>
  <c r="P159"/>
  <c r="Q158"/>
  <c r="Q157"/>
  <c r="P157"/>
  <c r="Q155"/>
  <c r="Q154"/>
  <c r="D151"/>
  <c r="D153"/>
  <c r="E149"/>
  <c r="E151"/>
  <c r="E153"/>
  <c r="F149"/>
  <c r="F151"/>
  <c r="F153"/>
  <c r="G149"/>
  <c r="G151"/>
  <c r="G153"/>
  <c r="P153"/>
  <c r="Q153"/>
  <c r="Q152"/>
  <c r="P152"/>
  <c r="P150"/>
  <c r="Q151"/>
  <c r="P151"/>
  <c r="Q150"/>
  <c r="Q149"/>
  <c r="P149"/>
  <c r="Q146"/>
  <c r="P146"/>
  <c r="Q145"/>
  <c r="P145"/>
  <c r="Q143"/>
  <c r="P143"/>
  <c r="Q142"/>
  <c r="P142"/>
  <c r="D137"/>
  <c r="D141"/>
  <c r="E135"/>
  <c r="E137"/>
  <c r="E141"/>
  <c r="F135"/>
  <c r="F137"/>
  <c r="F141"/>
  <c r="G135"/>
  <c r="G137"/>
  <c r="G141"/>
  <c r="P141"/>
  <c r="Q141"/>
  <c r="Q140"/>
  <c r="P140"/>
  <c r="Q139"/>
  <c r="P139"/>
  <c r="Q138"/>
  <c r="P138"/>
  <c r="P136"/>
  <c r="Q137"/>
  <c r="P137"/>
  <c r="Q136"/>
  <c r="Q135"/>
  <c r="P135"/>
  <c r="Q131"/>
  <c r="P131"/>
  <c r="Q130"/>
  <c r="P130"/>
  <c r="Q128"/>
  <c r="P128"/>
  <c r="Q127"/>
  <c r="P127"/>
  <c r="D121"/>
  <c r="D126"/>
  <c r="E119"/>
  <c r="E121"/>
  <c r="E126"/>
  <c r="F119"/>
  <c r="F121"/>
  <c r="F126"/>
  <c r="G119"/>
  <c r="G121"/>
  <c r="G126"/>
  <c r="P126"/>
  <c r="Q126"/>
  <c r="P125"/>
  <c r="Q125"/>
  <c r="P124"/>
  <c r="Q124"/>
  <c r="P123"/>
  <c r="Q123"/>
  <c r="P122"/>
  <c r="Q122"/>
  <c r="P121"/>
  <c r="Q121"/>
  <c r="P120"/>
  <c r="Q120"/>
  <c r="P119"/>
  <c r="Q119"/>
  <c r="Q117"/>
  <c r="P117"/>
  <c r="Q116"/>
  <c r="P116"/>
  <c r="Q114"/>
  <c r="P114"/>
  <c r="Q113"/>
  <c r="P113"/>
  <c r="D108"/>
  <c r="D112"/>
  <c r="E106"/>
  <c r="E108"/>
  <c r="E112"/>
  <c r="F106"/>
  <c r="F108"/>
  <c r="F112"/>
  <c r="G106"/>
  <c r="G108"/>
  <c r="G112"/>
  <c r="P111"/>
  <c r="Q111"/>
  <c r="P110"/>
  <c r="Q110"/>
  <c r="P109"/>
  <c r="Q109"/>
  <c r="P108"/>
  <c r="Q108"/>
  <c r="P107"/>
  <c r="Q107"/>
  <c r="P106"/>
  <c r="Q106"/>
  <c r="D100"/>
  <c r="D104"/>
  <c r="E98"/>
  <c r="E100"/>
  <c r="E104"/>
  <c r="F98"/>
  <c r="F100"/>
  <c r="F104"/>
  <c r="G98"/>
  <c r="G100"/>
  <c r="G104"/>
  <c r="P104"/>
  <c r="Q104"/>
  <c r="P103"/>
  <c r="Q103"/>
  <c r="P102"/>
  <c r="Q102"/>
  <c r="P101"/>
  <c r="Q101"/>
  <c r="P100"/>
  <c r="Q100"/>
  <c r="P99"/>
  <c r="Q99"/>
  <c r="P98"/>
  <c r="Q98"/>
  <c r="Q90"/>
  <c r="P90"/>
  <c r="Q89"/>
  <c r="P89"/>
  <c r="Q87"/>
  <c r="P87"/>
  <c r="Q86"/>
  <c r="P86"/>
  <c r="D80"/>
  <c r="D85"/>
  <c r="E78"/>
  <c r="E80"/>
  <c r="E85"/>
  <c r="F78"/>
  <c r="F80"/>
  <c r="F85"/>
  <c r="G78"/>
  <c r="G80"/>
  <c r="G85"/>
  <c r="P85"/>
  <c r="P84"/>
  <c r="Q83"/>
  <c r="P83"/>
  <c r="Q82"/>
  <c r="P82"/>
  <c r="Q81"/>
  <c r="P81"/>
  <c r="P79"/>
  <c r="Q80"/>
  <c r="P80"/>
  <c r="Q79"/>
  <c r="Q78"/>
  <c r="P78"/>
  <c r="Q76"/>
  <c r="P76"/>
  <c r="Q75"/>
  <c r="P75"/>
  <c r="Q73"/>
  <c r="P73"/>
  <c r="Q72"/>
  <c r="P72"/>
  <c r="D67"/>
  <c r="D71"/>
  <c r="E65"/>
  <c r="E67"/>
  <c r="E71"/>
  <c r="F65"/>
  <c r="F67"/>
  <c r="F71"/>
  <c r="G65"/>
  <c r="G67"/>
  <c r="G71"/>
  <c r="P71"/>
  <c r="Q70"/>
  <c r="P70"/>
  <c r="Q69"/>
  <c r="P69"/>
  <c r="Q68"/>
  <c r="P68"/>
  <c r="P66"/>
  <c r="Q67"/>
  <c r="P67"/>
  <c r="Q66"/>
  <c r="Q65"/>
  <c r="P65"/>
  <c r="D51"/>
  <c r="D56"/>
  <c r="E49"/>
  <c r="E51"/>
  <c r="E56"/>
  <c r="F49"/>
  <c r="F51"/>
  <c r="F56"/>
  <c r="G49"/>
  <c r="G51"/>
  <c r="G56"/>
  <c r="P55"/>
  <c r="Q55"/>
  <c r="P54"/>
  <c r="Q54"/>
  <c r="P53"/>
  <c r="Q53"/>
  <c r="P52"/>
  <c r="Q52"/>
  <c r="P51"/>
  <c r="Q51"/>
  <c r="P50"/>
  <c r="Q50"/>
  <c r="P49"/>
  <c r="Q49"/>
  <c r="P47"/>
  <c r="Q47"/>
  <c r="P46"/>
  <c r="Q46"/>
  <c r="P44"/>
  <c r="Q44"/>
  <c r="P43"/>
  <c r="Q43"/>
  <c r="D37"/>
  <c r="D42"/>
  <c r="E35"/>
  <c r="E37"/>
  <c r="E42"/>
  <c r="F35"/>
  <c r="F37"/>
  <c r="F42"/>
  <c r="G35"/>
  <c r="G37"/>
  <c r="G42"/>
  <c r="P41"/>
  <c r="Q41"/>
  <c r="P39"/>
  <c r="Q39"/>
  <c r="P38"/>
  <c r="Q38"/>
  <c r="P37"/>
  <c r="Q37"/>
  <c r="P36"/>
  <c r="Q36"/>
  <c r="P35"/>
  <c r="Q35"/>
  <c r="P29"/>
  <c r="Q29"/>
  <c r="P28"/>
  <c r="Q28"/>
  <c r="P26"/>
  <c r="Q26"/>
  <c r="P25"/>
  <c r="Q25"/>
  <c r="D20"/>
  <c r="D24"/>
  <c r="E18"/>
  <c r="E20"/>
  <c r="E24"/>
  <c r="F18"/>
  <c r="F20"/>
  <c r="F24"/>
  <c r="G18"/>
  <c r="G20"/>
  <c r="G24"/>
  <c r="P24"/>
  <c r="Q24"/>
  <c r="P23"/>
  <c r="Q23"/>
  <c r="P22"/>
  <c r="Q22"/>
  <c r="P21"/>
  <c r="Q21"/>
  <c r="P20"/>
  <c r="Q20"/>
  <c r="P19"/>
  <c r="Q19"/>
  <c r="P18"/>
  <c r="Q18"/>
  <c r="P16"/>
  <c r="Q16"/>
  <c r="P15"/>
  <c r="Q15"/>
  <c r="P13"/>
  <c r="Q13"/>
  <c r="P12"/>
  <c r="Q12"/>
  <c r="D5"/>
  <c r="D11"/>
  <c r="E3"/>
  <c r="E5"/>
  <c r="E11"/>
  <c r="F3"/>
  <c r="F5"/>
  <c r="F11"/>
  <c r="G3"/>
  <c r="G5"/>
  <c r="G11"/>
  <c r="P11"/>
  <c r="Q11"/>
  <c r="P10"/>
  <c r="Q10"/>
  <c r="P9"/>
  <c r="Q9"/>
  <c r="P8"/>
  <c r="Q8"/>
  <c r="P7"/>
  <c r="Q7"/>
  <c r="P6"/>
  <c r="Q6"/>
  <c r="P5"/>
  <c r="Q5"/>
  <c r="P4"/>
  <c r="Q4"/>
  <c r="Q3"/>
  <c r="P40" i="5"/>
  <c r="Q9"/>
  <c r="Q10"/>
  <c r="P9"/>
  <c r="P10"/>
  <c r="P4"/>
  <c r="N157"/>
  <c r="N155"/>
  <c r="M134"/>
  <c r="P100"/>
  <c r="L111"/>
  <c r="L4"/>
  <c r="L6"/>
  <c r="L12"/>
  <c r="K162"/>
  <c r="K155"/>
  <c r="K157"/>
  <c r="L153"/>
  <c r="L155"/>
  <c r="L157"/>
  <c r="M153"/>
  <c r="M155"/>
  <c r="M157"/>
  <c r="N153"/>
  <c r="O153"/>
  <c r="O155"/>
  <c r="O157"/>
  <c r="K153"/>
  <c r="K146"/>
  <c r="K148"/>
  <c r="L144"/>
  <c r="L146"/>
  <c r="L148"/>
  <c r="M144"/>
  <c r="M146"/>
  <c r="M148"/>
  <c r="N144"/>
  <c r="N146"/>
  <c r="N148"/>
  <c r="O144"/>
  <c r="O146"/>
  <c r="O148"/>
  <c r="K144"/>
  <c r="K134"/>
  <c r="K136"/>
  <c r="L132"/>
  <c r="L134"/>
  <c r="L136"/>
  <c r="M132"/>
  <c r="M136"/>
  <c r="N132"/>
  <c r="N134"/>
  <c r="N136"/>
  <c r="O132"/>
  <c r="O134"/>
  <c r="O136"/>
  <c r="K132"/>
  <c r="L116"/>
  <c r="M109"/>
  <c r="M111"/>
  <c r="M116"/>
  <c r="N109"/>
  <c r="N111"/>
  <c r="N116"/>
  <c r="O109"/>
  <c r="O111"/>
  <c r="O116"/>
  <c r="L109"/>
  <c r="L88"/>
  <c r="L92"/>
  <c r="M86"/>
  <c r="M88"/>
  <c r="M92"/>
  <c r="N86"/>
  <c r="N88"/>
  <c r="N92"/>
  <c r="O86"/>
  <c r="O88"/>
  <c r="O92"/>
  <c r="L86"/>
  <c r="L79"/>
  <c r="L74"/>
  <c r="L72"/>
  <c r="M72"/>
  <c r="M74"/>
  <c r="M79"/>
  <c r="N72"/>
  <c r="N74"/>
  <c r="N79"/>
  <c r="O72"/>
  <c r="O74"/>
  <c r="O79"/>
  <c r="L65"/>
  <c r="M59"/>
  <c r="M61"/>
  <c r="M65"/>
  <c r="N59"/>
  <c r="N61"/>
  <c r="N65"/>
  <c r="O59"/>
  <c r="O61"/>
  <c r="O65"/>
  <c r="L61"/>
  <c r="L59"/>
  <c r="L51"/>
  <c r="L56"/>
  <c r="M49"/>
  <c r="M51"/>
  <c r="M56"/>
  <c r="N49"/>
  <c r="N51"/>
  <c r="N56"/>
  <c r="O49"/>
  <c r="O51"/>
  <c r="O56"/>
  <c r="L49"/>
  <c r="L37"/>
  <c r="L42"/>
  <c r="M35"/>
  <c r="M37"/>
  <c r="M42"/>
  <c r="N35"/>
  <c r="N37"/>
  <c r="N42"/>
  <c r="O35"/>
  <c r="O37"/>
  <c r="O42"/>
  <c r="L35"/>
  <c r="L21"/>
  <c r="L25"/>
  <c r="M19"/>
  <c r="M21"/>
  <c r="M25"/>
  <c r="N19"/>
  <c r="N21"/>
  <c r="N25"/>
  <c r="O19"/>
  <c r="O21"/>
  <c r="O25"/>
  <c r="L19"/>
  <c r="K126"/>
  <c r="K130"/>
  <c r="L124"/>
  <c r="L126"/>
  <c r="L130"/>
  <c r="M124"/>
  <c r="M126"/>
  <c r="M130"/>
  <c r="N124"/>
  <c r="N126"/>
  <c r="N130"/>
  <c r="O124"/>
  <c r="O126"/>
  <c r="O130"/>
  <c r="K124"/>
  <c r="K79"/>
  <c r="K74"/>
  <c r="M4"/>
  <c r="M6"/>
  <c r="M12"/>
  <c r="N4"/>
  <c r="K61"/>
  <c r="K65"/>
  <c r="J61"/>
  <c r="K59"/>
  <c r="K56"/>
  <c r="K51"/>
  <c r="K49"/>
  <c r="K42"/>
  <c r="K37"/>
  <c r="K35"/>
  <c r="K21"/>
  <c r="K25"/>
  <c r="K19"/>
  <c r="K6"/>
  <c r="K12"/>
  <c r="K4"/>
  <c r="N6"/>
  <c r="N12"/>
  <c r="J74"/>
  <c r="J79"/>
  <c r="K72"/>
  <c r="J72"/>
  <c r="J65"/>
  <c r="J59"/>
  <c r="J134"/>
  <c r="J136"/>
  <c r="J132"/>
  <c r="J126"/>
  <c r="J130"/>
  <c r="J124"/>
  <c r="J51"/>
  <c r="J56"/>
  <c r="J49"/>
  <c r="J37"/>
  <c r="J42"/>
  <c r="J35"/>
  <c r="J6"/>
  <c r="J12"/>
  <c r="J4"/>
  <c r="J21"/>
  <c r="J25"/>
  <c r="J19"/>
  <c r="J155"/>
  <c r="J157"/>
  <c r="J153"/>
  <c r="J146"/>
  <c r="J148"/>
  <c r="J144"/>
  <c r="O4"/>
  <c r="O6"/>
  <c r="O12"/>
  <c r="Q4"/>
  <c r="G164"/>
  <c r="H160"/>
  <c r="G162"/>
  <c r="G160"/>
  <c r="G155"/>
  <c r="G157"/>
  <c r="H153"/>
  <c r="G153"/>
  <c r="G146"/>
  <c r="G148"/>
  <c r="G144"/>
  <c r="G136"/>
  <c r="H132"/>
  <c r="G134"/>
  <c r="G132"/>
  <c r="G130"/>
  <c r="G126"/>
  <c r="H124"/>
  <c r="H126"/>
  <c r="H130"/>
  <c r="I124"/>
  <c r="I126"/>
  <c r="I130"/>
  <c r="G124"/>
  <c r="H79"/>
  <c r="I72"/>
  <c r="H74"/>
  <c r="H72"/>
  <c r="H65"/>
  <c r="I59"/>
  <c r="H61"/>
  <c r="H59"/>
  <c r="H51"/>
  <c r="H56"/>
  <c r="I49"/>
  <c r="H49"/>
  <c r="H42"/>
  <c r="I35"/>
  <c r="H37"/>
  <c r="H35"/>
  <c r="H25"/>
  <c r="I19"/>
  <c r="I21"/>
  <c r="I25"/>
  <c r="H21"/>
  <c r="H19"/>
  <c r="H6"/>
  <c r="H12"/>
  <c r="I4"/>
  <c r="I6"/>
  <c r="I12"/>
  <c r="H4"/>
  <c r="G74"/>
  <c r="G79"/>
  <c r="G72"/>
  <c r="G65"/>
  <c r="G61"/>
  <c r="G59"/>
  <c r="G56"/>
  <c r="G51"/>
  <c r="G49"/>
  <c r="G42"/>
  <c r="G37"/>
  <c r="G35"/>
  <c r="G25"/>
  <c r="G21"/>
  <c r="G19"/>
  <c r="D74"/>
  <c r="D79"/>
  <c r="E72"/>
  <c r="E74"/>
  <c r="E79"/>
  <c r="F72"/>
  <c r="F74"/>
  <c r="F79"/>
  <c r="D61"/>
  <c r="D65"/>
  <c r="E59"/>
  <c r="E61"/>
  <c r="E65"/>
  <c r="F59"/>
  <c r="F61"/>
  <c r="F65"/>
  <c r="D51"/>
  <c r="D56"/>
  <c r="E49"/>
  <c r="E51"/>
  <c r="E56"/>
  <c r="F49"/>
  <c r="F51"/>
  <c r="F56"/>
  <c r="D37"/>
  <c r="D42"/>
  <c r="E35"/>
  <c r="E37"/>
  <c r="E42"/>
  <c r="F35"/>
  <c r="F37"/>
  <c r="F42"/>
  <c r="D21"/>
  <c r="D25"/>
  <c r="E19"/>
  <c r="D6"/>
  <c r="D12"/>
  <c r="E4"/>
  <c r="E6"/>
  <c r="Q118"/>
  <c r="P118"/>
  <c r="Q117"/>
  <c r="P117"/>
  <c r="D162"/>
  <c r="D111"/>
  <c r="D116"/>
  <c r="E109"/>
  <c r="E111"/>
  <c r="E116"/>
  <c r="Q121"/>
  <c r="P121"/>
  <c r="Q120"/>
  <c r="P120"/>
  <c r="Q106"/>
  <c r="P106"/>
  <c r="Q105"/>
  <c r="P105"/>
  <c r="Q103"/>
  <c r="P103"/>
  <c r="Q102"/>
  <c r="P102"/>
  <c r="P13"/>
  <c r="Q13"/>
  <c r="P17"/>
  <c r="Q17"/>
  <c r="P16"/>
  <c r="Q16"/>
  <c r="P14"/>
  <c r="Q14"/>
  <c r="P20"/>
  <c r="Q20"/>
  <c r="D88"/>
  <c r="D92"/>
  <c r="E86"/>
  <c r="E88"/>
  <c r="E92"/>
  <c r="F86"/>
  <c r="F88"/>
  <c r="F92"/>
  <c r="G86"/>
  <c r="G88"/>
  <c r="G92"/>
  <c r="H86"/>
  <c r="H88"/>
  <c r="D96"/>
  <c r="D101"/>
  <c r="E94"/>
  <c r="E96"/>
  <c r="E101"/>
  <c r="F94"/>
  <c r="D126"/>
  <c r="D130"/>
  <c r="E124"/>
  <c r="E126"/>
  <c r="E130"/>
  <c r="F124"/>
  <c r="F126"/>
  <c r="F130"/>
  <c r="D134"/>
  <c r="D136"/>
  <c r="E132"/>
  <c r="E134"/>
  <c r="E136"/>
  <c r="F132"/>
  <c r="F134"/>
  <c r="F136"/>
  <c r="D146"/>
  <c r="D148"/>
  <c r="E144"/>
  <c r="E146"/>
  <c r="E148"/>
  <c r="F144"/>
  <c r="F146"/>
  <c r="F148"/>
  <c r="D155"/>
  <c r="D157"/>
  <c r="E153"/>
  <c r="E155"/>
  <c r="E157"/>
  <c r="F153"/>
  <c r="F155"/>
  <c r="F157"/>
  <c r="D164"/>
  <c r="E160"/>
  <c r="E162"/>
  <c r="E164"/>
  <c r="F160"/>
  <c r="F162"/>
  <c r="F164"/>
  <c r="Q169"/>
  <c r="P169"/>
  <c r="Q168"/>
  <c r="P168"/>
  <c r="Q166"/>
  <c r="P166"/>
  <c r="Q165"/>
  <c r="P165"/>
  <c r="Q163"/>
  <c r="P163"/>
  <c r="P161"/>
  <c r="Q161"/>
  <c r="Q158"/>
  <c r="P158"/>
  <c r="Q156"/>
  <c r="P156"/>
  <c r="P154"/>
  <c r="Q154"/>
  <c r="Q150"/>
  <c r="Q149"/>
  <c r="Q147"/>
  <c r="P147"/>
  <c r="P145"/>
  <c r="Q145"/>
  <c r="Q84"/>
  <c r="P84"/>
  <c r="Q83"/>
  <c r="P83"/>
  <c r="Q81"/>
  <c r="P81"/>
  <c r="Q80"/>
  <c r="P80"/>
  <c r="P78"/>
  <c r="Q77"/>
  <c r="P77"/>
  <c r="Q76"/>
  <c r="P76"/>
  <c r="Q75"/>
  <c r="P75"/>
  <c r="P73"/>
  <c r="Q73"/>
  <c r="Q70"/>
  <c r="P70"/>
  <c r="Q69"/>
  <c r="P69"/>
  <c r="Q67"/>
  <c r="P67"/>
  <c r="Q66"/>
  <c r="P66"/>
  <c r="Q64"/>
  <c r="P64"/>
  <c r="Q63"/>
  <c r="P63"/>
  <c r="Q62"/>
  <c r="P62"/>
  <c r="P60"/>
  <c r="Q60"/>
  <c r="Q141"/>
  <c r="P141"/>
  <c r="Q140"/>
  <c r="P140"/>
  <c r="Q138"/>
  <c r="P138"/>
  <c r="Q137"/>
  <c r="P137"/>
  <c r="Q135"/>
  <c r="P135"/>
  <c r="P133"/>
  <c r="Q133"/>
  <c r="Q129"/>
  <c r="P129"/>
  <c r="Q128"/>
  <c r="P128"/>
  <c r="Q127"/>
  <c r="P127"/>
  <c r="P125"/>
  <c r="Q125"/>
  <c r="P115"/>
  <c r="Q115"/>
  <c r="P114"/>
  <c r="Q114"/>
  <c r="P113"/>
  <c r="Q113"/>
  <c r="P112"/>
  <c r="Q112"/>
  <c r="P110"/>
  <c r="Q110"/>
  <c r="P99"/>
  <c r="Q99"/>
  <c r="P98"/>
  <c r="Q98"/>
  <c r="P97"/>
  <c r="Q97"/>
  <c r="P95"/>
  <c r="Q95"/>
  <c r="P91"/>
  <c r="Q91"/>
  <c r="P90"/>
  <c r="Q90"/>
  <c r="P89"/>
  <c r="Q89"/>
  <c r="P87"/>
  <c r="Q87"/>
  <c r="P55"/>
  <c r="Q55"/>
  <c r="P54"/>
  <c r="Q54"/>
  <c r="P53"/>
  <c r="Q53"/>
  <c r="P52"/>
  <c r="Q52"/>
  <c r="P50"/>
  <c r="Q50"/>
  <c r="P47"/>
  <c r="Q47"/>
  <c r="P46"/>
  <c r="Q46"/>
  <c r="P44"/>
  <c r="Q44"/>
  <c r="P43"/>
  <c r="Q43"/>
  <c r="P41"/>
  <c r="Q41"/>
  <c r="P39"/>
  <c r="Q39"/>
  <c r="P38"/>
  <c r="Q38"/>
  <c r="P36"/>
  <c r="Q36"/>
  <c r="P30"/>
  <c r="Q30"/>
  <c r="P29"/>
  <c r="Q29"/>
  <c r="P27"/>
  <c r="Q27"/>
  <c r="P26"/>
  <c r="Q26"/>
  <c r="P24"/>
  <c r="Q24"/>
  <c r="P23"/>
  <c r="Q23"/>
  <c r="P22"/>
  <c r="Q22"/>
  <c r="P11"/>
  <c r="Q11"/>
  <c r="P8"/>
  <c r="Q8"/>
  <c r="P7"/>
  <c r="Q7"/>
  <c r="P5"/>
  <c r="Q5"/>
  <c r="F96"/>
  <c r="F101"/>
  <c r="G94"/>
  <c r="Q134"/>
  <c r="Q126"/>
  <c r="Q162"/>
  <c r="H162"/>
  <c r="Q155"/>
  <c r="Q146"/>
  <c r="H144"/>
  <c r="H146"/>
  <c r="H148"/>
  <c r="I144"/>
  <c r="P144"/>
  <c r="H155"/>
  <c r="I146"/>
  <c r="I148"/>
  <c r="P148"/>
  <c r="Q148"/>
  <c r="Q144"/>
  <c r="P130"/>
  <c r="Q130"/>
  <c r="H134"/>
  <c r="P126"/>
  <c r="P124"/>
  <c r="Q124"/>
  <c r="H92"/>
  <c r="I86"/>
  <c r="I37"/>
  <c r="P35"/>
  <c r="Q35"/>
  <c r="P79"/>
  <c r="Q72"/>
  <c r="I74"/>
  <c r="I79"/>
  <c r="P72"/>
  <c r="I61"/>
  <c r="P59"/>
  <c r="Q59"/>
  <c r="I51"/>
  <c r="P49"/>
  <c r="Q49"/>
  <c r="P74"/>
  <c r="Q74"/>
  <c r="Q61"/>
  <c r="E12"/>
  <c r="F109"/>
  <c r="E21"/>
  <c r="G96"/>
  <c r="H164"/>
  <c r="H157"/>
  <c r="P146"/>
  <c r="H136"/>
  <c r="I88"/>
  <c r="P61"/>
  <c r="I65"/>
  <c r="P65"/>
  <c r="P51"/>
  <c r="Q51"/>
  <c r="I56"/>
  <c r="P37"/>
  <c r="Q37"/>
  <c r="I42"/>
  <c r="E25"/>
  <c r="F111"/>
  <c r="F4"/>
  <c r="F6"/>
  <c r="G101"/>
  <c r="H94"/>
  <c r="I160"/>
  <c r="I153"/>
  <c r="I132"/>
  <c r="I92"/>
  <c r="F12"/>
  <c r="F19"/>
  <c r="F116"/>
  <c r="G109"/>
  <c r="J86"/>
  <c r="H96"/>
  <c r="I162"/>
  <c r="I155"/>
  <c r="P153"/>
  <c r="Q153"/>
  <c r="I134"/>
  <c r="P132"/>
  <c r="Q132"/>
  <c r="F21"/>
  <c r="P19"/>
  <c r="Q19"/>
  <c r="G4"/>
  <c r="G6"/>
  <c r="G111"/>
  <c r="J88"/>
  <c r="H101"/>
  <c r="I94"/>
  <c r="I96"/>
  <c r="I101"/>
  <c r="J94"/>
  <c r="I164"/>
  <c r="I157"/>
  <c r="P157"/>
  <c r="Q157"/>
  <c r="P155"/>
  <c r="I136"/>
  <c r="P136"/>
  <c r="Q136"/>
  <c r="P134"/>
  <c r="G12"/>
  <c r="P12"/>
  <c r="Q12"/>
  <c r="P6"/>
  <c r="Q6"/>
  <c r="F25"/>
  <c r="P25"/>
  <c r="Q25"/>
  <c r="P21"/>
  <c r="Q21"/>
  <c r="J160"/>
  <c r="G116"/>
  <c r="J92"/>
  <c r="J162"/>
  <c r="H109"/>
  <c r="K86"/>
  <c r="J164"/>
  <c r="H111"/>
  <c r="K88"/>
  <c r="P86"/>
  <c r="Q86"/>
  <c r="K160"/>
  <c r="H116"/>
  <c r="K92"/>
  <c r="P92"/>
  <c r="Q92"/>
  <c r="P88"/>
  <c r="Q88"/>
  <c r="I109"/>
  <c r="K164"/>
  <c r="I111"/>
  <c r="L160"/>
  <c r="I116"/>
  <c r="L162"/>
  <c r="J109"/>
  <c r="L164"/>
  <c r="J111"/>
  <c r="M160"/>
  <c r="J116"/>
  <c r="M162"/>
  <c r="K109"/>
  <c r="M164"/>
  <c r="K111"/>
  <c r="P109"/>
  <c r="Q109"/>
  <c r="N160"/>
  <c r="K116"/>
  <c r="P116"/>
  <c r="Q116"/>
  <c r="P111"/>
  <c r="Q111"/>
  <c r="J96"/>
  <c r="N162"/>
  <c r="J101"/>
  <c r="K94"/>
  <c r="N164"/>
  <c r="K96"/>
  <c r="K101"/>
  <c r="L94"/>
  <c r="O160"/>
  <c r="L96"/>
  <c r="O162"/>
  <c r="P160"/>
  <c r="Q160"/>
  <c r="L101"/>
  <c r="M94"/>
  <c r="O164"/>
  <c r="P164"/>
  <c r="Q164"/>
  <c r="P162"/>
  <c r="M96"/>
  <c r="M101"/>
  <c r="N94"/>
  <c r="N96"/>
  <c r="N101"/>
  <c r="O94"/>
  <c r="O96"/>
  <c r="P94"/>
  <c r="Q94"/>
  <c r="O101"/>
  <c r="P96"/>
  <c r="Q96"/>
</calcChain>
</file>

<file path=xl/sharedStrings.xml><?xml version="1.0" encoding="utf-8"?>
<sst xmlns="http://schemas.openxmlformats.org/spreadsheetml/2006/main" count="643" uniqueCount="191">
  <si>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</si>
  <si>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</si>
  <si>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</si>
  <si>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</si>
  <si>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</si>
  <si>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</si>
  <si>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</si>
  <si>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</si>
  <si>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</si>
  <si>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</si>
  <si>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</si>
  <si>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</si>
  <si>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</si>
  <si>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</t>
  </si>
  <si>
    <t>Área de Amparos y Agrario.</t>
  </si>
  <si>
    <t>2.1.1.1</t>
  </si>
  <si>
    <t>Registro Anterior</t>
  </si>
  <si>
    <t>2.1.1.2</t>
  </si>
  <si>
    <t>Abiertos en el Mes</t>
  </si>
  <si>
    <t>2.1.1.3</t>
  </si>
  <si>
    <t xml:space="preserve">Iniciales en </t>
  </si>
  <si>
    <t>2.1.1.4</t>
  </si>
  <si>
    <t>Resueltos y concluidos</t>
  </si>
  <si>
    <t>Concediendo el amparo</t>
  </si>
  <si>
    <t>2.1.1.5</t>
  </si>
  <si>
    <t>2.1.2.1</t>
  </si>
  <si>
    <t>2.1.2.2</t>
  </si>
  <si>
    <t>2.1.2.3</t>
  </si>
  <si>
    <t>2.1.2.4</t>
  </si>
  <si>
    <t>Favorables</t>
  </si>
  <si>
    <t>Desfavorables</t>
  </si>
  <si>
    <t>2.1.2.5</t>
  </si>
  <si>
    <t>2.1.6.1</t>
  </si>
  <si>
    <t>Recibidos en el Área</t>
  </si>
  <si>
    <t>2.1.6.2</t>
  </si>
  <si>
    <t>Generados por el Área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</si>
  <si>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</si>
  <si>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</si>
  <si>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</si>
  <si>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</si>
  <si>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</si>
  <si>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</si>
  <si>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</si>
  <si>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</si>
  <si>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2.2.2.4</t>
  </si>
  <si>
    <t>Favorables al particular</t>
  </si>
  <si>
    <t>Incompetentes</t>
  </si>
  <si>
    <t>2.2.2.5</t>
  </si>
  <si>
    <t>2.2.3.1</t>
  </si>
  <si>
    <t>2.2.3.2</t>
  </si>
  <si>
    <t>2.2.3.3</t>
  </si>
  <si>
    <t>2.2.3.4</t>
  </si>
  <si>
    <t>Procedentes</t>
  </si>
  <si>
    <t>2.2.3.5</t>
  </si>
  <si>
    <t>2.2.4.1</t>
  </si>
  <si>
    <t>2.2.4.2</t>
  </si>
  <si>
    <t>2.2.4.3</t>
  </si>
  <si>
    <t>2.2.4.4</t>
  </si>
  <si>
    <t>2.2.4.5</t>
  </si>
  <si>
    <t>Área de Procedimientos Civiles.</t>
  </si>
  <si>
    <t>2.3.1.1</t>
  </si>
  <si>
    <t>2.3.1.2</t>
  </si>
  <si>
    <t>2.3.1.3</t>
  </si>
  <si>
    <t>2.3.1.4</t>
  </si>
  <si>
    <t>2.3.1.5</t>
  </si>
  <si>
    <t>2.3.2.1</t>
  </si>
  <si>
    <t>2.3.2.2</t>
  </si>
  <si>
    <t>2.3.2.3</t>
  </si>
  <si>
    <t>2.3.2.4</t>
  </si>
  <si>
    <t>2.3.2.5</t>
  </si>
  <si>
    <t>Resueltas y concluidas</t>
  </si>
  <si>
    <t>2.3.4.1</t>
  </si>
  <si>
    <t>2.3.4.2</t>
  </si>
  <si>
    <t>2.3.4.3</t>
  </si>
  <si>
    <t>2.3.4.4</t>
  </si>
  <si>
    <t>2.3.4.5</t>
  </si>
  <si>
    <t>2.3.7.1</t>
  </si>
  <si>
    <t>2.3.7.2</t>
  </si>
  <si>
    <t>2.4.7.1</t>
  </si>
  <si>
    <t>2.4.7.2</t>
  </si>
  <si>
    <t>con sanción</t>
  </si>
  <si>
    <t>sin sanción</t>
  </si>
  <si>
    <t>2.4.3.5</t>
  </si>
  <si>
    <t>Área de Procedimientos Penales</t>
  </si>
  <si>
    <t>2.5.1.1</t>
  </si>
  <si>
    <t>2.5.1.2</t>
  </si>
  <si>
    <t>2.5.1.3</t>
  </si>
  <si>
    <t>2.5.1.4</t>
  </si>
  <si>
    <t>2.5.1.5</t>
  </si>
  <si>
    <t>Archivados</t>
  </si>
  <si>
    <t>2.5.2.1</t>
  </si>
  <si>
    <t>2.5.2.2</t>
  </si>
  <si>
    <t>2.5.2.3</t>
  </si>
  <si>
    <t>2.5.2.4</t>
  </si>
  <si>
    <t>2.5.2.5</t>
  </si>
  <si>
    <t>Dinero Recaudado</t>
  </si>
  <si>
    <t>2.5.3.1</t>
  </si>
  <si>
    <t>2.5.3.2</t>
  </si>
  <si>
    <t>2.5.3.3</t>
  </si>
  <si>
    <t>2.5.3.4</t>
  </si>
  <si>
    <t>Cumplimentaron</t>
  </si>
  <si>
    <t>2.5.3.5</t>
  </si>
  <si>
    <t>2.5.6.1</t>
  </si>
  <si>
    <t>Se confirma el acto reclamado</t>
  </si>
  <si>
    <t>Sobreseimiento o Negativa de Amparo</t>
  </si>
  <si>
    <t>En trámite</t>
  </si>
  <si>
    <t>En seguimiento</t>
  </si>
  <si>
    <t>2.1.4 Audiencias y diligencias en Juicios.</t>
  </si>
  <si>
    <t>2.1.5 Asesorías y Reuniones.</t>
  </si>
  <si>
    <t>2.1.6 Oficios.</t>
  </si>
  <si>
    <t>2.3.1      Juicios Civiles</t>
  </si>
  <si>
    <t>2.3.4      Instancias.</t>
  </si>
  <si>
    <t>2.3.5      Audiencias y diligencias en       Juicios</t>
  </si>
  <si>
    <t>2.3.6 Asesorías y Reuniones.</t>
  </si>
  <si>
    <t>2.3.7 Oficios.</t>
  </si>
  <si>
    <t>2.4.6 Audiencias y diligencias en Juicios y Proc</t>
  </si>
  <si>
    <t>2.4.6 Asesorías y Reuniones.</t>
  </si>
  <si>
    <t>2.4.7 Oficios.</t>
  </si>
  <si>
    <t>Expedientes Daños a bienes Propiedad Municipal</t>
  </si>
  <si>
    <t>2.5.3 Preliberados.</t>
  </si>
  <si>
    <t>2.5.5 Asesorías y Reuniones.</t>
  </si>
  <si>
    <t>2.5.6 Oficios.</t>
  </si>
  <si>
    <t xml:space="preserve">Juicios de Amparo </t>
  </si>
  <si>
    <t>Juicios Agrarios</t>
  </si>
  <si>
    <t>Juicios de Nulidad</t>
  </si>
  <si>
    <t>Recursos</t>
  </si>
  <si>
    <t>Responsabilidad Patrimonial</t>
  </si>
  <si>
    <t>Revocación de Licencia Municipal</t>
  </si>
  <si>
    <t>Responsabilidad Laboral</t>
  </si>
  <si>
    <t>Expedientes Generales                                        (Av. Previas, Juicios, Internos)</t>
  </si>
  <si>
    <t>Juicios de Lesividad</t>
  </si>
  <si>
    <t>Sub-total</t>
  </si>
  <si>
    <t xml:space="preserve">Se declara la Nulidad del acto </t>
  </si>
  <si>
    <t>Favorables al aytto.</t>
  </si>
  <si>
    <t xml:space="preserve">2.5.4 Audiencias y Diligencias </t>
  </si>
  <si>
    <t>,</t>
  </si>
  <si>
    <t>desist.de la accion y validez del acto (Fav.al Part.)</t>
  </si>
  <si>
    <t>INDICADORES MENSUALES 2016 DIRERCCION JURIDICA  CONTENCIOSA</t>
  </si>
  <si>
    <t>Área de Juicios Administrativos</t>
  </si>
  <si>
    <t>Turnadas a Despacho Externo</t>
  </si>
  <si>
    <t>Área de Procedimientos Administrativos</t>
  </si>
  <si>
    <t>Organo de Dontrol Disciplinario (OCD)</t>
  </si>
  <si>
    <t>2.2.6 Asesorías y Reuniones.</t>
  </si>
  <si>
    <t>2.2.7 Oficios.</t>
  </si>
  <si>
    <t>2.2.7.1</t>
  </si>
  <si>
    <t>2.2.7.2</t>
  </si>
  <si>
    <t>2.3.6 Audiencias y Diligencias</t>
  </si>
  <si>
    <t>2.3.7 Asesorías y Reuniones.</t>
  </si>
  <si>
    <t>2.3.8 Oficios.</t>
  </si>
  <si>
    <t>2.3.8.1</t>
  </si>
  <si>
    <t>2.3.8.2</t>
  </si>
  <si>
    <t>Defensa Legal en otras Dependencias</t>
  </si>
  <si>
    <t>no se admite (acumulado</t>
  </si>
  <si>
    <t>Sobreseimiento y concede Amparo</t>
  </si>
  <si>
    <t>Sobresee, no Ampara y Ampara</t>
  </si>
  <si>
    <t>INFORME  MENSUAL DE ACT. 2017 DIRERCCION JURIDICA  CONTENCIOSA</t>
  </si>
  <si>
    <t xml:space="preserve">2.2.5       Audiencias y diligencias en Juicios </t>
  </si>
  <si>
    <t>Incompetencias</t>
  </si>
  <si>
    <t>Desist.de la accion y validez del acto (Fav.al Part.)</t>
  </si>
  <si>
    <t>Caducidad</t>
  </si>
  <si>
    <t xml:space="preserve">Favorables </t>
  </si>
  <si>
    <t xml:space="preserve">Desfavorables </t>
  </si>
  <si>
    <t>Parcialmente Favorables</t>
  </si>
  <si>
    <t>2.4.6 Audiencias y diligencias en  Proc</t>
  </si>
  <si>
    <t>2.6  JUICIOS LABORALES</t>
  </si>
  <si>
    <t>2.6.1</t>
  </si>
  <si>
    <t>2.6.2</t>
  </si>
  <si>
    <t>2.6.3</t>
  </si>
  <si>
    <t>2.6.4</t>
  </si>
  <si>
    <t>2.6.5</t>
  </si>
  <si>
    <t>2.1.</t>
  </si>
  <si>
    <t>2.1.1.</t>
  </si>
  <si>
    <t>2.1.2</t>
  </si>
  <si>
    <t>2.1.3</t>
  </si>
  <si>
    <t>2.1.4</t>
  </si>
  <si>
    <t>2.1.5</t>
  </si>
  <si>
    <t>2.1.6 Audiencias y diligencias en Juicios.</t>
  </si>
  <si>
    <t>2.1.7 Asesorías y Reuniones.</t>
  </si>
  <si>
    <t>2.1.8 Oficios.</t>
  </si>
  <si>
    <t>2.1.8.1</t>
  </si>
  <si>
    <t>2.1.8.2</t>
  </si>
  <si>
    <t>2.3.1 Juicios de Nulidad</t>
  </si>
  <si>
    <t>2.3.1.6       Audiencias y diligencias en Juicios y Proc</t>
  </si>
  <si>
    <t>2.3.1.7 Asesorías y Reuniones.</t>
  </si>
  <si>
    <t>2.3.1.8 Oficios.</t>
  </si>
  <si>
    <t>2.3.2 Juicios de Lesividad</t>
  </si>
  <si>
    <t>2.3.4      Recuperacion de Espacios.</t>
  </si>
  <si>
    <t>con recuperacion</t>
  </si>
  <si>
    <t>sin recuperacion</t>
  </si>
  <si>
    <t>Expedientes Generales(Av. Previas, Juicios, Internos)</t>
  </si>
  <si>
    <t>2.3.5      Operativos /Inspecciones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</si>
</sst>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17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4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83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12" fillId="0" borderId="0" xfId="0" applyFont="1"/>
    <xf numFmtId="0" fontId="6" fillId="0" borderId="9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justify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1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2" fillId="0" borderId="17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right" vertical="center" shrinkToFit="1"/>
    </xf>
    <xf numFmtId="0" fontId="13" fillId="0" borderId="2" xfId="0" applyFont="1" applyFill="1" applyBorder="1" applyAlignment="1">
      <alignment horizontal="justify" vertical="center" wrapText="1"/>
    </xf>
    <xf numFmtId="2" fontId="13" fillId="0" borderId="2" xfId="0" applyNumberFormat="1" applyFont="1" applyFill="1" applyBorder="1" applyAlignment="1">
      <alignment horizontal="justify" vertical="center" wrapText="1"/>
    </xf>
    <xf numFmtId="0" fontId="13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justify" vertical="center" wrapText="1"/>
    </xf>
    <xf numFmtId="10" fontId="2" fillId="0" borderId="2" xfId="0" applyNumberFormat="1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justify" vertical="center" wrapText="1"/>
    </xf>
    <xf numFmtId="2" fontId="13" fillId="0" borderId="6" xfId="0" applyNumberFormat="1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right" vertical="center" wrapText="1"/>
    </xf>
    <xf numFmtId="8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6" fillId="0" borderId="21" xfId="0" applyFont="1" applyFill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justify" vertical="center" wrapText="1"/>
    </xf>
    <xf numFmtId="0" fontId="6" fillId="0" borderId="18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justify" vertical="center" wrapText="1"/>
    </xf>
    <xf numFmtId="0" fontId="13" fillId="0" borderId="0" xfId="1"/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right" vertical="center" wrapText="1"/>
    </xf>
    <xf numFmtId="0" fontId="6" fillId="0" borderId="9" xfId="1" applyFont="1" applyFill="1" applyBorder="1" applyAlignment="1">
      <alignment horizontal="righ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3" fillId="2" borderId="0" xfId="1" applyFill="1" applyBorder="1"/>
    <xf numFmtId="0" fontId="5" fillId="2" borderId="0" xfId="1" applyFont="1" applyFill="1" applyBorder="1" applyAlignment="1">
      <alignment horizontal="justify" vertical="center" wrapText="1"/>
    </xf>
    <xf numFmtId="0" fontId="4" fillId="2" borderId="0" xfId="1" applyFont="1" applyFill="1" applyBorder="1" applyAlignment="1">
      <alignment horizontal="justify" vertical="center" wrapText="1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/>
    <xf numFmtId="0" fontId="6" fillId="2" borderId="0" xfId="1" applyFont="1" applyFill="1" applyBorder="1" applyAlignment="1">
      <alignment horizontal="justify" vertical="center" wrapText="1"/>
    </xf>
    <xf numFmtId="0" fontId="5" fillId="2" borderId="0" xfId="1" applyFont="1" applyFill="1" applyBorder="1" applyAlignment="1">
      <alignment horizontal="center" vertical="center" wrapText="1"/>
    </xf>
    <xf numFmtId="8" fontId="7" fillId="0" borderId="1" xfId="1" applyNumberFormat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justify" vertical="center" wrapText="1"/>
    </xf>
    <xf numFmtId="0" fontId="5" fillId="0" borderId="16" xfId="1" applyFont="1" applyFill="1" applyBorder="1" applyAlignment="1">
      <alignment horizontal="justify" vertical="center" wrapText="1"/>
    </xf>
    <xf numFmtId="0" fontId="4" fillId="0" borderId="8" xfId="1" applyFont="1" applyFill="1" applyBorder="1" applyAlignment="1">
      <alignment horizontal="justify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3" fillId="0" borderId="0" xfId="1" applyFill="1"/>
    <xf numFmtId="0" fontId="1" fillId="0" borderId="7" xfId="1" applyFont="1" applyFill="1" applyBorder="1" applyAlignment="1">
      <alignment horizontal="justify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justify" vertical="center" wrapText="1"/>
    </xf>
    <xf numFmtId="0" fontId="4" fillId="0" borderId="1" xfId="1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5" fillId="0" borderId="4" xfId="1" applyFont="1" applyFill="1" applyBorder="1" applyAlignment="1">
      <alignment horizontal="justify" vertical="center" wrapText="1"/>
    </xf>
    <xf numFmtId="0" fontId="5" fillId="0" borderId="5" xfId="1" applyFont="1" applyFill="1" applyBorder="1" applyAlignment="1">
      <alignment horizontal="justify" vertical="center" wrapText="1"/>
    </xf>
    <xf numFmtId="0" fontId="6" fillId="0" borderId="5" xfId="1" applyFont="1" applyFill="1" applyBorder="1" applyAlignment="1">
      <alignment horizontal="justify" vertical="center" wrapText="1"/>
    </xf>
    <xf numFmtId="0" fontId="1" fillId="0" borderId="6" xfId="1" applyFont="1" applyFill="1" applyBorder="1" applyAlignment="1">
      <alignment horizontal="justify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justify" vertical="center" wrapText="1"/>
    </xf>
    <xf numFmtId="0" fontId="12" fillId="0" borderId="1" xfId="1" applyFont="1" applyFill="1" applyBorder="1"/>
    <xf numFmtId="0" fontId="2" fillId="0" borderId="1" xfId="1" applyFont="1" applyFill="1" applyBorder="1" applyAlignment="1">
      <alignment horizontal="center"/>
    </xf>
    <xf numFmtId="0" fontId="12" fillId="0" borderId="17" xfId="1" applyFont="1" applyFill="1" applyBorder="1"/>
    <xf numFmtId="0" fontId="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shrinkToFit="1"/>
    </xf>
    <xf numFmtId="0" fontId="6" fillId="0" borderId="18" xfId="1" applyFont="1" applyFill="1" applyBorder="1" applyAlignment="1">
      <alignment horizontal="right" vertical="center" shrinkToFit="1"/>
    </xf>
    <xf numFmtId="0" fontId="4" fillId="0" borderId="14" xfId="1" applyFont="1" applyFill="1" applyBorder="1" applyAlignment="1">
      <alignment horizontal="justify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justify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justify" vertical="center" wrapText="1"/>
    </xf>
    <xf numFmtId="0" fontId="6" fillId="0" borderId="22" xfId="1" applyFont="1" applyFill="1" applyBorder="1" applyAlignment="1">
      <alignment horizontal="right" vertical="center" wrapText="1"/>
    </xf>
    <xf numFmtId="0" fontId="13" fillId="0" borderId="2" xfId="1" applyFont="1" applyFill="1" applyBorder="1" applyAlignment="1">
      <alignment horizontal="justify" vertical="center" wrapText="1"/>
    </xf>
    <xf numFmtId="2" fontId="13" fillId="0" borderId="2" xfId="1" applyNumberFormat="1" applyFont="1" applyFill="1" applyBorder="1" applyAlignment="1">
      <alignment horizontal="justify" vertical="center" wrapText="1"/>
    </xf>
    <xf numFmtId="2" fontId="13" fillId="0" borderId="6" xfId="1" applyNumberFormat="1" applyFont="1" applyFill="1" applyBorder="1" applyAlignment="1">
      <alignment horizontal="justify" vertical="center" wrapText="1"/>
    </xf>
    <xf numFmtId="0" fontId="13" fillId="0" borderId="1" xfId="1" applyFont="1" applyFill="1" applyBorder="1"/>
    <xf numFmtId="0" fontId="14" fillId="0" borderId="1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justify" vertical="center" wrapText="1"/>
    </xf>
    <xf numFmtId="10" fontId="2" fillId="0" borderId="2" xfId="1" applyNumberFormat="1" applyFont="1" applyFill="1" applyBorder="1" applyAlignment="1">
      <alignment horizontal="justify" vertical="center" wrapText="1"/>
    </xf>
    <xf numFmtId="0" fontId="13" fillId="0" borderId="1" xfId="1" applyFont="1" applyFill="1" applyBorder="1" applyAlignment="1">
      <alignment horizontal="justify" vertical="center" wrapText="1"/>
    </xf>
    <xf numFmtId="0" fontId="13" fillId="0" borderId="6" xfId="1" applyFont="1" applyFill="1" applyBorder="1" applyAlignment="1">
      <alignment horizontal="justify" vertical="center" wrapText="1"/>
    </xf>
    <xf numFmtId="2" fontId="13" fillId="0" borderId="1" xfId="1" applyNumberFormat="1" applyFont="1" applyFill="1" applyBorder="1" applyAlignment="1">
      <alignment horizontal="justify" vertical="center" wrapText="1"/>
    </xf>
    <xf numFmtId="0" fontId="13" fillId="0" borderId="0" xfId="1" applyFont="1" applyFill="1"/>
    <xf numFmtId="0" fontId="15" fillId="0" borderId="1" xfId="1" applyFont="1" applyFill="1" applyBorder="1" applyAlignment="1">
      <alignment horizontal="right" vertical="center" wrapText="1"/>
    </xf>
    <xf numFmtId="8" fontId="16" fillId="0" borderId="1" xfId="1" applyNumberFormat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justify" vertical="center" wrapText="1"/>
    </xf>
    <xf numFmtId="2" fontId="13" fillId="0" borderId="23" xfId="1" applyNumberFormat="1" applyFont="1" applyFill="1" applyBorder="1" applyAlignment="1">
      <alignment horizontal="justify" vertical="center" wrapText="1"/>
    </xf>
    <xf numFmtId="0" fontId="4" fillId="2" borderId="0" xfId="1" applyFont="1" applyFill="1" applyBorder="1" applyAlignment="1">
      <alignment horizontal="center" vertical="center" wrapText="1"/>
    </xf>
    <xf numFmtId="2" fontId="13" fillId="2" borderId="0" xfId="1" applyNumberFormat="1" applyFont="1" applyFill="1" applyBorder="1" applyAlignment="1">
      <alignment horizontal="justify" vertical="center" wrapText="1"/>
    </xf>
    <xf numFmtId="0" fontId="13" fillId="2" borderId="0" xfId="1" applyFill="1"/>
    <xf numFmtId="0" fontId="13" fillId="2" borderId="0" xfId="1" applyFont="1" applyFill="1" applyBorder="1"/>
    <xf numFmtId="0" fontId="14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justify" vertical="center" wrapText="1"/>
    </xf>
    <xf numFmtId="0" fontId="4" fillId="0" borderId="0" xfId="0" applyFont="1" applyAlignment="1"/>
    <xf numFmtId="0" fontId="4" fillId="0" borderId="17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6" fillId="0" borderId="18" xfId="0" applyFont="1" applyFill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justify" vertical="center" wrapText="1"/>
    </xf>
    <xf numFmtId="0" fontId="5" fillId="0" borderId="18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6" fillId="0" borderId="24" xfId="0" applyFont="1" applyFill="1" applyBorder="1" applyAlignment="1">
      <alignment horizontal="justify" vertical="center" wrapText="1"/>
    </xf>
    <xf numFmtId="0" fontId="6" fillId="0" borderId="25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justify" vertical="center" wrapText="1"/>
    </xf>
    <xf numFmtId="0" fontId="3" fillId="0" borderId="27" xfId="0" applyFont="1" applyFill="1" applyBorder="1" applyAlignment="1">
      <alignment horizontal="justify" vertical="center" wrapText="1"/>
    </xf>
    <xf numFmtId="0" fontId="4" fillId="0" borderId="28" xfId="0" applyFont="1" applyFill="1" applyBorder="1" applyAlignment="1">
      <alignment horizontal="justify" vertical="center" wrapText="1"/>
    </xf>
    <xf numFmtId="0" fontId="4" fillId="0" borderId="29" xfId="0" applyFont="1" applyFill="1" applyBorder="1" applyAlignment="1">
      <alignment horizontal="justify" vertical="center" wrapText="1"/>
    </xf>
    <xf numFmtId="0" fontId="5" fillId="0" borderId="17" xfId="1" applyFont="1" applyFill="1" applyBorder="1" applyAlignment="1">
      <alignment horizontal="justify" vertical="center" wrapText="1"/>
    </xf>
    <xf numFmtId="0" fontId="5" fillId="0" borderId="18" xfId="1" applyFont="1" applyFill="1" applyBorder="1" applyAlignment="1">
      <alignment horizontal="justify" vertical="center" wrapText="1"/>
    </xf>
    <xf numFmtId="0" fontId="4" fillId="0" borderId="17" xfId="1" applyFont="1" applyFill="1" applyBorder="1" applyAlignment="1">
      <alignment horizontal="justify" vertical="center" wrapText="1"/>
    </xf>
    <xf numFmtId="0" fontId="4" fillId="0" borderId="18" xfId="1" applyFont="1" applyFill="1" applyBorder="1" applyAlignment="1">
      <alignment horizontal="justify" vertical="center" wrapText="1"/>
    </xf>
    <xf numFmtId="0" fontId="6" fillId="0" borderId="28" xfId="1" applyFont="1" applyFill="1" applyBorder="1" applyAlignment="1">
      <alignment horizontal="justify" vertical="center" wrapText="1"/>
    </xf>
    <xf numFmtId="0" fontId="6" fillId="0" borderId="29" xfId="1" applyFont="1" applyFill="1" applyBorder="1" applyAlignment="1">
      <alignment horizontal="justify" vertical="center" wrapText="1"/>
    </xf>
    <xf numFmtId="0" fontId="6" fillId="0" borderId="17" xfId="1" applyFont="1" applyFill="1" applyBorder="1" applyAlignment="1">
      <alignment horizontal="justify" vertical="center" wrapText="1"/>
    </xf>
    <xf numFmtId="0" fontId="6" fillId="0" borderId="18" xfId="1" applyFont="1" applyFill="1" applyBorder="1" applyAlignment="1">
      <alignment horizontal="justify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left" vertical="center" wrapText="1"/>
    </xf>
    <xf numFmtId="0" fontId="4" fillId="0" borderId="24" xfId="1" applyFont="1" applyFill="1" applyBorder="1" applyAlignment="1">
      <alignment horizontal="justify" vertical="center" wrapText="1"/>
    </xf>
    <xf numFmtId="0" fontId="4" fillId="0" borderId="25" xfId="1" applyFont="1" applyFill="1" applyBorder="1" applyAlignment="1">
      <alignment horizontal="justify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3" fillId="0" borderId="26" xfId="1" applyFont="1" applyFill="1" applyBorder="1" applyAlignment="1">
      <alignment horizontal="justify" vertical="center" wrapText="1"/>
    </xf>
    <xf numFmtId="0" fontId="3" fillId="0" borderId="27" xfId="1" applyFont="1" applyFill="1" applyBorder="1" applyAlignment="1">
      <alignment horizontal="justify" vertical="center" wrapText="1"/>
    </xf>
    <xf numFmtId="0" fontId="6" fillId="0" borderId="24" xfId="1" applyFont="1" applyFill="1" applyBorder="1" applyAlignment="1">
      <alignment horizontal="justify" vertical="center" wrapText="1"/>
    </xf>
    <xf numFmtId="0" fontId="6" fillId="0" borderId="25" xfId="1" applyFont="1" applyFill="1" applyBorder="1" applyAlignment="1">
      <alignment horizontal="justify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Q175"/>
  <sheetViews>
    <sheetView workbookViewId="0">
      <selection activeCell="S8" sqref="S8"/>
    </sheetView>
  </sheetViews>
  <sheetFormatPr baseColWidth="10" defaultRowHeight="12.75"/>
  <cols>
    <col min="1" max="1" width="4" customWidth="1"/>
    <col min="2" max="2" width="6.42578125" customWidth="1"/>
    <col min="3" max="3" width="29.42578125" customWidth="1"/>
    <col min="4" max="15" width="8.7109375" customWidth="1"/>
    <col min="16" max="16" width="10.42578125" customWidth="1"/>
  </cols>
  <sheetData>
    <row r="1" spans="1:17" s="10" customFormat="1" ht="44.25" customHeight="1" thickBot="1">
      <c r="A1" s="23"/>
      <c r="B1" s="159" t="s">
        <v>137</v>
      </c>
      <c r="C1" s="160"/>
      <c r="D1" s="24" t="s">
        <v>0</v>
      </c>
      <c r="E1" s="24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4" t="s">
        <v>11</v>
      </c>
      <c r="P1" s="24" t="s">
        <v>12</v>
      </c>
      <c r="Q1" s="25" t="s">
        <v>13</v>
      </c>
    </row>
    <row r="2" spans="1:17" ht="18" customHeight="1">
      <c r="A2" s="61">
        <v>2.1</v>
      </c>
      <c r="B2" s="161" t="s">
        <v>14</v>
      </c>
      <c r="C2" s="1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7"/>
    </row>
    <row r="3" spans="1:17" ht="12.75" customHeight="1">
      <c r="A3" s="26"/>
      <c r="B3" s="143" t="s">
        <v>122</v>
      </c>
      <c r="C3" s="1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1"/>
    </row>
    <row r="4" spans="1:17" ht="15" customHeight="1">
      <c r="A4" s="26"/>
      <c r="B4" s="12" t="s">
        <v>15</v>
      </c>
      <c r="C4" s="27" t="s">
        <v>16</v>
      </c>
      <c r="D4" s="11">
        <v>482</v>
      </c>
      <c r="E4" s="11">
        <f t="shared" ref="E4:K4" si="0">D12</f>
        <v>488</v>
      </c>
      <c r="F4" s="11">
        <f t="shared" si="0"/>
        <v>567</v>
      </c>
      <c r="G4" s="11">
        <f t="shared" si="0"/>
        <v>660</v>
      </c>
      <c r="H4" s="11">
        <f t="shared" si="0"/>
        <v>712</v>
      </c>
      <c r="I4" s="11">
        <f t="shared" si="0"/>
        <v>716</v>
      </c>
      <c r="J4" s="11">
        <f t="shared" si="0"/>
        <v>684</v>
      </c>
      <c r="K4" s="11">
        <f t="shared" si="0"/>
        <v>699</v>
      </c>
      <c r="L4" s="11">
        <f t="shared" ref="L4" si="1">K12</f>
        <v>683</v>
      </c>
      <c r="M4" s="11">
        <f t="shared" ref="M4" si="2">L12</f>
        <v>660</v>
      </c>
      <c r="N4" s="11">
        <f t="shared" ref="N4" si="3">M12</f>
        <v>666</v>
      </c>
      <c r="O4" s="11">
        <f t="shared" ref="O4" si="4">N12</f>
        <v>658</v>
      </c>
      <c r="P4" s="11">
        <f>SUM(D4:O4)</f>
        <v>7675</v>
      </c>
      <c r="Q4" s="42">
        <f t="shared" ref="Q4:Q14" si="5">P4/12</f>
        <v>639.58333333333337</v>
      </c>
    </row>
    <row r="5" spans="1:17" ht="15" customHeight="1">
      <c r="A5" s="26"/>
      <c r="B5" s="12" t="s">
        <v>17</v>
      </c>
      <c r="C5" s="12" t="s">
        <v>18</v>
      </c>
      <c r="D5" s="1">
        <v>98</v>
      </c>
      <c r="E5" s="1">
        <v>85</v>
      </c>
      <c r="F5" s="1">
        <v>102</v>
      </c>
      <c r="G5" s="1">
        <v>76</v>
      </c>
      <c r="H5" s="1">
        <v>51</v>
      </c>
      <c r="I5" s="1">
        <v>39</v>
      </c>
      <c r="J5" s="1">
        <v>41</v>
      </c>
      <c r="K5" s="1">
        <v>31</v>
      </c>
      <c r="L5" s="1">
        <v>24</v>
      </c>
      <c r="M5" s="1">
        <v>31</v>
      </c>
      <c r="N5" s="1">
        <v>27</v>
      </c>
      <c r="O5" s="1">
        <v>31</v>
      </c>
      <c r="P5" s="11">
        <f t="shared" ref="P5:P14" si="6">SUM(D5:O5)</f>
        <v>636</v>
      </c>
      <c r="Q5" s="42">
        <f t="shared" si="5"/>
        <v>53</v>
      </c>
    </row>
    <row r="6" spans="1:17" ht="15" customHeight="1">
      <c r="A6" s="26"/>
      <c r="B6" s="12" t="s">
        <v>19</v>
      </c>
      <c r="C6" s="27" t="s">
        <v>20</v>
      </c>
      <c r="D6" s="11">
        <f t="shared" ref="D6:O6" si="7">D4+D5</f>
        <v>580</v>
      </c>
      <c r="E6" s="11">
        <f t="shared" si="7"/>
        <v>573</v>
      </c>
      <c r="F6" s="11">
        <f t="shared" si="7"/>
        <v>669</v>
      </c>
      <c r="G6" s="11">
        <f t="shared" si="7"/>
        <v>736</v>
      </c>
      <c r="H6" s="11">
        <f t="shared" si="7"/>
        <v>763</v>
      </c>
      <c r="I6" s="11">
        <f t="shared" si="7"/>
        <v>755</v>
      </c>
      <c r="J6" s="11">
        <f t="shared" si="7"/>
        <v>725</v>
      </c>
      <c r="K6" s="11">
        <f t="shared" si="7"/>
        <v>730</v>
      </c>
      <c r="L6" s="11">
        <f t="shared" si="7"/>
        <v>707</v>
      </c>
      <c r="M6" s="11">
        <f t="shared" si="7"/>
        <v>691</v>
      </c>
      <c r="N6" s="11">
        <f t="shared" si="7"/>
        <v>693</v>
      </c>
      <c r="O6" s="11">
        <f t="shared" si="7"/>
        <v>689</v>
      </c>
      <c r="P6" s="11">
        <f t="shared" si="6"/>
        <v>8311</v>
      </c>
      <c r="Q6" s="42">
        <f t="shared" si="5"/>
        <v>692.58333333333337</v>
      </c>
    </row>
    <row r="7" spans="1:17" ht="15" customHeight="1">
      <c r="A7" s="26"/>
      <c r="B7" s="12" t="s">
        <v>21</v>
      </c>
      <c r="C7" s="12" t="s">
        <v>22</v>
      </c>
      <c r="D7" s="1">
        <v>92</v>
      </c>
      <c r="E7" s="1">
        <v>6</v>
      </c>
      <c r="F7" s="1">
        <v>9</v>
      </c>
      <c r="G7" s="1">
        <v>24</v>
      </c>
      <c r="H7" s="1">
        <v>47</v>
      </c>
      <c r="I7" s="1">
        <v>71</v>
      </c>
      <c r="J7" s="1">
        <v>26</v>
      </c>
      <c r="K7" s="1">
        <v>47</v>
      </c>
      <c r="L7" s="1">
        <v>47</v>
      </c>
      <c r="M7" s="1">
        <v>25</v>
      </c>
      <c r="N7" s="1">
        <v>35</v>
      </c>
      <c r="O7" s="1">
        <v>14</v>
      </c>
      <c r="P7" s="11">
        <f t="shared" si="6"/>
        <v>443</v>
      </c>
      <c r="Q7" s="42">
        <f t="shared" si="5"/>
        <v>36.916666666666664</v>
      </c>
    </row>
    <row r="8" spans="1:17" ht="24" customHeight="1">
      <c r="A8" s="26"/>
      <c r="B8" s="12"/>
      <c r="C8" s="2" t="s">
        <v>104</v>
      </c>
      <c r="D8" s="2">
        <v>61</v>
      </c>
      <c r="E8" s="2">
        <v>5</v>
      </c>
      <c r="F8" s="2">
        <v>6</v>
      </c>
      <c r="G8" s="2">
        <v>19</v>
      </c>
      <c r="H8" s="2">
        <v>24</v>
      </c>
      <c r="I8" s="28">
        <v>50</v>
      </c>
      <c r="J8" s="2">
        <v>12</v>
      </c>
      <c r="K8" s="2">
        <v>31</v>
      </c>
      <c r="L8" s="2">
        <v>24</v>
      </c>
      <c r="M8" s="2">
        <v>12</v>
      </c>
      <c r="N8" s="2">
        <v>22</v>
      </c>
      <c r="O8" s="2">
        <v>10</v>
      </c>
      <c r="P8" s="11">
        <f t="shared" si="6"/>
        <v>276</v>
      </c>
      <c r="Q8" s="42">
        <f t="shared" si="5"/>
        <v>23</v>
      </c>
    </row>
    <row r="9" spans="1:17" ht="18" customHeight="1">
      <c r="A9" s="26"/>
      <c r="B9" s="12"/>
      <c r="C9" s="2" t="s">
        <v>23</v>
      </c>
      <c r="D9" s="2">
        <v>16</v>
      </c>
      <c r="E9" s="2">
        <v>0</v>
      </c>
      <c r="F9" s="2">
        <v>1</v>
      </c>
      <c r="G9" s="2">
        <v>1</v>
      </c>
      <c r="H9" s="2">
        <v>0</v>
      </c>
      <c r="I9" s="28">
        <v>8</v>
      </c>
      <c r="J9" s="2">
        <v>11</v>
      </c>
      <c r="K9" s="2">
        <v>5</v>
      </c>
      <c r="L9" s="2">
        <v>2</v>
      </c>
      <c r="M9" s="2">
        <v>4</v>
      </c>
      <c r="N9" s="2">
        <v>4</v>
      </c>
      <c r="O9" s="2">
        <v>2</v>
      </c>
      <c r="P9" s="11">
        <f t="shared" si="6"/>
        <v>54</v>
      </c>
      <c r="Q9" s="42">
        <f t="shared" si="5"/>
        <v>4.5</v>
      </c>
    </row>
    <row r="10" spans="1:17" ht="18" customHeight="1">
      <c r="A10" s="26"/>
      <c r="B10" s="12"/>
      <c r="C10" s="2" t="s">
        <v>153</v>
      </c>
      <c r="D10" s="2">
        <v>9</v>
      </c>
      <c r="E10" s="2">
        <v>1</v>
      </c>
      <c r="F10" s="2">
        <v>2</v>
      </c>
      <c r="G10" s="2">
        <v>3</v>
      </c>
      <c r="H10" s="2">
        <v>12</v>
      </c>
      <c r="I10" s="28">
        <v>13</v>
      </c>
      <c r="J10" s="2">
        <v>3</v>
      </c>
      <c r="K10" s="2">
        <v>10</v>
      </c>
      <c r="L10" s="2">
        <v>7</v>
      </c>
      <c r="M10" s="2">
        <v>1</v>
      </c>
      <c r="N10" s="2">
        <v>0</v>
      </c>
      <c r="O10" s="2">
        <v>1</v>
      </c>
      <c r="P10" s="11">
        <f t="shared" si="6"/>
        <v>62</v>
      </c>
      <c r="Q10" s="42">
        <f t="shared" si="5"/>
        <v>5.166666666666667</v>
      </c>
    </row>
    <row r="11" spans="1:17" ht="18" customHeight="1">
      <c r="A11" s="26"/>
      <c r="B11" s="12"/>
      <c r="C11" s="15" t="s">
        <v>154</v>
      </c>
      <c r="D11" s="2">
        <v>6</v>
      </c>
      <c r="E11" s="2">
        <v>0</v>
      </c>
      <c r="F11" s="2">
        <v>0</v>
      </c>
      <c r="G11" s="2">
        <v>1</v>
      </c>
      <c r="H11" s="2">
        <v>11</v>
      </c>
      <c r="I11" s="2">
        <v>0</v>
      </c>
      <c r="J11" s="2">
        <v>0</v>
      </c>
      <c r="K11" s="2">
        <v>1</v>
      </c>
      <c r="L11" s="2">
        <v>13</v>
      </c>
      <c r="M11" s="2">
        <v>8</v>
      </c>
      <c r="N11" s="2">
        <v>8</v>
      </c>
      <c r="O11" s="2">
        <v>1</v>
      </c>
      <c r="P11" s="11">
        <f t="shared" si="6"/>
        <v>49</v>
      </c>
      <c r="Q11" s="42">
        <f t="shared" si="5"/>
        <v>4.083333333333333</v>
      </c>
    </row>
    <row r="12" spans="1:17" ht="16.5" customHeight="1">
      <c r="A12" s="26"/>
      <c r="B12" s="12" t="s">
        <v>24</v>
      </c>
      <c r="C12" s="27" t="s">
        <v>105</v>
      </c>
      <c r="D12" s="11">
        <f t="shared" ref="D12:O12" si="8">D6-D7</f>
        <v>488</v>
      </c>
      <c r="E12" s="11">
        <f t="shared" si="8"/>
        <v>567</v>
      </c>
      <c r="F12" s="11">
        <f t="shared" si="8"/>
        <v>660</v>
      </c>
      <c r="G12" s="11">
        <f t="shared" si="8"/>
        <v>712</v>
      </c>
      <c r="H12" s="11">
        <f t="shared" si="8"/>
        <v>716</v>
      </c>
      <c r="I12" s="11">
        <f t="shared" si="8"/>
        <v>684</v>
      </c>
      <c r="J12" s="11">
        <f t="shared" si="8"/>
        <v>699</v>
      </c>
      <c r="K12" s="11">
        <f t="shared" si="8"/>
        <v>683</v>
      </c>
      <c r="L12" s="11">
        <f t="shared" si="8"/>
        <v>660</v>
      </c>
      <c r="M12" s="11">
        <f t="shared" si="8"/>
        <v>666</v>
      </c>
      <c r="N12" s="11">
        <f t="shared" si="8"/>
        <v>658</v>
      </c>
      <c r="O12" s="11">
        <f t="shared" si="8"/>
        <v>675</v>
      </c>
      <c r="P12" s="11">
        <f t="shared" si="6"/>
        <v>7868</v>
      </c>
      <c r="Q12" s="42">
        <f t="shared" si="5"/>
        <v>655.66666666666663</v>
      </c>
    </row>
    <row r="13" spans="1:17" ht="18" customHeight="1">
      <c r="A13" s="26"/>
      <c r="B13" s="145" t="s">
        <v>107</v>
      </c>
      <c r="C13" s="146"/>
      <c r="D13" s="1">
        <v>98</v>
      </c>
      <c r="E13" s="1">
        <v>80</v>
      </c>
      <c r="F13" s="1">
        <v>30</v>
      </c>
      <c r="G13" s="1">
        <v>25</v>
      </c>
      <c r="H13" s="1">
        <v>25</v>
      </c>
      <c r="I13" s="1">
        <v>20</v>
      </c>
      <c r="J13" s="1">
        <v>30</v>
      </c>
      <c r="K13" s="1">
        <v>25</v>
      </c>
      <c r="L13" s="1">
        <v>30</v>
      </c>
      <c r="M13" s="1">
        <v>30</v>
      </c>
      <c r="N13" s="1">
        <v>30</v>
      </c>
      <c r="O13" s="1">
        <v>25</v>
      </c>
      <c r="P13" s="11">
        <f t="shared" si="6"/>
        <v>448</v>
      </c>
      <c r="Q13" s="42">
        <f t="shared" si="5"/>
        <v>37.333333333333336</v>
      </c>
    </row>
    <row r="14" spans="1:17" ht="15" customHeight="1">
      <c r="A14" s="26"/>
      <c r="B14" s="145" t="s">
        <v>108</v>
      </c>
      <c r="C14" s="146"/>
      <c r="D14" s="1">
        <v>50</v>
      </c>
      <c r="E14" s="1">
        <v>30</v>
      </c>
      <c r="F14" s="1">
        <v>20</v>
      </c>
      <c r="G14" s="1">
        <v>15</v>
      </c>
      <c r="H14" s="1">
        <v>15</v>
      </c>
      <c r="I14" s="1">
        <v>20</v>
      </c>
      <c r="J14" s="1">
        <v>30</v>
      </c>
      <c r="K14" s="1">
        <v>25</v>
      </c>
      <c r="L14" s="1">
        <v>30</v>
      </c>
      <c r="M14" s="1">
        <v>30</v>
      </c>
      <c r="N14" s="1">
        <v>30</v>
      </c>
      <c r="O14" s="1">
        <v>25</v>
      </c>
      <c r="P14" s="11">
        <f t="shared" si="6"/>
        <v>320</v>
      </c>
      <c r="Q14" s="42">
        <f t="shared" si="5"/>
        <v>26.666666666666668</v>
      </c>
    </row>
    <row r="15" spans="1:17" ht="15" customHeight="1">
      <c r="A15" s="26"/>
      <c r="B15" s="147" t="s">
        <v>109</v>
      </c>
      <c r="C15" s="14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1"/>
      <c r="Q15" s="41"/>
    </row>
    <row r="16" spans="1:17" ht="15" customHeight="1">
      <c r="A16" s="26"/>
      <c r="B16" s="12" t="s">
        <v>32</v>
      </c>
      <c r="C16" s="29" t="s">
        <v>33</v>
      </c>
      <c r="D16" s="1">
        <v>924</v>
      </c>
      <c r="E16" s="1">
        <v>799</v>
      </c>
      <c r="F16" s="1">
        <v>896</v>
      </c>
      <c r="G16" s="1">
        <v>1115</v>
      </c>
      <c r="H16" s="1">
        <v>981</v>
      </c>
      <c r="I16" s="1">
        <v>1031</v>
      </c>
      <c r="J16" s="1">
        <v>720</v>
      </c>
      <c r="K16" s="1">
        <v>779</v>
      </c>
      <c r="L16" s="1">
        <v>554</v>
      </c>
      <c r="M16" s="1">
        <v>691</v>
      </c>
      <c r="N16" s="1">
        <v>548</v>
      </c>
      <c r="O16" s="1">
        <v>436</v>
      </c>
      <c r="P16" s="11">
        <f>SUM(D16:O16)</f>
        <v>9474</v>
      </c>
      <c r="Q16" s="42">
        <f>P16/12</f>
        <v>789.5</v>
      </c>
    </row>
    <row r="17" spans="1:17" ht="15" customHeight="1" thickBot="1">
      <c r="A17" s="30"/>
      <c r="B17" s="31" t="s">
        <v>34</v>
      </c>
      <c r="C17" s="32" t="s">
        <v>35</v>
      </c>
      <c r="D17" s="3">
        <v>648</v>
      </c>
      <c r="E17" s="3">
        <v>586</v>
      </c>
      <c r="F17" s="3">
        <v>702</v>
      </c>
      <c r="G17" s="3">
        <v>802</v>
      </c>
      <c r="H17" s="3">
        <v>782</v>
      </c>
      <c r="I17" s="3">
        <v>774</v>
      </c>
      <c r="J17" s="3">
        <v>684</v>
      </c>
      <c r="K17" s="3">
        <v>680</v>
      </c>
      <c r="L17" s="3">
        <v>548</v>
      </c>
      <c r="M17" s="3">
        <v>646</v>
      </c>
      <c r="N17" s="3">
        <v>464</v>
      </c>
      <c r="O17" s="3">
        <v>339</v>
      </c>
      <c r="P17" s="33">
        <f>SUM(D17:O17)</f>
        <v>7655</v>
      </c>
      <c r="Q17" s="56">
        <f>P17/12</f>
        <v>637.91666666666663</v>
      </c>
    </row>
    <row r="18" spans="1:17" ht="15" customHeight="1">
      <c r="A18" s="26"/>
      <c r="B18" s="143" t="s">
        <v>123</v>
      </c>
      <c r="C18" s="14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41"/>
    </row>
    <row r="19" spans="1:17" ht="15" customHeight="1">
      <c r="A19" s="26"/>
      <c r="B19" s="12" t="s">
        <v>25</v>
      </c>
      <c r="C19" s="27" t="s">
        <v>16</v>
      </c>
      <c r="D19" s="11">
        <v>75</v>
      </c>
      <c r="E19" s="11">
        <f t="shared" ref="E19:K19" si="9">D25</f>
        <v>75</v>
      </c>
      <c r="F19" s="11">
        <f t="shared" si="9"/>
        <v>75</v>
      </c>
      <c r="G19" s="11">
        <f t="shared" si="9"/>
        <v>75</v>
      </c>
      <c r="H19" s="11">
        <f t="shared" si="9"/>
        <v>75</v>
      </c>
      <c r="I19" s="11">
        <f t="shared" si="9"/>
        <v>75</v>
      </c>
      <c r="J19" s="11">
        <f t="shared" si="9"/>
        <v>72</v>
      </c>
      <c r="K19" s="11">
        <f t="shared" si="9"/>
        <v>70</v>
      </c>
      <c r="L19" s="11">
        <f t="shared" ref="L19" si="10">K25</f>
        <v>70</v>
      </c>
      <c r="M19" s="11">
        <f t="shared" ref="M19" si="11">L25</f>
        <v>70</v>
      </c>
      <c r="N19" s="11">
        <f t="shared" ref="N19" si="12">M25</f>
        <v>70</v>
      </c>
      <c r="O19" s="11">
        <f t="shared" ref="O19" si="13">N25</f>
        <v>68</v>
      </c>
      <c r="P19" s="11">
        <f t="shared" ref="P19:P27" si="14">SUM(D19:O19)</f>
        <v>870</v>
      </c>
      <c r="Q19" s="42">
        <f t="shared" ref="Q19:Q27" si="15">P19/12</f>
        <v>72.5</v>
      </c>
    </row>
    <row r="20" spans="1:17" ht="15" customHeight="1">
      <c r="A20" s="26"/>
      <c r="B20" s="12" t="s">
        <v>26</v>
      </c>
      <c r="C20" s="12" t="s">
        <v>18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1">
        <f t="shared" si="14"/>
        <v>0</v>
      </c>
      <c r="Q20" s="42">
        <f t="shared" si="15"/>
        <v>0</v>
      </c>
    </row>
    <row r="21" spans="1:17" ht="15" customHeight="1">
      <c r="A21" s="26"/>
      <c r="B21" s="12" t="s">
        <v>27</v>
      </c>
      <c r="C21" s="27" t="s">
        <v>20</v>
      </c>
      <c r="D21" s="11">
        <f t="shared" ref="D21:O21" si="16">D19+D20</f>
        <v>75</v>
      </c>
      <c r="E21" s="11">
        <f t="shared" si="16"/>
        <v>75</v>
      </c>
      <c r="F21" s="11">
        <f t="shared" si="16"/>
        <v>75</v>
      </c>
      <c r="G21" s="11">
        <f t="shared" si="16"/>
        <v>75</v>
      </c>
      <c r="H21" s="11">
        <f t="shared" si="16"/>
        <v>75</v>
      </c>
      <c r="I21" s="11">
        <f t="shared" si="16"/>
        <v>75</v>
      </c>
      <c r="J21" s="11">
        <f t="shared" si="16"/>
        <v>72</v>
      </c>
      <c r="K21" s="11">
        <f t="shared" si="16"/>
        <v>70</v>
      </c>
      <c r="L21" s="11">
        <f t="shared" si="16"/>
        <v>70</v>
      </c>
      <c r="M21" s="11">
        <f t="shared" si="16"/>
        <v>70</v>
      </c>
      <c r="N21" s="11">
        <f t="shared" si="16"/>
        <v>70</v>
      </c>
      <c r="O21" s="11">
        <f t="shared" si="16"/>
        <v>68</v>
      </c>
      <c r="P21" s="11">
        <f t="shared" si="14"/>
        <v>870</v>
      </c>
      <c r="Q21" s="42">
        <f t="shared" si="15"/>
        <v>72.5</v>
      </c>
    </row>
    <row r="22" spans="1:17" ht="15" customHeight="1">
      <c r="A22" s="26"/>
      <c r="B22" s="12" t="s">
        <v>28</v>
      </c>
      <c r="C22" s="12" t="s">
        <v>22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</v>
      </c>
      <c r="J22" s="1">
        <v>2</v>
      </c>
      <c r="K22" s="1">
        <v>0</v>
      </c>
      <c r="L22" s="1">
        <v>0</v>
      </c>
      <c r="M22" s="1">
        <v>0</v>
      </c>
      <c r="N22" s="1">
        <v>2</v>
      </c>
      <c r="O22" s="1">
        <v>0</v>
      </c>
      <c r="P22" s="11">
        <f t="shared" si="14"/>
        <v>7</v>
      </c>
      <c r="Q22" s="42">
        <f t="shared" si="15"/>
        <v>0.58333333333333337</v>
      </c>
    </row>
    <row r="23" spans="1:17" ht="14.25" customHeight="1">
      <c r="A23" s="26"/>
      <c r="B23" s="12"/>
      <c r="C23" s="2" t="s">
        <v>29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3</v>
      </c>
      <c r="J23" s="2">
        <v>2</v>
      </c>
      <c r="K23" s="2">
        <v>0</v>
      </c>
      <c r="L23" s="2">
        <v>0</v>
      </c>
      <c r="M23" s="2">
        <v>0</v>
      </c>
      <c r="N23" s="2">
        <v>2</v>
      </c>
      <c r="O23" s="2">
        <v>0</v>
      </c>
      <c r="P23" s="11">
        <f t="shared" si="14"/>
        <v>7</v>
      </c>
      <c r="Q23" s="42">
        <f t="shared" si="15"/>
        <v>0.58333333333333337</v>
      </c>
    </row>
    <row r="24" spans="1:17" ht="14.25" customHeight="1">
      <c r="A24" s="26"/>
      <c r="B24" s="12"/>
      <c r="C24" s="2" t="s">
        <v>30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11">
        <f t="shared" si="14"/>
        <v>0</v>
      </c>
      <c r="Q24" s="42">
        <f t="shared" si="15"/>
        <v>0</v>
      </c>
    </row>
    <row r="25" spans="1:17" ht="14.25" customHeight="1">
      <c r="A25" s="26"/>
      <c r="B25" s="12" t="s">
        <v>31</v>
      </c>
      <c r="C25" s="27" t="s">
        <v>105</v>
      </c>
      <c r="D25" s="11">
        <f t="shared" ref="D25:O25" si="17">D21-D22</f>
        <v>75</v>
      </c>
      <c r="E25" s="11">
        <f t="shared" si="17"/>
        <v>75</v>
      </c>
      <c r="F25" s="11">
        <f t="shared" si="17"/>
        <v>75</v>
      </c>
      <c r="G25" s="11">
        <f t="shared" si="17"/>
        <v>75</v>
      </c>
      <c r="H25" s="11">
        <f t="shared" si="17"/>
        <v>75</v>
      </c>
      <c r="I25" s="11">
        <f t="shared" si="17"/>
        <v>72</v>
      </c>
      <c r="J25" s="11">
        <f t="shared" si="17"/>
        <v>70</v>
      </c>
      <c r="K25" s="11">
        <f t="shared" si="17"/>
        <v>70</v>
      </c>
      <c r="L25" s="11">
        <f t="shared" si="17"/>
        <v>70</v>
      </c>
      <c r="M25" s="11">
        <f t="shared" si="17"/>
        <v>70</v>
      </c>
      <c r="N25" s="11">
        <f t="shared" si="17"/>
        <v>68</v>
      </c>
      <c r="O25" s="11">
        <f t="shared" si="17"/>
        <v>68</v>
      </c>
      <c r="P25" s="11">
        <f t="shared" si="14"/>
        <v>863</v>
      </c>
      <c r="Q25" s="42">
        <f t="shared" si="15"/>
        <v>71.916666666666671</v>
      </c>
    </row>
    <row r="26" spans="1:17" ht="18" customHeight="1">
      <c r="A26" s="26"/>
      <c r="B26" s="145" t="s">
        <v>107</v>
      </c>
      <c r="C26" s="146"/>
      <c r="D26" s="1">
        <v>4</v>
      </c>
      <c r="E26" s="1">
        <v>5</v>
      </c>
      <c r="F26" s="1">
        <v>4</v>
      </c>
      <c r="G26" s="1">
        <v>6</v>
      </c>
      <c r="H26" s="1">
        <v>3</v>
      </c>
      <c r="I26" s="1">
        <v>4</v>
      </c>
      <c r="J26" s="1">
        <v>2</v>
      </c>
      <c r="K26" s="1">
        <v>7</v>
      </c>
      <c r="L26" s="1">
        <v>1</v>
      </c>
      <c r="M26" s="1">
        <v>0</v>
      </c>
      <c r="N26" s="1">
        <v>3</v>
      </c>
      <c r="O26" s="1">
        <v>1</v>
      </c>
      <c r="P26" s="11">
        <f t="shared" si="14"/>
        <v>40</v>
      </c>
      <c r="Q26" s="42">
        <f t="shared" si="15"/>
        <v>3.3333333333333335</v>
      </c>
    </row>
    <row r="27" spans="1:17" ht="15" customHeight="1">
      <c r="A27" s="26"/>
      <c r="B27" s="145" t="s">
        <v>108</v>
      </c>
      <c r="C27" s="146"/>
      <c r="D27" s="1">
        <v>2</v>
      </c>
      <c r="E27" s="1">
        <v>5</v>
      </c>
      <c r="F27" s="1">
        <v>0</v>
      </c>
      <c r="G27" s="1">
        <v>8</v>
      </c>
      <c r="H27" s="1">
        <v>6</v>
      </c>
      <c r="I27" s="1">
        <v>8</v>
      </c>
      <c r="J27" s="1">
        <v>4</v>
      </c>
      <c r="K27" s="1">
        <v>5</v>
      </c>
      <c r="L27" s="1">
        <v>6</v>
      </c>
      <c r="M27" s="1">
        <v>0</v>
      </c>
      <c r="N27" s="1">
        <v>11</v>
      </c>
      <c r="O27" s="1">
        <v>9</v>
      </c>
      <c r="P27" s="11">
        <f t="shared" si="14"/>
        <v>64</v>
      </c>
      <c r="Q27" s="42">
        <f t="shared" si="15"/>
        <v>5.333333333333333</v>
      </c>
    </row>
    <row r="28" spans="1:17" ht="15" customHeight="1">
      <c r="A28" s="26"/>
      <c r="B28" s="147" t="s">
        <v>109</v>
      </c>
      <c r="C28" s="14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1"/>
      <c r="Q28" s="41"/>
    </row>
    <row r="29" spans="1:17" ht="15" customHeight="1">
      <c r="A29" s="26"/>
      <c r="B29" s="12" t="s">
        <v>32</v>
      </c>
      <c r="C29" s="29" t="s">
        <v>33</v>
      </c>
      <c r="D29" s="1">
        <v>13</v>
      </c>
      <c r="E29" s="1">
        <v>42</v>
      </c>
      <c r="F29" s="1">
        <v>46</v>
      </c>
      <c r="G29" s="1">
        <v>25</v>
      </c>
      <c r="H29" s="1">
        <v>28</v>
      </c>
      <c r="I29" s="1">
        <v>26</v>
      </c>
      <c r="J29" s="1">
        <v>25</v>
      </c>
      <c r="K29" s="1">
        <v>17</v>
      </c>
      <c r="L29" s="1">
        <v>20</v>
      </c>
      <c r="M29" s="1">
        <v>0</v>
      </c>
      <c r="N29" s="1">
        <v>12</v>
      </c>
      <c r="O29" s="1">
        <v>7</v>
      </c>
      <c r="P29" s="11">
        <f>SUM(D29:O29)</f>
        <v>261</v>
      </c>
      <c r="Q29" s="42">
        <f>P29/12</f>
        <v>21.75</v>
      </c>
    </row>
    <row r="30" spans="1:17" ht="15" customHeight="1">
      <c r="A30" s="26"/>
      <c r="B30" s="12" t="s">
        <v>34</v>
      </c>
      <c r="C30" s="29" t="s">
        <v>35</v>
      </c>
      <c r="D30" s="1">
        <v>13</v>
      </c>
      <c r="E30" s="1">
        <v>30</v>
      </c>
      <c r="F30" s="1">
        <v>46</v>
      </c>
      <c r="G30" s="1">
        <v>25</v>
      </c>
      <c r="H30" s="1">
        <v>28</v>
      </c>
      <c r="I30" s="1">
        <v>26</v>
      </c>
      <c r="J30" s="1">
        <v>12</v>
      </c>
      <c r="K30" s="1">
        <v>31</v>
      </c>
      <c r="L30" s="1">
        <v>37</v>
      </c>
      <c r="M30" s="1">
        <v>0</v>
      </c>
      <c r="N30" s="1">
        <v>14</v>
      </c>
      <c r="O30" s="1">
        <v>5</v>
      </c>
      <c r="P30" s="11">
        <f>SUM(D30:O30)</f>
        <v>267</v>
      </c>
      <c r="Q30" s="42">
        <f>P30/12</f>
        <v>22.25</v>
      </c>
    </row>
    <row r="31" spans="1:17" s="17" customFormat="1" ht="15" customHeight="1">
      <c r="A31" s="18"/>
      <c r="B31" s="18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68"/>
      <c r="Q31" s="69"/>
    </row>
    <row r="32" spans="1:17" s="17" customFormat="1" ht="15" customHeight="1">
      <c r="A32" s="18"/>
      <c r="B32" s="18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68"/>
      <c r="Q32" s="69"/>
    </row>
    <row r="33" spans="1:19" ht="15.75" customHeight="1">
      <c r="A33" s="34">
        <v>2.2000000000000002</v>
      </c>
      <c r="B33" s="143" t="s">
        <v>138</v>
      </c>
      <c r="C33" s="14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41"/>
    </row>
    <row r="34" spans="1:19" ht="14.25" customHeight="1">
      <c r="A34" s="26"/>
      <c r="B34" s="143" t="s">
        <v>124</v>
      </c>
      <c r="C34" s="14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1"/>
    </row>
    <row r="35" spans="1:19" ht="14.25" customHeight="1">
      <c r="A35" s="26"/>
      <c r="B35" s="12" t="s">
        <v>36</v>
      </c>
      <c r="C35" s="27" t="s">
        <v>16</v>
      </c>
      <c r="D35" s="11">
        <v>1418</v>
      </c>
      <c r="E35" s="11">
        <f t="shared" ref="E35:K35" si="18">D42</f>
        <v>1473</v>
      </c>
      <c r="F35" s="11">
        <f t="shared" si="18"/>
        <v>1523</v>
      </c>
      <c r="G35" s="11">
        <f t="shared" si="18"/>
        <v>1586</v>
      </c>
      <c r="H35" s="11">
        <f t="shared" si="18"/>
        <v>1666</v>
      </c>
      <c r="I35" s="11">
        <f t="shared" si="18"/>
        <v>1704</v>
      </c>
      <c r="J35" s="11">
        <f t="shared" si="18"/>
        <v>1783</v>
      </c>
      <c r="K35" s="11">
        <f t="shared" si="18"/>
        <v>1809</v>
      </c>
      <c r="L35" s="11">
        <f t="shared" ref="L35" si="19">K42</f>
        <v>1917</v>
      </c>
      <c r="M35" s="11">
        <f t="shared" ref="M35" si="20">L42</f>
        <v>2000</v>
      </c>
      <c r="N35" s="11">
        <f t="shared" ref="N35" si="21">M42</f>
        <v>2031</v>
      </c>
      <c r="O35" s="11">
        <f t="shared" ref="O35" si="22">N42</f>
        <v>2065</v>
      </c>
      <c r="P35" s="11">
        <f t="shared" ref="P35:P44" si="23">SUM(D35:O35)</f>
        <v>20975</v>
      </c>
      <c r="Q35" s="42">
        <f t="shared" ref="Q35:Q44" si="24">P35/12</f>
        <v>1747.9166666666667</v>
      </c>
    </row>
    <row r="36" spans="1:19" ht="14.25" customHeight="1">
      <c r="A36" s="26"/>
      <c r="B36" s="12" t="s">
        <v>37</v>
      </c>
      <c r="C36" s="12" t="s">
        <v>18</v>
      </c>
      <c r="D36" s="1">
        <v>61</v>
      </c>
      <c r="E36" s="1">
        <v>61</v>
      </c>
      <c r="F36" s="1">
        <v>66</v>
      </c>
      <c r="G36" s="1">
        <v>86</v>
      </c>
      <c r="H36" s="1">
        <v>39</v>
      </c>
      <c r="I36" s="1">
        <v>92</v>
      </c>
      <c r="J36" s="1">
        <v>27</v>
      </c>
      <c r="K36" s="1">
        <v>109</v>
      </c>
      <c r="L36" s="1">
        <v>91</v>
      </c>
      <c r="M36" s="1">
        <v>55</v>
      </c>
      <c r="N36" s="1">
        <v>84</v>
      </c>
      <c r="O36" s="1">
        <v>34</v>
      </c>
      <c r="P36" s="11">
        <f t="shared" si="23"/>
        <v>805</v>
      </c>
      <c r="Q36" s="42">
        <f t="shared" si="24"/>
        <v>67.083333333333329</v>
      </c>
    </row>
    <row r="37" spans="1:19" ht="14.25" customHeight="1">
      <c r="A37" s="26"/>
      <c r="B37" s="12" t="s">
        <v>38</v>
      </c>
      <c r="C37" s="27" t="s">
        <v>20</v>
      </c>
      <c r="D37" s="11">
        <f t="shared" ref="D37:O37" si="25">D35+D36</f>
        <v>1479</v>
      </c>
      <c r="E37" s="11">
        <f t="shared" si="25"/>
        <v>1534</v>
      </c>
      <c r="F37" s="11">
        <f t="shared" si="25"/>
        <v>1589</v>
      </c>
      <c r="G37" s="11">
        <f t="shared" si="25"/>
        <v>1672</v>
      </c>
      <c r="H37" s="11">
        <f t="shared" si="25"/>
        <v>1705</v>
      </c>
      <c r="I37" s="11">
        <f t="shared" si="25"/>
        <v>1796</v>
      </c>
      <c r="J37" s="11">
        <f t="shared" si="25"/>
        <v>1810</v>
      </c>
      <c r="K37" s="11">
        <f t="shared" si="25"/>
        <v>1918</v>
      </c>
      <c r="L37" s="11">
        <f t="shared" si="25"/>
        <v>2008</v>
      </c>
      <c r="M37" s="11">
        <f t="shared" si="25"/>
        <v>2055</v>
      </c>
      <c r="N37" s="11">
        <f t="shared" si="25"/>
        <v>2115</v>
      </c>
      <c r="O37" s="11">
        <f t="shared" si="25"/>
        <v>2099</v>
      </c>
      <c r="P37" s="11">
        <f t="shared" si="23"/>
        <v>21780</v>
      </c>
      <c r="Q37" s="42">
        <f t="shared" si="24"/>
        <v>1815</v>
      </c>
    </row>
    <row r="38" spans="1:19" ht="14.25" customHeight="1">
      <c r="A38" s="26"/>
      <c r="B38" s="12" t="s">
        <v>39</v>
      </c>
      <c r="C38" s="12" t="s">
        <v>22</v>
      </c>
      <c r="D38" s="1">
        <v>6</v>
      </c>
      <c r="E38" s="1">
        <v>11</v>
      </c>
      <c r="F38" s="1">
        <v>3</v>
      </c>
      <c r="G38" s="1">
        <v>6</v>
      </c>
      <c r="H38" s="1">
        <v>1</v>
      </c>
      <c r="I38" s="1">
        <v>13</v>
      </c>
      <c r="J38" s="1">
        <v>1</v>
      </c>
      <c r="K38" s="1">
        <v>1</v>
      </c>
      <c r="L38" s="1">
        <v>8</v>
      </c>
      <c r="M38" s="1">
        <v>24</v>
      </c>
      <c r="N38" s="1">
        <v>50</v>
      </c>
      <c r="O38" s="1">
        <v>4</v>
      </c>
      <c r="P38" s="11">
        <f t="shared" si="23"/>
        <v>128</v>
      </c>
      <c r="Q38" s="42">
        <f t="shared" si="24"/>
        <v>10.666666666666666</v>
      </c>
    </row>
    <row r="39" spans="1:19" ht="12.75" customHeight="1">
      <c r="A39" s="26"/>
      <c r="B39" s="12"/>
      <c r="C39" s="2" t="s">
        <v>29</v>
      </c>
      <c r="D39" s="2">
        <v>3</v>
      </c>
      <c r="E39" s="2">
        <v>9</v>
      </c>
      <c r="F39" s="2">
        <v>1</v>
      </c>
      <c r="G39" s="2">
        <v>4</v>
      </c>
      <c r="H39" s="2">
        <v>0</v>
      </c>
      <c r="I39" s="2">
        <v>2</v>
      </c>
      <c r="J39" s="2">
        <v>1</v>
      </c>
      <c r="K39" s="2">
        <v>0</v>
      </c>
      <c r="L39" s="2">
        <v>6</v>
      </c>
      <c r="M39" s="2">
        <v>8</v>
      </c>
      <c r="N39" s="2">
        <v>19</v>
      </c>
      <c r="O39" s="2">
        <v>2</v>
      </c>
      <c r="P39" s="11">
        <f t="shared" si="23"/>
        <v>55</v>
      </c>
      <c r="Q39" s="42">
        <f t="shared" si="24"/>
        <v>4.583333333333333</v>
      </c>
    </row>
    <row r="40" spans="1:19" ht="12.75" customHeight="1">
      <c r="A40" s="26"/>
      <c r="B40" s="12"/>
      <c r="C40" s="2" t="s">
        <v>30</v>
      </c>
      <c r="D40" s="2">
        <v>3</v>
      </c>
      <c r="E40" s="2">
        <v>2</v>
      </c>
      <c r="F40" s="2">
        <v>2</v>
      </c>
      <c r="G40" s="2">
        <v>2</v>
      </c>
      <c r="H40" s="2">
        <v>1</v>
      </c>
      <c r="I40" s="2">
        <v>11</v>
      </c>
      <c r="J40" s="2">
        <v>0</v>
      </c>
      <c r="K40" s="2">
        <v>1</v>
      </c>
      <c r="L40" s="2">
        <v>2</v>
      </c>
      <c r="M40" s="2">
        <v>16</v>
      </c>
      <c r="N40" s="2">
        <v>31</v>
      </c>
      <c r="O40" s="2">
        <v>2</v>
      </c>
      <c r="P40" s="11">
        <f t="shared" si="23"/>
        <v>73</v>
      </c>
      <c r="Q40" s="42"/>
    </row>
    <row r="41" spans="1:19" ht="12.75" customHeight="1">
      <c r="A41" s="43"/>
      <c r="B41" s="43"/>
      <c r="C41" s="43" t="s">
        <v>139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44">
        <f>SUM(I41:O41)</f>
        <v>0</v>
      </c>
      <c r="Q41" s="35">
        <f>P41/12</f>
        <v>0</v>
      </c>
      <c r="R41" s="14"/>
      <c r="S41" s="14"/>
    </row>
    <row r="42" spans="1:19" ht="12.75" customHeight="1">
      <c r="A42" s="43"/>
      <c r="B42" s="12" t="s">
        <v>40</v>
      </c>
      <c r="C42" s="27" t="s">
        <v>105</v>
      </c>
      <c r="D42" s="36">
        <f t="shared" ref="D42:O42" si="26">D37-D38</f>
        <v>1473</v>
      </c>
      <c r="E42" s="36">
        <f t="shared" si="26"/>
        <v>1523</v>
      </c>
      <c r="F42" s="36">
        <f t="shared" si="26"/>
        <v>1586</v>
      </c>
      <c r="G42" s="36">
        <f t="shared" si="26"/>
        <v>1666</v>
      </c>
      <c r="H42" s="36">
        <f t="shared" si="26"/>
        <v>1704</v>
      </c>
      <c r="I42" s="36">
        <f t="shared" si="26"/>
        <v>1783</v>
      </c>
      <c r="J42" s="36">
        <f t="shared" si="26"/>
        <v>1809</v>
      </c>
      <c r="K42" s="36">
        <f t="shared" si="26"/>
        <v>1917</v>
      </c>
      <c r="L42" s="36">
        <f t="shared" si="26"/>
        <v>2000</v>
      </c>
      <c r="M42" s="36">
        <f t="shared" si="26"/>
        <v>2031</v>
      </c>
      <c r="N42" s="36">
        <f t="shared" si="26"/>
        <v>2065</v>
      </c>
      <c r="O42" s="36">
        <f t="shared" si="26"/>
        <v>2095</v>
      </c>
      <c r="P42" s="44"/>
      <c r="Q42" s="37"/>
      <c r="R42" s="14"/>
      <c r="S42" s="14"/>
    </row>
    <row r="43" spans="1:19" ht="21.75" customHeight="1">
      <c r="A43" s="26"/>
      <c r="B43" s="157" t="s">
        <v>156</v>
      </c>
      <c r="C43" s="158"/>
      <c r="D43" s="1">
        <v>10</v>
      </c>
      <c r="E43" s="1">
        <v>15</v>
      </c>
      <c r="F43" s="1">
        <v>9</v>
      </c>
      <c r="G43" s="1">
        <v>10</v>
      </c>
      <c r="H43" s="1">
        <v>16</v>
      </c>
      <c r="I43" s="1">
        <v>23</v>
      </c>
      <c r="J43" s="1">
        <v>6</v>
      </c>
      <c r="K43" s="1">
        <v>4</v>
      </c>
      <c r="L43" s="1">
        <v>6</v>
      </c>
      <c r="M43" s="1">
        <v>9</v>
      </c>
      <c r="N43" s="1">
        <v>12</v>
      </c>
      <c r="O43" s="1">
        <v>6</v>
      </c>
      <c r="P43" s="11">
        <f t="shared" si="23"/>
        <v>126</v>
      </c>
      <c r="Q43" s="42">
        <f t="shared" si="24"/>
        <v>10.5</v>
      </c>
    </row>
    <row r="44" spans="1:19" ht="21" customHeight="1">
      <c r="A44" s="26"/>
      <c r="B44" s="145" t="s">
        <v>142</v>
      </c>
      <c r="C44" s="146"/>
      <c r="D44" s="1">
        <v>10</v>
      </c>
      <c r="E44" s="1">
        <v>0</v>
      </c>
      <c r="F44" s="1">
        <v>0</v>
      </c>
      <c r="G44" s="1">
        <v>13</v>
      </c>
      <c r="H44" s="1">
        <v>10</v>
      </c>
      <c r="I44" s="1">
        <v>32</v>
      </c>
      <c r="J44" s="1">
        <v>20</v>
      </c>
      <c r="K44" s="1">
        <v>13</v>
      </c>
      <c r="L44" s="1">
        <v>15</v>
      </c>
      <c r="M44" s="1">
        <v>13</v>
      </c>
      <c r="N44" s="1">
        <v>22</v>
      </c>
      <c r="O44" s="1">
        <v>4</v>
      </c>
      <c r="P44" s="11">
        <f t="shared" si="23"/>
        <v>152</v>
      </c>
      <c r="Q44" s="42">
        <f t="shared" si="24"/>
        <v>12.666666666666666</v>
      </c>
    </row>
    <row r="45" spans="1:19" ht="14.25" customHeight="1">
      <c r="A45" s="26"/>
      <c r="B45" s="143" t="s">
        <v>143</v>
      </c>
      <c r="C45" s="14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1"/>
      <c r="Q45" s="41"/>
    </row>
    <row r="46" spans="1:19" ht="12.75" customHeight="1">
      <c r="A46" s="26"/>
      <c r="B46" s="12" t="s">
        <v>144</v>
      </c>
      <c r="C46" s="29" t="s">
        <v>33</v>
      </c>
      <c r="D46" s="1">
        <v>46</v>
      </c>
      <c r="E46" s="1">
        <v>89</v>
      </c>
      <c r="F46" s="1">
        <v>55</v>
      </c>
      <c r="G46" s="1">
        <v>69</v>
      </c>
      <c r="H46" s="1">
        <v>40</v>
      </c>
      <c r="I46" s="1">
        <v>169</v>
      </c>
      <c r="J46" s="1">
        <v>52</v>
      </c>
      <c r="K46" s="1">
        <v>22</v>
      </c>
      <c r="L46" s="1">
        <v>22</v>
      </c>
      <c r="M46" s="1">
        <v>78</v>
      </c>
      <c r="N46" s="1">
        <v>55</v>
      </c>
      <c r="O46" s="1">
        <v>21</v>
      </c>
      <c r="P46" s="11">
        <f>SUM(D46:O46)</f>
        <v>718</v>
      </c>
      <c r="Q46" s="42">
        <f>P46/12</f>
        <v>59.833333333333336</v>
      </c>
    </row>
    <row r="47" spans="1:19" ht="12.75" customHeight="1">
      <c r="A47" s="26"/>
      <c r="B47" s="12" t="s">
        <v>145</v>
      </c>
      <c r="C47" s="29" t="s">
        <v>35</v>
      </c>
      <c r="D47" s="1">
        <v>215</v>
      </c>
      <c r="E47" s="1">
        <v>179</v>
      </c>
      <c r="F47" s="1">
        <v>341</v>
      </c>
      <c r="G47" s="1">
        <v>260</v>
      </c>
      <c r="H47" s="1">
        <v>149</v>
      </c>
      <c r="I47" s="1">
        <v>383</v>
      </c>
      <c r="J47" s="1">
        <v>122</v>
      </c>
      <c r="K47" s="1">
        <v>264</v>
      </c>
      <c r="L47" s="1">
        <v>166</v>
      </c>
      <c r="M47" s="1">
        <v>309</v>
      </c>
      <c r="N47" s="1">
        <v>370</v>
      </c>
      <c r="O47" s="1">
        <v>162</v>
      </c>
      <c r="P47" s="11">
        <f>SUM(D47:O47)</f>
        <v>2920</v>
      </c>
      <c r="Q47" s="42">
        <f>P47/12</f>
        <v>243.33333333333334</v>
      </c>
    </row>
    <row r="48" spans="1:19" ht="12.75" customHeight="1">
      <c r="A48" s="26"/>
      <c r="B48" s="143" t="s">
        <v>130</v>
      </c>
      <c r="C48" s="14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1"/>
      <c r="Q48" s="41"/>
    </row>
    <row r="49" spans="1:19" ht="12.75" customHeight="1">
      <c r="A49" s="26"/>
      <c r="B49" s="12" t="s">
        <v>41</v>
      </c>
      <c r="C49" s="27" t="s">
        <v>16</v>
      </c>
      <c r="D49" s="11">
        <v>23</v>
      </c>
      <c r="E49" s="11">
        <f t="shared" ref="E49:K49" si="27">D56</f>
        <v>22</v>
      </c>
      <c r="F49" s="11">
        <f t="shared" si="27"/>
        <v>22</v>
      </c>
      <c r="G49" s="11">
        <f t="shared" si="27"/>
        <v>23</v>
      </c>
      <c r="H49" s="11">
        <f t="shared" si="27"/>
        <v>22</v>
      </c>
      <c r="I49" s="11">
        <f t="shared" si="27"/>
        <v>22</v>
      </c>
      <c r="J49" s="11">
        <f t="shared" si="27"/>
        <v>22</v>
      </c>
      <c r="K49" s="11">
        <f t="shared" si="27"/>
        <v>22</v>
      </c>
      <c r="L49" s="11">
        <f t="shared" ref="L49" si="28">K56</f>
        <v>22</v>
      </c>
      <c r="M49" s="11">
        <f t="shared" ref="M49" si="29">L56</f>
        <v>22</v>
      </c>
      <c r="N49" s="11">
        <f t="shared" ref="N49" si="30">M56</f>
        <v>18</v>
      </c>
      <c r="O49" s="11">
        <f t="shared" ref="O49" si="31">N56</f>
        <v>18</v>
      </c>
      <c r="P49" s="11">
        <f t="shared" ref="P49:P55" si="32">SUM(D49:O49)</f>
        <v>258</v>
      </c>
      <c r="Q49" s="42">
        <f t="shared" ref="Q49:Q55" si="33">P49/12</f>
        <v>21.5</v>
      </c>
    </row>
    <row r="50" spans="1:19" ht="12.75" customHeight="1">
      <c r="A50" s="26"/>
      <c r="B50" s="12" t="s">
        <v>42</v>
      </c>
      <c r="C50" s="12" t="s">
        <v>18</v>
      </c>
      <c r="D50" s="1">
        <v>0</v>
      </c>
      <c r="E50" s="1">
        <v>0</v>
      </c>
      <c r="F50" s="1">
        <v>1</v>
      </c>
      <c r="G50" s="1">
        <v>0</v>
      </c>
      <c r="H50" s="1">
        <v>0</v>
      </c>
      <c r="I50" s="1">
        <v>0</v>
      </c>
      <c r="J50" s="1">
        <v>0</v>
      </c>
      <c r="K50" s="1">
        <v>1</v>
      </c>
      <c r="L50" s="1">
        <v>0</v>
      </c>
      <c r="M50" s="1">
        <v>0</v>
      </c>
      <c r="N50" s="1">
        <v>0</v>
      </c>
      <c r="O50" s="1">
        <v>0</v>
      </c>
      <c r="P50" s="11">
        <f t="shared" si="32"/>
        <v>2</v>
      </c>
      <c r="Q50" s="42">
        <f t="shared" si="33"/>
        <v>0.16666666666666666</v>
      </c>
    </row>
    <row r="51" spans="1:19" ht="12.75" customHeight="1">
      <c r="A51" s="26"/>
      <c r="B51" s="12" t="s">
        <v>43</v>
      </c>
      <c r="C51" s="27" t="s">
        <v>131</v>
      </c>
      <c r="D51" s="11">
        <f t="shared" ref="D51:O51" si="34">D49+D50</f>
        <v>23</v>
      </c>
      <c r="E51" s="11">
        <f t="shared" si="34"/>
        <v>22</v>
      </c>
      <c r="F51" s="11">
        <f t="shared" si="34"/>
        <v>23</v>
      </c>
      <c r="G51" s="11">
        <f t="shared" si="34"/>
        <v>23</v>
      </c>
      <c r="H51" s="11">
        <f t="shared" si="34"/>
        <v>22</v>
      </c>
      <c r="I51" s="11">
        <f t="shared" si="34"/>
        <v>22</v>
      </c>
      <c r="J51" s="11">
        <f t="shared" si="34"/>
        <v>22</v>
      </c>
      <c r="K51" s="11">
        <f t="shared" si="34"/>
        <v>23</v>
      </c>
      <c r="L51" s="11">
        <f t="shared" si="34"/>
        <v>22</v>
      </c>
      <c r="M51" s="11">
        <f t="shared" si="34"/>
        <v>22</v>
      </c>
      <c r="N51" s="11">
        <f t="shared" si="34"/>
        <v>18</v>
      </c>
      <c r="O51" s="11">
        <f t="shared" si="34"/>
        <v>18</v>
      </c>
      <c r="P51" s="11">
        <f t="shared" si="32"/>
        <v>260</v>
      </c>
      <c r="Q51" s="42">
        <f t="shared" si="33"/>
        <v>21.666666666666668</v>
      </c>
    </row>
    <row r="52" spans="1:19" ht="12.75" customHeight="1">
      <c r="A52" s="26"/>
      <c r="B52" s="12" t="s">
        <v>44</v>
      </c>
      <c r="C52" s="12" t="s">
        <v>22</v>
      </c>
      <c r="D52" s="1">
        <v>1</v>
      </c>
      <c r="E52" s="1">
        <v>0</v>
      </c>
      <c r="F52" s="1">
        <v>0</v>
      </c>
      <c r="G52" s="1">
        <v>1</v>
      </c>
      <c r="H52" s="1">
        <v>0</v>
      </c>
      <c r="I52" s="1">
        <v>0</v>
      </c>
      <c r="J52" s="1">
        <v>0</v>
      </c>
      <c r="K52" s="1">
        <v>1</v>
      </c>
      <c r="L52" s="1">
        <v>0</v>
      </c>
      <c r="M52" s="1">
        <v>4</v>
      </c>
      <c r="N52" s="1">
        <v>0</v>
      </c>
      <c r="O52" s="1">
        <v>0</v>
      </c>
      <c r="P52" s="11">
        <f t="shared" si="32"/>
        <v>7</v>
      </c>
      <c r="Q52" s="42">
        <f t="shared" si="33"/>
        <v>0.58333333333333337</v>
      </c>
    </row>
    <row r="53" spans="1:19" ht="12.75" customHeight="1">
      <c r="A53" s="26"/>
      <c r="B53" s="12"/>
      <c r="C53" s="38" t="s">
        <v>132</v>
      </c>
      <c r="D53" s="2">
        <v>0</v>
      </c>
      <c r="E53" s="2">
        <v>0</v>
      </c>
      <c r="F53" s="2">
        <v>0</v>
      </c>
      <c r="G53" s="2">
        <v>1</v>
      </c>
      <c r="H53" s="2">
        <v>0</v>
      </c>
      <c r="I53" s="2">
        <v>0</v>
      </c>
      <c r="J53" s="2">
        <v>0</v>
      </c>
      <c r="K53" s="2">
        <v>1</v>
      </c>
      <c r="L53" s="2">
        <v>0</v>
      </c>
      <c r="M53" s="2">
        <v>3</v>
      </c>
      <c r="N53" s="2">
        <v>0</v>
      </c>
      <c r="O53" s="2">
        <v>0</v>
      </c>
      <c r="P53" s="11">
        <f t="shared" si="32"/>
        <v>5</v>
      </c>
      <c r="Q53" s="42">
        <f t="shared" si="33"/>
        <v>0.41666666666666669</v>
      </c>
    </row>
    <row r="54" spans="1:19" ht="12.75" customHeight="1">
      <c r="A54" s="26"/>
      <c r="B54" s="12"/>
      <c r="C54" s="39" t="s">
        <v>158</v>
      </c>
      <c r="D54" s="2">
        <v>1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1</v>
      </c>
      <c r="N54" s="2">
        <v>0</v>
      </c>
      <c r="O54" s="2">
        <v>0</v>
      </c>
      <c r="P54" s="11">
        <f t="shared" si="32"/>
        <v>2</v>
      </c>
      <c r="Q54" s="42">
        <f t="shared" si="33"/>
        <v>0.16666666666666666</v>
      </c>
    </row>
    <row r="55" spans="1:19" ht="12.75" customHeight="1">
      <c r="A55" s="26"/>
      <c r="B55" s="12"/>
      <c r="C55" s="40" t="s">
        <v>151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11">
        <f t="shared" si="32"/>
        <v>0</v>
      </c>
      <c r="Q55" s="42">
        <f t="shared" si="33"/>
        <v>0</v>
      </c>
    </row>
    <row r="56" spans="1:19" ht="12.75" customHeight="1">
      <c r="A56" s="43"/>
      <c r="B56" s="12" t="s">
        <v>47</v>
      </c>
      <c r="C56" s="27" t="s">
        <v>105</v>
      </c>
      <c r="D56" s="36">
        <f t="shared" ref="D56:O56" si="35">D51-D52</f>
        <v>22</v>
      </c>
      <c r="E56" s="36">
        <f t="shared" si="35"/>
        <v>22</v>
      </c>
      <c r="F56" s="36">
        <f t="shared" si="35"/>
        <v>23</v>
      </c>
      <c r="G56" s="36">
        <f t="shared" si="35"/>
        <v>22</v>
      </c>
      <c r="H56" s="36">
        <f t="shared" si="35"/>
        <v>22</v>
      </c>
      <c r="I56" s="36">
        <f t="shared" si="35"/>
        <v>22</v>
      </c>
      <c r="J56" s="36">
        <f t="shared" si="35"/>
        <v>22</v>
      </c>
      <c r="K56" s="36">
        <f t="shared" si="35"/>
        <v>22</v>
      </c>
      <c r="L56" s="36">
        <f t="shared" si="35"/>
        <v>22</v>
      </c>
      <c r="M56" s="36">
        <f t="shared" si="35"/>
        <v>18</v>
      </c>
      <c r="N56" s="36">
        <f t="shared" si="35"/>
        <v>18</v>
      </c>
      <c r="O56" s="36">
        <f t="shared" si="35"/>
        <v>18</v>
      </c>
      <c r="P56" s="44"/>
      <c r="Q56" s="37"/>
      <c r="R56" s="14"/>
      <c r="S56" s="14"/>
    </row>
    <row r="57" spans="1:19" ht="16.5" customHeight="1">
      <c r="A57" s="45">
        <v>2.2999999999999998</v>
      </c>
      <c r="B57" s="153" t="s">
        <v>140</v>
      </c>
      <c r="C57" s="154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9"/>
      <c r="Q57" s="50"/>
    </row>
    <row r="58" spans="1:19" ht="13.5" customHeight="1">
      <c r="A58" s="26"/>
      <c r="B58" s="143" t="s">
        <v>128</v>
      </c>
      <c r="C58" s="14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1"/>
      <c r="Q58" s="41"/>
    </row>
    <row r="59" spans="1:19" ht="13.5" customHeight="1">
      <c r="A59" s="26"/>
      <c r="B59" s="12" t="s">
        <v>60</v>
      </c>
      <c r="C59" s="27" t="s">
        <v>16</v>
      </c>
      <c r="D59" s="11">
        <v>3</v>
      </c>
      <c r="E59" s="11">
        <f t="shared" ref="E59:K59" si="36">D65</f>
        <v>6</v>
      </c>
      <c r="F59" s="11">
        <f t="shared" si="36"/>
        <v>7</v>
      </c>
      <c r="G59" s="11">
        <f t="shared" si="36"/>
        <v>11</v>
      </c>
      <c r="H59" s="11">
        <f t="shared" si="36"/>
        <v>14</v>
      </c>
      <c r="I59" s="11">
        <f t="shared" si="36"/>
        <v>15</v>
      </c>
      <c r="J59" s="11">
        <f t="shared" si="36"/>
        <v>14</v>
      </c>
      <c r="K59" s="11">
        <f t="shared" si="36"/>
        <v>17</v>
      </c>
      <c r="L59" s="11">
        <f t="shared" ref="L59" si="37">K65</f>
        <v>17</v>
      </c>
      <c r="M59" s="11">
        <f t="shared" ref="M59" si="38">L65</f>
        <v>18</v>
      </c>
      <c r="N59" s="11">
        <f t="shared" ref="N59" si="39">M65</f>
        <v>15</v>
      </c>
      <c r="O59" s="11">
        <f t="shared" ref="O59" si="40">N65</f>
        <v>15</v>
      </c>
      <c r="P59" s="11">
        <f t="shared" ref="P59:P64" si="41">SUM(D59:O59)</f>
        <v>152</v>
      </c>
      <c r="Q59" s="42">
        <f>AVERAGE(D59:O59)</f>
        <v>12.666666666666666</v>
      </c>
    </row>
    <row r="60" spans="1:19" ht="13.5" customHeight="1">
      <c r="A60" s="26"/>
      <c r="B60" s="12" t="s">
        <v>61</v>
      </c>
      <c r="C60" s="12" t="s">
        <v>18</v>
      </c>
      <c r="D60" s="1">
        <v>3</v>
      </c>
      <c r="E60" s="1">
        <v>4</v>
      </c>
      <c r="F60" s="1">
        <v>6</v>
      </c>
      <c r="G60" s="1">
        <v>5</v>
      </c>
      <c r="H60" s="1">
        <v>5</v>
      </c>
      <c r="I60" s="1">
        <v>2</v>
      </c>
      <c r="J60" s="1">
        <v>3</v>
      </c>
      <c r="K60" s="1">
        <v>2</v>
      </c>
      <c r="L60" s="1">
        <v>5</v>
      </c>
      <c r="M60" s="1">
        <v>2</v>
      </c>
      <c r="N60" s="1">
        <v>2</v>
      </c>
      <c r="O60" s="1">
        <v>0</v>
      </c>
      <c r="P60" s="11">
        <f t="shared" si="41"/>
        <v>39</v>
      </c>
      <c r="Q60" s="41">
        <f>AVERAGE(D60:O60)</f>
        <v>3.25</v>
      </c>
    </row>
    <row r="61" spans="1:19" ht="13.5" customHeight="1">
      <c r="A61" s="26"/>
      <c r="B61" s="12" t="s">
        <v>62</v>
      </c>
      <c r="C61" s="27" t="s">
        <v>20</v>
      </c>
      <c r="D61" s="11">
        <f t="shared" ref="D61:I61" si="42">D59+D60</f>
        <v>6</v>
      </c>
      <c r="E61" s="11">
        <f t="shared" si="42"/>
        <v>10</v>
      </c>
      <c r="F61" s="11">
        <f t="shared" si="42"/>
        <v>13</v>
      </c>
      <c r="G61" s="11">
        <f t="shared" si="42"/>
        <v>16</v>
      </c>
      <c r="H61" s="11">
        <f t="shared" si="42"/>
        <v>19</v>
      </c>
      <c r="I61" s="11">
        <f t="shared" si="42"/>
        <v>17</v>
      </c>
      <c r="J61" s="11">
        <f>J59+J60</f>
        <v>17</v>
      </c>
      <c r="K61" s="11">
        <f>K59+K60</f>
        <v>19</v>
      </c>
      <c r="L61" s="11">
        <f t="shared" ref="L61:O61" si="43">L59+L60</f>
        <v>22</v>
      </c>
      <c r="M61" s="11">
        <f t="shared" si="43"/>
        <v>20</v>
      </c>
      <c r="N61" s="11">
        <f t="shared" si="43"/>
        <v>17</v>
      </c>
      <c r="O61" s="11">
        <f t="shared" si="43"/>
        <v>15</v>
      </c>
      <c r="P61" s="11">
        <f t="shared" si="41"/>
        <v>191</v>
      </c>
      <c r="Q61" s="51">
        <f>P62/P60</f>
        <v>0.74358974358974361</v>
      </c>
    </row>
    <row r="62" spans="1:19" ht="13.5" customHeight="1">
      <c r="A62" s="26"/>
      <c r="B62" s="12" t="s">
        <v>63</v>
      </c>
      <c r="C62" s="12" t="s">
        <v>22</v>
      </c>
      <c r="D62" s="1">
        <v>0</v>
      </c>
      <c r="E62" s="1">
        <v>3</v>
      </c>
      <c r="F62" s="1">
        <v>2</v>
      </c>
      <c r="G62" s="1">
        <v>2</v>
      </c>
      <c r="H62" s="1">
        <v>4</v>
      </c>
      <c r="I62" s="1">
        <v>3</v>
      </c>
      <c r="J62" s="1">
        <v>0</v>
      </c>
      <c r="K62" s="1">
        <v>2</v>
      </c>
      <c r="L62" s="1">
        <v>4</v>
      </c>
      <c r="M62" s="1">
        <v>5</v>
      </c>
      <c r="N62" s="1">
        <v>2</v>
      </c>
      <c r="O62" s="1">
        <v>2</v>
      </c>
      <c r="P62" s="11">
        <f t="shared" si="41"/>
        <v>29</v>
      </c>
      <c r="Q62" s="41">
        <f>AVERAGE(D62:O62)</f>
        <v>2.4166666666666665</v>
      </c>
    </row>
    <row r="63" spans="1:19" ht="13.5" customHeight="1">
      <c r="A63" s="26"/>
      <c r="B63" s="12"/>
      <c r="C63" s="2" t="s">
        <v>80</v>
      </c>
      <c r="D63" s="2">
        <v>0</v>
      </c>
      <c r="E63" s="2">
        <v>2</v>
      </c>
      <c r="F63" s="2">
        <v>1</v>
      </c>
      <c r="G63" s="2">
        <v>0</v>
      </c>
      <c r="H63" s="2">
        <v>1</v>
      </c>
      <c r="I63" s="2">
        <v>0</v>
      </c>
      <c r="J63" s="2">
        <v>0</v>
      </c>
      <c r="K63" s="2">
        <v>0</v>
      </c>
      <c r="L63" s="2">
        <v>2</v>
      </c>
      <c r="M63" s="2">
        <v>3</v>
      </c>
      <c r="N63" s="2">
        <v>0</v>
      </c>
      <c r="O63" s="2">
        <v>1</v>
      </c>
      <c r="P63" s="11">
        <f t="shared" si="41"/>
        <v>10</v>
      </c>
      <c r="Q63" s="41">
        <f>AVERAGE(D63:O63)</f>
        <v>0.83333333333333337</v>
      </c>
    </row>
    <row r="64" spans="1:19" ht="13.5" customHeight="1">
      <c r="A64" s="26"/>
      <c r="B64" s="12"/>
      <c r="C64" s="2" t="s">
        <v>81</v>
      </c>
      <c r="D64" s="2">
        <v>0</v>
      </c>
      <c r="E64" s="2">
        <v>1</v>
      </c>
      <c r="F64" s="2">
        <v>1</v>
      </c>
      <c r="G64" s="2">
        <v>2</v>
      </c>
      <c r="H64" s="2">
        <v>3</v>
      </c>
      <c r="I64" s="2">
        <v>3</v>
      </c>
      <c r="J64" s="2">
        <v>0</v>
      </c>
      <c r="K64" s="2">
        <v>2</v>
      </c>
      <c r="L64" s="2">
        <v>2</v>
      </c>
      <c r="M64" s="2">
        <v>2</v>
      </c>
      <c r="N64" s="2">
        <v>2</v>
      </c>
      <c r="O64" s="2">
        <v>1</v>
      </c>
      <c r="P64" s="11">
        <f t="shared" si="41"/>
        <v>19</v>
      </c>
      <c r="Q64" s="41">
        <f>AVERAGE(D64:O64)</f>
        <v>1.5833333333333333</v>
      </c>
    </row>
    <row r="65" spans="1:17" ht="13.5" customHeight="1">
      <c r="A65" s="26"/>
      <c r="B65" s="12" t="s">
        <v>64</v>
      </c>
      <c r="C65" s="27" t="s">
        <v>105</v>
      </c>
      <c r="D65" s="11">
        <f t="shared" ref="D65:O65" si="44">D61-D62</f>
        <v>6</v>
      </c>
      <c r="E65" s="11">
        <f t="shared" si="44"/>
        <v>7</v>
      </c>
      <c r="F65" s="11">
        <f t="shared" si="44"/>
        <v>11</v>
      </c>
      <c r="G65" s="11">
        <f t="shared" si="44"/>
        <v>14</v>
      </c>
      <c r="H65" s="11">
        <f t="shared" si="44"/>
        <v>15</v>
      </c>
      <c r="I65" s="11">
        <f t="shared" si="44"/>
        <v>14</v>
      </c>
      <c r="J65" s="11">
        <f t="shared" si="44"/>
        <v>17</v>
      </c>
      <c r="K65" s="11">
        <f t="shared" si="44"/>
        <v>17</v>
      </c>
      <c r="L65" s="11">
        <f t="shared" si="44"/>
        <v>18</v>
      </c>
      <c r="M65" s="11">
        <f t="shared" si="44"/>
        <v>15</v>
      </c>
      <c r="N65" s="11">
        <f t="shared" si="44"/>
        <v>15</v>
      </c>
      <c r="O65" s="11">
        <f t="shared" si="44"/>
        <v>13</v>
      </c>
      <c r="P65" s="11">
        <f>SUM(D65:O65)</f>
        <v>162</v>
      </c>
      <c r="Q65" s="41"/>
    </row>
    <row r="66" spans="1:17" ht="13.5" customHeight="1">
      <c r="A66" s="26"/>
      <c r="B66" s="145" t="s">
        <v>146</v>
      </c>
      <c r="C66" s="146"/>
      <c r="D66" s="1">
        <v>3</v>
      </c>
      <c r="E66" s="1">
        <v>3</v>
      </c>
      <c r="F66" s="1">
        <v>3</v>
      </c>
      <c r="G66" s="1">
        <v>7</v>
      </c>
      <c r="H66" s="1">
        <v>12</v>
      </c>
      <c r="I66" s="1">
        <v>9</v>
      </c>
      <c r="J66" s="1">
        <v>6</v>
      </c>
      <c r="K66" s="1">
        <v>7</v>
      </c>
      <c r="L66" s="1">
        <v>3</v>
      </c>
      <c r="M66" s="1">
        <v>8</v>
      </c>
      <c r="N66" s="1">
        <v>4</v>
      </c>
      <c r="O66" s="1">
        <v>3</v>
      </c>
      <c r="P66" s="11">
        <f>SUM(D66:O66)</f>
        <v>68</v>
      </c>
      <c r="Q66" s="41">
        <f>AVERAGE(D66:O66)</f>
        <v>5.666666666666667</v>
      </c>
    </row>
    <row r="67" spans="1:17" ht="13.5" customHeight="1">
      <c r="A67" s="26"/>
      <c r="B67" s="145" t="s">
        <v>147</v>
      </c>
      <c r="C67" s="146"/>
      <c r="D67" s="1">
        <v>10</v>
      </c>
      <c r="E67" s="1">
        <v>17</v>
      </c>
      <c r="F67" s="1">
        <v>7</v>
      </c>
      <c r="G67" s="1">
        <v>9</v>
      </c>
      <c r="H67" s="1">
        <v>11</v>
      </c>
      <c r="I67" s="1">
        <v>7</v>
      </c>
      <c r="J67" s="1">
        <v>11</v>
      </c>
      <c r="K67" s="1">
        <v>11</v>
      </c>
      <c r="L67" s="1">
        <v>18</v>
      </c>
      <c r="M67" s="1">
        <v>14</v>
      </c>
      <c r="N67" s="1">
        <v>10</v>
      </c>
      <c r="O67" s="1">
        <v>10</v>
      </c>
      <c r="P67" s="11">
        <f>SUM(D67:O67)</f>
        <v>135</v>
      </c>
      <c r="Q67" s="41">
        <f>AVERAGE(D67:O67)</f>
        <v>11.25</v>
      </c>
    </row>
    <row r="68" spans="1:17" ht="13.5" customHeight="1">
      <c r="A68" s="26"/>
      <c r="B68" s="147" t="s">
        <v>148</v>
      </c>
      <c r="C68" s="14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1"/>
      <c r="Q68" s="41"/>
    </row>
    <row r="69" spans="1:17" ht="13.5" customHeight="1">
      <c r="A69" s="26"/>
      <c r="B69" s="12" t="s">
        <v>149</v>
      </c>
      <c r="C69" s="29" t="s">
        <v>33</v>
      </c>
      <c r="D69" s="1"/>
      <c r="E69" s="1">
        <v>13</v>
      </c>
      <c r="F69" s="1">
        <v>10</v>
      </c>
      <c r="G69" s="1">
        <v>8</v>
      </c>
      <c r="H69" s="1">
        <v>6</v>
      </c>
      <c r="I69" s="1">
        <v>3</v>
      </c>
      <c r="J69" s="1">
        <v>8</v>
      </c>
      <c r="K69" s="1">
        <v>13</v>
      </c>
      <c r="L69" s="1">
        <v>6</v>
      </c>
      <c r="M69" s="1">
        <v>9</v>
      </c>
      <c r="N69" s="1">
        <v>8</v>
      </c>
      <c r="O69" s="1">
        <v>4</v>
      </c>
      <c r="P69" s="11">
        <f>SUM(D69:O69)</f>
        <v>88</v>
      </c>
      <c r="Q69" s="41">
        <f>AVERAGE(D69:O69)</f>
        <v>8</v>
      </c>
    </row>
    <row r="70" spans="1:17" ht="13.5" customHeight="1">
      <c r="A70" s="12"/>
      <c r="B70" s="12" t="s">
        <v>150</v>
      </c>
      <c r="C70" s="29" t="s">
        <v>35</v>
      </c>
      <c r="D70" s="1">
        <v>23</v>
      </c>
      <c r="E70" s="1">
        <v>36</v>
      </c>
      <c r="F70" s="1">
        <v>35</v>
      </c>
      <c r="G70" s="1">
        <v>40</v>
      </c>
      <c r="H70" s="1">
        <v>18</v>
      </c>
      <c r="I70" s="1">
        <v>26</v>
      </c>
      <c r="J70" s="1">
        <v>18</v>
      </c>
      <c r="K70" s="1">
        <v>27</v>
      </c>
      <c r="L70" s="1">
        <v>28</v>
      </c>
      <c r="M70" s="1">
        <v>5</v>
      </c>
      <c r="N70" s="1">
        <v>38</v>
      </c>
      <c r="O70" s="1">
        <v>10</v>
      </c>
      <c r="P70" s="11">
        <f>SUM(D70:O70)</f>
        <v>304</v>
      </c>
      <c r="Q70" s="52">
        <f>AVERAGE(D70:O70)</f>
        <v>25.333333333333332</v>
      </c>
    </row>
    <row r="71" spans="1:17" ht="13.5" customHeight="1">
      <c r="A71" s="26"/>
      <c r="B71" s="143" t="s">
        <v>141</v>
      </c>
      <c r="C71" s="14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1"/>
      <c r="Q71" s="41"/>
    </row>
    <row r="72" spans="1:17" ht="13.5" customHeight="1">
      <c r="A72" s="26"/>
      <c r="B72" s="12" t="s">
        <v>65</v>
      </c>
      <c r="C72" s="27" t="s">
        <v>16</v>
      </c>
      <c r="D72" s="11">
        <v>99</v>
      </c>
      <c r="E72" s="11">
        <f>D79</f>
        <v>109</v>
      </c>
      <c r="F72" s="11">
        <f>E79</f>
        <v>122</v>
      </c>
      <c r="G72" s="11">
        <f>F79</f>
        <v>136</v>
      </c>
      <c r="H72" s="11">
        <f>G79</f>
        <v>147</v>
      </c>
      <c r="I72" s="11">
        <f>H79</f>
        <v>145</v>
      </c>
      <c r="J72" s="11">
        <f t="shared" ref="J72:K72" si="45">I79</f>
        <v>152</v>
      </c>
      <c r="K72" s="11">
        <f t="shared" si="45"/>
        <v>155</v>
      </c>
      <c r="L72" s="11">
        <f t="shared" ref="L72" si="46">K79</f>
        <v>158</v>
      </c>
      <c r="M72" s="11">
        <f t="shared" ref="M72" si="47">L79</f>
        <v>173</v>
      </c>
      <c r="N72" s="11">
        <f t="shared" ref="N72" si="48">M79</f>
        <v>177</v>
      </c>
      <c r="O72" s="11">
        <f t="shared" ref="O72" si="49">N79</f>
        <v>173</v>
      </c>
      <c r="P72" s="11">
        <f t="shared" ref="P72:P81" si="50">SUM(D72:O72)</f>
        <v>1746</v>
      </c>
      <c r="Q72" s="42">
        <f>AVERAGE(D72:O72)</f>
        <v>145.5</v>
      </c>
    </row>
    <row r="73" spans="1:17" ht="13.5" customHeight="1">
      <c r="A73" s="26"/>
      <c r="B73" s="12" t="s">
        <v>66</v>
      </c>
      <c r="C73" s="12" t="s">
        <v>18</v>
      </c>
      <c r="D73" s="1">
        <v>27</v>
      </c>
      <c r="E73" s="1">
        <v>19</v>
      </c>
      <c r="F73" s="1">
        <v>15</v>
      </c>
      <c r="G73" s="1">
        <v>18</v>
      </c>
      <c r="H73" s="1">
        <v>11</v>
      </c>
      <c r="I73" s="1">
        <v>13</v>
      </c>
      <c r="J73" s="1">
        <v>13</v>
      </c>
      <c r="K73" s="1">
        <v>13</v>
      </c>
      <c r="L73" s="1">
        <v>21</v>
      </c>
      <c r="M73" s="1">
        <v>23</v>
      </c>
      <c r="N73" s="1">
        <v>13</v>
      </c>
      <c r="O73" s="1">
        <v>7</v>
      </c>
      <c r="P73" s="11">
        <f t="shared" si="50"/>
        <v>193</v>
      </c>
      <c r="Q73" s="41">
        <f>AVERAGE(D73:O73)</f>
        <v>16.083333333333332</v>
      </c>
    </row>
    <row r="74" spans="1:17" ht="13.5" customHeight="1">
      <c r="A74" s="26"/>
      <c r="B74" s="12" t="s">
        <v>67</v>
      </c>
      <c r="C74" s="27" t="s">
        <v>20</v>
      </c>
      <c r="D74" s="11">
        <f t="shared" ref="D74:O74" si="51">D72+D73</f>
        <v>126</v>
      </c>
      <c r="E74" s="11">
        <f t="shared" si="51"/>
        <v>128</v>
      </c>
      <c r="F74" s="11">
        <f t="shared" si="51"/>
        <v>137</v>
      </c>
      <c r="G74" s="11">
        <f t="shared" si="51"/>
        <v>154</v>
      </c>
      <c r="H74" s="11">
        <f t="shared" si="51"/>
        <v>158</v>
      </c>
      <c r="I74" s="11">
        <f t="shared" si="51"/>
        <v>158</v>
      </c>
      <c r="J74" s="11">
        <f t="shared" si="51"/>
        <v>165</v>
      </c>
      <c r="K74" s="11">
        <f t="shared" si="51"/>
        <v>168</v>
      </c>
      <c r="L74" s="11">
        <f t="shared" si="51"/>
        <v>179</v>
      </c>
      <c r="M74" s="11">
        <f t="shared" si="51"/>
        <v>196</v>
      </c>
      <c r="N74" s="11">
        <f t="shared" si="51"/>
        <v>190</v>
      </c>
      <c r="O74" s="11">
        <f t="shared" si="51"/>
        <v>180</v>
      </c>
      <c r="P74" s="11">
        <f t="shared" si="50"/>
        <v>1939</v>
      </c>
      <c r="Q74" s="51">
        <f>P75/P73</f>
        <v>0.62176165803108807</v>
      </c>
    </row>
    <row r="75" spans="1:17" ht="13.5" customHeight="1">
      <c r="A75" s="26"/>
      <c r="B75" s="12" t="s">
        <v>68</v>
      </c>
      <c r="C75" s="12" t="s">
        <v>22</v>
      </c>
      <c r="D75" s="1">
        <v>17</v>
      </c>
      <c r="E75" s="1">
        <v>6</v>
      </c>
      <c r="F75" s="1">
        <v>1</v>
      </c>
      <c r="G75" s="1">
        <v>7</v>
      </c>
      <c r="H75" s="1">
        <v>13</v>
      </c>
      <c r="I75" s="1">
        <v>6</v>
      </c>
      <c r="J75" s="1">
        <v>10</v>
      </c>
      <c r="K75" s="1">
        <v>10</v>
      </c>
      <c r="L75" s="1">
        <v>6</v>
      </c>
      <c r="M75" s="1">
        <v>19</v>
      </c>
      <c r="N75" s="1">
        <v>17</v>
      </c>
      <c r="O75" s="1">
        <v>8</v>
      </c>
      <c r="P75" s="11">
        <f t="shared" si="50"/>
        <v>120</v>
      </c>
      <c r="Q75" s="41">
        <f>AVERAGE(D75:O75)</f>
        <v>10</v>
      </c>
    </row>
    <row r="76" spans="1:17" ht="12.75" customHeight="1">
      <c r="A76" s="26"/>
      <c r="B76" s="12"/>
      <c r="C76" s="2" t="s">
        <v>80</v>
      </c>
      <c r="D76" s="2">
        <v>6</v>
      </c>
      <c r="E76" s="2">
        <v>5</v>
      </c>
      <c r="F76" s="2">
        <v>0</v>
      </c>
      <c r="G76" s="2">
        <v>1</v>
      </c>
      <c r="H76" s="2">
        <v>5</v>
      </c>
      <c r="I76" s="2">
        <v>0</v>
      </c>
      <c r="J76" s="2">
        <v>3</v>
      </c>
      <c r="K76" s="2">
        <v>3</v>
      </c>
      <c r="L76" s="2">
        <v>0</v>
      </c>
      <c r="M76" s="2">
        <v>1</v>
      </c>
      <c r="N76" s="2">
        <v>1</v>
      </c>
      <c r="O76" s="2">
        <v>2</v>
      </c>
      <c r="P76" s="11">
        <f t="shared" si="50"/>
        <v>27</v>
      </c>
      <c r="Q76" s="41">
        <f>AVERAGE(D76:O76)</f>
        <v>2.25</v>
      </c>
    </row>
    <row r="77" spans="1:17" ht="12.75" customHeight="1">
      <c r="A77" s="26"/>
      <c r="B77" s="12"/>
      <c r="C77" s="2" t="s">
        <v>81</v>
      </c>
      <c r="D77" s="2">
        <v>11</v>
      </c>
      <c r="E77" s="2">
        <v>1</v>
      </c>
      <c r="F77" s="2">
        <v>1</v>
      </c>
      <c r="G77" s="2">
        <v>6</v>
      </c>
      <c r="H77" s="2">
        <v>8</v>
      </c>
      <c r="I77" s="2">
        <v>6</v>
      </c>
      <c r="J77" s="2">
        <v>7</v>
      </c>
      <c r="K77" s="2">
        <v>7</v>
      </c>
      <c r="L77" s="2">
        <v>6</v>
      </c>
      <c r="M77" s="2">
        <v>16</v>
      </c>
      <c r="N77" s="2">
        <v>16</v>
      </c>
      <c r="O77" s="2">
        <v>5</v>
      </c>
      <c r="P77" s="11">
        <f t="shared" si="50"/>
        <v>90</v>
      </c>
      <c r="Q77" s="41">
        <f>AVERAGE(D77:O77)</f>
        <v>7.5</v>
      </c>
    </row>
    <row r="78" spans="1:17" ht="12.75" customHeight="1">
      <c r="A78" s="26"/>
      <c r="B78" s="12"/>
      <c r="C78" s="2" t="s">
        <v>152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2</v>
      </c>
      <c r="N78" s="2">
        <v>0</v>
      </c>
      <c r="O78" s="2">
        <v>1</v>
      </c>
      <c r="P78" s="11">
        <f t="shared" si="50"/>
        <v>3</v>
      </c>
      <c r="Q78" s="41"/>
    </row>
    <row r="79" spans="1:17" ht="15" customHeight="1" thickBot="1">
      <c r="A79" s="30"/>
      <c r="B79" s="31" t="s">
        <v>82</v>
      </c>
      <c r="C79" s="47" t="s">
        <v>105</v>
      </c>
      <c r="D79" s="33">
        <f t="shared" ref="D79:O79" si="52">D74-D75</f>
        <v>109</v>
      </c>
      <c r="E79" s="33">
        <f t="shared" si="52"/>
        <v>122</v>
      </c>
      <c r="F79" s="33">
        <f t="shared" si="52"/>
        <v>136</v>
      </c>
      <c r="G79" s="33">
        <f t="shared" si="52"/>
        <v>147</v>
      </c>
      <c r="H79" s="33">
        <f t="shared" si="52"/>
        <v>145</v>
      </c>
      <c r="I79" s="33">
        <f t="shared" si="52"/>
        <v>152</v>
      </c>
      <c r="J79" s="33">
        <f t="shared" si="52"/>
        <v>155</v>
      </c>
      <c r="K79" s="33">
        <f t="shared" si="52"/>
        <v>158</v>
      </c>
      <c r="L79" s="33">
        <f t="shared" si="52"/>
        <v>173</v>
      </c>
      <c r="M79" s="33">
        <f t="shared" si="52"/>
        <v>177</v>
      </c>
      <c r="N79" s="33">
        <f t="shared" si="52"/>
        <v>173</v>
      </c>
      <c r="O79" s="33">
        <f t="shared" si="52"/>
        <v>172</v>
      </c>
      <c r="P79" s="33">
        <f t="shared" si="50"/>
        <v>1819</v>
      </c>
      <c r="Q79" s="53"/>
    </row>
    <row r="80" spans="1:17" ht="22.5" customHeight="1">
      <c r="A80" s="48"/>
      <c r="B80" s="155" t="s">
        <v>115</v>
      </c>
      <c r="C80" s="156"/>
      <c r="D80" s="46">
        <v>26</v>
      </c>
      <c r="E80" s="46">
        <v>34</v>
      </c>
      <c r="F80" s="46">
        <v>28</v>
      </c>
      <c r="G80" s="46">
        <v>14</v>
      </c>
      <c r="H80" s="46">
        <v>11</v>
      </c>
      <c r="I80" s="46">
        <v>23</v>
      </c>
      <c r="J80" s="46">
        <v>24</v>
      </c>
      <c r="K80" s="46">
        <v>21</v>
      </c>
      <c r="L80" s="46">
        <v>21</v>
      </c>
      <c r="M80" s="46">
        <v>26</v>
      </c>
      <c r="N80" s="46">
        <v>18</v>
      </c>
      <c r="O80" s="46">
        <v>11</v>
      </c>
      <c r="P80" s="49">
        <f t="shared" si="50"/>
        <v>257</v>
      </c>
      <c r="Q80" s="50">
        <f>AVERAGE(D80:O80)</f>
        <v>21.416666666666668</v>
      </c>
    </row>
    <row r="81" spans="1:17" ht="15" customHeight="1">
      <c r="A81" s="26"/>
      <c r="B81" s="145" t="s">
        <v>116</v>
      </c>
      <c r="C81" s="146"/>
      <c r="D81" s="1">
        <v>20</v>
      </c>
      <c r="E81" s="1">
        <v>28</v>
      </c>
      <c r="F81" s="1">
        <v>24</v>
      </c>
      <c r="G81" s="1">
        <v>23</v>
      </c>
      <c r="H81" s="1">
        <v>20</v>
      </c>
      <c r="I81" s="1">
        <v>16</v>
      </c>
      <c r="J81" s="1">
        <v>19</v>
      </c>
      <c r="K81" s="1">
        <v>24</v>
      </c>
      <c r="L81" s="1">
        <v>23</v>
      </c>
      <c r="M81" s="1">
        <v>31</v>
      </c>
      <c r="N81" s="1">
        <v>6</v>
      </c>
      <c r="O81" s="1">
        <v>17</v>
      </c>
      <c r="P81" s="11">
        <f t="shared" si="50"/>
        <v>251</v>
      </c>
      <c r="Q81" s="41">
        <f>AVERAGE(D81:O81)</f>
        <v>20.916666666666668</v>
      </c>
    </row>
    <row r="82" spans="1:17" ht="15" customHeight="1">
      <c r="A82" s="26"/>
      <c r="B82" s="147" t="s">
        <v>117</v>
      </c>
      <c r="C82" s="148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1"/>
      <c r="Q82" s="41"/>
    </row>
    <row r="83" spans="1:17" ht="15" customHeight="1">
      <c r="A83" s="26"/>
      <c r="B83" s="12" t="s">
        <v>78</v>
      </c>
      <c r="C83" s="29" t="s">
        <v>33</v>
      </c>
      <c r="D83" s="1">
        <v>73</v>
      </c>
      <c r="E83" s="1">
        <v>50</v>
      </c>
      <c r="F83" s="1">
        <v>48</v>
      </c>
      <c r="G83" s="1">
        <v>55</v>
      </c>
      <c r="H83" s="1">
        <v>47</v>
      </c>
      <c r="I83" s="1">
        <v>59</v>
      </c>
      <c r="J83" s="1">
        <v>69</v>
      </c>
      <c r="K83" s="1">
        <v>62</v>
      </c>
      <c r="L83" s="1">
        <v>94</v>
      </c>
      <c r="M83" s="1">
        <v>75</v>
      </c>
      <c r="N83" s="1">
        <v>58</v>
      </c>
      <c r="O83" s="1">
        <v>46</v>
      </c>
      <c r="P83" s="11">
        <f>SUM(D83:O83)</f>
        <v>736</v>
      </c>
      <c r="Q83" s="41">
        <f>AVERAGE(D83:O83)</f>
        <v>61.333333333333336</v>
      </c>
    </row>
    <row r="84" spans="1:17" ht="15" customHeight="1">
      <c r="A84" s="12"/>
      <c r="B84" s="12" t="s">
        <v>79</v>
      </c>
      <c r="C84" s="29" t="s">
        <v>35</v>
      </c>
      <c r="D84" s="1">
        <v>72</v>
      </c>
      <c r="E84" s="1">
        <v>113</v>
      </c>
      <c r="F84" s="1">
        <v>63</v>
      </c>
      <c r="G84" s="1">
        <v>94</v>
      </c>
      <c r="H84" s="1">
        <v>57</v>
      </c>
      <c r="I84" s="1">
        <v>91</v>
      </c>
      <c r="J84" s="1">
        <v>74</v>
      </c>
      <c r="K84" s="1">
        <v>80</v>
      </c>
      <c r="L84" s="1">
        <v>138</v>
      </c>
      <c r="M84" s="1">
        <v>144</v>
      </c>
      <c r="N84" s="1">
        <v>88</v>
      </c>
      <c r="O84" s="1">
        <v>48</v>
      </c>
      <c r="P84" s="11">
        <f>SUM(D84:O84)</f>
        <v>1062</v>
      </c>
      <c r="Q84" s="52">
        <f>AVERAGE(D84:O84)</f>
        <v>88.5</v>
      </c>
    </row>
    <row r="85" spans="1:17" ht="14.25" customHeight="1">
      <c r="A85" s="26"/>
      <c r="B85" s="143" t="s">
        <v>125</v>
      </c>
      <c r="C85" s="14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1"/>
      <c r="Q85" s="41"/>
    </row>
    <row r="86" spans="1:17" ht="14.25" customHeight="1">
      <c r="A86" s="26"/>
      <c r="B86" s="12" t="s">
        <v>41</v>
      </c>
      <c r="C86" s="27" t="s">
        <v>16</v>
      </c>
      <c r="D86" s="11">
        <v>56</v>
      </c>
      <c r="E86" s="11">
        <f t="shared" ref="E86:K86" si="53">D92</f>
        <v>54</v>
      </c>
      <c r="F86" s="11">
        <f t="shared" si="53"/>
        <v>50</v>
      </c>
      <c r="G86" s="11">
        <f t="shared" si="53"/>
        <v>50</v>
      </c>
      <c r="H86" s="11">
        <f t="shared" si="53"/>
        <v>54</v>
      </c>
      <c r="I86" s="11">
        <f t="shared" si="53"/>
        <v>57</v>
      </c>
      <c r="J86" s="11">
        <f t="shared" si="53"/>
        <v>56</v>
      </c>
      <c r="K86" s="11">
        <f t="shared" si="53"/>
        <v>43</v>
      </c>
      <c r="L86" s="11">
        <f t="shared" ref="L86" si="54">K92</f>
        <v>31</v>
      </c>
      <c r="M86" s="11">
        <f t="shared" ref="M86" si="55">L92</f>
        <v>31</v>
      </c>
      <c r="N86" s="11">
        <f t="shared" ref="N86" si="56">M92</f>
        <v>34</v>
      </c>
      <c r="O86" s="11">
        <f t="shared" ref="O86" si="57">N92</f>
        <v>40</v>
      </c>
      <c r="P86" s="11">
        <f t="shared" ref="P86:P92" si="58">SUM(D86:O86)</f>
        <v>556</v>
      </c>
      <c r="Q86" s="42">
        <f t="shared" ref="Q86:Q92" si="59">P86/12</f>
        <v>46.333333333333336</v>
      </c>
    </row>
    <row r="87" spans="1:17" ht="14.25" customHeight="1">
      <c r="A87" s="26"/>
      <c r="B87" s="12" t="s">
        <v>42</v>
      </c>
      <c r="C87" s="12" t="s">
        <v>18</v>
      </c>
      <c r="D87" s="1">
        <v>8</v>
      </c>
      <c r="E87" s="1">
        <v>7</v>
      </c>
      <c r="F87" s="1">
        <v>10</v>
      </c>
      <c r="G87" s="1">
        <v>10</v>
      </c>
      <c r="H87" s="1">
        <v>10</v>
      </c>
      <c r="I87" s="1">
        <v>12</v>
      </c>
      <c r="J87" s="1">
        <v>12</v>
      </c>
      <c r="K87" s="1">
        <v>5</v>
      </c>
      <c r="L87" s="1">
        <v>9</v>
      </c>
      <c r="M87" s="1">
        <v>16</v>
      </c>
      <c r="N87" s="1">
        <v>11</v>
      </c>
      <c r="O87" s="1">
        <v>10</v>
      </c>
      <c r="P87" s="11">
        <f t="shared" si="58"/>
        <v>120</v>
      </c>
      <c r="Q87" s="42">
        <f t="shared" si="59"/>
        <v>10</v>
      </c>
    </row>
    <row r="88" spans="1:17" ht="14.25" customHeight="1">
      <c r="A88" s="26"/>
      <c r="B88" s="12" t="s">
        <v>43</v>
      </c>
      <c r="C88" s="27" t="s">
        <v>20</v>
      </c>
      <c r="D88" s="11">
        <f t="shared" ref="D88:O88" si="60">D86+D87</f>
        <v>64</v>
      </c>
      <c r="E88" s="11">
        <f t="shared" si="60"/>
        <v>61</v>
      </c>
      <c r="F88" s="11">
        <f t="shared" si="60"/>
        <v>60</v>
      </c>
      <c r="G88" s="11">
        <f t="shared" si="60"/>
        <v>60</v>
      </c>
      <c r="H88" s="11">
        <f t="shared" si="60"/>
        <v>64</v>
      </c>
      <c r="I88" s="11">
        <f t="shared" si="60"/>
        <v>69</v>
      </c>
      <c r="J88" s="11">
        <f t="shared" si="60"/>
        <v>68</v>
      </c>
      <c r="K88" s="11">
        <f t="shared" si="60"/>
        <v>48</v>
      </c>
      <c r="L88" s="11">
        <f t="shared" si="60"/>
        <v>40</v>
      </c>
      <c r="M88" s="11">
        <f t="shared" si="60"/>
        <v>47</v>
      </c>
      <c r="N88" s="11">
        <f t="shared" si="60"/>
        <v>45</v>
      </c>
      <c r="O88" s="11">
        <f t="shared" si="60"/>
        <v>50</v>
      </c>
      <c r="P88" s="11">
        <f t="shared" si="58"/>
        <v>676</v>
      </c>
      <c r="Q88" s="42">
        <f t="shared" si="59"/>
        <v>56.333333333333336</v>
      </c>
    </row>
    <row r="89" spans="1:17" ht="14.25" customHeight="1">
      <c r="A89" s="26"/>
      <c r="B89" s="12" t="s">
        <v>44</v>
      </c>
      <c r="C89" s="12" t="s">
        <v>22</v>
      </c>
      <c r="D89" s="1">
        <v>10</v>
      </c>
      <c r="E89" s="1">
        <v>11</v>
      </c>
      <c r="F89" s="1">
        <v>10</v>
      </c>
      <c r="G89" s="1">
        <v>6</v>
      </c>
      <c r="H89" s="1">
        <v>7</v>
      </c>
      <c r="I89" s="1">
        <v>13</v>
      </c>
      <c r="J89" s="1">
        <v>25</v>
      </c>
      <c r="K89" s="1">
        <v>17</v>
      </c>
      <c r="L89" s="1">
        <v>9</v>
      </c>
      <c r="M89" s="1">
        <v>13</v>
      </c>
      <c r="N89" s="1">
        <v>5</v>
      </c>
      <c r="O89" s="1">
        <v>0</v>
      </c>
      <c r="P89" s="11">
        <f t="shared" si="58"/>
        <v>126</v>
      </c>
      <c r="Q89" s="42">
        <f t="shared" si="59"/>
        <v>10.5</v>
      </c>
    </row>
    <row r="90" spans="1:17" ht="14.25" customHeight="1">
      <c r="A90" s="26"/>
      <c r="B90" s="12"/>
      <c r="C90" s="54" t="s">
        <v>103</v>
      </c>
      <c r="D90" s="2">
        <v>5</v>
      </c>
      <c r="E90" s="2">
        <v>9</v>
      </c>
      <c r="F90" s="2"/>
      <c r="G90" s="2">
        <v>0</v>
      </c>
      <c r="H90" s="2">
        <v>2</v>
      </c>
      <c r="I90" s="2">
        <v>7</v>
      </c>
      <c r="J90" s="2">
        <v>13</v>
      </c>
      <c r="K90" s="2">
        <v>4</v>
      </c>
      <c r="L90" s="2">
        <v>5</v>
      </c>
      <c r="M90" s="2">
        <v>6</v>
      </c>
      <c r="N90" s="2">
        <v>1</v>
      </c>
      <c r="O90" s="2">
        <v>0</v>
      </c>
      <c r="P90" s="11">
        <f t="shared" si="58"/>
        <v>52</v>
      </c>
      <c r="Q90" s="42">
        <f t="shared" si="59"/>
        <v>4.333333333333333</v>
      </c>
    </row>
    <row r="91" spans="1:17" ht="14.25" customHeight="1">
      <c r="A91" s="26"/>
      <c r="B91" s="12"/>
      <c r="C91" s="2" t="s">
        <v>45</v>
      </c>
      <c r="D91" s="2">
        <v>5</v>
      </c>
      <c r="E91" s="2">
        <v>2</v>
      </c>
      <c r="F91" s="2">
        <v>3</v>
      </c>
      <c r="G91" s="2">
        <v>6</v>
      </c>
      <c r="H91" s="2">
        <v>5</v>
      </c>
      <c r="I91" s="2">
        <v>6</v>
      </c>
      <c r="J91" s="2">
        <v>12</v>
      </c>
      <c r="K91" s="2">
        <v>13</v>
      </c>
      <c r="L91" s="2">
        <v>4</v>
      </c>
      <c r="M91" s="2">
        <v>7</v>
      </c>
      <c r="N91" s="2">
        <v>4</v>
      </c>
      <c r="O91" s="2">
        <v>0</v>
      </c>
      <c r="P91" s="11">
        <f t="shared" si="58"/>
        <v>67</v>
      </c>
      <c r="Q91" s="42">
        <f t="shared" si="59"/>
        <v>5.583333333333333</v>
      </c>
    </row>
    <row r="92" spans="1:17" ht="14.25" customHeight="1">
      <c r="A92" s="12"/>
      <c r="B92" s="12" t="s">
        <v>47</v>
      </c>
      <c r="C92" s="27" t="s">
        <v>105</v>
      </c>
      <c r="D92" s="11">
        <f t="shared" ref="D92:O92" si="61">D88-D89</f>
        <v>54</v>
      </c>
      <c r="E92" s="11">
        <f t="shared" si="61"/>
        <v>50</v>
      </c>
      <c r="F92" s="11">
        <f t="shared" si="61"/>
        <v>50</v>
      </c>
      <c r="G92" s="11">
        <f t="shared" si="61"/>
        <v>54</v>
      </c>
      <c r="H92" s="11">
        <f t="shared" si="61"/>
        <v>57</v>
      </c>
      <c r="I92" s="11">
        <f t="shared" si="61"/>
        <v>56</v>
      </c>
      <c r="J92" s="11">
        <f t="shared" si="61"/>
        <v>43</v>
      </c>
      <c r="K92" s="11">
        <f t="shared" si="61"/>
        <v>31</v>
      </c>
      <c r="L92" s="11">
        <f t="shared" si="61"/>
        <v>31</v>
      </c>
      <c r="M92" s="11">
        <f t="shared" si="61"/>
        <v>34</v>
      </c>
      <c r="N92" s="11">
        <f t="shared" si="61"/>
        <v>40</v>
      </c>
      <c r="O92" s="11">
        <f t="shared" si="61"/>
        <v>50</v>
      </c>
      <c r="P92" s="11">
        <f t="shared" si="58"/>
        <v>550</v>
      </c>
      <c r="Q92" s="55">
        <f t="shared" si="59"/>
        <v>45.833333333333336</v>
      </c>
    </row>
    <row r="93" spans="1:17" ht="14.25" customHeight="1">
      <c r="A93" s="48"/>
      <c r="B93" s="143" t="s">
        <v>127</v>
      </c>
      <c r="C93" s="144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9"/>
      <c r="Q93" s="50"/>
    </row>
    <row r="94" spans="1:17" ht="14.25" customHeight="1">
      <c r="A94" s="26"/>
      <c r="B94" s="12" t="s">
        <v>48</v>
      </c>
      <c r="C94" s="27" t="s">
        <v>16</v>
      </c>
      <c r="D94" s="11">
        <v>103</v>
      </c>
      <c r="E94" s="11">
        <f t="shared" ref="E94:K94" si="62">D101</f>
        <v>106</v>
      </c>
      <c r="F94" s="11">
        <f t="shared" si="62"/>
        <v>106</v>
      </c>
      <c r="G94" s="11">
        <f t="shared" si="62"/>
        <v>106</v>
      </c>
      <c r="H94" s="11">
        <f t="shared" si="62"/>
        <v>107</v>
      </c>
      <c r="I94" s="11">
        <f t="shared" si="62"/>
        <v>107</v>
      </c>
      <c r="J94" s="11">
        <f t="shared" si="62"/>
        <v>36</v>
      </c>
      <c r="K94" s="11">
        <f t="shared" si="62"/>
        <v>39</v>
      </c>
      <c r="L94" s="11">
        <f t="shared" ref="L94" si="63">K101</f>
        <v>38</v>
      </c>
      <c r="M94" s="11">
        <f t="shared" ref="M94" si="64">L101</f>
        <v>38</v>
      </c>
      <c r="N94" s="11">
        <f t="shared" ref="N94" si="65">M101</f>
        <v>36</v>
      </c>
      <c r="O94" s="11">
        <f t="shared" ref="O94" si="66">N101</f>
        <v>33</v>
      </c>
      <c r="P94" s="11">
        <f t="shared" ref="P94:P100" si="67">SUM(D94:O94)</f>
        <v>855</v>
      </c>
      <c r="Q94" s="42">
        <f t="shared" ref="Q94:Q99" si="68">P94/12</f>
        <v>71.25</v>
      </c>
    </row>
    <row r="95" spans="1:17" ht="14.25" customHeight="1">
      <c r="A95" s="26"/>
      <c r="B95" s="12" t="s">
        <v>49</v>
      </c>
      <c r="C95" s="12" t="s">
        <v>18</v>
      </c>
      <c r="D95" s="1">
        <v>3</v>
      </c>
      <c r="E95" s="1">
        <v>1</v>
      </c>
      <c r="F95" s="1">
        <v>0</v>
      </c>
      <c r="G95" s="1">
        <v>1</v>
      </c>
      <c r="H95" s="1">
        <v>0</v>
      </c>
      <c r="I95" s="1">
        <v>1</v>
      </c>
      <c r="J95" s="1">
        <v>3</v>
      </c>
      <c r="K95" s="1">
        <v>1</v>
      </c>
      <c r="L95" s="1">
        <v>1</v>
      </c>
      <c r="M95" s="1">
        <v>0</v>
      </c>
      <c r="N95" s="1">
        <v>0</v>
      </c>
      <c r="O95" s="1">
        <v>0</v>
      </c>
      <c r="P95" s="11">
        <f t="shared" si="67"/>
        <v>11</v>
      </c>
      <c r="Q95" s="42">
        <f t="shared" si="68"/>
        <v>0.91666666666666663</v>
      </c>
    </row>
    <row r="96" spans="1:17" ht="14.25" customHeight="1">
      <c r="A96" s="26"/>
      <c r="B96" s="12" t="s">
        <v>50</v>
      </c>
      <c r="C96" s="27" t="s">
        <v>20</v>
      </c>
      <c r="D96" s="11">
        <f t="shared" ref="D96:O96" si="69">D94+D95</f>
        <v>106</v>
      </c>
      <c r="E96" s="11">
        <f t="shared" si="69"/>
        <v>107</v>
      </c>
      <c r="F96" s="11">
        <f t="shared" si="69"/>
        <v>106</v>
      </c>
      <c r="G96" s="11">
        <f t="shared" si="69"/>
        <v>107</v>
      </c>
      <c r="H96" s="11">
        <f t="shared" si="69"/>
        <v>107</v>
      </c>
      <c r="I96" s="11">
        <f t="shared" si="69"/>
        <v>108</v>
      </c>
      <c r="J96" s="11">
        <f t="shared" si="69"/>
        <v>39</v>
      </c>
      <c r="K96" s="11">
        <f t="shared" si="69"/>
        <v>40</v>
      </c>
      <c r="L96" s="11">
        <f t="shared" si="69"/>
        <v>39</v>
      </c>
      <c r="M96" s="11">
        <f t="shared" si="69"/>
        <v>38</v>
      </c>
      <c r="N96" s="11">
        <f t="shared" si="69"/>
        <v>36</v>
      </c>
      <c r="O96" s="11">
        <f t="shared" si="69"/>
        <v>33</v>
      </c>
      <c r="P96" s="11">
        <f t="shared" si="67"/>
        <v>866</v>
      </c>
      <c r="Q96" s="42">
        <f t="shared" si="68"/>
        <v>72.166666666666671</v>
      </c>
    </row>
    <row r="97" spans="1:147" ht="14.25" customHeight="1">
      <c r="A97" s="26"/>
      <c r="B97" s="12" t="s">
        <v>51</v>
      </c>
      <c r="C97" s="12" t="s">
        <v>22</v>
      </c>
      <c r="D97" s="1">
        <v>0</v>
      </c>
      <c r="E97" s="1">
        <v>1</v>
      </c>
      <c r="F97" s="1">
        <v>0</v>
      </c>
      <c r="G97" s="1">
        <v>0</v>
      </c>
      <c r="H97" s="1">
        <v>0</v>
      </c>
      <c r="I97" s="1">
        <v>72</v>
      </c>
      <c r="J97" s="1">
        <v>0</v>
      </c>
      <c r="K97" s="1">
        <v>2</v>
      </c>
      <c r="L97" s="1">
        <v>1</v>
      </c>
      <c r="M97" s="1">
        <v>2</v>
      </c>
      <c r="N97" s="1">
        <v>3</v>
      </c>
      <c r="O97" s="1">
        <v>2</v>
      </c>
      <c r="P97" s="11">
        <f t="shared" si="67"/>
        <v>83</v>
      </c>
      <c r="Q97" s="42">
        <f t="shared" si="68"/>
        <v>6.916666666666667</v>
      </c>
    </row>
    <row r="98" spans="1:147" ht="14.25" customHeight="1">
      <c r="A98" s="26"/>
      <c r="B98" s="12"/>
      <c r="C98" s="2" t="s">
        <v>52</v>
      </c>
      <c r="D98" s="2">
        <v>0</v>
      </c>
      <c r="E98" s="2">
        <v>1</v>
      </c>
      <c r="F98" s="2">
        <v>0</v>
      </c>
      <c r="G98" s="2">
        <v>0</v>
      </c>
      <c r="H98" s="2">
        <v>0</v>
      </c>
      <c r="I98" s="2">
        <v>1</v>
      </c>
      <c r="J98" s="2">
        <v>0</v>
      </c>
      <c r="K98" s="2">
        <v>0</v>
      </c>
      <c r="L98" s="2">
        <v>0</v>
      </c>
      <c r="M98" s="2">
        <v>0</v>
      </c>
      <c r="N98" s="2">
        <v>2</v>
      </c>
      <c r="O98" s="2">
        <v>1</v>
      </c>
      <c r="P98" s="11">
        <f t="shared" si="67"/>
        <v>5</v>
      </c>
      <c r="Q98" s="42">
        <f t="shared" si="68"/>
        <v>0.41666666666666669</v>
      </c>
    </row>
    <row r="99" spans="1:147" ht="14.25" customHeight="1">
      <c r="A99" s="26"/>
      <c r="B99" s="12"/>
      <c r="C99" s="2" t="s">
        <v>45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6</v>
      </c>
      <c r="J99" s="2">
        <v>0</v>
      </c>
      <c r="K99" s="2">
        <v>2</v>
      </c>
      <c r="L99" s="2">
        <v>1</v>
      </c>
      <c r="M99" s="2">
        <v>0</v>
      </c>
      <c r="N99" s="2">
        <v>0</v>
      </c>
      <c r="O99" s="2">
        <v>1</v>
      </c>
      <c r="P99" s="11">
        <f t="shared" si="67"/>
        <v>10</v>
      </c>
      <c r="Q99" s="42">
        <f t="shared" si="68"/>
        <v>0.83333333333333337</v>
      </c>
    </row>
    <row r="100" spans="1:147" ht="14.25" customHeight="1">
      <c r="A100" s="26"/>
      <c r="B100" s="12"/>
      <c r="C100" s="2" t="s">
        <v>159</v>
      </c>
      <c r="D100" s="2"/>
      <c r="E100" s="2"/>
      <c r="F100" s="2"/>
      <c r="G100" s="2"/>
      <c r="H100" s="2"/>
      <c r="I100" s="2"/>
      <c r="J100" s="2"/>
      <c r="K100" s="2"/>
      <c r="L100" s="2"/>
      <c r="M100" s="2">
        <v>2</v>
      </c>
      <c r="N100" s="2">
        <v>1</v>
      </c>
      <c r="O100" s="2">
        <v>0</v>
      </c>
      <c r="P100" s="11">
        <f t="shared" si="67"/>
        <v>3</v>
      </c>
      <c r="Q100" s="42"/>
    </row>
    <row r="101" spans="1:147" ht="14.25" customHeight="1">
      <c r="A101" s="26"/>
      <c r="B101" s="12" t="s">
        <v>53</v>
      </c>
      <c r="C101" s="27" t="s">
        <v>105</v>
      </c>
      <c r="D101" s="11">
        <f t="shared" ref="D101:H101" si="70">D96-D97</f>
        <v>106</v>
      </c>
      <c r="E101" s="11">
        <f t="shared" si="70"/>
        <v>106</v>
      </c>
      <c r="F101" s="11">
        <f t="shared" si="70"/>
        <v>106</v>
      </c>
      <c r="G101" s="11">
        <f t="shared" si="70"/>
        <v>107</v>
      </c>
      <c r="H101" s="11">
        <f t="shared" si="70"/>
        <v>107</v>
      </c>
      <c r="I101" s="11">
        <f>I96-I9797-I97</f>
        <v>36</v>
      </c>
      <c r="J101" s="11">
        <f>J96-J9797-J97</f>
        <v>39</v>
      </c>
      <c r="K101" s="11">
        <f>K96-K9797-K97</f>
        <v>38</v>
      </c>
      <c r="L101" s="11">
        <f t="shared" ref="L101:O101" si="71">L96-L9797-L97</f>
        <v>38</v>
      </c>
      <c r="M101" s="11">
        <f t="shared" si="71"/>
        <v>36</v>
      </c>
      <c r="N101" s="11">
        <f t="shared" si="71"/>
        <v>33</v>
      </c>
      <c r="O101" s="11">
        <f t="shared" si="71"/>
        <v>31</v>
      </c>
      <c r="P101" s="11"/>
      <c r="Q101" s="42"/>
    </row>
    <row r="102" spans="1:147" ht="22.5" customHeight="1">
      <c r="A102" s="26"/>
      <c r="B102" s="151" t="s">
        <v>112</v>
      </c>
      <c r="C102" s="152"/>
      <c r="D102" s="1"/>
      <c r="E102" s="1">
        <v>0</v>
      </c>
      <c r="F102" s="1">
        <v>0</v>
      </c>
      <c r="G102" s="1">
        <v>2</v>
      </c>
      <c r="H102" s="1">
        <v>1</v>
      </c>
      <c r="I102" s="1">
        <v>7</v>
      </c>
      <c r="J102" s="1">
        <v>0</v>
      </c>
      <c r="K102" s="1">
        <v>3</v>
      </c>
      <c r="L102" s="1">
        <v>2</v>
      </c>
      <c r="M102" s="1">
        <v>0</v>
      </c>
      <c r="N102" s="1">
        <v>0</v>
      </c>
      <c r="O102" s="1">
        <v>0</v>
      </c>
      <c r="P102" s="11">
        <f>SUM(D102:O102)</f>
        <v>15</v>
      </c>
      <c r="Q102" s="41">
        <f>AVERAGE(D102:O102)</f>
        <v>1.3636363636363635</v>
      </c>
    </row>
    <row r="103" spans="1:147" ht="14.25" customHeight="1">
      <c r="A103" s="26"/>
      <c r="B103" s="145" t="s">
        <v>113</v>
      </c>
      <c r="C103" s="146"/>
      <c r="D103" s="1"/>
      <c r="E103" s="1">
        <v>15</v>
      </c>
      <c r="F103" s="1">
        <v>10</v>
      </c>
      <c r="G103" s="1">
        <v>13</v>
      </c>
      <c r="H103" s="1">
        <v>30</v>
      </c>
      <c r="I103" s="1">
        <v>9</v>
      </c>
      <c r="J103" s="1">
        <v>9</v>
      </c>
      <c r="K103" s="1">
        <v>8</v>
      </c>
      <c r="L103" s="1">
        <v>13</v>
      </c>
      <c r="M103" s="1">
        <v>15</v>
      </c>
      <c r="N103" s="1">
        <v>9</v>
      </c>
      <c r="O103" s="1">
        <v>11</v>
      </c>
      <c r="P103" s="11">
        <f>SUM(D103:O103)</f>
        <v>142</v>
      </c>
      <c r="Q103" s="41">
        <f>AVERAGE(D103:O103)</f>
        <v>12.909090909090908</v>
      </c>
    </row>
    <row r="104" spans="1:147" ht="14.25" customHeight="1">
      <c r="A104" s="26"/>
      <c r="B104" s="147" t="s">
        <v>114</v>
      </c>
      <c r="C104" s="148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1"/>
      <c r="Q104" s="41"/>
    </row>
    <row r="105" spans="1:147" ht="14.25" customHeight="1">
      <c r="A105" s="26"/>
      <c r="B105" s="12" t="s">
        <v>76</v>
      </c>
      <c r="C105" s="29" t="s">
        <v>33</v>
      </c>
      <c r="D105" s="1"/>
      <c r="E105" s="1">
        <v>0</v>
      </c>
      <c r="F105" s="1">
        <v>10</v>
      </c>
      <c r="G105" s="1">
        <v>11</v>
      </c>
      <c r="H105" s="1">
        <v>35</v>
      </c>
      <c r="I105" s="1">
        <v>8</v>
      </c>
      <c r="J105" s="1">
        <v>11</v>
      </c>
      <c r="K105" s="1">
        <v>18</v>
      </c>
      <c r="L105" s="1">
        <v>21</v>
      </c>
      <c r="M105" s="1">
        <v>25</v>
      </c>
      <c r="N105" s="1">
        <v>21</v>
      </c>
      <c r="O105" s="1">
        <v>15</v>
      </c>
      <c r="P105" s="11">
        <f>SUM(D105:O105)</f>
        <v>175</v>
      </c>
      <c r="Q105" s="41">
        <f>AVERAGE(D105:O105)</f>
        <v>15.909090909090908</v>
      </c>
    </row>
    <row r="106" spans="1:147" ht="14.25" customHeight="1" thickBot="1">
      <c r="A106" s="30"/>
      <c r="B106" s="31" t="s">
        <v>77</v>
      </c>
      <c r="C106" s="32" t="s">
        <v>35</v>
      </c>
      <c r="D106" s="3"/>
      <c r="E106" s="3">
        <v>22</v>
      </c>
      <c r="F106" s="3">
        <v>29</v>
      </c>
      <c r="G106" s="3">
        <v>41</v>
      </c>
      <c r="H106" s="3">
        <v>60</v>
      </c>
      <c r="I106" s="3">
        <v>62</v>
      </c>
      <c r="J106" s="3">
        <v>33</v>
      </c>
      <c r="K106" s="3">
        <v>30</v>
      </c>
      <c r="L106" s="3">
        <v>27</v>
      </c>
      <c r="M106" s="3">
        <v>51</v>
      </c>
      <c r="N106" s="3">
        <v>41</v>
      </c>
      <c r="O106" s="3">
        <v>33</v>
      </c>
      <c r="P106" s="33">
        <f>SUM(D106:O106)</f>
        <v>429</v>
      </c>
      <c r="Q106" s="53">
        <f>AVERAGE(D106:O106)</f>
        <v>39</v>
      </c>
    </row>
    <row r="107" spans="1:147" ht="14.25" customHeight="1">
      <c r="A107" s="21"/>
      <c r="B107" s="63"/>
      <c r="C107" s="64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22"/>
      <c r="Q107" s="60"/>
    </row>
    <row r="108" spans="1:147" ht="14.25" customHeight="1">
      <c r="A108" s="26"/>
      <c r="B108" s="143" t="s">
        <v>126</v>
      </c>
      <c r="C108" s="14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1"/>
      <c r="Q108" s="41"/>
    </row>
    <row r="109" spans="1:147" ht="14.25" customHeight="1">
      <c r="A109" s="26"/>
      <c r="B109" s="12" t="s">
        <v>54</v>
      </c>
      <c r="C109" s="27" t="s">
        <v>16</v>
      </c>
      <c r="D109" s="11">
        <v>43</v>
      </c>
      <c r="E109" s="11">
        <f t="shared" ref="E109:K109" si="72">D116</f>
        <v>48</v>
      </c>
      <c r="F109" s="11">
        <f t="shared" si="72"/>
        <v>48</v>
      </c>
      <c r="G109" s="11">
        <f t="shared" si="72"/>
        <v>48</v>
      </c>
      <c r="H109" s="11">
        <f t="shared" si="72"/>
        <v>48</v>
      </c>
      <c r="I109" s="11">
        <f t="shared" si="72"/>
        <v>40</v>
      </c>
      <c r="J109" s="11">
        <f t="shared" si="72"/>
        <v>36</v>
      </c>
      <c r="K109" s="11">
        <f t="shared" si="72"/>
        <v>45</v>
      </c>
      <c r="L109" s="11">
        <f t="shared" ref="L109" si="73">K116</f>
        <v>56</v>
      </c>
      <c r="M109" s="11">
        <f t="shared" ref="M109" si="74">L116</f>
        <v>67</v>
      </c>
      <c r="N109" s="11">
        <f t="shared" ref="N109" si="75">M116</f>
        <v>71</v>
      </c>
      <c r="O109" s="11">
        <f t="shared" ref="O109" si="76">N116</f>
        <v>79</v>
      </c>
      <c r="P109" s="11">
        <f t="shared" ref="P109:P115" si="77">SUM(D109:O109)</f>
        <v>629</v>
      </c>
      <c r="Q109" s="42">
        <f t="shared" ref="Q109:Q116" si="78">P109/12</f>
        <v>52.416666666666664</v>
      </c>
    </row>
    <row r="110" spans="1:147" ht="14.25" customHeight="1">
      <c r="A110" s="26"/>
      <c r="B110" s="12" t="s">
        <v>55</v>
      </c>
      <c r="C110" s="12" t="s">
        <v>18</v>
      </c>
      <c r="D110" s="1">
        <v>11</v>
      </c>
      <c r="E110" s="1">
        <v>4</v>
      </c>
      <c r="F110" s="1">
        <v>7</v>
      </c>
      <c r="G110" s="1">
        <v>4</v>
      </c>
      <c r="H110" s="1">
        <v>6</v>
      </c>
      <c r="I110" s="1">
        <v>8</v>
      </c>
      <c r="J110" s="1">
        <v>11</v>
      </c>
      <c r="K110" s="1">
        <v>22</v>
      </c>
      <c r="L110" s="1">
        <v>17</v>
      </c>
      <c r="M110" s="1">
        <v>17</v>
      </c>
      <c r="N110" s="1">
        <v>16</v>
      </c>
      <c r="O110" s="1">
        <v>4</v>
      </c>
      <c r="P110" s="11">
        <f t="shared" si="77"/>
        <v>127</v>
      </c>
      <c r="Q110" s="42">
        <f t="shared" si="78"/>
        <v>10.583333333333334</v>
      </c>
    </row>
    <row r="111" spans="1:147" ht="14.25" customHeight="1">
      <c r="A111" s="26"/>
      <c r="B111" s="12" t="s">
        <v>56</v>
      </c>
      <c r="C111" s="27" t="s">
        <v>20</v>
      </c>
      <c r="D111" s="11">
        <f t="shared" ref="D111:O111" si="79">D109+D110</f>
        <v>54</v>
      </c>
      <c r="E111" s="11">
        <f t="shared" si="79"/>
        <v>52</v>
      </c>
      <c r="F111" s="11">
        <f t="shared" si="79"/>
        <v>55</v>
      </c>
      <c r="G111" s="11">
        <f t="shared" si="79"/>
        <v>52</v>
      </c>
      <c r="H111" s="11">
        <f t="shared" si="79"/>
        <v>54</v>
      </c>
      <c r="I111" s="11">
        <f t="shared" si="79"/>
        <v>48</v>
      </c>
      <c r="J111" s="11">
        <f t="shared" si="79"/>
        <v>47</v>
      </c>
      <c r="K111" s="11">
        <f t="shared" si="79"/>
        <v>67</v>
      </c>
      <c r="L111" s="11">
        <f t="shared" si="79"/>
        <v>73</v>
      </c>
      <c r="M111" s="11">
        <f t="shared" si="79"/>
        <v>84</v>
      </c>
      <c r="N111" s="11">
        <f t="shared" si="79"/>
        <v>87</v>
      </c>
      <c r="O111" s="11">
        <f t="shared" si="79"/>
        <v>83</v>
      </c>
      <c r="P111" s="11">
        <f t="shared" si="77"/>
        <v>756</v>
      </c>
      <c r="Q111" s="42">
        <f t="shared" si="78"/>
        <v>63</v>
      </c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</row>
    <row r="112" spans="1:147" ht="14.25" customHeight="1">
      <c r="A112" s="26"/>
      <c r="B112" s="12" t="s">
        <v>57</v>
      </c>
      <c r="C112" s="12" t="s">
        <v>22</v>
      </c>
      <c r="D112" s="1">
        <v>6</v>
      </c>
      <c r="E112" s="1">
        <v>4</v>
      </c>
      <c r="F112" s="1">
        <v>7</v>
      </c>
      <c r="G112" s="1">
        <v>4</v>
      </c>
      <c r="H112" s="1">
        <v>14</v>
      </c>
      <c r="I112" s="1">
        <v>12</v>
      </c>
      <c r="J112" s="1">
        <v>2</v>
      </c>
      <c r="K112" s="1">
        <v>11</v>
      </c>
      <c r="L112" s="1">
        <v>6</v>
      </c>
      <c r="M112" s="1">
        <v>13</v>
      </c>
      <c r="N112" s="1">
        <v>8</v>
      </c>
      <c r="O112" s="1">
        <v>5</v>
      </c>
      <c r="P112" s="11">
        <f t="shared" si="77"/>
        <v>92</v>
      </c>
      <c r="Q112" s="42">
        <f t="shared" si="78"/>
        <v>7.666666666666667</v>
      </c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</row>
    <row r="113" spans="1:147" ht="14.25" customHeight="1">
      <c r="A113" s="26"/>
      <c r="B113" s="12"/>
      <c r="C113" s="2" t="s">
        <v>45</v>
      </c>
      <c r="D113" s="2">
        <v>3</v>
      </c>
      <c r="E113" s="2">
        <v>1</v>
      </c>
      <c r="F113" s="2">
        <v>3</v>
      </c>
      <c r="G113" s="2">
        <v>2</v>
      </c>
      <c r="H113" s="2">
        <v>9</v>
      </c>
      <c r="I113" s="2">
        <v>5</v>
      </c>
      <c r="J113" s="2">
        <v>0</v>
      </c>
      <c r="K113" s="2">
        <v>4</v>
      </c>
      <c r="L113" s="2">
        <v>1</v>
      </c>
      <c r="M113" s="2">
        <v>1</v>
      </c>
      <c r="N113" s="2">
        <v>5</v>
      </c>
      <c r="O113" s="1">
        <v>2</v>
      </c>
      <c r="P113" s="11">
        <f t="shared" si="77"/>
        <v>36</v>
      </c>
      <c r="Q113" s="42">
        <f t="shared" si="78"/>
        <v>3</v>
      </c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</row>
    <row r="114" spans="1:147" ht="14.25" customHeight="1">
      <c r="A114" s="26"/>
      <c r="B114" s="12"/>
      <c r="C114" s="2" t="s">
        <v>133</v>
      </c>
      <c r="D114" s="2">
        <v>2</v>
      </c>
      <c r="E114" s="2">
        <v>2</v>
      </c>
      <c r="F114" s="2">
        <v>1</v>
      </c>
      <c r="G114" s="2">
        <v>1</v>
      </c>
      <c r="H114" s="2">
        <v>3</v>
      </c>
      <c r="I114" s="2">
        <v>6</v>
      </c>
      <c r="J114" s="2">
        <v>1</v>
      </c>
      <c r="K114" s="2">
        <v>2</v>
      </c>
      <c r="L114" s="2">
        <v>4</v>
      </c>
      <c r="M114" s="2">
        <v>7</v>
      </c>
      <c r="N114" s="2">
        <v>2</v>
      </c>
      <c r="O114" s="1">
        <v>1</v>
      </c>
      <c r="P114" s="11">
        <f t="shared" si="77"/>
        <v>32</v>
      </c>
      <c r="Q114" s="42">
        <f t="shared" si="78"/>
        <v>2.6666666666666665</v>
      </c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</row>
    <row r="115" spans="1:147" ht="14.25" customHeight="1">
      <c r="A115" s="26"/>
      <c r="B115" s="12"/>
      <c r="C115" s="2" t="s">
        <v>157</v>
      </c>
      <c r="D115" s="2">
        <v>1</v>
      </c>
      <c r="E115" s="2">
        <v>1</v>
      </c>
      <c r="F115" s="2">
        <v>2</v>
      </c>
      <c r="G115" s="2">
        <v>1</v>
      </c>
      <c r="H115" s="2">
        <v>2</v>
      </c>
      <c r="I115" s="2">
        <v>1</v>
      </c>
      <c r="J115" s="2">
        <v>1</v>
      </c>
      <c r="K115" s="2">
        <v>5</v>
      </c>
      <c r="L115" s="2">
        <v>1</v>
      </c>
      <c r="M115" s="2">
        <v>5</v>
      </c>
      <c r="N115" s="2">
        <v>1</v>
      </c>
      <c r="O115" s="1">
        <v>5</v>
      </c>
      <c r="P115" s="11">
        <f t="shared" si="77"/>
        <v>26</v>
      </c>
      <c r="Q115" s="42">
        <f t="shared" si="78"/>
        <v>2.1666666666666665</v>
      </c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</row>
    <row r="116" spans="1:147" ht="14.25" customHeight="1" thickBot="1">
      <c r="A116" s="30"/>
      <c r="B116" s="31" t="s">
        <v>58</v>
      </c>
      <c r="C116" s="47" t="s">
        <v>105</v>
      </c>
      <c r="D116" s="33">
        <f t="shared" ref="D116:O116" si="80">D111-D112</f>
        <v>48</v>
      </c>
      <c r="E116" s="33">
        <f t="shared" si="80"/>
        <v>48</v>
      </c>
      <c r="F116" s="33">
        <f t="shared" si="80"/>
        <v>48</v>
      </c>
      <c r="G116" s="33">
        <f t="shared" si="80"/>
        <v>48</v>
      </c>
      <c r="H116" s="33">
        <f t="shared" si="80"/>
        <v>40</v>
      </c>
      <c r="I116" s="33">
        <f t="shared" si="80"/>
        <v>36</v>
      </c>
      <c r="J116" s="33">
        <f t="shared" si="80"/>
        <v>45</v>
      </c>
      <c r="K116" s="33">
        <f t="shared" si="80"/>
        <v>56</v>
      </c>
      <c r="L116" s="33">
        <f t="shared" si="80"/>
        <v>67</v>
      </c>
      <c r="M116" s="33">
        <f t="shared" si="80"/>
        <v>71</v>
      </c>
      <c r="N116" s="33">
        <f t="shared" si="80"/>
        <v>79</v>
      </c>
      <c r="O116" s="33">
        <f t="shared" si="80"/>
        <v>78</v>
      </c>
      <c r="P116" s="33">
        <f>SUM(D116:O116)</f>
        <v>664</v>
      </c>
      <c r="Q116" s="56">
        <f t="shared" si="78"/>
        <v>55.333333333333336</v>
      </c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</row>
    <row r="117" spans="1:147" ht="22.5" customHeight="1">
      <c r="A117" s="26"/>
      <c r="B117" s="151" t="s">
        <v>112</v>
      </c>
      <c r="C117" s="152"/>
      <c r="D117" s="1"/>
      <c r="E117" s="1">
        <v>1</v>
      </c>
      <c r="F117" s="1">
        <v>1</v>
      </c>
      <c r="G117" s="1">
        <v>1</v>
      </c>
      <c r="H117" s="1">
        <v>3</v>
      </c>
      <c r="I117" s="1">
        <v>0</v>
      </c>
      <c r="J117" s="1">
        <v>0</v>
      </c>
      <c r="K117" s="1">
        <v>4</v>
      </c>
      <c r="L117" s="1">
        <v>0</v>
      </c>
      <c r="M117" s="1">
        <v>2</v>
      </c>
      <c r="N117" s="1">
        <v>0</v>
      </c>
      <c r="O117" s="1">
        <v>1</v>
      </c>
      <c r="P117" s="11">
        <f>SUM(D117:O117)</f>
        <v>13</v>
      </c>
      <c r="Q117" s="41">
        <f>AVERAGE(D117:O117)</f>
        <v>1.1818181818181819</v>
      </c>
    </row>
    <row r="118" spans="1:147" ht="14.25" customHeight="1">
      <c r="A118" s="26"/>
      <c r="B118" s="145" t="s">
        <v>113</v>
      </c>
      <c r="C118" s="146"/>
      <c r="D118" s="1"/>
      <c r="E118" s="1">
        <v>15</v>
      </c>
      <c r="F118" s="1">
        <v>7</v>
      </c>
      <c r="G118" s="1">
        <v>17</v>
      </c>
      <c r="H118" s="1">
        <v>10</v>
      </c>
      <c r="I118" s="1">
        <v>7</v>
      </c>
      <c r="J118" s="1">
        <v>9</v>
      </c>
      <c r="K118" s="1">
        <v>17</v>
      </c>
      <c r="L118" s="1">
        <v>37</v>
      </c>
      <c r="M118" s="1">
        <v>35</v>
      </c>
      <c r="N118" s="1">
        <v>14</v>
      </c>
      <c r="O118" s="1">
        <v>14</v>
      </c>
      <c r="P118" s="11">
        <f>SUM(D118:O118)</f>
        <v>182</v>
      </c>
      <c r="Q118" s="41">
        <f>AVERAGE(D118:O118)</f>
        <v>16.545454545454547</v>
      </c>
    </row>
    <row r="119" spans="1:147" ht="14.25" customHeight="1">
      <c r="A119" s="26"/>
      <c r="B119" s="147" t="s">
        <v>114</v>
      </c>
      <c r="C119" s="14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1"/>
      <c r="Q119" s="41"/>
    </row>
    <row r="120" spans="1:147" ht="14.25" customHeight="1">
      <c r="A120" s="26"/>
      <c r="B120" s="12" t="s">
        <v>76</v>
      </c>
      <c r="C120" s="29" t="s">
        <v>33</v>
      </c>
      <c r="D120" s="1"/>
      <c r="E120" s="1">
        <v>17</v>
      </c>
      <c r="F120" s="1">
        <v>15</v>
      </c>
      <c r="G120" s="1">
        <v>14</v>
      </c>
      <c r="H120" s="1">
        <v>14</v>
      </c>
      <c r="I120" s="1">
        <v>13</v>
      </c>
      <c r="J120" s="1">
        <v>14</v>
      </c>
      <c r="K120" s="1">
        <v>26</v>
      </c>
      <c r="L120" s="1">
        <v>95</v>
      </c>
      <c r="M120" s="1">
        <v>81</v>
      </c>
      <c r="N120" s="1">
        <v>108</v>
      </c>
      <c r="O120" s="1">
        <v>30</v>
      </c>
      <c r="P120" s="11">
        <f>SUM(D120:O120)</f>
        <v>427</v>
      </c>
      <c r="Q120" s="41">
        <f>AVERAGE(D120:O120)</f>
        <v>38.81818181818182</v>
      </c>
    </row>
    <row r="121" spans="1:147" ht="14.25" customHeight="1">
      <c r="A121" s="26"/>
      <c r="B121" s="12" t="s">
        <v>77</v>
      </c>
      <c r="C121" s="29" t="s">
        <v>35</v>
      </c>
      <c r="D121" s="1"/>
      <c r="E121" s="1">
        <v>16</v>
      </c>
      <c r="F121" s="1">
        <v>26</v>
      </c>
      <c r="G121" s="1">
        <v>16</v>
      </c>
      <c r="H121" s="1">
        <v>17</v>
      </c>
      <c r="I121" s="1">
        <v>12</v>
      </c>
      <c r="J121" s="1">
        <v>12</v>
      </c>
      <c r="K121" s="1">
        <v>24</v>
      </c>
      <c r="L121" s="1">
        <v>23</v>
      </c>
      <c r="M121" s="1">
        <v>41</v>
      </c>
      <c r="N121" s="1">
        <v>39</v>
      </c>
      <c r="O121" s="1">
        <v>7</v>
      </c>
      <c r="P121" s="11">
        <f>SUM(D121:O121)</f>
        <v>233</v>
      </c>
      <c r="Q121" s="41">
        <f>AVERAGE(D121:O121)</f>
        <v>21.181818181818183</v>
      </c>
    </row>
    <row r="122" spans="1:147" ht="15.75" customHeight="1">
      <c r="A122" s="45">
        <v>2.4</v>
      </c>
      <c r="B122" s="153" t="s">
        <v>59</v>
      </c>
      <c r="C122" s="154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9"/>
      <c r="Q122" s="5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</row>
    <row r="123" spans="1:147" ht="15.75" customHeight="1">
      <c r="A123" s="26"/>
      <c r="B123" s="143" t="s">
        <v>110</v>
      </c>
      <c r="C123" s="14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1"/>
      <c r="Q123" s="41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</row>
    <row r="124" spans="1:147" ht="15.75" customHeight="1">
      <c r="A124" s="26"/>
      <c r="B124" s="12" t="s">
        <v>60</v>
      </c>
      <c r="C124" s="27" t="s">
        <v>16</v>
      </c>
      <c r="D124" s="11">
        <v>323</v>
      </c>
      <c r="E124" s="11">
        <f t="shared" ref="E124:K124" si="81">D130</f>
        <v>323</v>
      </c>
      <c r="F124" s="11">
        <f t="shared" si="81"/>
        <v>326</v>
      </c>
      <c r="G124" s="11">
        <f t="shared" si="81"/>
        <v>328</v>
      </c>
      <c r="H124" s="11">
        <f t="shared" si="81"/>
        <v>332</v>
      </c>
      <c r="I124" s="11">
        <f t="shared" si="81"/>
        <v>333</v>
      </c>
      <c r="J124" s="11">
        <f t="shared" si="81"/>
        <v>334</v>
      </c>
      <c r="K124" s="11">
        <f t="shared" si="81"/>
        <v>334</v>
      </c>
      <c r="L124" s="11">
        <f t="shared" ref="L124" si="82">K130</f>
        <v>337</v>
      </c>
      <c r="M124" s="11">
        <f t="shared" ref="M124" si="83">L130</f>
        <v>338</v>
      </c>
      <c r="N124" s="11">
        <f t="shared" ref="N124" si="84">M130</f>
        <v>339</v>
      </c>
      <c r="O124" s="11">
        <f t="shared" ref="O124" si="85">N130</f>
        <v>341</v>
      </c>
      <c r="P124" s="11">
        <f t="shared" ref="P124:P130" si="86">SUM(D124:O124)</f>
        <v>3988</v>
      </c>
      <c r="Q124" s="42">
        <f>AVERAGE(D124:O124)</f>
        <v>332.33333333333331</v>
      </c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</row>
    <row r="125" spans="1:147" ht="15.75" customHeight="1">
      <c r="A125" s="26"/>
      <c r="B125" s="12" t="s">
        <v>61</v>
      </c>
      <c r="C125" s="12" t="s">
        <v>18</v>
      </c>
      <c r="D125" s="1">
        <v>0</v>
      </c>
      <c r="E125" s="1">
        <v>4</v>
      </c>
      <c r="F125" s="1">
        <v>2</v>
      </c>
      <c r="G125" s="1">
        <v>4</v>
      </c>
      <c r="H125" s="1">
        <v>1</v>
      </c>
      <c r="I125" s="1">
        <v>1</v>
      </c>
      <c r="J125" s="1">
        <v>0</v>
      </c>
      <c r="K125" s="1">
        <v>3</v>
      </c>
      <c r="L125" s="1">
        <v>1</v>
      </c>
      <c r="M125" s="1">
        <v>1</v>
      </c>
      <c r="N125" s="1">
        <v>2</v>
      </c>
      <c r="O125" s="1">
        <v>3</v>
      </c>
      <c r="P125" s="11">
        <f t="shared" si="86"/>
        <v>22</v>
      </c>
      <c r="Q125" s="41">
        <f>AVERAGE(D125:O125)</f>
        <v>1.8333333333333333</v>
      </c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</row>
    <row r="126" spans="1:147" ht="15.75" customHeight="1">
      <c r="A126" s="26"/>
      <c r="B126" s="12" t="s">
        <v>62</v>
      </c>
      <c r="C126" s="27" t="s">
        <v>20</v>
      </c>
      <c r="D126" s="11">
        <f t="shared" ref="D126:O126" si="87">D124+D125</f>
        <v>323</v>
      </c>
      <c r="E126" s="11">
        <f t="shared" si="87"/>
        <v>327</v>
      </c>
      <c r="F126" s="11">
        <f t="shared" si="87"/>
        <v>328</v>
      </c>
      <c r="G126" s="11">
        <f t="shared" si="87"/>
        <v>332</v>
      </c>
      <c r="H126" s="11">
        <f t="shared" si="87"/>
        <v>333</v>
      </c>
      <c r="I126" s="11">
        <f t="shared" si="87"/>
        <v>334</v>
      </c>
      <c r="J126" s="11">
        <f t="shared" si="87"/>
        <v>334</v>
      </c>
      <c r="K126" s="11">
        <f t="shared" si="87"/>
        <v>337</v>
      </c>
      <c r="L126" s="11">
        <f t="shared" si="87"/>
        <v>338</v>
      </c>
      <c r="M126" s="11">
        <f t="shared" si="87"/>
        <v>339</v>
      </c>
      <c r="N126" s="11">
        <f t="shared" si="87"/>
        <v>341</v>
      </c>
      <c r="O126" s="11">
        <f t="shared" si="87"/>
        <v>344</v>
      </c>
      <c r="P126" s="11">
        <f t="shared" si="86"/>
        <v>4010</v>
      </c>
      <c r="Q126" s="51">
        <f>P127/P125</f>
        <v>4.5454545454545456E-2</v>
      </c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</row>
    <row r="127" spans="1:147" ht="15.75" customHeight="1">
      <c r="A127" s="26"/>
      <c r="B127" s="12" t="s">
        <v>63</v>
      </c>
      <c r="C127" s="12" t="s">
        <v>22</v>
      </c>
      <c r="D127" s="1">
        <v>0</v>
      </c>
      <c r="E127" s="1">
        <v>1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1">
        <f t="shared" si="86"/>
        <v>1</v>
      </c>
      <c r="Q127" s="41">
        <f>AVERAGE(D127:O127)</f>
        <v>8.3333333333333329E-2</v>
      </c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</row>
    <row r="128" spans="1:147" ht="14.25" customHeight="1">
      <c r="A128" s="26"/>
      <c r="B128" s="12"/>
      <c r="C128" s="2" t="s">
        <v>29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11">
        <f t="shared" si="86"/>
        <v>0</v>
      </c>
      <c r="Q128" s="41">
        <f>AVERAGE(D128:O128)</f>
        <v>0</v>
      </c>
    </row>
    <row r="129" spans="1:17" ht="14.25" customHeight="1">
      <c r="A129" s="26"/>
      <c r="B129" s="12"/>
      <c r="C129" s="2" t="s">
        <v>30</v>
      </c>
      <c r="D129" s="2">
        <v>0</v>
      </c>
      <c r="E129" s="2">
        <v>1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11">
        <f t="shared" si="86"/>
        <v>1</v>
      </c>
      <c r="Q129" s="41">
        <f>AVERAGE(D129:O129)</f>
        <v>8.3333333333333329E-2</v>
      </c>
    </row>
    <row r="130" spans="1:17" ht="14.25" customHeight="1">
      <c r="A130" s="26"/>
      <c r="B130" s="12" t="s">
        <v>64</v>
      </c>
      <c r="C130" s="27" t="s">
        <v>105</v>
      </c>
      <c r="D130" s="11">
        <f t="shared" ref="D130:O130" si="88">D126-D127</f>
        <v>323</v>
      </c>
      <c r="E130" s="11">
        <f t="shared" si="88"/>
        <v>326</v>
      </c>
      <c r="F130" s="11">
        <f t="shared" si="88"/>
        <v>328</v>
      </c>
      <c r="G130" s="11">
        <f t="shared" si="88"/>
        <v>332</v>
      </c>
      <c r="H130" s="11">
        <f t="shared" si="88"/>
        <v>333</v>
      </c>
      <c r="I130" s="11">
        <f t="shared" si="88"/>
        <v>334</v>
      </c>
      <c r="J130" s="11">
        <f t="shared" si="88"/>
        <v>334</v>
      </c>
      <c r="K130" s="11">
        <f t="shared" si="88"/>
        <v>337</v>
      </c>
      <c r="L130" s="11">
        <f t="shared" si="88"/>
        <v>338</v>
      </c>
      <c r="M130" s="11">
        <f t="shared" si="88"/>
        <v>339</v>
      </c>
      <c r="N130" s="11">
        <f t="shared" si="88"/>
        <v>341</v>
      </c>
      <c r="O130" s="11">
        <f t="shared" si="88"/>
        <v>344</v>
      </c>
      <c r="P130" s="11">
        <f t="shared" si="86"/>
        <v>4009</v>
      </c>
      <c r="Q130" s="41">
        <f>AVERAGE(D130:P130)</f>
        <v>616.76923076923072</v>
      </c>
    </row>
    <row r="131" spans="1:17" ht="16.5" customHeight="1">
      <c r="A131" s="26"/>
      <c r="B131" s="143" t="s">
        <v>111</v>
      </c>
      <c r="C131" s="14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1"/>
      <c r="Q131" s="41"/>
    </row>
    <row r="132" spans="1:17" ht="16.5" customHeight="1">
      <c r="A132" s="26"/>
      <c r="B132" s="12" t="s">
        <v>71</v>
      </c>
      <c r="C132" s="27" t="s">
        <v>16</v>
      </c>
      <c r="D132" s="11">
        <v>11</v>
      </c>
      <c r="E132" s="11">
        <f t="shared" ref="E132:J132" si="89">D136</f>
        <v>11</v>
      </c>
      <c r="F132" s="11">
        <f t="shared" si="89"/>
        <v>11</v>
      </c>
      <c r="G132" s="11">
        <f t="shared" si="89"/>
        <v>11</v>
      </c>
      <c r="H132" s="11">
        <f t="shared" si="89"/>
        <v>11</v>
      </c>
      <c r="I132" s="11">
        <f t="shared" si="89"/>
        <v>11</v>
      </c>
      <c r="J132" s="11">
        <f t="shared" si="89"/>
        <v>11</v>
      </c>
      <c r="K132" s="11">
        <f t="shared" ref="K132" si="90">J136</f>
        <v>11</v>
      </c>
      <c r="L132" s="11">
        <f t="shared" ref="L132" si="91">K136</f>
        <v>11</v>
      </c>
      <c r="M132" s="11">
        <f t="shared" ref="M132" si="92">L136</f>
        <v>11</v>
      </c>
      <c r="N132" s="11">
        <f t="shared" ref="N132" si="93">M136</f>
        <v>11</v>
      </c>
      <c r="O132" s="11">
        <f t="shared" ref="O132" si="94">N136</f>
        <v>11</v>
      </c>
      <c r="P132" s="11">
        <f t="shared" ref="P132:P138" si="95">SUM(D132:O132)</f>
        <v>132</v>
      </c>
      <c r="Q132" s="42">
        <f>AVERAGE(D132:O132)</f>
        <v>11</v>
      </c>
    </row>
    <row r="133" spans="1:17" ht="16.5" customHeight="1">
      <c r="A133" s="26"/>
      <c r="B133" s="12" t="s">
        <v>72</v>
      </c>
      <c r="C133" s="12" t="s">
        <v>18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1">
        <f t="shared" si="95"/>
        <v>0</v>
      </c>
      <c r="Q133" s="41">
        <f>AVERAGE(D133:O133)</f>
        <v>0</v>
      </c>
    </row>
    <row r="134" spans="1:17" ht="16.5" customHeight="1">
      <c r="A134" s="26"/>
      <c r="B134" s="12" t="s">
        <v>73</v>
      </c>
      <c r="C134" s="27" t="s">
        <v>20</v>
      </c>
      <c r="D134" s="11">
        <f t="shared" ref="D134:O134" si="96">D132+D133</f>
        <v>11</v>
      </c>
      <c r="E134" s="11">
        <f t="shared" si="96"/>
        <v>11</v>
      </c>
      <c r="F134" s="11">
        <f t="shared" si="96"/>
        <v>11</v>
      </c>
      <c r="G134" s="11">
        <f t="shared" si="96"/>
        <v>11</v>
      </c>
      <c r="H134" s="11">
        <f t="shared" si="96"/>
        <v>11</v>
      </c>
      <c r="I134" s="11">
        <f t="shared" si="96"/>
        <v>11</v>
      </c>
      <c r="J134" s="11">
        <f t="shared" si="96"/>
        <v>11</v>
      </c>
      <c r="K134" s="11">
        <f t="shared" si="96"/>
        <v>11</v>
      </c>
      <c r="L134" s="11">
        <f t="shared" si="96"/>
        <v>11</v>
      </c>
      <c r="M134" s="11">
        <f t="shared" si="96"/>
        <v>11</v>
      </c>
      <c r="N134" s="11">
        <f t="shared" si="96"/>
        <v>11</v>
      </c>
      <c r="O134" s="11">
        <f t="shared" si="96"/>
        <v>11</v>
      </c>
      <c r="P134" s="11">
        <f t="shared" si="95"/>
        <v>132</v>
      </c>
      <c r="Q134" s="51" t="e">
        <f>P135/P133</f>
        <v>#DIV/0!</v>
      </c>
    </row>
    <row r="135" spans="1:17" ht="16.5" customHeight="1">
      <c r="A135" s="26"/>
      <c r="B135" s="12" t="s">
        <v>74</v>
      </c>
      <c r="C135" s="12" t="s">
        <v>70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1">
        <f t="shared" si="95"/>
        <v>0</v>
      </c>
      <c r="Q135" s="41">
        <f>AVERAGE(D135:O135)</f>
        <v>0</v>
      </c>
    </row>
    <row r="136" spans="1:17" ht="16.5" customHeight="1">
      <c r="A136" s="26"/>
      <c r="B136" s="12" t="s">
        <v>75</v>
      </c>
      <c r="C136" s="27" t="s">
        <v>105</v>
      </c>
      <c r="D136" s="11">
        <f t="shared" ref="D136:O136" si="97">D134-D135</f>
        <v>11</v>
      </c>
      <c r="E136" s="11">
        <f t="shared" si="97"/>
        <v>11</v>
      </c>
      <c r="F136" s="11">
        <f t="shared" si="97"/>
        <v>11</v>
      </c>
      <c r="G136" s="11">
        <f t="shared" si="97"/>
        <v>11</v>
      </c>
      <c r="H136" s="11">
        <f t="shared" si="97"/>
        <v>11</v>
      </c>
      <c r="I136" s="11">
        <f t="shared" si="97"/>
        <v>11</v>
      </c>
      <c r="J136" s="11">
        <f t="shared" si="97"/>
        <v>11</v>
      </c>
      <c r="K136" s="11">
        <f t="shared" si="97"/>
        <v>11</v>
      </c>
      <c r="L136" s="11">
        <f t="shared" si="97"/>
        <v>11</v>
      </c>
      <c r="M136" s="11">
        <f t="shared" si="97"/>
        <v>11</v>
      </c>
      <c r="N136" s="11">
        <f t="shared" si="97"/>
        <v>11</v>
      </c>
      <c r="O136" s="11">
        <f t="shared" si="97"/>
        <v>11</v>
      </c>
      <c r="P136" s="11">
        <f t="shared" si="95"/>
        <v>132</v>
      </c>
      <c r="Q136" s="41">
        <f>AVERAGE(D136:P136)</f>
        <v>20.307692307692307</v>
      </c>
    </row>
    <row r="137" spans="1:17" ht="22.5" customHeight="1">
      <c r="A137" s="26"/>
      <c r="B137" s="151" t="s">
        <v>112</v>
      </c>
      <c r="C137" s="152"/>
      <c r="D137" s="1">
        <v>2</v>
      </c>
      <c r="E137" s="1">
        <v>5</v>
      </c>
      <c r="F137" s="1">
        <v>2</v>
      </c>
      <c r="G137" s="1">
        <v>4</v>
      </c>
      <c r="H137" s="1">
        <v>3</v>
      </c>
      <c r="I137" s="1">
        <v>2</v>
      </c>
      <c r="J137" s="1">
        <v>6</v>
      </c>
      <c r="K137" s="1">
        <v>4</v>
      </c>
      <c r="L137" s="1">
        <v>3</v>
      </c>
      <c r="M137" s="1">
        <v>6</v>
      </c>
      <c r="N137" s="1">
        <v>8</v>
      </c>
      <c r="O137" s="1">
        <v>3</v>
      </c>
      <c r="P137" s="11">
        <f t="shared" si="95"/>
        <v>48</v>
      </c>
      <c r="Q137" s="41">
        <f>AVERAGE(D137:O137)</f>
        <v>4</v>
      </c>
    </row>
    <row r="138" spans="1:17" ht="14.25" customHeight="1">
      <c r="A138" s="26"/>
      <c r="B138" s="145" t="s">
        <v>113</v>
      </c>
      <c r="C138" s="146"/>
      <c r="D138" s="1">
        <v>11</v>
      </c>
      <c r="E138" s="1">
        <v>9</v>
      </c>
      <c r="F138" s="1">
        <v>15</v>
      </c>
      <c r="G138" s="1">
        <v>8</v>
      </c>
      <c r="H138" s="1">
        <v>12</v>
      </c>
      <c r="I138" s="1">
        <v>11</v>
      </c>
      <c r="J138" s="1">
        <v>14</v>
      </c>
      <c r="K138" s="1">
        <v>22</v>
      </c>
      <c r="L138" s="1">
        <v>20</v>
      </c>
      <c r="M138" s="1">
        <v>4</v>
      </c>
      <c r="N138" s="1">
        <v>9</v>
      </c>
      <c r="O138" s="1">
        <v>5</v>
      </c>
      <c r="P138" s="11">
        <f t="shared" si="95"/>
        <v>140</v>
      </c>
      <c r="Q138" s="41">
        <f>AVERAGE(D138:O138)</f>
        <v>11.666666666666666</v>
      </c>
    </row>
    <row r="139" spans="1:17" ht="14.25" customHeight="1">
      <c r="A139" s="26"/>
      <c r="B139" s="147" t="s">
        <v>114</v>
      </c>
      <c r="C139" s="148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1"/>
      <c r="Q139" s="41"/>
    </row>
    <row r="140" spans="1:17" ht="14.25" customHeight="1">
      <c r="A140" s="26"/>
      <c r="B140" s="12" t="s">
        <v>76</v>
      </c>
      <c r="C140" s="29" t="s">
        <v>33</v>
      </c>
      <c r="D140" s="1">
        <v>25</v>
      </c>
      <c r="E140" s="1">
        <v>16</v>
      </c>
      <c r="F140" s="1">
        <v>8</v>
      </c>
      <c r="G140" s="1">
        <v>19</v>
      </c>
      <c r="H140" s="1">
        <v>42</v>
      </c>
      <c r="I140" s="1">
        <v>20</v>
      </c>
      <c r="J140" s="1">
        <v>13</v>
      </c>
      <c r="K140" s="1">
        <v>22</v>
      </c>
      <c r="L140" s="1">
        <v>17</v>
      </c>
      <c r="M140" s="1">
        <v>27</v>
      </c>
      <c r="N140" s="1">
        <v>27</v>
      </c>
      <c r="O140" s="1">
        <v>28</v>
      </c>
      <c r="P140" s="11">
        <f>SUM(D140:O140)</f>
        <v>264</v>
      </c>
      <c r="Q140" s="41">
        <f>AVERAGE(D140:O140)</f>
        <v>22</v>
      </c>
    </row>
    <row r="141" spans="1:17" ht="14.25" customHeight="1" thickBot="1">
      <c r="A141" s="30"/>
      <c r="B141" s="31" t="s">
        <v>77</v>
      </c>
      <c r="C141" s="32" t="s">
        <v>35</v>
      </c>
      <c r="D141" s="3">
        <v>25</v>
      </c>
      <c r="E141" s="3">
        <v>16</v>
      </c>
      <c r="F141" s="3">
        <v>8</v>
      </c>
      <c r="G141" s="3">
        <v>19</v>
      </c>
      <c r="H141" s="3">
        <v>42</v>
      </c>
      <c r="I141" s="3">
        <v>20</v>
      </c>
      <c r="J141" s="3">
        <v>13</v>
      </c>
      <c r="K141" s="3">
        <v>22</v>
      </c>
      <c r="L141" s="3">
        <v>17</v>
      </c>
      <c r="M141" s="3">
        <v>27</v>
      </c>
      <c r="N141" s="3">
        <v>27</v>
      </c>
      <c r="O141" s="3">
        <v>11</v>
      </c>
      <c r="P141" s="33">
        <f>SUM(D141:O141)</f>
        <v>247</v>
      </c>
      <c r="Q141" s="53">
        <f>AVERAGE(D141:O141)</f>
        <v>20.583333333333332</v>
      </c>
    </row>
    <row r="142" spans="1:17" ht="15.75" customHeight="1">
      <c r="A142" s="45">
        <v>2.5</v>
      </c>
      <c r="B142" s="153" t="s">
        <v>83</v>
      </c>
      <c r="C142" s="154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9"/>
      <c r="Q142" s="50"/>
    </row>
    <row r="143" spans="1:17" ht="22.5" customHeight="1">
      <c r="A143" s="26"/>
      <c r="B143" s="149" t="s">
        <v>129</v>
      </c>
      <c r="C143" s="15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1"/>
      <c r="Q143" s="41"/>
    </row>
    <row r="144" spans="1:17" ht="14.25" customHeight="1">
      <c r="A144" s="26"/>
      <c r="B144" s="12" t="s">
        <v>84</v>
      </c>
      <c r="C144" s="27" t="s">
        <v>16</v>
      </c>
      <c r="D144" s="11">
        <v>573</v>
      </c>
      <c r="E144" s="11">
        <f t="shared" ref="E144:J144" si="98">D148</f>
        <v>592</v>
      </c>
      <c r="F144" s="11">
        <f t="shared" si="98"/>
        <v>606</v>
      </c>
      <c r="G144" s="11">
        <f t="shared" si="98"/>
        <v>616</v>
      </c>
      <c r="H144" s="11">
        <f t="shared" si="98"/>
        <v>619</v>
      </c>
      <c r="I144" s="11">
        <f t="shared" si="98"/>
        <v>626</v>
      </c>
      <c r="J144" s="11">
        <f t="shared" si="98"/>
        <v>628</v>
      </c>
      <c r="K144" s="11">
        <f t="shared" ref="K144" si="99">J148</f>
        <v>637</v>
      </c>
      <c r="L144" s="11">
        <f t="shared" ref="L144" si="100">K148</f>
        <v>646</v>
      </c>
      <c r="M144" s="11">
        <f t="shared" ref="M144" si="101">L148</f>
        <v>652</v>
      </c>
      <c r="N144" s="11">
        <f t="shared" ref="N144" si="102">M148</f>
        <v>654</v>
      </c>
      <c r="O144" s="11">
        <f t="shared" ref="O144" si="103">N148</f>
        <v>663</v>
      </c>
      <c r="P144" s="11">
        <f>SUM(D144:O144)</f>
        <v>7512</v>
      </c>
      <c r="Q144" s="42">
        <f>AVERAGE(D144:O144)</f>
        <v>626</v>
      </c>
    </row>
    <row r="145" spans="1:17" ht="15.75" customHeight="1">
      <c r="A145" s="26"/>
      <c r="B145" s="12" t="s">
        <v>85</v>
      </c>
      <c r="C145" s="12" t="s">
        <v>18</v>
      </c>
      <c r="D145" s="1">
        <v>19</v>
      </c>
      <c r="E145" s="1">
        <v>18</v>
      </c>
      <c r="F145" s="1">
        <v>10</v>
      </c>
      <c r="G145" s="1">
        <v>11</v>
      </c>
      <c r="H145" s="1">
        <v>19</v>
      </c>
      <c r="I145" s="1">
        <v>12</v>
      </c>
      <c r="J145" s="1">
        <v>15</v>
      </c>
      <c r="K145" s="1">
        <v>19</v>
      </c>
      <c r="L145" s="1">
        <v>13</v>
      </c>
      <c r="M145" s="1">
        <v>9</v>
      </c>
      <c r="N145" s="1">
        <v>15</v>
      </c>
      <c r="O145" s="1">
        <v>3</v>
      </c>
      <c r="P145" s="11">
        <f>SUM(D145:O145)</f>
        <v>163</v>
      </c>
      <c r="Q145" s="41">
        <f>AVERAGE(D145:O145)</f>
        <v>13.583333333333334</v>
      </c>
    </row>
    <row r="146" spans="1:17" ht="15.75" customHeight="1">
      <c r="A146" s="26"/>
      <c r="B146" s="12" t="s">
        <v>86</v>
      </c>
      <c r="C146" s="27" t="s">
        <v>20</v>
      </c>
      <c r="D146" s="11">
        <f t="shared" ref="D146:O146" si="104">D144+D145</f>
        <v>592</v>
      </c>
      <c r="E146" s="11">
        <f t="shared" si="104"/>
        <v>610</v>
      </c>
      <c r="F146" s="11">
        <f t="shared" si="104"/>
        <v>616</v>
      </c>
      <c r="G146" s="11">
        <f t="shared" si="104"/>
        <v>627</v>
      </c>
      <c r="H146" s="11">
        <f t="shared" si="104"/>
        <v>638</v>
      </c>
      <c r="I146" s="11">
        <f t="shared" si="104"/>
        <v>638</v>
      </c>
      <c r="J146" s="11">
        <f t="shared" si="104"/>
        <v>643</v>
      </c>
      <c r="K146" s="11">
        <f t="shared" si="104"/>
        <v>656</v>
      </c>
      <c r="L146" s="11">
        <f t="shared" si="104"/>
        <v>659</v>
      </c>
      <c r="M146" s="11">
        <f t="shared" si="104"/>
        <v>661</v>
      </c>
      <c r="N146" s="11">
        <f t="shared" si="104"/>
        <v>669</v>
      </c>
      <c r="O146" s="11">
        <f t="shared" si="104"/>
        <v>666</v>
      </c>
      <c r="P146" s="11">
        <f>SUM(D146:O146)</f>
        <v>7675</v>
      </c>
      <c r="Q146" s="51">
        <f>P147/P145</f>
        <v>0.48466257668711654</v>
      </c>
    </row>
    <row r="147" spans="1:17" ht="15.75" customHeight="1">
      <c r="A147" s="26"/>
      <c r="B147" s="12" t="s">
        <v>87</v>
      </c>
      <c r="C147" s="12" t="s">
        <v>22</v>
      </c>
      <c r="D147" s="1">
        <v>0</v>
      </c>
      <c r="E147" s="1">
        <v>4</v>
      </c>
      <c r="F147" s="1">
        <v>0</v>
      </c>
      <c r="G147" s="1">
        <v>8</v>
      </c>
      <c r="H147" s="1">
        <v>12</v>
      </c>
      <c r="I147" s="1">
        <v>10</v>
      </c>
      <c r="J147" s="1">
        <v>6</v>
      </c>
      <c r="K147" s="1">
        <v>10</v>
      </c>
      <c r="L147" s="1">
        <v>7</v>
      </c>
      <c r="M147" s="1">
        <v>7</v>
      </c>
      <c r="N147" s="1">
        <v>6</v>
      </c>
      <c r="O147" s="1">
        <v>9</v>
      </c>
      <c r="P147" s="11">
        <f>SUM(D147:O147)</f>
        <v>79</v>
      </c>
      <c r="Q147" s="41">
        <f>AVERAGE(D147:O147)</f>
        <v>6.583333333333333</v>
      </c>
    </row>
    <row r="148" spans="1:17" ht="15.75" customHeight="1">
      <c r="A148" s="26"/>
      <c r="B148" s="12" t="s">
        <v>88</v>
      </c>
      <c r="C148" s="27" t="s">
        <v>105</v>
      </c>
      <c r="D148" s="11">
        <f t="shared" ref="D148:O148" si="105">D146-D147</f>
        <v>592</v>
      </c>
      <c r="E148" s="11">
        <f t="shared" si="105"/>
        <v>606</v>
      </c>
      <c r="F148" s="11">
        <f t="shared" si="105"/>
        <v>616</v>
      </c>
      <c r="G148" s="11">
        <f t="shared" si="105"/>
        <v>619</v>
      </c>
      <c r="H148" s="11">
        <f t="shared" si="105"/>
        <v>626</v>
      </c>
      <c r="I148" s="11">
        <f t="shared" si="105"/>
        <v>628</v>
      </c>
      <c r="J148" s="11">
        <f t="shared" si="105"/>
        <v>637</v>
      </c>
      <c r="K148" s="11">
        <f t="shared" si="105"/>
        <v>646</v>
      </c>
      <c r="L148" s="11">
        <f t="shared" si="105"/>
        <v>652</v>
      </c>
      <c r="M148" s="11">
        <f t="shared" si="105"/>
        <v>654</v>
      </c>
      <c r="N148" s="11">
        <f t="shared" si="105"/>
        <v>663</v>
      </c>
      <c r="O148" s="11">
        <f t="shared" si="105"/>
        <v>657</v>
      </c>
      <c r="P148" s="11">
        <f>SUM(D148:O148)</f>
        <v>7596</v>
      </c>
      <c r="Q148" s="41">
        <f>AVERAGE(D148:P148)</f>
        <v>1168.6153846153845</v>
      </c>
    </row>
    <row r="149" spans="1:17" ht="15" hidden="1" customHeight="1">
      <c r="A149" s="26"/>
      <c r="B149" s="12"/>
      <c r="C149" s="2" t="s">
        <v>29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57"/>
      <c r="Q149" s="41" t="e">
        <f>AVERAGE(D149:O149)</f>
        <v>#DIV/0!</v>
      </c>
    </row>
    <row r="150" spans="1:17" ht="15" hidden="1" customHeight="1">
      <c r="A150" s="26"/>
      <c r="B150" s="12"/>
      <c r="C150" s="2" t="s">
        <v>89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57"/>
      <c r="Q150" s="41" t="e">
        <f>AVERAGE(D150:O150)</f>
        <v>#DIV/0!</v>
      </c>
    </row>
    <row r="151" spans="1:17" ht="15" customHeight="1">
      <c r="A151" s="26"/>
      <c r="B151" s="65"/>
      <c r="C151" s="66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57"/>
      <c r="Q151" s="41"/>
    </row>
    <row r="152" spans="1:17" ht="22.5" customHeight="1">
      <c r="A152" s="26"/>
      <c r="B152" s="143" t="s">
        <v>118</v>
      </c>
      <c r="C152" s="14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1"/>
      <c r="Q152" s="41"/>
    </row>
    <row r="153" spans="1:17" ht="12.75" customHeight="1">
      <c r="A153" s="26"/>
      <c r="B153" s="12" t="s">
        <v>90</v>
      </c>
      <c r="C153" s="27" t="s">
        <v>16</v>
      </c>
      <c r="D153" s="11">
        <v>199</v>
      </c>
      <c r="E153" s="11">
        <f t="shared" ref="E153:J153" si="106">D157</f>
        <v>198</v>
      </c>
      <c r="F153" s="11">
        <f t="shared" si="106"/>
        <v>198</v>
      </c>
      <c r="G153" s="11">
        <f t="shared" si="106"/>
        <v>204</v>
      </c>
      <c r="H153" s="11">
        <f t="shared" si="106"/>
        <v>210</v>
      </c>
      <c r="I153" s="11">
        <f t="shared" si="106"/>
        <v>207</v>
      </c>
      <c r="J153" s="11">
        <f t="shared" si="106"/>
        <v>209</v>
      </c>
      <c r="K153" s="11">
        <f t="shared" ref="K153" si="107">J157</f>
        <v>208</v>
      </c>
      <c r="L153" s="11">
        <f t="shared" ref="L153" si="108">K157</f>
        <v>219</v>
      </c>
      <c r="M153" s="11">
        <f t="shared" ref="M153" si="109">L157</f>
        <v>227</v>
      </c>
      <c r="N153" s="11">
        <f t="shared" ref="N153" si="110">M157</f>
        <v>227</v>
      </c>
      <c r="O153" s="11">
        <f t="shared" ref="O153" si="111">N157</f>
        <v>221</v>
      </c>
      <c r="P153" s="11">
        <f t="shared" ref="P153:P158" si="112">SUM(D153:O153)</f>
        <v>2527</v>
      </c>
      <c r="Q153" s="42">
        <f>AVERAGE(D153:O153)</f>
        <v>210.58333333333334</v>
      </c>
    </row>
    <row r="154" spans="1:17" ht="12.75" customHeight="1">
      <c r="A154" s="26"/>
      <c r="B154" s="12" t="s">
        <v>91</v>
      </c>
      <c r="C154" s="12" t="s">
        <v>18</v>
      </c>
      <c r="D154" s="1">
        <v>20</v>
      </c>
      <c r="E154" s="1">
        <v>26</v>
      </c>
      <c r="F154" s="1">
        <v>21</v>
      </c>
      <c r="G154" s="1">
        <v>26</v>
      </c>
      <c r="H154" s="1">
        <v>23</v>
      </c>
      <c r="I154" s="1">
        <v>21</v>
      </c>
      <c r="J154" s="1">
        <v>16</v>
      </c>
      <c r="K154" s="1">
        <v>26</v>
      </c>
      <c r="L154" s="1">
        <v>27</v>
      </c>
      <c r="M154" s="1">
        <v>23</v>
      </c>
      <c r="N154" s="1">
        <v>17</v>
      </c>
      <c r="O154" s="1">
        <v>6</v>
      </c>
      <c r="P154" s="11">
        <f t="shared" si="112"/>
        <v>252</v>
      </c>
      <c r="Q154" s="41">
        <f>AVERAGE(D154:O154)</f>
        <v>21</v>
      </c>
    </row>
    <row r="155" spans="1:17" ht="12.75" customHeight="1">
      <c r="A155" s="26"/>
      <c r="B155" s="12" t="s">
        <v>92</v>
      </c>
      <c r="C155" s="27" t="s">
        <v>20</v>
      </c>
      <c r="D155" s="11">
        <f t="shared" ref="D155:O155" si="113">D153+D154</f>
        <v>219</v>
      </c>
      <c r="E155" s="11">
        <f t="shared" si="113"/>
        <v>224</v>
      </c>
      <c r="F155" s="11">
        <f t="shared" si="113"/>
        <v>219</v>
      </c>
      <c r="G155" s="11">
        <f t="shared" si="113"/>
        <v>230</v>
      </c>
      <c r="H155" s="11">
        <f t="shared" si="113"/>
        <v>233</v>
      </c>
      <c r="I155" s="11">
        <f t="shared" si="113"/>
        <v>228</v>
      </c>
      <c r="J155" s="11">
        <f t="shared" si="113"/>
        <v>225</v>
      </c>
      <c r="K155" s="11">
        <f t="shared" si="113"/>
        <v>234</v>
      </c>
      <c r="L155" s="11">
        <f t="shared" si="113"/>
        <v>246</v>
      </c>
      <c r="M155" s="11">
        <f t="shared" si="113"/>
        <v>250</v>
      </c>
      <c r="N155" s="11">
        <f t="shared" si="113"/>
        <v>244</v>
      </c>
      <c r="O155" s="11">
        <f t="shared" si="113"/>
        <v>227</v>
      </c>
      <c r="P155" s="11">
        <f t="shared" si="112"/>
        <v>2779</v>
      </c>
      <c r="Q155" s="51">
        <f>P156/P154</f>
        <v>0.9642857142857143</v>
      </c>
    </row>
    <row r="156" spans="1:17" ht="12.75" customHeight="1">
      <c r="A156" s="26"/>
      <c r="B156" s="12" t="s">
        <v>93</v>
      </c>
      <c r="C156" s="12" t="s">
        <v>22</v>
      </c>
      <c r="D156" s="1">
        <v>21</v>
      </c>
      <c r="E156" s="1">
        <v>26</v>
      </c>
      <c r="F156" s="1">
        <v>15</v>
      </c>
      <c r="G156" s="1">
        <v>20</v>
      </c>
      <c r="H156" s="1">
        <v>26</v>
      </c>
      <c r="I156" s="1">
        <v>19</v>
      </c>
      <c r="J156" s="1">
        <v>17</v>
      </c>
      <c r="K156" s="1">
        <v>15</v>
      </c>
      <c r="L156" s="1">
        <v>19</v>
      </c>
      <c r="M156" s="1">
        <v>23</v>
      </c>
      <c r="N156" s="1">
        <v>23</v>
      </c>
      <c r="O156" s="1">
        <v>19</v>
      </c>
      <c r="P156" s="11">
        <f t="shared" si="112"/>
        <v>243</v>
      </c>
      <c r="Q156" s="41">
        <f>AVERAGE(D156:O156)</f>
        <v>20.25</v>
      </c>
    </row>
    <row r="157" spans="1:17" ht="12.75" customHeight="1">
      <c r="A157" s="26"/>
      <c r="B157" s="12" t="s">
        <v>94</v>
      </c>
      <c r="C157" s="27" t="s">
        <v>105</v>
      </c>
      <c r="D157" s="11">
        <f t="shared" ref="D157:O157" si="114">D155-D156</f>
        <v>198</v>
      </c>
      <c r="E157" s="11">
        <f t="shared" si="114"/>
        <v>198</v>
      </c>
      <c r="F157" s="11">
        <f t="shared" si="114"/>
        <v>204</v>
      </c>
      <c r="G157" s="11">
        <f t="shared" si="114"/>
        <v>210</v>
      </c>
      <c r="H157" s="11">
        <f t="shared" si="114"/>
        <v>207</v>
      </c>
      <c r="I157" s="11">
        <f t="shared" si="114"/>
        <v>209</v>
      </c>
      <c r="J157" s="11">
        <f t="shared" si="114"/>
        <v>208</v>
      </c>
      <c r="K157" s="11">
        <f t="shared" si="114"/>
        <v>219</v>
      </c>
      <c r="L157" s="11">
        <f t="shared" si="114"/>
        <v>227</v>
      </c>
      <c r="M157" s="11">
        <f t="shared" si="114"/>
        <v>227</v>
      </c>
      <c r="N157" s="11">
        <f t="shared" si="114"/>
        <v>221</v>
      </c>
      <c r="O157" s="11">
        <f t="shared" si="114"/>
        <v>208</v>
      </c>
      <c r="P157" s="11">
        <f t="shared" si="112"/>
        <v>2536</v>
      </c>
      <c r="Q157" s="41">
        <f>AVERAGE(D157:P157)</f>
        <v>390.15384615384613</v>
      </c>
    </row>
    <row r="158" spans="1:17" ht="12.75" customHeight="1">
      <c r="A158" s="26" t="s">
        <v>135</v>
      </c>
      <c r="B158" s="12" t="s">
        <v>93</v>
      </c>
      <c r="C158" s="12" t="s">
        <v>95</v>
      </c>
      <c r="D158" s="4">
        <v>121978.57</v>
      </c>
      <c r="E158" s="4">
        <v>151027.38</v>
      </c>
      <c r="F158" s="4">
        <v>41773.82</v>
      </c>
      <c r="G158" s="4">
        <v>164697.46</v>
      </c>
      <c r="H158" s="4">
        <v>148450.96</v>
      </c>
      <c r="I158" s="4">
        <v>45898.42</v>
      </c>
      <c r="J158" s="4">
        <v>63128</v>
      </c>
      <c r="K158" s="4">
        <v>70345</v>
      </c>
      <c r="L158" s="4">
        <v>68323</v>
      </c>
      <c r="M158" s="4">
        <v>174377</v>
      </c>
      <c r="N158" s="4">
        <v>123178</v>
      </c>
      <c r="O158" s="4">
        <v>56652</v>
      </c>
      <c r="P158" s="58">
        <f t="shared" si="112"/>
        <v>1229829.6099999999</v>
      </c>
      <c r="Q158" s="41">
        <f>AVERAGE(D158:O158)</f>
        <v>102485.80083333333</v>
      </c>
    </row>
    <row r="159" spans="1:17" ht="15" customHeight="1">
      <c r="A159" s="26"/>
      <c r="B159" s="143" t="s">
        <v>119</v>
      </c>
      <c r="C159" s="14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1"/>
      <c r="Q159" s="41"/>
    </row>
    <row r="160" spans="1:17" ht="12.75" customHeight="1">
      <c r="A160" s="26"/>
      <c r="B160" s="12" t="s">
        <v>96</v>
      </c>
      <c r="C160" s="27" t="s">
        <v>16</v>
      </c>
      <c r="D160" s="59">
        <v>690</v>
      </c>
      <c r="E160" s="11">
        <f t="shared" ref="E160:J160" si="115">D164</f>
        <v>681</v>
      </c>
      <c r="F160" s="11">
        <f t="shared" si="115"/>
        <v>688</v>
      </c>
      <c r="G160" s="11">
        <f t="shared" si="115"/>
        <v>686</v>
      </c>
      <c r="H160" s="11">
        <f t="shared" si="115"/>
        <v>691</v>
      </c>
      <c r="I160" s="11">
        <f t="shared" si="115"/>
        <v>693</v>
      </c>
      <c r="J160" s="11">
        <f t="shared" si="115"/>
        <v>694</v>
      </c>
      <c r="K160" s="11">
        <f t="shared" ref="K160" si="116">J164</f>
        <v>690</v>
      </c>
      <c r="L160" s="11">
        <f t="shared" ref="L160" si="117">K164</f>
        <v>681</v>
      </c>
      <c r="M160" s="11">
        <f t="shared" ref="M160" si="118">L164</f>
        <v>680</v>
      </c>
      <c r="N160" s="11">
        <f t="shared" ref="N160" si="119">M164</f>
        <v>675</v>
      </c>
      <c r="O160" s="11">
        <f t="shared" ref="O160" si="120">N164</f>
        <v>660</v>
      </c>
      <c r="P160" s="11">
        <f t="shared" ref="P160:P166" si="121">SUM(D160:O160)</f>
        <v>8209</v>
      </c>
      <c r="Q160" s="42">
        <f>AVERAGE(D160:O160)</f>
        <v>684.08333333333337</v>
      </c>
    </row>
    <row r="161" spans="1:17" ht="12.75" customHeight="1">
      <c r="A161" s="26"/>
      <c r="B161" s="12" t="s">
        <v>97</v>
      </c>
      <c r="C161" s="12" t="s">
        <v>18</v>
      </c>
      <c r="D161" s="1">
        <v>3</v>
      </c>
      <c r="E161" s="1">
        <v>7</v>
      </c>
      <c r="F161" s="1">
        <v>6</v>
      </c>
      <c r="G161" s="1">
        <v>13</v>
      </c>
      <c r="H161" s="1">
        <v>12</v>
      </c>
      <c r="I161" s="1">
        <v>4</v>
      </c>
      <c r="J161" s="1">
        <v>5</v>
      </c>
      <c r="K161" s="1">
        <v>2</v>
      </c>
      <c r="L161" s="1">
        <v>5</v>
      </c>
      <c r="M161" s="1">
        <v>1</v>
      </c>
      <c r="N161" s="1">
        <v>5</v>
      </c>
      <c r="O161" s="1">
        <v>1</v>
      </c>
      <c r="P161" s="11">
        <f t="shared" si="121"/>
        <v>64</v>
      </c>
      <c r="Q161" s="41">
        <f>AVERAGE(D161:O161)</f>
        <v>5.333333333333333</v>
      </c>
    </row>
    <row r="162" spans="1:17" ht="12.75" customHeight="1">
      <c r="A162" s="26"/>
      <c r="B162" s="12" t="s">
        <v>98</v>
      </c>
      <c r="C162" s="27" t="s">
        <v>20</v>
      </c>
      <c r="D162" s="11">
        <f t="shared" ref="D162:O162" si="122">D160+D161</f>
        <v>693</v>
      </c>
      <c r="E162" s="11">
        <f t="shared" si="122"/>
        <v>688</v>
      </c>
      <c r="F162" s="11">
        <f t="shared" si="122"/>
        <v>694</v>
      </c>
      <c r="G162" s="11">
        <f t="shared" si="122"/>
        <v>699</v>
      </c>
      <c r="H162" s="11">
        <f t="shared" si="122"/>
        <v>703</v>
      </c>
      <c r="I162" s="11">
        <f t="shared" si="122"/>
        <v>697</v>
      </c>
      <c r="J162" s="11">
        <f t="shared" si="122"/>
        <v>699</v>
      </c>
      <c r="K162" s="11">
        <f t="shared" si="122"/>
        <v>692</v>
      </c>
      <c r="L162" s="11">
        <f t="shared" si="122"/>
        <v>686</v>
      </c>
      <c r="M162" s="11">
        <f t="shared" si="122"/>
        <v>681</v>
      </c>
      <c r="N162" s="11">
        <f t="shared" si="122"/>
        <v>680</v>
      </c>
      <c r="O162" s="11">
        <f t="shared" si="122"/>
        <v>661</v>
      </c>
      <c r="P162" s="11">
        <f t="shared" si="121"/>
        <v>8273</v>
      </c>
      <c r="Q162" s="51">
        <f>P163/P161</f>
        <v>1.5</v>
      </c>
    </row>
    <row r="163" spans="1:17" ht="12.75" customHeight="1">
      <c r="A163" s="26"/>
      <c r="B163" s="12" t="s">
        <v>99</v>
      </c>
      <c r="C163" s="12" t="s">
        <v>100</v>
      </c>
      <c r="D163" s="1">
        <v>12</v>
      </c>
      <c r="E163" s="1">
        <v>0</v>
      </c>
      <c r="F163" s="1">
        <v>8</v>
      </c>
      <c r="G163" s="1">
        <v>8</v>
      </c>
      <c r="H163" s="1">
        <v>10</v>
      </c>
      <c r="I163" s="1">
        <v>3</v>
      </c>
      <c r="J163" s="1">
        <v>9</v>
      </c>
      <c r="K163" s="1">
        <v>11</v>
      </c>
      <c r="L163" s="1">
        <v>6</v>
      </c>
      <c r="M163" s="1">
        <v>6</v>
      </c>
      <c r="N163" s="1">
        <v>20</v>
      </c>
      <c r="O163" s="1">
        <v>3</v>
      </c>
      <c r="P163" s="11">
        <f t="shared" si="121"/>
        <v>96</v>
      </c>
      <c r="Q163" s="41">
        <f>AVERAGE(D163:O163)</f>
        <v>8</v>
      </c>
    </row>
    <row r="164" spans="1:17" ht="12.75" customHeight="1">
      <c r="A164" s="26"/>
      <c r="B164" s="12" t="s">
        <v>101</v>
      </c>
      <c r="C164" s="27" t="s">
        <v>106</v>
      </c>
      <c r="D164" s="11">
        <f t="shared" ref="D164:O164" si="123">D162-D163</f>
        <v>681</v>
      </c>
      <c r="E164" s="11">
        <f t="shared" si="123"/>
        <v>688</v>
      </c>
      <c r="F164" s="11">
        <f t="shared" si="123"/>
        <v>686</v>
      </c>
      <c r="G164" s="11">
        <f t="shared" si="123"/>
        <v>691</v>
      </c>
      <c r="H164" s="11">
        <f t="shared" si="123"/>
        <v>693</v>
      </c>
      <c r="I164" s="11">
        <f t="shared" si="123"/>
        <v>694</v>
      </c>
      <c r="J164" s="11">
        <f t="shared" si="123"/>
        <v>690</v>
      </c>
      <c r="K164" s="11">
        <f t="shared" si="123"/>
        <v>681</v>
      </c>
      <c r="L164" s="11">
        <f t="shared" si="123"/>
        <v>680</v>
      </c>
      <c r="M164" s="11">
        <f t="shared" si="123"/>
        <v>675</v>
      </c>
      <c r="N164" s="11">
        <f t="shared" si="123"/>
        <v>660</v>
      </c>
      <c r="O164" s="11">
        <f t="shared" si="123"/>
        <v>658</v>
      </c>
      <c r="P164" s="11">
        <f t="shared" si="121"/>
        <v>8177</v>
      </c>
      <c r="Q164" s="41">
        <f>AVERAGE(D164:P164)</f>
        <v>1258</v>
      </c>
    </row>
    <row r="165" spans="1:17" ht="16.5" customHeight="1">
      <c r="A165" s="26"/>
      <c r="B165" s="145" t="s">
        <v>134</v>
      </c>
      <c r="C165" s="146"/>
      <c r="D165" s="1">
        <v>14</v>
      </c>
      <c r="E165" s="1">
        <v>20</v>
      </c>
      <c r="F165" s="1">
        <v>0</v>
      </c>
      <c r="G165" s="1">
        <v>10</v>
      </c>
      <c r="H165" s="1">
        <v>7</v>
      </c>
      <c r="I165" s="1">
        <v>10</v>
      </c>
      <c r="J165" s="1">
        <v>12</v>
      </c>
      <c r="K165" s="1">
        <v>20</v>
      </c>
      <c r="L165" s="1">
        <v>16</v>
      </c>
      <c r="M165" s="1">
        <v>22</v>
      </c>
      <c r="N165" s="1">
        <v>16</v>
      </c>
      <c r="O165" s="1">
        <v>10</v>
      </c>
      <c r="P165" s="11">
        <f t="shared" si="121"/>
        <v>157</v>
      </c>
      <c r="Q165" s="41">
        <f>AVERAGE(D165:O165)</f>
        <v>13.083333333333334</v>
      </c>
    </row>
    <row r="166" spans="1:17" ht="15" customHeight="1">
      <c r="A166" s="26"/>
      <c r="B166" s="145" t="s">
        <v>120</v>
      </c>
      <c r="C166" s="146"/>
      <c r="D166" s="1">
        <v>12</v>
      </c>
      <c r="E166" s="1">
        <v>15</v>
      </c>
      <c r="F166" s="1">
        <v>5</v>
      </c>
      <c r="G166" s="1">
        <v>5</v>
      </c>
      <c r="H166" s="1">
        <v>12</v>
      </c>
      <c r="I166" s="1">
        <v>14</v>
      </c>
      <c r="J166" s="1">
        <v>18</v>
      </c>
      <c r="K166" s="1">
        <v>13</v>
      </c>
      <c r="L166" s="1">
        <v>15</v>
      </c>
      <c r="M166" s="1">
        <v>21</v>
      </c>
      <c r="N166" s="1">
        <v>25</v>
      </c>
      <c r="O166" s="1">
        <v>12</v>
      </c>
      <c r="P166" s="11">
        <f t="shared" si="121"/>
        <v>167</v>
      </c>
      <c r="Q166" s="41">
        <f>AVERAGE(D166:O166)</f>
        <v>13.916666666666666</v>
      </c>
    </row>
    <row r="167" spans="1:17" ht="15" customHeight="1">
      <c r="A167" s="26"/>
      <c r="B167" s="147" t="s">
        <v>121</v>
      </c>
      <c r="C167" s="148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1"/>
      <c r="Q167" s="41"/>
    </row>
    <row r="168" spans="1:17" ht="15.75" customHeight="1">
      <c r="A168" s="26"/>
      <c r="B168" s="12" t="s">
        <v>102</v>
      </c>
      <c r="C168" s="29" t="s">
        <v>33</v>
      </c>
      <c r="D168" s="1">
        <v>89</v>
      </c>
      <c r="E168" s="1">
        <v>111</v>
      </c>
      <c r="F168" s="1">
        <v>68</v>
      </c>
      <c r="G168" s="1">
        <v>63</v>
      </c>
      <c r="H168" s="1">
        <v>90</v>
      </c>
      <c r="I168" s="1">
        <v>65</v>
      </c>
      <c r="J168" s="1">
        <v>40</v>
      </c>
      <c r="K168" s="1">
        <v>69</v>
      </c>
      <c r="L168" s="1">
        <v>73</v>
      </c>
      <c r="M168" s="1">
        <v>57</v>
      </c>
      <c r="N168" s="1">
        <v>37</v>
      </c>
      <c r="O168" s="1">
        <v>20</v>
      </c>
      <c r="P168" s="11">
        <f>SUM(D168:O168)</f>
        <v>782</v>
      </c>
      <c r="Q168" s="41">
        <f>AVERAGE(D168:O168)</f>
        <v>65.166666666666671</v>
      </c>
    </row>
    <row r="169" spans="1:17" ht="15" customHeight="1" thickBot="1">
      <c r="A169" s="30"/>
      <c r="B169" s="31" t="s">
        <v>102</v>
      </c>
      <c r="C169" s="32" t="s">
        <v>35</v>
      </c>
      <c r="D169" s="3">
        <v>74</v>
      </c>
      <c r="E169" s="3">
        <v>151</v>
      </c>
      <c r="F169" s="3">
        <v>123</v>
      </c>
      <c r="G169" s="3">
        <v>139</v>
      </c>
      <c r="H169" s="3">
        <v>154</v>
      </c>
      <c r="I169" s="3">
        <v>148</v>
      </c>
      <c r="J169" s="3">
        <v>107</v>
      </c>
      <c r="K169" s="3">
        <v>142</v>
      </c>
      <c r="L169" s="3">
        <v>104</v>
      </c>
      <c r="M169" s="3">
        <v>133</v>
      </c>
      <c r="N169" s="3">
        <v>126</v>
      </c>
      <c r="O169" s="3">
        <v>68</v>
      </c>
      <c r="P169" s="33">
        <f>SUM(D169:O169)</f>
        <v>1469</v>
      </c>
      <c r="Q169" s="53">
        <f>AVERAGE(D169:O169)</f>
        <v>122.41666666666667</v>
      </c>
    </row>
    <row r="170" spans="1:17">
      <c r="A170" s="5"/>
      <c r="B170" s="5"/>
      <c r="C170" s="5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9"/>
      <c r="Q170" s="7"/>
    </row>
    <row r="171" spans="1:17">
      <c r="A171" s="5"/>
      <c r="B171" s="5"/>
      <c r="C171" s="5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9"/>
      <c r="Q171" s="7"/>
    </row>
    <row r="172" spans="1:17">
      <c r="A172" s="5"/>
      <c r="B172" s="5"/>
      <c r="C172" s="5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9"/>
      <c r="Q172" s="7"/>
    </row>
    <row r="173" spans="1:17">
      <c r="A173" s="5"/>
      <c r="B173" s="5"/>
      <c r="C173" s="5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9"/>
      <c r="Q173" s="7"/>
    </row>
    <row r="174" spans="1:17">
      <c r="A174" s="5"/>
      <c r="B174" s="13"/>
      <c r="C174" s="13"/>
      <c r="D174" s="13"/>
      <c r="E174" s="13"/>
      <c r="F174" s="6"/>
      <c r="G174" s="6"/>
      <c r="H174" s="6"/>
      <c r="I174" s="6"/>
      <c r="J174" s="6"/>
      <c r="K174" s="6"/>
      <c r="L174" s="6"/>
      <c r="M174" s="8"/>
      <c r="N174" s="8"/>
      <c r="O174" s="8"/>
      <c r="P174" s="9"/>
      <c r="Q174" s="7"/>
    </row>
    <row r="175" spans="1:17">
      <c r="A175" s="5"/>
      <c r="B175" s="142"/>
      <c r="C175" s="142"/>
      <c r="D175" s="142"/>
      <c r="E175" s="142"/>
      <c r="F175" s="6"/>
      <c r="G175" s="6"/>
      <c r="H175" s="6"/>
      <c r="I175" s="6"/>
      <c r="J175" s="6"/>
      <c r="K175" s="6"/>
      <c r="O175" s="8"/>
      <c r="P175" s="6"/>
      <c r="Q175" s="7"/>
    </row>
  </sheetData>
  <mergeCells count="48">
    <mergeCell ref="B1:C1"/>
    <mergeCell ref="B2:C2"/>
    <mergeCell ref="B3:C3"/>
    <mergeCell ref="B26:C26"/>
    <mergeCell ref="B18:C18"/>
    <mergeCell ref="B13:C13"/>
    <mergeCell ref="B14:C14"/>
    <mergeCell ref="B15:C15"/>
    <mergeCell ref="B33:C33"/>
    <mergeCell ref="B57:C57"/>
    <mergeCell ref="B34:C34"/>
    <mergeCell ref="B43:C43"/>
    <mergeCell ref="B44:C44"/>
    <mergeCell ref="B45:C45"/>
    <mergeCell ref="B27:C27"/>
    <mergeCell ref="B28:C28"/>
    <mergeCell ref="B48:C48"/>
    <mergeCell ref="B82:C82"/>
    <mergeCell ref="B131:C131"/>
    <mergeCell ref="B85:C85"/>
    <mergeCell ref="B93:C93"/>
    <mergeCell ref="B108:C108"/>
    <mergeCell ref="B123:C123"/>
    <mergeCell ref="B119:C119"/>
    <mergeCell ref="B122:C122"/>
    <mergeCell ref="B118:C118"/>
    <mergeCell ref="B102:C102"/>
    <mergeCell ref="B81:C81"/>
    <mergeCell ref="B117:C117"/>
    <mergeCell ref="B103:C103"/>
    <mergeCell ref="B104:C104"/>
    <mergeCell ref="B143:C143"/>
    <mergeCell ref="B67:C67"/>
    <mergeCell ref="B58:C58"/>
    <mergeCell ref="B66:C66"/>
    <mergeCell ref="B68:C68"/>
    <mergeCell ref="B71:C71"/>
    <mergeCell ref="B139:C139"/>
    <mergeCell ref="B138:C138"/>
    <mergeCell ref="B137:C137"/>
    <mergeCell ref="B142:C142"/>
    <mergeCell ref="B80:C80"/>
    <mergeCell ref="B175:E175"/>
    <mergeCell ref="B152:C152"/>
    <mergeCell ref="B159:C159"/>
    <mergeCell ref="B165:C165"/>
    <mergeCell ref="B166:C166"/>
    <mergeCell ref="B167:C167"/>
  </mergeCells>
  <phoneticPr fontId="11" type="noConversion"/>
  <pageMargins left="0.23622047244094491" right="0.23622047244094491" top="0.79" bottom="0.46" header="0.8" footer="0.91"/>
  <pageSetup paperSize="30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12"/>
  <sheetViews>
    <sheetView tabSelected="1" workbookViewId="0">
      <selection activeCell="S3" sqref="S3"/>
    </sheetView>
  </sheetViews>
  <sheetFormatPr baseColWidth="10" defaultRowHeight="12.75"/>
  <cols>
    <col min="1" max="1" width="4.85546875" style="70" customWidth="1"/>
    <col min="2" max="2" width="7.42578125" style="70" customWidth="1"/>
    <col min="3" max="3" width="35.28515625" style="70" customWidth="1"/>
    <col min="4" max="15" width="7.7109375" style="70" customWidth="1"/>
    <col min="16" max="16" width="10" style="70" customWidth="1"/>
    <col min="17" max="17" width="11.85546875" style="70" customWidth="1"/>
    <col min="18" max="16384" width="11.42578125" style="70"/>
  </cols>
  <sheetData>
    <row r="1" spans="1:17" ht="43.5" customHeight="1" thickBot="1">
      <c r="A1" s="90"/>
      <c r="B1" s="177" t="s">
        <v>155</v>
      </c>
      <c r="C1" s="178"/>
      <c r="D1" s="91" t="s">
        <v>0</v>
      </c>
      <c r="E1" s="91" t="s">
        <v>1</v>
      </c>
      <c r="F1" s="91" t="s">
        <v>2</v>
      </c>
      <c r="G1" s="91" t="s">
        <v>3</v>
      </c>
      <c r="H1" s="91" t="s">
        <v>4</v>
      </c>
      <c r="I1" s="91" t="s">
        <v>5</v>
      </c>
      <c r="J1" s="91" t="s">
        <v>6</v>
      </c>
      <c r="K1" s="91" t="s">
        <v>7</v>
      </c>
      <c r="L1" s="91" t="s">
        <v>8</v>
      </c>
      <c r="M1" s="91" t="s">
        <v>9</v>
      </c>
      <c r="N1" s="91" t="s">
        <v>10</v>
      </c>
      <c r="O1" s="91" t="s">
        <v>11</v>
      </c>
      <c r="P1" s="91" t="s">
        <v>12</v>
      </c>
      <c r="Q1" s="92" t="s">
        <v>13</v>
      </c>
    </row>
    <row r="2" spans="1:17" ht="16.5" customHeight="1">
      <c r="A2" s="93" t="s">
        <v>170</v>
      </c>
      <c r="B2" s="165" t="s">
        <v>122</v>
      </c>
      <c r="C2" s="166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120"/>
    </row>
    <row r="3" spans="1:17" ht="16.5" customHeight="1">
      <c r="A3" s="93"/>
      <c r="B3" s="94" t="s">
        <v>171</v>
      </c>
      <c r="C3" s="95" t="s">
        <v>16</v>
      </c>
      <c r="D3" s="71">
        <v>675</v>
      </c>
      <c r="E3" s="71">
        <f>D11</f>
        <v>678</v>
      </c>
      <c r="F3" s="71">
        <f>E11</f>
        <v>730</v>
      </c>
      <c r="G3" s="71">
        <f>F11</f>
        <v>805</v>
      </c>
      <c r="H3" s="71"/>
      <c r="I3" s="71"/>
      <c r="J3" s="71"/>
      <c r="K3" s="71"/>
      <c r="L3" s="71"/>
      <c r="M3" s="71"/>
      <c r="N3" s="71"/>
      <c r="O3" s="71"/>
      <c r="P3" s="71"/>
      <c r="Q3" s="121">
        <f t="shared" ref="Q3:Q13" si="0">P3/12</f>
        <v>0</v>
      </c>
    </row>
    <row r="4" spans="1:17" ht="16.5" customHeight="1">
      <c r="A4" s="93"/>
      <c r="B4" s="94" t="s">
        <v>172</v>
      </c>
      <c r="C4" s="94" t="s">
        <v>18</v>
      </c>
      <c r="D4" s="72">
        <v>39</v>
      </c>
      <c r="E4" s="72">
        <v>76</v>
      </c>
      <c r="F4" s="72">
        <v>106</v>
      </c>
      <c r="G4" s="72">
        <v>58</v>
      </c>
      <c r="H4" s="72"/>
      <c r="I4" s="72"/>
      <c r="J4" s="72"/>
      <c r="K4" s="72"/>
      <c r="L4" s="72"/>
      <c r="M4" s="72"/>
      <c r="N4" s="72"/>
      <c r="O4" s="72"/>
      <c r="P4" s="71">
        <f t="shared" ref="P4:P13" si="1">SUM(D4:O4)</f>
        <v>279</v>
      </c>
      <c r="Q4" s="121">
        <f t="shared" si="0"/>
        <v>23.25</v>
      </c>
    </row>
    <row r="5" spans="1:17" ht="16.5" customHeight="1">
      <c r="A5" s="93"/>
      <c r="B5" s="94" t="s">
        <v>173</v>
      </c>
      <c r="C5" s="95" t="s">
        <v>20</v>
      </c>
      <c r="D5" s="71">
        <f t="shared" ref="D5:G5" si="2">D3+D4</f>
        <v>714</v>
      </c>
      <c r="E5" s="71">
        <f t="shared" si="2"/>
        <v>754</v>
      </c>
      <c r="F5" s="71">
        <f t="shared" si="2"/>
        <v>836</v>
      </c>
      <c r="G5" s="71">
        <f t="shared" si="2"/>
        <v>863</v>
      </c>
      <c r="H5" s="71"/>
      <c r="I5" s="71"/>
      <c r="J5" s="71"/>
      <c r="K5" s="71"/>
      <c r="L5" s="71"/>
      <c r="M5" s="71"/>
      <c r="N5" s="71"/>
      <c r="O5" s="71"/>
      <c r="P5" s="71">
        <f t="shared" si="1"/>
        <v>3167</v>
      </c>
      <c r="Q5" s="121">
        <f t="shared" si="0"/>
        <v>263.91666666666669</v>
      </c>
    </row>
    <row r="6" spans="1:17" ht="16.5" customHeight="1">
      <c r="A6" s="93"/>
      <c r="B6" s="94" t="s">
        <v>174</v>
      </c>
      <c r="C6" s="94" t="s">
        <v>22</v>
      </c>
      <c r="D6" s="72">
        <v>36</v>
      </c>
      <c r="E6" s="72">
        <v>24</v>
      </c>
      <c r="F6" s="72">
        <v>31</v>
      </c>
      <c r="G6" s="72">
        <v>11</v>
      </c>
      <c r="H6" s="72"/>
      <c r="I6" s="72"/>
      <c r="J6" s="72"/>
      <c r="K6" s="72"/>
      <c r="L6" s="72"/>
      <c r="M6" s="72"/>
      <c r="N6" s="72"/>
      <c r="O6" s="72"/>
      <c r="P6" s="71">
        <f t="shared" si="1"/>
        <v>102</v>
      </c>
      <c r="Q6" s="121">
        <f t="shared" si="0"/>
        <v>8.5</v>
      </c>
    </row>
    <row r="7" spans="1:17" ht="16.5" customHeight="1">
      <c r="A7" s="93"/>
      <c r="B7" s="94"/>
      <c r="C7" s="73" t="s">
        <v>104</v>
      </c>
      <c r="D7" s="73">
        <v>18</v>
      </c>
      <c r="E7" s="73">
        <v>9</v>
      </c>
      <c r="F7" s="73">
        <v>21</v>
      </c>
      <c r="G7" s="73">
        <v>8</v>
      </c>
      <c r="H7" s="73"/>
      <c r="I7" s="96"/>
      <c r="J7" s="73"/>
      <c r="K7" s="73"/>
      <c r="L7" s="73"/>
      <c r="M7" s="73"/>
      <c r="N7" s="73"/>
      <c r="O7" s="73"/>
      <c r="P7" s="71">
        <f t="shared" si="1"/>
        <v>56</v>
      </c>
      <c r="Q7" s="121">
        <f t="shared" si="0"/>
        <v>4.666666666666667</v>
      </c>
    </row>
    <row r="8" spans="1:17" ht="16.5" customHeight="1">
      <c r="A8" s="93"/>
      <c r="B8" s="94"/>
      <c r="C8" s="73" t="s">
        <v>23</v>
      </c>
      <c r="D8" s="73">
        <v>8</v>
      </c>
      <c r="E8" s="73">
        <v>3</v>
      </c>
      <c r="F8" s="73">
        <v>3</v>
      </c>
      <c r="G8" s="73">
        <v>0</v>
      </c>
      <c r="H8" s="73"/>
      <c r="I8" s="96"/>
      <c r="J8" s="73"/>
      <c r="K8" s="73"/>
      <c r="L8" s="73"/>
      <c r="M8" s="73"/>
      <c r="N8" s="73"/>
      <c r="O8" s="73"/>
      <c r="P8" s="71">
        <f t="shared" si="1"/>
        <v>14</v>
      </c>
      <c r="Q8" s="121">
        <f t="shared" si="0"/>
        <v>1.1666666666666667</v>
      </c>
    </row>
    <row r="9" spans="1:17" ht="16.5" customHeight="1">
      <c r="A9" s="93"/>
      <c r="B9" s="94"/>
      <c r="C9" s="73" t="s">
        <v>153</v>
      </c>
      <c r="D9" s="73">
        <v>4</v>
      </c>
      <c r="E9" s="73">
        <v>3</v>
      </c>
      <c r="F9" s="73">
        <v>2</v>
      </c>
      <c r="G9" s="73">
        <v>0</v>
      </c>
      <c r="H9" s="73"/>
      <c r="I9" s="96"/>
      <c r="J9" s="73"/>
      <c r="K9" s="73"/>
      <c r="L9" s="73"/>
      <c r="M9" s="73"/>
      <c r="N9" s="73"/>
      <c r="O9" s="73"/>
      <c r="P9" s="71">
        <f t="shared" si="1"/>
        <v>9</v>
      </c>
      <c r="Q9" s="121">
        <f t="shared" si="0"/>
        <v>0.75</v>
      </c>
    </row>
    <row r="10" spans="1:17" ht="16.5" customHeight="1">
      <c r="A10" s="93"/>
      <c r="B10" s="94"/>
      <c r="C10" s="74" t="s">
        <v>154</v>
      </c>
      <c r="D10" s="73">
        <v>6</v>
      </c>
      <c r="E10" s="73">
        <v>9</v>
      </c>
      <c r="F10" s="73">
        <v>5</v>
      </c>
      <c r="G10" s="73">
        <v>350</v>
      </c>
      <c r="H10" s="73"/>
      <c r="I10" s="73"/>
      <c r="J10" s="73"/>
      <c r="K10" s="73"/>
      <c r="L10" s="73"/>
      <c r="M10" s="73"/>
      <c r="N10" s="73"/>
      <c r="O10" s="73"/>
      <c r="P10" s="71">
        <f t="shared" si="1"/>
        <v>370</v>
      </c>
      <c r="Q10" s="121">
        <f t="shared" si="0"/>
        <v>30.833333333333332</v>
      </c>
    </row>
    <row r="11" spans="1:17" ht="16.5" customHeight="1">
      <c r="A11" s="93"/>
      <c r="B11" s="94" t="s">
        <v>175</v>
      </c>
      <c r="C11" s="95" t="s">
        <v>105</v>
      </c>
      <c r="D11" s="71">
        <f t="shared" ref="D11:F11" si="3">D5-D6</f>
        <v>678</v>
      </c>
      <c r="E11" s="71">
        <f t="shared" si="3"/>
        <v>730</v>
      </c>
      <c r="F11" s="71">
        <f t="shared" si="3"/>
        <v>805</v>
      </c>
      <c r="G11" s="71">
        <f>G5-G6</f>
        <v>852</v>
      </c>
      <c r="H11" s="71"/>
      <c r="I11" s="71"/>
      <c r="J11" s="71"/>
      <c r="K11" s="71"/>
      <c r="L11" s="71"/>
      <c r="M11" s="71"/>
      <c r="N11" s="71"/>
      <c r="O11" s="71"/>
      <c r="P11" s="71">
        <f t="shared" si="1"/>
        <v>3065</v>
      </c>
      <c r="Q11" s="121">
        <f t="shared" si="0"/>
        <v>255.41666666666666</v>
      </c>
    </row>
    <row r="12" spans="1:17" ht="16.5" customHeight="1">
      <c r="A12" s="93"/>
      <c r="B12" s="169" t="s">
        <v>176</v>
      </c>
      <c r="C12" s="170"/>
      <c r="D12" s="72">
        <v>25</v>
      </c>
      <c r="E12" s="72">
        <v>25</v>
      </c>
      <c r="F12" s="72">
        <v>25</v>
      </c>
      <c r="G12" s="72">
        <v>50</v>
      </c>
      <c r="H12" s="72"/>
      <c r="I12" s="72"/>
      <c r="J12" s="72"/>
      <c r="K12" s="72"/>
      <c r="L12" s="72"/>
      <c r="M12" s="72"/>
      <c r="N12" s="72"/>
      <c r="O12" s="72"/>
      <c r="P12" s="71">
        <f t="shared" si="1"/>
        <v>125</v>
      </c>
      <c r="Q12" s="121">
        <f t="shared" si="0"/>
        <v>10.416666666666666</v>
      </c>
    </row>
    <row r="13" spans="1:17" ht="16.5" customHeight="1">
      <c r="A13" s="93"/>
      <c r="B13" s="169" t="s">
        <v>177</v>
      </c>
      <c r="C13" s="170"/>
      <c r="D13" s="72">
        <v>25</v>
      </c>
      <c r="E13" s="72">
        <v>25</v>
      </c>
      <c r="F13" s="72">
        <v>25</v>
      </c>
      <c r="G13" s="72">
        <v>50</v>
      </c>
      <c r="H13" s="72"/>
      <c r="I13" s="72"/>
      <c r="J13" s="72"/>
      <c r="K13" s="72"/>
      <c r="L13" s="72"/>
      <c r="M13" s="72"/>
      <c r="N13" s="72"/>
      <c r="O13" s="72"/>
      <c r="P13" s="71">
        <f t="shared" si="1"/>
        <v>125</v>
      </c>
      <c r="Q13" s="121">
        <f t="shared" si="0"/>
        <v>10.416666666666666</v>
      </c>
    </row>
    <row r="14" spans="1:17" ht="16.5" customHeight="1">
      <c r="A14" s="93"/>
      <c r="B14" s="163" t="s">
        <v>178</v>
      </c>
      <c r="C14" s="16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1"/>
      <c r="Q14" s="120"/>
    </row>
    <row r="15" spans="1:17" ht="16.5" customHeight="1">
      <c r="A15" s="93"/>
      <c r="B15" s="94" t="s">
        <v>179</v>
      </c>
      <c r="C15" s="97" t="s">
        <v>33</v>
      </c>
      <c r="D15" s="72">
        <v>799</v>
      </c>
      <c r="E15" s="72">
        <v>676</v>
      </c>
      <c r="F15" s="72">
        <v>1088</v>
      </c>
      <c r="G15" s="72">
        <v>972</v>
      </c>
      <c r="H15" s="72"/>
      <c r="I15" s="72"/>
      <c r="J15" s="72"/>
      <c r="K15" s="72"/>
      <c r="L15" s="72"/>
      <c r="M15" s="72"/>
      <c r="N15" s="72"/>
      <c r="O15" s="72"/>
      <c r="P15" s="71">
        <f>SUM(D15:O15)</f>
        <v>3535</v>
      </c>
      <c r="Q15" s="121">
        <f>P15/12</f>
        <v>294.58333333333331</v>
      </c>
    </row>
    <row r="16" spans="1:17" ht="16.5" customHeight="1" thickBot="1">
      <c r="A16" s="98"/>
      <c r="B16" s="99" t="s">
        <v>180</v>
      </c>
      <c r="C16" s="100" t="s">
        <v>35</v>
      </c>
      <c r="D16" s="75">
        <v>692</v>
      </c>
      <c r="E16" s="75">
        <v>529</v>
      </c>
      <c r="F16" s="75">
        <v>767</v>
      </c>
      <c r="G16" s="75">
        <v>694</v>
      </c>
      <c r="H16" s="75"/>
      <c r="I16" s="75"/>
      <c r="J16" s="75"/>
      <c r="K16" s="75"/>
      <c r="L16" s="75"/>
      <c r="M16" s="75"/>
      <c r="N16" s="75"/>
      <c r="O16" s="75"/>
      <c r="P16" s="113">
        <f>SUM(D16:O16)</f>
        <v>2682</v>
      </c>
      <c r="Q16" s="122">
        <f>P16/12</f>
        <v>223.5</v>
      </c>
    </row>
    <row r="17" spans="1:18" ht="16.5" customHeight="1">
      <c r="A17" s="93">
        <v>2.2000000000000002</v>
      </c>
      <c r="B17" s="165" t="s">
        <v>123</v>
      </c>
      <c r="C17" s="166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120"/>
    </row>
    <row r="18" spans="1:18" ht="14.25" customHeight="1">
      <c r="A18" s="93"/>
      <c r="B18" s="94" t="s">
        <v>25</v>
      </c>
      <c r="C18" s="95" t="s">
        <v>16</v>
      </c>
      <c r="D18" s="71">
        <v>68</v>
      </c>
      <c r="E18" s="71">
        <f>D24</f>
        <v>65</v>
      </c>
      <c r="F18" s="71">
        <f>E24</f>
        <v>53</v>
      </c>
      <c r="G18" s="71">
        <f>F24</f>
        <v>53</v>
      </c>
      <c r="H18" s="71"/>
      <c r="I18" s="71"/>
      <c r="J18" s="71"/>
      <c r="K18" s="71"/>
      <c r="L18" s="71"/>
      <c r="M18" s="71"/>
      <c r="N18" s="71"/>
      <c r="O18" s="71"/>
      <c r="P18" s="71">
        <f t="shared" ref="P18:P26" si="4">SUM(D18:O18)</f>
        <v>239</v>
      </c>
      <c r="Q18" s="121">
        <f t="shared" ref="Q18:Q26" si="5">P18/12</f>
        <v>19.916666666666668</v>
      </c>
    </row>
    <row r="19" spans="1:18" ht="14.25" customHeight="1">
      <c r="A19" s="93"/>
      <c r="B19" s="94" t="s">
        <v>26</v>
      </c>
      <c r="C19" s="94" t="s">
        <v>18</v>
      </c>
      <c r="D19" s="72">
        <v>0</v>
      </c>
      <c r="E19" s="72">
        <v>0</v>
      </c>
      <c r="F19" s="72">
        <v>0</v>
      </c>
      <c r="G19" s="72">
        <v>0</v>
      </c>
      <c r="H19" s="72"/>
      <c r="I19" s="72"/>
      <c r="J19" s="72"/>
      <c r="K19" s="72"/>
      <c r="L19" s="72"/>
      <c r="M19" s="72"/>
      <c r="N19" s="72"/>
      <c r="O19" s="72"/>
      <c r="P19" s="71">
        <f t="shared" si="4"/>
        <v>0</v>
      </c>
      <c r="Q19" s="121">
        <f t="shared" si="5"/>
        <v>0</v>
      </c>
    </row>
    <row r="20" spans="1:18" ht="14.25" customHeight="1">
      <c r="A20" s="93"/>
      <c r="B20" s="94" t="s">
        <v>27</v>
      </c>
      <c r="C20" s="95" t="s">
        <v>20</v>
      </c>
      <c r="D20" s="71">
        <f>D18+D19</f>
        <v>68</v>
      </c>
      <c r="E20" s="71">
        <f>E18+E19</f>
        <v>65</v>
      </c>
      <c r="F20" s="71">
        <f>F18+F19</f>
        <v>53</v>
      </c>
      <c r="G20" s="71">
        <f>G18+G19</f>
        <v>53</v>
      </c>
      <c r="H20" s="71"/>
      <c r="I20" s="71"/>
      <c r="J20" s="71"/>
      <c r="K20" s="71"/>
      <c r="L20" s="71"/>
      <c r="M20" s="71"/>
      <c r="N20" s="71"/>
      <c r="O20" s="71"/>
      <c r="P20" s="71">
        <f t="shared" si="4"/>
        <v>239</v>
      </c>
      <c r="Q20" s="121">
        <f t="shared" si="5"/>
        <v>19.916666666666668</v>
      </c>
    </row>
    <row r="21" spans="1:18" ht="14.25" customHeight="1">
      <c r="A21" s="93"/>
      <c r="B21" s="94" t="s">
        <v>28</v>
      </c>
      <c r="C21" s="94" t="s">
        <v>22</v>
      </c>
      <c r="D21" s="72">
        <v>3</v>
      </c>
      <c r="E21" s="72">
        <v>12</v>
      </c>
      <c r="F21" s="72">
        <v>0</v>
      </c>
      <c r="G21" s="72">
        <v>0</v>
      </c>
      <c r="H21" s="72"/>
      <c r="I21" s="72"/>
      <c r="J21" s="72"/>
      <c r="K21" s="72"/>
      <c r="L21" s="72"/>
      <c r="M21" s="72"/>
      <c r="N21" s="72"/>
      <c r="O21" s="72"/>
      <c r="P21" s="71">
        <f t="shared" si="4"/>
        <v>15</v>
      </c>
      <c r="Q21" s="121">
        <f t="shared" si="5"/>
        <v>1.25</v>
      </c>
    </row>
    <row r="22" spans="1:18" ht="14.25" customHeight="1">
      <c r="A22" s="93"/>
      <c r="B22" s="94"/>
      <c r="C22" s="73" t="s">
        <v>29</v>
      </c>
      <c r="D22" s="73">
        <v>3</v>
      </c>
      <c r="E22" s="73">
        <v>12</v>
      </c>
      <c r="F22" s="73">
        <v>0</v>
      </c>
      <c r="G22" s="73">
        <v>0</v>
      </c>
      <c r="H22" s="73"/>
      <c r="I22" s="73"/>
      <c r="J22" s="73"/>
      <c r="K22" s="73"/>
      <c r="L22" s="73"/>
      <c r="M22" s="73"/>
      <c r="N22" s="73"/>
      <c r="O22" s="73"/>
      <c r="P22" s="71">
        <f t="shared" si="4"/>
        <v>15</v>
      </c>
      <c r="Q22" s="121">
        <f t="shared" si="5"/>
        <v>1.25</v>
      </c>
    </row>
    <row r="23" spans="1:18" ht="14.25" customHeight="1">
      <c r="A23" s="93"/>
      <c r="B23" s="94"/>
      <c r="C23" s="73" t="s">
        <v>30</v>
      </c>
      <c r="D23" s="73">
        <v>0</v>
      </c>
      <c r="E23" s="73">
        <v>0</v>
      </c>
      <c r="F23" s="73">
        <v>0</v>
      </c>
      <c r="G23" s="73">
        <v>0</v>
      </c>
      <c r="H23" s="73"/>
      <c r="I23" s="73"/>
      <c r="J23" s="73"/>
      <c r="K23" s="73"/>
      <c r="L23" s="73"/>
      <c r="M23" s="73"/>
      <c r="N23" s="73"/>
      <c r="O23" s="73"/>
      <c r="P23" s="71">
        <f t="shared" si="4"/>
        <v>0</v>
      </c>
      <c r="Q23" s="121">
        <f t="shared" si="5"/>
        <v>0</v>
      </c>
    </row>
    <row r="24" spans="1:18" ht="14.25" customHeight="1">
      <c r="A24" s="93"/>
      <c r="B24" s="94" t="s">
        <v>31</v>
      </c>
      <c r="C24" s="95" t="s">
        <v>105</v>
      </c>
      <c r="D24" s="71">
        <f t="shared" ref="D24:G24" si="6">D20-D21</f>
        <v>65</v>
      </c>
      <c r="E24" s="71">
        <f t="shared" si="6"/>
        <v>53</v>
      </c>
      <c r="F24" s="71">
        <f t="shared" si="6"/>
        <v>53</v>
      </c>
      <c r="G24" s="71">
        <f t="shared" si="6"/>
        <v>53</v>
      </c>
      <c r="H24" s="71"/>
      <c r="I24" s="71"/>
      <c r="J24" s="71"/>
      <c r="K24" s="71"/>
      <c r="L24" s="71"/>
      <c r="M24" s="71"/>
      <c r="N24" s="71"/>
      <c r="O24" s="71"/>
      <c r="P24" s="71">
        <f t="shared" si="4"/>
        <v>224</v>
      </c>
      <c r="Q24" s="121">
        <f t="shared" si="5"/>
        <v>18.666666666666668</v>
      </c>
    </row>
    <row r="25" spans="1:18" ht="14.25" customHeight="1">
      <c r="A25" s="93"/>
      <c r="B25" s="169" t="s">
        <v>107</v>
      </c>
      <c r="C25" s="170"/>
      <c r="D25" s="72">
        <v>5</v>
      </c>
      <c r="E25" s="72">
        <v>6</v>
      </c>
      <c r="F25" s="72">
        <v>0</v>
      </c>
      <c r="G25" s="72">
        <v>6</v>
      </c>
      <c r="H25" s="72"/>
      <c r="I25" s="72"/>
      <c r="J25" s="72"/>
      <c r="K25" s="72"/>
      <c r="L25" s="72"/>
      <c r="M25" s="72"/>
      <c r="N25" s="72"/>
      <c r="O25" s="72"/>
      <c r="P25" s="71">
        <f t="shared" si="4"/>
        <v>17</v>
      </c>
      <c r="Q25" s="121">
        <f t="shared" si="5"/>
        <v>1.4166666666666667</v>
      </c>
    </row>
    <row r="26" spans="1:18" ht="14.25" customHeight="1">
      <c r="A26" s="93"/>
      <c r="B26" s="169" t="s">
        <v>108</v>
      </c>
      <c r="C26" s="170"/>
      <c r="D26" s="72">
        <v>9</v>
      </c>
      <c r="E26" s="72">
        <v>13</v>
      </c>
      <c r="F26" s="72">
        <v>5</v>
      </c>
      <c r="G26" s="72">
        <v>9</v>
      </c>
      <c r="H26" s="72"/>
      <c r="I26" s="72"/>
      <c r="J26" s="72"/>
      <c r="K26" s="72"/>
      <c r="L26" s="72"/>
      <c r="M26" s="72"/>
      <c r="N26" s="72"/>
      <c r="O26" s="72"/>
      <c r="P26" s="71">
        <f t="shared" si="4"/>
        <v>36</v>
      </c>
      <c r="Q26" s="121">
        <f t="shared" si="5"/>
        <v>3</v>
      </c>
    </row>
    <row r="27" spans="1:18" ht="14.25" customHeight="1">
      <c r="A27" s="93"/>
      <c r="B27" s="163" t="s">
        <v>109</v>
      </c>
      <c r="C27" s="164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1"/>
      <c r="Q27" s="120"/>
    </row>
    <row r="28" spans="1:18" ht="14.25" customHeight="1">
      <c r="A28" s="93"/>
      <c r="B28" s="94" t="s">
        <v>32</v>
      </c>
      <c r="C28" s="97" t="s">
        <v>33</v>
      </c>
      <c r="D28" s="72">
        <v>25</v>
      </c>
      <c r="E28" s="72">
        <v>15</v>
      </c>
      <c r="F28" s="72">
        <v>8</v>
      </c>
      <c r="G28" s="72">
        <v>13</v>
      </c>
      <c r="H28" s="72"/>
      <c r="I28" s="72"/>
      <c r="J28" s="72"/>
      <c r="K28" s="72"/>
      <c r="L28" s="72"/>
      <c r="M28" s="72"/>
      <c r="N28" s="72"/>
      <c r="O28" s="72"/>
      <c r="P28" s="71">
        <f>SUM(D28:O28)</f>
        <v>61</v>
      </c>
      <c r="Q28" s="121">
        <f>P28/12</f>
        <v>5.083333333333333</v>
      </c>
    </row>
    <row r="29" spans="1:18" ht="14.25" customHeight="1">
      <c r="A29" s="94"/>
      <c r="B29" s="94" t="s">
        <v>34</v>
      </c>
      <c r="C29" s="97" t="s">
        <v>35</v>
      </c>
      <c r="D29" s="72">
        <v>25</v>
      </c>
      <c r="E29" s="72">
        <v>34</v>
      </c>
      <c r="F29" s="72">
        <v>8</v>
      </c>
      <c r="G29" s="72">
        <v>6</v>
      </c>
      <c r="H29" s="72"/>
      <c r="I29" s="72"/>
      <c r="J29" s="72"/>
      <c r="K29" s="72"/>
      <c r="L29" s="72"/>
      <c r="M29" s="72"/>
      <c r="N29" s="72"/>
      <c r="O29" s="72"/>
      <c r="P29" s="71">
        <f>SUM(D29:O29)</f>
        <v>73</v>
      </c>
      <c r="Q29" s="121">
        <f>P29/12</f>
        <v>6.083333333333333</v>
      </c>
    </row>
    <row r="30" spans="1:18" s="138" customFormat="1" ht="14.25" customHeight="1">
      <c r="A30" s="77"/>
      <c r="B30" s="77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136"/>
      <c r="Q30" s="137"/>
      <c r="R30" s="76"/>
    </row>
    <row r="31" spans="1:18" s="138" customFormat="1" ht="14.25" customHeight="1" thickBot="1">
      <c r="A31" s="77"/>
      <c r="B31" s="77"/>
      <c r="C31" s="81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136"/>
      <c r="Q31" s="137"/>
      <c r="R31" s="76"/>
    </row>
    <row r="32" spans="1:18" ht="16.5" customHeight="1" thickBot="1">
      <c r="A32" s="101"/>
      <c r="B32" s="177"/>
      <c r="C32" s="178"/>
      <c r="D32" s="91" t="s">
        <v>0</v>
      </c>
      <c r="E32" s="91" t="s">
        <v>1</v>
      </c>
      <c r="F32" s="91" t="s">
        <v>2</v>
      </c>
      <c r="G32" s="91" t="s">
        <v>3</v>
      </c>
      <c r="H32" s="91" t="s">
        <v>4</v>
      </c>
      <c r="I32" s="91" t="s">
        <v>5</v>
      </c>
      <c r="J32" s="91" t="s">
        <v>6</v>
      </c>
      <c r="K32" s="91" t="s">
        <v>7</v>
      </c>
      <c r="L32" s="91" t="s">
        <v>8</v>
      </c>
      <c r="M32" s="91" t="s">
        <v>9</v>
      </c>
      <c r="N32" s="91" t="s">
        <v>10</v>
      </c>
      <c r="O32" s="91" t="s">
        <v>11</v>
      </c>
      <c r="P32" s="91" t="s">
        <v>12</v>
      </c>
      <c r="Q32" s="102" t="s">
        <v>13</v>
      </c>
    </row>
    <row r="33" spans="1:17" ht="16.5" customHeight="1">
      <c r="A33" s="103">
        <v>2.2999999999999998</v>
      </c>
      <c r="B33" s="165" t="s">
        <v>138</v>
      </c>
      <c r="C33" s="166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120"/>
    </row>
    <row r="34" spans="1:17" ht="16.5" customHeight="1">
      <c r="A34" s="93"/>
      <c r="B34" s="165" t="s">
        <v>181</v>
      </c>
      <c r="C34" s="166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20"/>
    </row>
    <row r="35" spans="1:17" ht="16.5" customHeight="1">
      <c r="A35" s="93"/>
      <c r="B35" s="94" t="s">
        <v>60</v>
      </c>
      <c r="C35" s="95" t="s">
        <v>16</v>
      </c>
      <c r="D35" s="71">
        <v>2095</v>
      </c>
      <c r="E35" s="71">
        <f>D42</f>
        <v>2098</v>
      </c>
      <c r="F35" s="71">
        <f>E42</f>
        <v>2159</v>
      </c>
      <c r="G35" s="71">
        <f>F42</f>
        <v>2266</v>
      </c>
      <c r="H35" s="71"/>
      <c r="I35" s="71"/>
      <c r="J35" s="71"/>
      <c r="K35" s="71"/>
      <c r="L35" s="71"/>
      <c r="M35" s="71"/>
      <c r="N35" s="71"/>
      <c r="O35" s="71"/>
      <c r="P35" s="71">
        <f t="shared" ref="P35:P44" si="7">SUM(D35:O35)</f>
        <v>8618</v>
      </c>
      <c r="Q35" s="121">
        <f t="shared" ref="Q35:Q44" si="8">P35/12</f>
        <v>718.16666666666663</v>
      </c>
    </row>
    <row r="36" spans="1:17" ht="16.5" customHeight="1">
      <c r="A36" s="93"/>
      <c r="B36" s="94" t="s">
        <v>61</v>
      </c>
      <c r="C36" s="94" t="s">
        <v>18</v>
      </c>
      <c r="D36" s="72">
        <v>87</v>
      </c>
      <c r="E36" s="72">
        <v>71</v>
      </c>
      <c r="F36" s="72">
        <v>112</v>
      </c>
      <c r="G36" s="72">
        <v>92</v>
      </c>
      <c r="H36" s="72"/>
      <c r="I36" s="72"/>
      <c r="J36" s="72"/>
      <c r="K36" s="72"/>
      <c r="L36" s="72"/>
      <c r="M36" s="72"/>
      <c r="N36" s="72"/>
      <c r="O36" s="72"/>
      <c r="P36" s="71">
        <f t="shared" si="7"/>
        <v>362</v>
      </c>
      <c r="Q36" s="121">
        <f t="shared" si="8"/>
        <v>30.166666666666668</v>
      </c>
    </row>
    <row r="37" spans="1:17" ht="16.5" customHeight="1">
      <c r="A37" s="93"/>
      <c r="B37" s="94" t="s">
        <v>62</v>
      </c>
      <c r="C37" s="95" t="s">
        <v>20</v>
      </c>
      <c r="D37" s="71">
        <f t="shared" ref="D37:G37" si="9">D35+D36</f>
        <v>2182</v>
      </c>
      <c r="E37" s="71">
        <f t="shared" si="9"/>
        <v>2169</v>
      </c>
      <c r="F37" s="71">
        <f t="shared" si="9"/>
        <v>2271</v>
      </c>
      <c r="G37" s="71">
        <f t="shared" si="9"/>
        <v>2358</v>
      </c>
      <c r="H37" s="71"/>
      <c r="I37" s="71"/>
      <c r="J37" s="71"/>
      <c r="K37" s="71"/>
      <c r="L37" s="71"/>
      <c r="M37" s="71"/>
      <c r="N37" s="71"/>
      <c r="O37" s="71"/>
      <c r="P37" s="71">
        <f t="shared" si="7"/>
        <v>8980</v>
      </c>
      <c r="Q37" s="121">
        <f t="shared" si="8"/>
        <v>748.33333333333337</v>
      </c>
    </row>
    <row r="38" spans="1:17" ht="16.5" customHeight="1">
      <c r="A38" s="93"/>
      <c r="B38" s="94" t="s">
        <v>63</v>
      </c>
      <c r="C38" s="94" t="s">
        <v>22</v>
      </c>
      <c r="D38" s="72">
        <v>84</v>
      </c>
      <c r="E38" s="72">
        <v>10</v>
      </c>
      <c r="F38" s="72">
        <v>5</v>
      </c>
      <c r="G38" s="72">
        <v>7</v>
      </c>
      <c r="H38" s="72"/>
      <c r="I38" s="72"/>
      <c r="J38" s="72"/>
      <c r="K38" s="72"/>
      <c r="L38" s="72"/>
      <c r="M38" s="72"/>
      <c r="N38" s="72"/>
      <c r="O38" s="72"/>
      <c r="P38" s="71">
        <f t="shared" si="7"/>
        <v>106</v>
      </c>
      <c r="Q38" s="121">
        <f t="shared" si="8"/>
        <v>8.8333333333333339</v>
      </c>
    </row>
    <row r="39" spans="1:17" ht="16.5" customHeight="1">
      <c r="A39" s="93"/>
      <c r="B39" s="94"/>
      <c r="C39" s="73" t="s">
        <v>29</v>
      </c>
      <c r="D39" s="73">
        <v>3</v>
      </c>
      <c r="E39" s="73">
        <v>8</v>
      </c>
      <c r="F39" s="73">
        <v>2</v>
      </c>
      <c r="G39" s="73">
        <v>4</v>
      </c>
      <c r="H39" s="73"/>
      <c r="I39" s="73"/>
      <c r="J39" s="73"/>
      <c r="K39" s="73"/>
      <c r="L39" s="73"/>
      <c r="M39" s="73"/>
      <c r="N39" s="73"/>
      <c r="O39" s="73"/>
      <c r="P39" s="71">
        <f t="shared" si="7"/>
        <v>17</v>
      </c>
      <c r="Q39" s="121">
        <f t="shared" si="8"/>
        <v>1.4166666666666667</v>
      </c>
    </row>
    <row r="40" spans="1:17" ht="16.5" customHeight="1">
      <c r="A40" s="93"/>
      <c r="B40" s="94"/>
      <c r="C40" s="73" t="s">
        <v>30</v>
      </c>
      <c r="D40" s="73">
        <v>3</v>
      </c>
      <c r="E40" s="73">
        <v>2</v>
      </c>
      <c r="F40" s="73">
        <v>3</v>
      </c>
      <c r="G40" s="73">
        <v>3</v>
      </c>
      <c r="H40" s="73"/>
      <c r="I40" s="73"/>
      <c r="J40" s="73"/>
      <c r="K40" s="73"/>
      <c r="L40" s="73"/>
      <c r="M40" s="73"/>
      <c r="N40" s="73"/>
      <c r="O40" s="73"/>
      <c r="P40" s="71"/>
      <c r="Q40" s="121"/>
    </row>
    <row r="41" spans="1:17" ht="16.5" customHeight="1">
      <c r="A41" s="123"/>
      <c r="B41" s="123"/>
      <c r="C41" s="123" t="s">
        <v>139</v>
      </c>
      <c r="D41" s="104">
        <v>0</v>
      </c>
      <c r="E41" s="104">
        <v>0</v>
      </c>
      <c r="F41" s="104">
        <v>0</v>
      </c>
      <c r="G41" s="104">
        <v>0</v>
      </c>
      <c r="H41" s="104"/>
      <c r="I41" s="104"/>
      <c r="J41" s="104"/>
      <c r="K41" s="104"/>
      <c r="L41" s="104"/>
      <c r="M41" s="104"/>
      <c r="N41" s="104"/>
      <c r="O41" s="104"/>
      <c r="P41" s="124">
        <f>SUM(I41:O41)</f>
        <v>0</v>
      </c>
      <c r="Q41" s="104">
        <f>P41/12</f>
        <v>0</v>
      </c>
    </row>
    <row r="42" spans="1:17" ht="16.5" customHeight="1">
      <c r="A42" s="123"/>
      <c r="B42" s="94" t="s">
        <v>64</v>
      </c>
      <c r="C42" s="95" t="s">
        <v>105</v>
      </c>
      <c r="D42" s="105">
        <f t="shared" ref="D42:G42" si="10">D37-D38</f>
        <v>2098</v>
      </c>
      <c r="E42" s="105">
        <f t="shared" si="10"/>
        <v>2159</v>
      </c>
      <c r="F42" s="105">
        <f t="shared" si="10"/>
        <v>2266</v>
      </c>
      <c r="G42" s="105">
        <f t="shared" si="10"/>
        <v>2351</v>
      </c>
      <c r="H42" s="105"/>
      <c r="I42" s="105"/>
      <c r="J42" s="105"/>
      <c r="K42" s="104"/>
      <c r="L42" s="104"/>
      <c r="M42" s="104"/>
      <c r="N42" s="104"/>
      <c r="O42" s="104"/>
      <c r="P42" s="124"/>
      <c r="Q42" s="106"/>
    </row>
    <row r="43" spans="1:17" ht="16.5" customHeight="1">
      <c r="A43" s="93"/>
      <c r="B43" s="181" t="s">
        <v>182</v>
      </c>
      <c r="C43" s="182"/>
      <c r="D43" s="72">
        <v>12</v>
      </c>
      <c r="E43" s="72">
        <v>4</v>
      </c>
      <c r="F43" s="72">
        <v>1</v>
      </c>
      <c r="G43" s="72">
        <v>4</v>
      </c>
      <c r="H43" s="72"/>
      <c r="I43" s="72"/>
      <c r="J43" s="72"/>
      <c r="K43" s="72"/>
      <c r="L43" s="72"/>
      <c r="M43" s="72"/>
      <c r="N43" s="72"/>
      <c r="O43" s="72"/>
      <c r="P43" s="71">
        <f t="shared" si="7"/>
        <v>21</v>
      </c>
      <c r="Q43" s="121">
        <f t="shared" si="8"/>
        <v>1.75</v>
      </c>
    </row>
    <row r="44" spans="1:17" ht="16.5" customHeight="1">
      <c r="A44" s="93"/>
      <c r="B44" s="169" t="s">
        <v>183</v>
      </c>
      <c r="C44" s="170"/>
      <c r="D44" s="72">
        <v>15</v>
      </c>
      <c r="E44" s="72">
        <v>13</v>
      </c>
      <c r="F44" s="72">
        <v>15</v>
      </c>
      <c r="G44" s="72">
        <v>22</v>
      </c>
      <c r="H44" s="72"/>
      <c r="I44" s="72"/>
      <c r="J44" s="72"/>
      <c r="K44" s="72"/>
      <c r="L44" s="72"/>
      <c r="M44" s="72"/>
      <c r="N44" s="72"/>
      <c r="O44" s="72"/>
      <c r="P44" s="71">
        <f t="shared" si="7"/>
        <v>65</v>
      </c>
      <c r="Q44" s="121">
        <f t="shared" si="8"/>
        <v>5.416666666666667</v>
      </c>
    </row>
    <row r="45" spans="1:17" ht="16.5" customHeight="1">
      <c r="A45" s="93"/>
      <c r="B45" s="165" t="s">
        <v>184</v>
      </c>
      <c r="C45" s="166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1"/>
      <c r="Q45" s="120"/>
    </row>
    <row r="46" spans="1:17" ht="16.5" customHeight="1">
      <c r="A46" s="93"/>
      <c r="B46" s="94"/>
      <c r="C46" s="97" t="s">
        <v>33</v>
      </c>
      <c r="D46" s="72">
        <v>25</v>
      </c>
      <c r="E46" s="72">
        <v>19</v>
      </c>
      <c r="F46" s="72">
        <v>22</v>
      </c>
      <c r="G46" s="72">
        <v>14</v>
      </c>
      <c r="H46" s="72"/>
      <c r="I46" s="72"/>
      <c r="J46" s="72"/>
      <c r="K46" s="72"/>
      <c r="L46" s="72"/>
      <c r="M46" s="72"/>
      <c r="N46" s="72"/>
      <c r="O46" s="72"/>
      <c r="P46" s="71">
        <f>SUM(D46:O46)</f>
        <v>80</v>
      </c>
      <c r="Q46" s="121">
        <f>P46/12</f>
        <v>6.666666666666667</v>
      </c>
    </row>
    <row r="47" spans="1:17" ht="16.5" customHeight="1">
      <c r="A47" s="93"/>
      <c r="B47" s="94"/>
      <c r="C47" s="97" t="s">
        <v>35</v>
      </c>
      <c r="D47" s="72">
        <v>297</v>
      </c>
      <c r="E47" s="72">
        <v>227</v>
      </c>
      <c r="F47" s="72">
        <v>318</v>
      </c>
      <c r="G47" s="72">
        <v>272</v>
      </c>
      <c r="H47" s="72"/>
      <c r="I47" s="72"/>
      <c r="J47" s="72"/>
      <c r="K47" s="72"/>
      <c r="L47" s="72"/>
      <c r="M47" s="72"/>
      <c r="N47" s="72"/>
      <c r="O47" s="72"/>
      <c r="P47" s="71">
        <f>SUM(D47:O47)</f>
        <v>1114</v>
      </c>
      <c r="Q47" s="121">
        <f>P47/12</f>
        <v>92.833333333333329</v>
      </c>
    </row>
    <row r="48" spans="1:17" ht="16.5" customHeight="1">
      <c r="A48" s="93"/>
      <c r="B48" s="165" t="s">
        <v>185</v>
      </c>
      <c r="C48" s="166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1"/>
      <c r="Q48" s="120"/>
    </row>
    <row r="49" spans="1:17" ht="16.5" customHeight="1">
      <c r="A49" s="93"/>
      <c r="B49" s="94" t="s">
        <v>65</v>
      </c>
      <c r="C49" s="95" t="s">
        <v>16</v>
      </c>
      <c r="D49" s="71">
        <v>18</v>
      </c>
      <c r="E49" s="71">
        <f>D56</f>
        <v>18</v>
      </c>
      <c r="F49" s="71">
        <f>E56</f>
        <v>18</v>
      </c>
      <c r="G49" s="71">
        <f>F56</f>
        <v>18</v>
      </c>
      <c r="H49" s="71"/>
      <c r="I49" s="71"/>
      <c r="J49" s="71"/>
      <c r="K49" s="71"/>
      <c r="L49" s="71"/>
      <c r="M49" s="71"/>
      <c r="N49" s="71"/>
      <c r="O49" s="71"/>
      <c r="P49" s="71">
        <f t="shared" ref="P49:P55" si="11">SUM(D49:O49)</f>
        <v>72</v>
      </c>
      <c r="Q49" s="121">
        <f t="shared" ref="Q49:Q55" si="12">P49/12</f>
        <v>6</v>
      </c>
    </row>
    <row r="50" spans="1:17" ht="16.5" customHeight="1">
      <c r="A50" s="93"/>
      <c r="B50" s="94" t="s">
        <v>66</v>
      </c>
      <c r="C50" s="94" t="s">
        <v>18</v>
      </c>
      <c r="D50" s="72">
        <v>0</v>
      </c>
      <c r="E50" s="72">
        <v>0</v>
      </c>
      <c r="F50" s="72">
        <v>0</v>
      </c>
      <c r="G50" s="72">
        <v>0</v>
      </c>
      <c r="H50" s="72"/>
      <c r="I50" s="72"/>
      <c r="J50" s="72"/>
      <c r="K50" s="72"/>
      <c r="L50" s="72"/>
      <c r="M50" s="72"/>
      <c r="N50" s="72"/>
      <c r="O50" s="72"/>
      <c r="P50" s="71">
        <f t="shared" si="11"/>
        <v>0</v>
      </c>
      <c r="Q50" s="121">
        <f t="shared" si="12"/>
        <v>0</v>
      </c>
    </row>
    <row r="51" spans="1:17" ht="16.5" customHeight="1">
      <c r="A51" s="93"/>
      <c r="B51" s="94" t="s">
        <v>67</v>
      </c>
      <c r="C51" s="95" t="s">
        <v>131</v>
      </c>
      <c r="D51" s="71">
        <f t="shared" ref="D51:G51" si="13">D49+D50</f>
        <v>18</v>
      </c>
      <c r="E51" s="71">
        <f t="shared" si="13"/>
        <v>18</v>
      </c>
      <c r="F51" s="71">
        <f t="shared" si="13"/>
        <v>18</v>
      </c>
      <c r="G51" s="71">
        <f t="shared" si="13"/>
        <v>18</v>
      </c>
      <c r="H51" s="71"/>
      <c r="I51" s="71"/>
      <c r="J51" s="71"/>
      <c r="K51" s="71"/>
      <c r="L51" s="71"/>
      <c r="M51" s="71"/>
      <c r="N51" s="71"/>
      <c r="O51" s="71"/>
      <c r="P51" s="71">
        <f t="shared" si="11"/>
        <v>72</v>
      </c>
      <c r="Q51" s="121">
        <f t="shared" si="12"/>
        <v>6</v>
      </c>
    </row>
    <row r="52" spans="1:17" ht="16.5" customHeight="1">
      <c r="A52" s="93"/>
      <c r="B52" s="94" t="s">
        <v>68</v>
      </c>
      <c r="C52" s="94" t="s">
        <v>22</v>
      </c>
      <c r="D52" s="72">
        <v>0</v>
      </c>
      <c r="E52" s="72">
        <v>0</v>
      </c>
      <c r="F52" s="72">
        <v>0</v>
      </c>
      <c r="G52" s="72">
        <v>0</v>
      </c>
      <c r="H52" s="72"/>
      <c r="I52" s="72"/>
      <c r="J52" s="72"/>
      <c r="K52" s="72"/>
      <c r="L52" s="72"/>
      <c r="M52" s="72"/>
      <c r="N52" s="72"/>
      <c r="O52" s="72"/>
      <c r="P52" s="71">
        <f t="shared" si="11"/>
        <v>0</v>
      </c>
      <c r="Q52" s="121">
        <f t="shared" si="12"/>
        <v>0</v>
      </c>
    </row>
    <row r="53" spans="1:17" ht="16.5" customHeight="1">
      <c r="A53" s="93"/>
      <c r="B53" s="94"/>
      <c r="C53" s="107" t="s">
        <v>132</v>
      </c>
      <c r="D53" s="73">
        <v>0</v>
      </c>
      <c r="E53" s="73">
        <v>0</v>
      </c>
      <c r="F53" s="73">
        <v>0</v>
      </c>
      <c r="G53" s="73">
        <v>0</v>
      </c>
      <c r="H53" s="73"/>
      <c r="I53" s="73"/>
      <c r="J53" s="73"/>
      <c r="K53" s="73"/>
      <c r="L53" s="73"/>
      <c r="M53" s="73"/>
      <c r="N53" s="73"/>
      <c r="O53" s="73"/>
      <c r="P53" s="71">
        <f t="shared" si="11"/>
        <v>0</v>
      </c>
      <c r="Q53" s="121">
        <f t="shared" si="12"/>
        <v>0</v>
      </c>
    </row>
    <row r="54" spans="1:17" ht="16.5" customHeight="1">
      <c r="A54" s="93"/>
      <c r="B54" s="94"/>
      <c r="C54" s="108" t="s">
        <v>136</v>
      </c>
      <c r="D54" s="73">
        <v>0</v>
      </c>
      <c r="E54" s="73">
        <v>0</v>
      </c>
      <c r="F54" s="73">
        <v>0</v>
      </c>
      <c r="G54" s="73">
        <v>0</v>
      </c>
      <c r="H54" s="73"/>
      <c r="I54" s="73"/>
      <c r="J54" s="73"/>
      <c r="K54" s="73"/>
      <c r="L54" s="73"/>
      <c r="M54" s="73"/>
      <c r="N54" s="73"/>
      <c r="O54" s="73"/>
      <c r="P54" s="71">
        <f t="shared" si="11"/>
        <v>0</v>
      </c>
      <c r="Q54" s="121">
        <f t="shared" si="12"/>
        <v>0</v>
      </c>
    </row>
    <row r="55" spans="1:17" ht="16.5" customHeight="1">
      <c r="A55" s="93"/>
      <c r="B55" s="94"/>
      <c r="C55" s="109" t="s">
        <v>151</v>
      </c>
      <c r="D55" s="73">
        <v>0</v>
      </c>
      <c r="E55" s="73">
        <v>0</v>
      </c>
      <c r="F55" s="73">
        <v>0</v>
      </c>
      <c r="G55" s="73">
        <v>0</v>
      </c>
      <c r="H55" s="73"/>
      <c r="I55" s="73"/>
      <c r="J55" s="73"/>
      <c r="K55" s="73"/>
      <c r="L55" s="73"/>
      <c r="M55" s="73"/>
      <c r="N55" s="73"/>
      <c r="O55" s="73"/>
      <c r="P55" s="71">
        <f t="shared" si="11"/>
        <v>0</v>
      </c>
      <c r="Q55" s="121">
        <f t="shared" si="12"/>
        <v>0</v>
      </c>
    </row>
    <row r="56" spans="1:17" ht="16.5" customHeight="1">
      <c r="A56" s="123"/>
      <c r="B56" s="94" t="s">
        <v>69</v>
      </c>
      <c r="C56" s="95" t="s">
        <v>105</v>
      </c>
      <c r="D56" s="105">
        <f t="shared" ref="D56:F56" si="14">D51-D52</f>
        <v>18</v>
      </c>
      <c r="E56" s="105">
        <f t="shared" si="14"/>
        <v>18</v>
      </c>
      <c r="F56" s="105">
        <f t="shared" si="14"/>
        <v>18</v>
      </c>
      <c r="G56" s="105">
        <f>G51-G52</f>
        <v>18</v>
      </c>
      <c r="H56" s="105"/>
      <c r="I56" s="105"/>
      <c r="J56" s="105"/>
      <c r="K56" s="104"/>
      <c r="L56" s="104"/>
      <c r="M56" s="104"/>
      <c r="N56" s="104"/>
      <c r="O56" s="104"/>
      <c r="P56" s="124"/>
      <c r="Q56" s="104"/>
    </row>
    <row r="57" spans="1:17" s="76" customFormat="1" ht="16.5" customHeight="1">
      <c r="A57" s="139"/>
      <c r="B57" s="77"/>
      <c r="C57" s="78"/>
      <c r="D57" s="79"/>
      <c r="E57" s="79"/>
      <c r="F57" s="79"/>
      <c r="G57" s="79"/>
      <c r="H57" s="79"/>
      <c r="I57" s="79"/>
      <c r="J57" s="79"/>
      <c r="K57" s="80"/>
      <c r="L57" s="80"/>
      <c r="M57" s="80"/>
      <c r="N57" s="80"/>
      <c r="O57" s="80"/>
      <c r="P57" s="140"/>
      <c r="Q57" s="80"/>
    </row>
    <row r="58" spans="1:17" s="76" customFormat="1" ht="16.5" customHeight="1">
      <c r="A58" s="139"/>
      <c r="B58" s="77"/>
      <c r="C58" s="78"/>
      <c r="D58" s="79"/>
      <c r="E58" s="79"/>
      <c r="F58" s="79"/>
      <c r="G58" s="79"/>
      <c r="H58" s="79"/>
      <c r="I58" s="79"/>
      <c r="J58" s="79"/>
      <c r="K58" s="80"/>
      <c r="L58" s="80"/>
      <c r="M58" s="80"/>
      <c r="N58" s="80"/>
      <c r="O58" s="80"/>
      <c r="P58" s="140"/>
      <c r="Q58" s="80"/>
    </row>
    <row r="59" spans="1:17" s="76" customFormat="1" ht="16.5" customHeight="1">
      <c r="A59" s="139"/>
      <c r="B59" s="77"/>
      <c r="C59" s="78"/>
      <c r="D59" s="79"/>
      <c r="E59" s="79"/>
      <c r="F59" s="79"/>
      <c r="G59" s="79"/>
      <c r="H59" s="79"/>
      <c r="I59" s="79"/>
      <c r="J59" s="79"/>
      <c r="K59" s="80"/>
      <c r="L59" s="80"/>
      <c r="M59" s="80"/>
      <c r="N59" s="80"/>
      <c r="O59" s="80"/>
      <c r="P59" s="140"/>
      <c r="Q59" s="80"/>
    </row>
    <row r="60" spans="1:17" s="76" customFormat="1" ht="16.5" customHeight="1">
      <c r="A60" s="139"/>
      <c r="B60" s="77"/>
      <c r="C60" s="78"/>
      <c r="D60" s="79"/>
      <c r="E60" s="79"/>
      <c r="F60" s="79"/>
      <c r="G60" s="79"/>
      <c r="H60" s="79"/>
      <c r="I60" s="79"/>
      <c r="J60" s="79"/>
      <c r="K60" s="80"/>
      <c r="L60" s="80"/>
      <c r="M60" s="80"/>
      <c r="N60" s="80"/>
      <c r="O60" s="80"/>
      <c r="P60" s="140"/>
      <c r="Q60" s="80"/>
    </row>
    <row r="61" spans="1:17" s="76" customFormat="1" ht="16.5" customHeight="1" thickBot="1">
      <c r="A61" s="139"/>
      <c r="B61" s="77"/>
      <c r="C61" s="78"/>
      <c r="D61" s="79"/>
      <c r="E61" s="79"/>
      <c r="F61" s="79"/>
      <c r="G61" s="79"/>
      <c r="H61" s="79"/>
      <c r="I61" s="79"/>
      <c r="J61" s="79"/>
      <c r="K61" s="80"/>
      <c r="L61" s="80"/>
      <c r="M61" s="80"/>
      <c r="N61" s="80"/>
      <c r="O61" s="80"/>
      <c r="P61" s="140"/>
      <c r="Q61" s="80"/>
    </row>
    <row r="62" spans="1:17" ht="27" customHeight="1" thickBot="1">
      <c r="A62" s="90"/>
      <c r="B62" s="177"/>
      <c r="C62" s="178"/>
      <c r="D62" s="91" t="s">
        <v>0</v>
      </c>
      <c r="E62" s="91" t="s">
        <v>1</v>
      </c>
      <c r="F62" s="91" t="s">
        <v>2</v>
      </c>
      <c r="G62" s="91" t="s">
        <v>3</v>
      </c>
      <c r="H62" s="91" t="s">
        <v>4</v>
      </c>
      <c r="I62" s="91" t="s">
        <v>5</v>
      </c>
      <c r="J62" s="91" t="s">
        <v>6</v>
      </c>
      <c r="K62" s="91" t="s">
        <v>7</v>
      </c>
      <c r="L62" s="91" t="s">
        <v>8</v>
      </c>
      <c r="M62" s="91" t="s">
        <v>9</v>
      </c>
      <c r="N62" s="91" t="s">
        <v>10</v>
      </c>
      <c r="O62" s="91" t="s">
        <v>11</v>
      </c>
      <c r="P62" s="91" t="s">
        <v>12</v>
      </c>
      <c r="Q62" s="92" t="s">
        <v>13</v>
      </c>
    </row>
    <row r="63" spans="1:17" ht="16.5" customHeight="1">
      <c r="A63" s="110">
        <v>2.2999999999999998</v>
      </c>
      <c r="B63" s="173" t="s">
        <v>140</v>
      </c>
      <c r="C63" s="174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25"/>
      <c r="Q63" s="126"/>
    </row>
    <row r="64" spans="1:17" ht="16.5" customHeight="1">
      <c r="A64" s="93"/>
      <c r="B64" s="165" t="s">
        <v>128</v>
      </c>
      <c r="C64" s="166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1"/>
      <c r="Q64" s="120"/>
    </row>
    <row r="65" spans="1:17" ht="16.5" customHeight="1">
      <c r="A65" s="93"/>
      <c r="B65" s="94" t="s">
        <v>60</v>
      </c>
      <c r="C65" s="95" t="s">
        <v>16</v>
      </c>
      <c r="D65" s="71">
        <v>13</v>
      </c>
      <c r="E65" s="71">
        <f>D71</f>
        <v>15</v>
      </c>
      <c r="F65" s="71">
        <f>E71</f>
        <v>13</v>
      </c>
      <c r="G65" s="71">
        <f>F71</f>
        <v>10</v>
      </c>
      <c r="H65" s="71"/>
      <c r="I65" s="71"/>
      <c r="J65" s="71"/>
      <c r="K65" s="71"/>
      <c r="L65" s="71"/>
      <c r="M65" s="71"/>
      <c r="N65" s="71"/>
      <c r="O65" s="71"/>
      <c r="P65" s="71">
        <f t="shared" ref="P65:P70" si="15">SUM(D65:O65)</f>
        <v>51</v>
      </c>
      <c r="Q65" s="121">
        <f>AVERAGE(D65:O65)</f>
        <v>12.75</v>
      </c>
    </row>
    <row r="66" spans="1:17" ht="16.5" customHeight="1">
      <c r="A66" s="93"/>
      <c r="B66" s="94" t="s">
        <v>61</v>
      </c>
      <c r="C66" s="94" t="s">
        <v>18</v>
      </c>
      <c r="D66" s="72">
        <v>6</v>
      </c>
      <c r="E66" s="72">
        <v>3</v>
      </c>
      <c r="F66" s="72">
        <v>2</v>
      </c>
      <c r="G66" s="72">
        <v>3</v>
      </c>
      <c r="H66" s="72"/>
      <c r="I66" s="72"/>
      <c r="J66" s="72"/>
      <c r="K66" s="72"/>
      <c r="L66" s="72"/>
      <c r="M66" s="72"/>
      <c r="N66" s="72"/>
      <c r="O66" s="72"/>
      <c r="P66" s="71">
        <f t="shared" si="15"/>
        <v>14</v>
      </c>
      <c r="Q66" s="120">
        <f>AVERAGE(D66:O66)</f>
        <v>3.5</v>
      </c>
    </row>
    <row r="67" spans="1:17" ht="16.5" customHeight="1">
      <c r="A67" s="93"/>
      <c r="B67" s="94" t="s">
        <v>62</v>
      </c>
      <c r="C67" s="95" t="s">
        <v>20</v>
      </c>
      <c r="D67" s="71">
        <f>D65+D66</f>
        <v>19</v>
      </c>
      <c r="E67" s="71">
        <f>E65+E66</f>
        <v>18</v>
      </c>
      <c r="F67" s="71">
        <f>F65+F66</f>
        <v>15</v>
      </c>
      <c r="G67" s="71">
        <f>G65+G66</f>
        <v>13</v>
      </c>
      <c r="H67" s="71"/>
      <c r="I67" s="71"/>
      <c r="J67" s="71"/>
      <c r="K67" s="71"/>
      <c r="L67" s="71"/>
      <c r="M67" s="71"/>
      <c r="N67" s="71"/>
      <c r="O67" s="71"/>
      <c r="P67" s="71">
        <f t="shared" si="15"/>
        <v>65</v>
      </c>
      <c r="Q67" s="127">
        <f>P68/P66</f>
        <v>1.2857142857142858</v>
      </c>
    </row>
    <row r="68" spans="1:17" ht="16.5" customHeight="1">
      <c r="A68" s="93"/>
      <c r="B68" s="94" t="s">
        <v>63</v>
      </c>
      <c r="C68" s="94" t="s">
        <v>22</v>
      </c>
      <c r="D68" s="72">
        <v>4</v>
      </c>
      <c r="E68" s="72">
        <v>5</v>
      </c>
      <c r="F68" s="72">
        <v>5</v>
      </c>
      <c r="G68" s="72">
        <v>4</v>
      </c>
      <c r="H68" s="72"/>
      <c r="I68" s="72"/>
      <c r="J68" s="72"/>
      <c r="K68" s="72"/>
      <c r="L68" s="72"/>
      <c r="M68" s="72"/>
      <c r="N68" s="72"/>
      <c r="O68" s="72"/>
      <c r="P68" s="71">
        <f t="shared" si="15"/>
        <v>18</v>
      </c>
      <c r="Q68" s="120">
        <f>AVERAGE(D68:O68)</f>
        <v>4.5</v>
      </c>
    </row>
    <row r="69" spans="1:17" ht="16.5" customHeight="1">
      <c r="A69" s="93"/>
      <c r="B69" s="94"/>
      <c r="C69" s="73" t="s">
        <v>80</v>
      </c>
      <c r="D69" s="73">
        <v>3</v>
      </c>
      <c r="E69" s="73">
        <v>2</v>
      </c>
      <c r="F69" s="73">
        <v>1</v>
      </c>
      <c r="G69" s="73">
        <v>2</v>
      </c>
      <c r="H69" s="73"/>
      <c r="I69" s="73"/>
      <c r="J69" s="73"/>
      <c r="K69" s="73"/>
      <c r="L69" s="73"/>
      <c r="M69" s="73"/>
      <c r="N69" s="73"/>
      <c r="O69" s="73"/>
      <c r="P69" s="71">
        <f t="shared" si="15"/>
        <v>8</v>
      </c>
      <c r="Q69" s="120">
        <f>AVERAGE(D69:O69)</f>
        <v>2</v>
      </c>
    </row>
    <row r="70" spans="1:17" ht="16.5" customHeight="1">
      <c r="A70" s="93"/>
      <c r="B70" s="94"/>
      <c r="C70" s="73" t="s">
        <v>81</v>
      </c>
      <c r="D70" s="73">
        <v>1</v>
      </c>
      <c r="E70" s="73">
        <v>3</v>
      </c>
      <c r="F70" s="73">
        <v>4</v>
      </c>
      <c r="G70" s="73">
        <v>2</v>
      </c>
      <c r="H70" s="73"/>
      <c r="I70" s="73"/>
      <c r="J70" s="73"/>
      <c r="K70" s="73"/>
      <c r="L70" s="73"/>
      <c r="M70" s="73"/>
      <c r="N70" s="73"/>
      <c r="O70" s="73"/>
      <c r="P70" s="71">
        <f t="shared" si="15"/>
        <v>10</v>
      </c>
      <c r="Q70" s="120">
        <f>AVERAGE(D70:O70)</f>
        <v>2.5</v>
      </c>
    </row>
    <row r="71" spans="1:17" ht="16.5" customHeight="1">
      <c r="A71" s="93"/>
      <c r="B71" s="94" t="s">
        <v>64</v>
      </c>
      <c r="C71" s="95" t="s">
        <v>105</v>
      </c>
      <c r="D71" s="71">
        <f t="shared" ref="D71:G71" si="16">D67-D68</f>
        <v>15</v>
      </c>
      <c r="E71" s="71">
        <f t="shared" si="16"/>
        <v>13</v>
      </c>
      <c r="F71" s="71">
        <f t="shared" si="16"/>
        <v>10</v>
      </c>
      <c r="G71" s="71">
        <f t="shared" si="16"/>
        <v>9</v>
      </c>
      <c r="H71" s="71"/>
      <c r="I71" s="71"/>
      <c r="J71" s="71"/>
      <c r="K71" s="71"/>
      <c r="L71" s="71"/>
      <c r="M71" s="71"/>
      <c r="N71" s="71"/>
      <c r="O71" s="71"/>
      <c r="P71" s="71">
        <f>SUM(D71:O71)</f>
        <v>47</v>
      </c>
      <c r="Q71" s="120"/>
    </row>
    <row r="72" spans="1:17" ht="14.25" customHeight="1">
      <c r="A72" s="93"/>
      <c r="B72" s="169" t="s">
        <v>146</v>
      </c>
      <c r="C72" s="170"/>
      <c r="D72" s="72">
        <v>9</v>
      </c>
      <c r="E72" s="72">
        <v>10</v>
      </c>
      <c r="F72" s="72">
        <v>9</v>
      </c>
      <c r="G72" s="72">
        <v>4</v>
      </c>
      <c r="H72" s="72"/>
      <c r="I72" s="72"/>
      <c r="J72" s="72"/>
      <c r="K72" s="72"/>
      <c r="L72" s="72"/>
      <c r="M72" s="72"/>
      <c r="N72" s="72"/>
      <c r="O72" s="72"/>
      <c r="P72" s="71">
        <f>SUM(D72:O72)</f>
        <v>32</v>
      </c>
      <c r="Q72" s="120">
        <f>AVERAGE(D72:O72)</f>
        <v>8</v>
      </c>
    </row>
    <row r="73" spans="1:17" ht="14.25" customHeight="1">
      <c r="A73" s="93"/>
      <c r="B73" s="169" t="s">
        <v>147</v>
      </c>
      <c r="C73" s="170"/>
      <c r="D73" s="72">
        <v>7</v>
      </c>
      <c r="E73" s="72">
        <v>13</v>
      </c>
      <c r="F73" s="72">
        <v>17</v>
      </c>
      <c r="G73" s="72">
        <v>7</v>
      </c>
      <c r="H73" s="72"/>
      <c r="I73" s="72"/>
      <c r="J73" s="72"/>
      <c r="K73" s="72"/>
      <c r="L73" s="72"/>
      <c r="M73" s="72"/>
      <c r="N73" s="72"/>
      <c r="O73" s="72"/>
      <c r="P73" s="71">
        <f>SUM(D73:O73)</f>
        <v>44</v>
      </c>
      <c r="Q73" s="120">
        <f>AVERAGE(D73:O73)</f>
        <v>11</v>
      </c>
    </row>
    <row r="74" spans="1:17" ht="14.25" customHeight="1">
      <c r="A74" s="93"/>
      <c r="B74" s="163" t="s">
        <v>148</v>
      </c>
      <c r="C74" s="164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1"/>
      <c r="Q74" s="120"/>
    </row>
    <row r="75" spans="1:17" ht="14.25" customHeight="1">
      <c r="A75" s="93"/>
      <c r="B75" s="94" t="s">
        <v>149</v>
      </c>
      <c r="C75" s="97" t="s">
        <v>33</v>
      </c>
      <c r="D75" s="72">
        <v>10</v>
      </c>
      <c r="E75" s="72">
        <v>11</v>
      </c>
      <c r="F75" s="72">
        <v>12</v>
      </c>
      <c r="G75" s="72">
        <v>4</v>
      </c>
      <c r="H75" s="72"/>
      <c r="I75" s="72"/>
      <c r="J75" s="72"/>
      <c r="K75" s="72"/>
      <c r="L75" s="72"/>
      <c r="M75" s="72"/>
      <c r="N75" s="72"/>
      <c r="O75" s="72"/>
      <c r="P75" s="71">
        <f>SUM(D75:O75)</f>
        <v>37</v>
      </c>
      <c r="Q75" s="120">
        <f>AVERAGE(D75:O75)</f>
        <v>9.25</v>
      </c>
    </row>
    <row r="76" spans="1:17" ht="14.25" customHeight="1">
      <c r="A76" s="94"/>
      <c r="B76" s="94" t="s">
        <v>150</v>
      </c>
      <c r="C76" s="97" t="s">
        <v>35</v>
      </c>
      <c r="D76" s="72">
        <v>31</v>
      </c>
      <c r="E76" s="72">
        <v>24</v>
      </c>
      <c r="F76" s="72">
        <v>39</v>
      </c>
      <c r="G76" s="72">
        <v>17</v>
      </c>
      <c r="H76" s="72"/>
      <c r="I76" s="72"/>
      <c r="J76" s="72"/>
      <c r="K76" s="72"/>
      <c r="L76" s="72"/>
      <c r="M76" s="72"/>
      <c r="N76" s="72"/>
      <c r="O76" s="72"/>
      <c r="P76" s="71">
        <f>SUM(D76:O76)</f>
        <v>111</v>
      </c>
      <c r="Q76" s="128">
        <f>AVERAGE(D76:O76)</f>
        <v>27.75</v>
      </c>
    </row>
    <row r="77" spans="1:17" ht="14.25" customHeight="1">
      <c r="A77" s="93"/>
      <c r="B77" s="165" t="s">
        <v>141</v>
      </c>
      <c r="C77" s="166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1"/>
      <c r="Q77" s="120"/>
    </row>
    <row r="78" spans="1:17" ht="14.25" customHeight="1">
      <c r="A78" s="93"/>
      <c r="B78" s="94" t="s">
        <v>65</v>
      </c>
      <c r="C78" s="95" t="s">
        <v>16</v>
      </c>
      <c r="D78" s="71">
        <v>172</v>
      </c>
      <c r="E78" s="71">
        <f>D85</f>
        <v>164</v>
      </c>
      <c r="F78" s="71">
        <f>E85</f>
        <v>148</v>
      </c>
      <c r="G78" s="71">
        <f>F85</f>
        <v>148</v>
      </c>
      <c r="H78" s="71"/>
      <c r="I78" s="71"/>
      <c r="J78" s="71"/>
      <c r="K78" s="71"/>
      <c r="L78" s="71"/>
      <c r="M78" s="71"/>
      <c r="N78" s="71"/>
      <c r="O78" s="71"/>
      <c r="P78" s="71">
        <f t="shared" ref="P78:P87" si="17">SUM(D78:O78)</f>
        <v>632</v>
      </c>
      <c r="Q78" s="121">
        <f>AVERAGE(D78:O78)</f>
        <v>158</v>
      </c>
    </row>
    <row r="79" spans="1:17" ht="14.25" customHeight="1">
      <c r="A79" s="93"/>
      <c r="B79" s="94" t="s">
        <v>66</v>
      </c>
      <c r="C79" s="94" t="s">
        <v>18</v>
      </c>
      <c r="D79" s="72">
        <v>14</v>
      </c>
      <c r="E79" s="72">
        <v>8</v>
      </c>
      <c r="F79" s="72">
        <v>13</v>
      </c>
      <c r="G79" s="72">
        <v>3</v>
      </c>
      <c r="H79" s="72"/>
      <c r="I79" s="72"/>
      <c r="J79" s="72"/>
      <c r="K79" s="72"/>
      <c r="L79" s="72"/>
      <c r="M79" s="72"/>
      <c r="N79" s="72"/>
      <c r="O79" s="72"/>
      <c r="P79" s="71">
        <f t="shared" si="17"/>
        <v>38</v>
      </c>
      <c r="Q79" s="120">
        <f>AVERAGE(D79:O79)</f>
        <v>9.5</v>
      </c>
    </row>
    <row r="80" spans="1:17" ht="14.25" customHeight="1">
      <c r="A80" s="93"/>
      <c r="B80" s="94" t="s">
        <v>67</v>
      </c>
      <c r="C80" s="95" t="s">
        <v>20</v>
      </c>
      <c r="D80" s="71">
        <f t="shared" ref="D80:G80" si="18">D78+D79</f>
        <v>186</v>
      </c>
      <c r="E80" s="71">
        <f t="shared" si="18"/>
        <v>172</v>
      </c>
      <c r="F80" s="71">
        <f t="shared" si="18"/>
        <v>161</v>
      </c>
      <c r="G80" s="71">
        <f t="shared" si="18"/>
        <v>151</v>
      </c>
      <c r="H80" s="71"/>
      <c r="I80" s="71"/>
      <c r="J80" s="71"/>
      <c r="K80" s="71"/>
      <c r="L80" s="71"/>
      <c r="M80" s="71"/>
      <c r="N80" s="71"/>
      <c r="O80" s="71"/>
      <c r="P80" s="71">
        <f t="shared" si="17"/>
        <v>670</v>
      </c>
      <c r="Q80" s="127">
        <f>P81/P79</f>
        <v>1.7105263157894737</v>
      </c>
    </row>
    <row r="81" spans="1:17" ht="14.25" customHeight="1">
      <c r="A81" s="93"/>
      <c r="B81" s="94" t="s">
        <v>68</v>
      </c>
      <c r="C81" s="94" t="s">
        <v>22</v>
      </c>
      <c r="D81" s="72">
        <v>22</v>
      </c>
      <c r="E81" s="72">
        <v>24</v>
      </c>
      <c r="F81" s="72">
        <v>13</v>
      </c>
      <c r="G81" s="72">
        <v>6</v>
      </c>
      <c r="H81" s="72"/>
      <c r="I81" s="72"/>
      <c r="J81" s="72"/>
      <c r="K81" s="72"/>
      <c r="L81" s="72"/>
      <c r="M81" s="72"/>
      <c r="N81" s="72"/>
      <c r="O81" s="72"/>
      <c r="P81" s="71">
        <f t="shared" si="17"/>
        <v>65</v>
      </c>
      <c r="Q81" s="120">
        <f>AVERAGE(D81:O81)</f>
        <v>16.25</v>
      </c>
    </row>
    <row r="82" spans="1:17" ht="14.25" customHeight="1">
      <c r="A82" s="93"/>
      <c r="B82" s="94"/>
      <c r="C82" s="73" t="s">
        <v>80</v>
      </c>
      <c r="D82" s="73">
        <v>8</v>
      </c>
      <c r="E82" s="73">
        <v>18</v>
      </c>
      <c r="F82" s="73">
        <v>1</v>
      </c>
      <c r="G82" s="73">
        <v>1</v>
      </c>
      <c r="H82" s="73"/>
      <c r="I82" s="73"/>
      <c r="J82" s="73"/>
      <c r="K82" s="73"/>
      <c r="L82" s="73"/>
      <c r="M82" s="73"/>
      <c r="N82" s="73"/>
      <c r="O82" s="73"/>
      <c r="P82" s="71">
        <f t="shared" si="17"/>
        <v>28</v>
      </c>
      <c r="Q82" s="120">
        <f>AVERAGE(D82:O82)</f>
        <v>7</v>
      </c>
    </row>
    <row r="83" spans="1:17" ht="14.25" customHeight="1">
      <c r="A83" s="93"/>
      <c r="B83" s="94"/>
      <c r="C83" s="73" t="s">
        <v>81</v>
      </c>
      <c r="D83" s="73">
        <v>14</v>
      </c>
      <c r="E83" s="73">
        <v>5</v>
      </c>
      <c r="F83" s="73">
        <v>12</v>
      </c>
      <c r="G83" s="73">
        <v>5</v>
      </c>
      <c r="H83" s="73"/>
      <c r="I83" s="73"/>
      <c r="J83" s="73"/>
      <c r="K83" s="73"/>
      <c r="L83" s="73"/>
      <c r="M83" s="73"/>
      <c r="N83" s="73"/>
      <c r="O83" s="73"/>
      <c r="P83" s="71">
        <f t="shared" si="17"/>
        <v>36</v>
      </c>
      <c r="Q83" s="120">
        <f>AVERAGE(D83:O83)</f>
        <v>9</v>
      </c>
    </row>
    <row r="84" spans="1:17" ht="14.25" customHeight="1">
      <c r="A84" s="93"/>
      <c r="B84" s="94"/>
      <c r="C84" s="73" t="s">
        <v>152</v>
      </c>
      <c r="D84" s="73">
        <v>0</v>
      </c>
      <c r="E84" s="73">
        <v>1</v>
      </c>
      <c r="F84" s="73">
        <v>0</v>
      </c>
      <c r="G84" s="73">
        <v>0</v>
      </c>
      <c r="H84" s="73"/>
      <c r="I84" s="73"/>
      <c r="J84" s="73"/>
      <c r="K84" s="73"/>
      <c r="L84" s="73"/>
      <c r="M84" s="73"/>
      <c r="N84" s="73"/>
      <c r="O84" s="73"/>
      <c r="P84" s="71">
        <f t="shared" si="17"/>
        <v>1</v>
      </c>
      <c r="Q84" s="120"/>
    </row>
    <row r="85" spans="1:17" ht="14.25" customHeight="1" thickBot="1">
      <c r="A85" s="98"/>
      <c r="B85" s="99" t="s">
        <v>82</v>
      </c>
      <c r="C85" s="112" t="s">
        <v>105</v>
      </c>
      <c r="D85" s="113">
        <f t="shared" ref="D85:G85" si="19">D80-D81</f>
        <v>164</v>
      </c>
      <c r="E85" s="113">
        <f t="shared" si="19"/>
        <v>148</v>
      </c>
      <c r="F85" s="113">
        <f t="shared" si="19"/>
        <v>148</v>
      </c>
      <c r="G85" s="113">
        <f t="shared" si="19"/>
        <v>145</v>
      </c>
      <c r="H85" s="113"/>
      <c r="I85" s="113"/>
      <c r="J85" s="113"/>
      <c r="K85" s="113"/>
      <c r="L85" s="113"/>
      <c r="M85" s="113"/>
      <c r="N85" s="113"/>
      <c r="O85" s="113"/>
      <c r="P85" s="113">
        <f t="shared" si="17"/>
        <v>605</v>
      </c>
      <c r="Q85" s="129"/>
    </row>
    <row r="86" spans="1:17" ht="13.5" customHeight="1">
      <c r="A86" s="114"/>
      <c r="B86" s="179" t="s">
        <v>163</v>
      </c>
      <c r="C86" s="180"/>
      <c r="D86" s="111">
        <v>15</v>
      </c>
      <c r="E86" s="111">
        <v>21</v>
      </c>
      <c r="F86" s="111">
        <v>25</v>
      </c>
      <c r="G86" s="111">
        <v>18</v>
      </c>
      <c r="H86" s="111"/>
      <c r="I86" s="111"/>
      <c r="J86" s="111"/>
      <c r="K86" s="111"/>
      <c r="L86" s="111"/>
      <c r="M86" s="111"/>
      <c r="N86" s="111"/>
      <c r="O86" s="111"/>
      <c r="P86" s="125">
        <f t="shared" si="17"/>
        <v>79</v>
      </c>
      <c r="Q86" s="126">
        <f>AVERAGE(D86:O86)</f>
        <v>19.75</v>
      </c>
    </row>
    <row r="87" spans="1:17" ht="13.5" customHeight="1">
      <c r="A87" s="93"/>
      <c r="B87" s="169" t="s">
        <v>116</v>
      </c>
      <c r="C87" s="170"/>
      <c r="D87" s="72">
        <v>18</v>
      </c>
      <c r="E87" s="72">
        <v>18</v>
      </c>
      <c r="F87" s="72">
        <v>19</v>
      </c>
      <c r="G87" s="72">
        <v>22</v>
      </c>
      <c r="H87" s="72"/>
      <c r="I87" s="72"/>
      <c r="J87" s="72"/>
      <c r="K87" s="72"/>
      <c r="L87" s="72"/>
      <c r="M87" s="72"/>
      <c r="N87" s="72"/>
      <c r="O87" s="72"/>
      <c r="P87" s="71">
        <f t="shared" si="17"/>
        <v>77</v>
      </c>
      <c r="Q87" s="120">
        <f>AVERAGE(D87:O87)</f>
        <v>19.25</v>
      </c>
    </row>
    <row r="88" spans="1:17" ht="13.5" customHeight="1">
      <c r="A88" s="93"/>
      <c r="B88" s="163" t="s">
        <v>117</v>
      </c>
      <c r="C88" s="164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1"/>
      <c r="Q88" s="120"/>
    </row>
    <row r="89" spans="1:17" ht="13.5" customHeight="1">
      <c r="A89" s="93"/>
      <c r="B89" s="94" t="s">
        <v>78</v>
      </c>
      <c r="C89" s="97" t="s">
        <v>33</v>
      </c>
      <c r="D89" s="72">
        <v>68</v>
      </c>
      <c r="E89" s="72">
        <v>46</v>
      </c>
      <c r="F89" s="72">
        <v>57</v>
      </c>
      <c r="G89" s="72">
        <v>26</v>
      </c>
      <c r="H89" s="72"/>
      <c r="I89" s="72"/>
      <c r="J89" s="72"/>
      <c r="K89" s="72"/>
      <c r="L89" s="72"/>
      <c r="M89" s="72"/>
      <c r="N89" s="72"/>
      <c r="O89" s="72"/>
      <c r="P89" s="71">
        <f>SUM(D89:O89)</f>
        <v>197</v>
      </c>
      <c r="Q89" s="120">
        <f>AVERAGE(D89:O89)</f>
        <v>49.25</v>
      </c>
    </row>
    <row r="90" spans="1:17" ht="13.5" customHeight="1">
      <c r="A90" s="94"/>
      <c r="B90" s="94" t="s">
        <v>79</v>
      </c>
      <c r="C90" s="97" t="s">
        <v>35</v>
      </c>
      <c r="D90" s="72">
        <v>134</v>
      </c>
      <c r="E90" s="72">
        <v>86</v>
      </c>
      <c r="F90" s="72">
        <v>77</v>
      </c>
      <c r="G90" s="72">
        <v>45</v>
      </c>
      <c r="H90" s="72"/>
      <c r="I90" s="72"/>
      <c r="J90" s="72"/>
      <c r="K90" s="72"/>
      <c r="L90" s="72"/>
      <c r="M90" s="72"/>
      <c r="N90" s="72"/>
      <c r="O90" s="72"/>
      <c r="P90" s="71">
        <f>SUM(D90:O90)</f>
        <v>342</v>
      </c>
      <c r="Q90" s="128">
        <f>AVERAGE(D90:O90)</f>
        <v>85.5</v>
      </c>
    </row>
    <row r="91" spans="1:17" s="76" customFormat="1" ht="13.5" customHeight="1">
      <c r="A91" s="77"/>
      <c r="B91" s="77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136"/>
      <c r="Q91" s="141"/>
    </row>
    <row r="92" spans="1:17" s="76" customFormat="1" ht="13.5" customHeight="1">
      <c r="A92" s="77"/>
      <c r="B92" s="77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136"/>
      <c r="Q92" s="141"/>
    </row>
    <row r="93" spans="1:17" s="76" customFormat="1" ht="13.5" customHeight="1">
      <c r="A93" s="77"/>
      <c r="B93" s="77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136"/>
      <c r="Q93" s="141"/>
    </row>
    <row r="94" spans="1:17" s="76" customFormat="1" ht="13.5" customHeight="1">
      <c r="A94" s="77"/>
      <c r="B94" s="77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136"/>
      <c r="Q94" s="141"/>
    </row>
    <row r="95" spans="1:17" s="76" customFormat="1" ht="13.5" customHeight="1" thickBot="1">
      <c r="A95" s="77"/>
      <c r="B95" s="77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136"/>
      <c r="Q95" s="141"/>
    </row>
    <row r="96" spans="1:17" ht="26.25" customHeight="1" thickBot="1">
      <c r="A96" s="90"/>
      <c r="B96" s="177"/>
      <c r="C96" s="178"/>
      <c r="D96" s="91" t="s">
        <v>0</v>
      </c>
      <c r="E96" s="91" t="s">
        <v>1</v>
      </c>
      <c r="F96" s="91" t="s">
        <v>2</v>
      </c>
      <c r="G96" s="91" t="s">
        <v>3</v>
      </c>
      <c r="H96" s="91" t="s">
        <v>4</v>
      </c>
      <c r="I96" s="91" t="s">
        <v>5</v>
      </c>
      <c r="J96" s="91" t="s">
        <v>6</v>
      </c>
      <c r="K96" s="91" t="s">
        <v>7</v>
      </c>
      <c r="L96" s="91" t="s">
        <v>8</v>
      </c>
      <c r="M96" s="91" t="s">
        <v>9</v>
      </c>
      <c r="N96" s="91" t="s">
        <v>10</v>
      </c>
      <c r="O96" s="91" t="s">
        <v>11</v>
      </c>
      <c r="P96" s="91" t="s">
        <v>12</v>
      </c>
      <c r="Q96" s="92" t="s">
        <v>13</v>
      </c>
    </row>
    <row r="97" spans="1:17" ht="13.5" customHeight="1">
      <c r="A97" s="114"/>
      <c r="B97" s="173" t="s">
        <v>125</v>
      </c>
      <c r="C97" s="174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25"/>
      <c r="Q97" s="126"/>
    </row>
    <row r="98" spans="1:17" ht="13.5" customHeight="1">
      <c r="A98" s="93"/>
      <c r="B98" s="94" t="s">
        <v>41</v>
      </c>
      <c r="C98" s="95" t="s">
        <v>16</v>
      </c>
      <c r="D98" s="71">
        <v>50</v>
      </c>
      <c r="E98" s="71">
        <f>D104</f>
        <v>57</v>
      </c>
      <c r="F98" s="71">
        <f>E104</f>
        <v>65</v>
      </c>
      <c r="G98" s="71">
        <f>F104</f>
        <v>70</v>
      </c>
      <c r="H98" s="71"/>
      <c r="I98" s="71"/>
      <c r="J98" s="71"/>
      <c r="K98" s="71"/>
      <c r="L98" s="71"/>
      <c r="M98" s="71"/>
      <c r="N98" s="71"/>
      <c r="O98" s="71"/>
      <c r="P98" s="71">
        <f t="shared" ref="P98:P104" si="20">SUM(D98:O98)</f>
        <v>242</v>
      </c>
      <c r="Q98" s="121">
        <f t="shared" ref="Q98:Q104" si="21">P98/12</f>
        <v>20.166666666666668</v>
      </c>
    </row>
    <row r="99" spans="1:17" ht="13.5" customHeight="1">
      <c r="A99" s="93"/>
      <c r="B99" s="94" t="s">
        <v>42</v>
      </c>
      <c r="C99" s="94" t="s">
        <v>18</v>
      </c>
      <c r="D99" s="72">
        <v>11</v>
      </c>
      <c r="E99" s="72">
        <v>14</v>
      </c>
      <c r="F99" s="72">
        <v>14</v>
      </c>
      <c r="G99" s="72">
        <v>14</v>
      </c>
      <c r="H99" s="72"/>
      <c r="I99" s="72"/>
      <c r="J99" s="72"/>
      <c r="K99" s="72"/>
      <c r="L99" s="72"/>
      <c r="M99" s="72"/>
      <c r="N99" s="72"/>
      <c r="O99" s="72"/>
      <c r="P99" s="71">
        <f t="shared" si="20"/>
        <v>53</v>
      </c>
      <c r="Q99" s="121">
        <f t="shared" si="21"/>
        <v>4.416666666666667</v>
      </c>
    </row>
    <row r="100" spans="1:17" ht="13.5" customHeight="1">
      <c r="A100" s="93"/>
      <c r="B100" s="94" t="s">
        <v>43</v>
      </c>
      <c r="C100" s="95" t="s">
        <v>20</v>
      </c>
      <c r="D100" s="71">
        <f t="shared" ref="D100:G100" si="22">D98+D99</f>
        <v>61</v>
      </c>
      <c r="E100" s="71">
        <f t="shared" si="22"/>
        <v>71</v>
      </c>
      <c r="F100" s="71">
        <f t="shared" si="22"/>
        <v>79</v>
      </c>
      <c r="G100" s="71">
        <f t="shared" si="22"/>
        <v>84</v>
      </c>
      <c r="H100" s="71"/>
      <c r="I100" s="71"/>
      <c r="J100" s="71"/>
      <c r="K100" s="71"/>
      <c r="L100" s="71"/>
      <c r="M100" s="71"/>
      <c r="N100" s="71"/>
      <c r="O100" s="71"/>
      <c r="P100" s="71">
        <f t="shared" si="20"/>
        <v>295</v>
      </c>
      <c r="Q100" s="121">
        <f t="shared" si="21"/>
        <v>24.583333333333332</v>
      </c>
    </row>
    <row r="101" spans="1:17" ht="13.5" customHeight="1">
      <c r="A101" s="93"/>
      <c r="B101" s="94" t="s">
        <v>44</v>
      </c>
      <c r="C101" s="94" t="s">
        <v>22</v>
      </c>
      <c r="D101" s="72">
        <v>4</v>
      </c>
      <c r="E101" s="72">
        <v>6</v>
      </c>
      <c r="F101" s="72">
        <v>9</v>
      </c>
      <c r="G101" s="72">
        <v>4</v>
      </c>
      <c r="H101" s="72"/>
      <c r="I101" s="72"/>
      <c r="J101" s="72"/>
      <c r="K101" s="72"/>
      <c r="L101" s="72"/>
      <c r="M101" s="72"/>
      <c r="N101" s="72"/>
      <c r="O101" s="72"/>
      <c r="P101" s="71">
        <f t="shared" si="20"/>
        <v>23</v>
      </c>
      <c r="Q101" s="121">
        <f t="shared" si="21"/>
        <v>1.9166666666666667</v>
      </c>
    </row>
    <row r="102" spans="1:17" ht="13.5" customHeight="1">
      <c r="A102" s="93"/>
      <c r="B102" s="94"/>
      <c r="C102" s="115" t="s">
        <v>103</v>
      </c>
      <c r="D102" s="73">
        <v>2</v>
      </c>
      <c r="E102" s="73">
        <v>3</v>
      </c>
      <c r="F102" s="73">
        <v>3</v>
      </c>
      <c r="G102" s="73">
        <v>4</v>
      </c>
      <c r="H102" s="73"/>
      <c r="I102" s="73"/>
      <c r="J102" s="73"/>
      <c r="K102" s="73"/>
      <c r="L102" s="73"/>
      <c r="M102" s="73"/>
      <c r="N102" s="73"/>
      <c r="O102" s="73"/>
      <c r="P102" s="71">
        <f t="shared" si="20"/>
        <v>12</v>
      </c>
      <c r="Q102" s="121">
        <f t="shared" si="21"/>
        <v>1</v>
      </c>
    </row>
    <row r="103" spans="1:17" ht="13.5" customHeight="1">
      <c r="A103" s="93"/>
      <c r="B103" s="94"/>
      <c r="C103" s="73" t="s">
        <v>45</v>
      </c>
      <c r="D103" s="73">
        <v>2</v>
      </c>
      <c r="E103" s="73">
        <v>3</v>
      </c>
      <c r="F103" s="73">
        <v>6</v>
      </c>
      <c r="G103" s="73">
        <v>0</v>
      </c>
      <c r="H103" s="73"/>
      <c r="I103" s="73"/>
      <c r="J103" s="73"/>
      <c r="K103" s="73"/>
      <c r="L103" s="73"/>
      <c r="M103" s="73"/>
      <c r="N103" s="73"/>
      <c r="O103" s="73"/>
      <c r="P103" s="71">
        <f t="shared" si="20"/>
        <v>11</v>
      </c>
      <c r="Q103" s="121">
        <f t="shared" si="21"/>
        <v>0.91666666666666663</v>
      </c>
    </row>
    <row r="104" spans="1:17" ht="13.5" customHeight="1">
      <c r="A104" s="94"/>
      <c r="B104" s="94" t="s">
        <v>47</v>
      </c>
      <c r="C104" s="95" t="s">
        <v>105</v>
      </c>
      <c r="D104" s="71">
        <f t="shared" ref="D104:G104" si="23">D100-D101</f>
        <v>57</v>
      </c>
      <c r="E104" s="71">
        <f t="shared" si="23"/>
        <v>65</v>
      </c>
      <c r="F104" s="71">
        <f t="shared" si="23"/>
        <v>70</v>
      </c>
      <c r="G104" s="71">
        <f t="shared" si="23"/>
        <v>80</v>
      </c>
      <c r="H104" s="71"/>
      <c r="I104" s="71"/>
      <c r="J104" s="71"/>
      <c r="K104" s="71"/>
      <c r="L104" s="71"/>
      <c r="M104" s="71"/>
      <c r="N104" s="71"/>
      <c r="O104" s="71"/>
      <c r="P104" s="71">
        <f t="shared" si="20"/>
        <v>272</v>
      </c>
      <c r="Q104" s="130">
        <f t="shared" si="21"/>
        <v>22.666666666666668</v>
      </c>
    </row>
    <row r="105" spans="1:17" ht="13.5" customHeight="1">
      <c r="A105" s="114"/>
      <c r="B105" s="165" t="s">
        <v>127</v>
      </c>
      <c r="C105" s="166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25"/>
      <c r="Q105" s="126"/>
    </row>
    <row r="106" spans="1:17" ht="13.5" customHeight="1">
      <c r="A106" s="93"/>
      <c r="B106" s="94" t="s">
        <v>48</v>
      </c>
      <c r="C106" s="95" t="s">
        <v>16</v>
      </c>
      <c r="D106" s="71">
        <v>31</v>
      </c>
      <c r="E106" s="71">
        <f>D112</f>
        <v>29</v>
      </c>
      <c r="F106" s="71">
        <f>E112</f>
        <v>27</v>
      </c>
      <c r="G106" s="71">
        <f>F112</f>
        <v>25</v>
      </c>
      <c r="H106" s="71"/>
      <c r="I106" s="71"/>
      <c r="J106" s="71"/>
      <c r="K106" s="71"/>
      <c r="L106" s="71"/>
      <c r="M106" s="71"/>
      <c r="N106" s="71"/>
      <c r="O106" s="71"/>
      <c r="P106" s="71">
        <f t="shared" ref="P106:P111" si="24">SUM(D106:O106)</f>
        <v>112</v>
      </c>
      <c r="Q106" s="121">
        <f t="shared" ref="Q106:Q111" si="25">P106/12</f>
        <v>9.3333333333333339</v>
      </c>
    </row>
    <row r="107" spans="1:17" ht="13.5" customHeight="1">
      <c r="A107" s="93"/>
      <c r="B107" s="94" t="s">
        <v>49</v>
      </c>
      <c r="C107" s="94" t="s">
        <v>18</v>
      </c>
      <c r="D107" s="72">
        <v>0</v>
      </c>
      <c r="E107" s="72">
        <v>1</v>
      </c>
      <c r="F107" s="72">
        <v>1</v>
      </c>
      <c r="G107" s="72">
        <v>8</v>
      </c>
      <c r="H107" s="72"/>
      <c r="I107" s="72"/>
      <c r="J107" s="72"/>
      <c r="K107" s="72"/>
      <c r="L107" s="72"/>
      <c r="M107" s="72"/>
      <c r="N107" s="72"/>
      <c r="O107" s="72"/>
      <c r="P107" s="71">
        <f t="shared" si="24"/>
        <v>10</v>
      </c>
      <c r="Q107" s="121">
        <f t="shared" si="25"/>
        <v>0.83333333333333337</v>
      </c>
    </row>
    <row r="108" spans="1:17" ht="13.5" customHeight="1">
      <c r="A108" s="93"/>
      <c r="B108" s="94" t="s">
        <v>50</v>
      </c>
      <c r="C108" s="95" t="s">
        <v>20</v>
      </c>
      <c r="D108" s="71">
        <f t="shared" ref="D108:G108" si="26">D106+D107</f>
        <v>31</v>
      </c>
      <c r="E108" s="71">
        <f t="shared" si="26"/>
        <v>30</v>
      </c>
      <c r="F108" s="71">
        <f t="shared" si="26"/>
        <v>28</v>
      </c>
      <c r="G108" s="71">
        <f t="shared" si="26"/>
        <v>33</v>
      </c>
      <c r="H108" s="71"/>
      <c r="I108" s="131"/>
      <c r="J108" s="71"/>
      <c r="K108" s="71"/>
      <c r="L108" s="71"/>
      <c r="M108" s="71"/>
      <c r="N108" s="71"/>
      <c r="O108" s="71"/>
      <c r="P108" s="71">
        <f t="shared" si="24"/>
        <v>122</v>
      </c>
      <c r="Q108" s="121">
        <f t="shared" si="25"/>
        <v>10.166666666666666</v>
      </c>
    </row>
    <row r="109" spans="1:17" ht="13.5" customHeight="1">
      <c r="A109" s="93"/>
      <c r="B109" s="94" t="s">
        <v>51</v>
      </c>
      <c r="C109" s="94" t="s">
        <v>22</v>
      </c>
      <c r="D109" s="72">
        <v>2</v>
      </c>
      <c r="E109" s="72">
        <v>3</v>
      </c>
      <c r="F109" s="72">
        <v>3</v>
      </c>
      <c r="G109" s="72">
        <v>1</v>
      </c>
      <c r="H109" s="72"/>
      <c r="I109" s="72"/>
      <c r="J109" s="72"/>
      <c r="K109" s="72"/>
      <c r="L109" s="72"/>
      <c r="M109" s="72"/>
      <c r="N109" s="72"/>
      <c r="O109" s="72"/>
      <c r="P109" s="71">
        <f t="shared" si="24"/>
        <v>9</v>
      </c>
      <c r="Q109" s="121">
        <f t="shared" si="25"/>
        <v>0.75</v>
      </c>
    </row>
    <row r="110" spans="1:17" ht="13.5" customHeight="1">
      <c r="A110" s="93"/>
      <c r="B110" s="94"/>
      <c r="C110" s="73" t="s">
        <v>52</v>
      </c>
      <c r="D110" s="73">
        <v>1</v>
      </c>
      <c r="E110" s="73">
        <v>1</v>
      </c>
      <c r="F110" s="73">
        <v>2</v>
      </c>
      <c r="G110" s="73">
        <v>0</v>
      </c>
      <c r="H110" s="73"/>
      <c r="I110" s="73"/>
      <c r="J110" s="73"/>
      <c r="K110" s="73"/>
      <c r="L110" s="73"/>
      <c r="M110" s="73"/>
      <c r="N110" s="73"/>
      <c r="O110" s="73"/>
      <c r="P110" s="71">
        <f t="shared" si="24"/>
        <v>4</v>
      </c>
      <c r="Q110" s="121">
        <f t="shared" si="25"/>
        <v>0.33333333333333331</v>
      </c>
    </row>
    <row r="111" spans="1:17" ht="13.5" customHeight="1">
      <c r="A111" s="93"/>
      <c r="B111" s="94"/>
      <c r="C111" s="73" t="s">
        <v>45</v>
      </c>
      <c r="D111" s="73">
        <v>1</v>
      </c>
      <c r="E111" s="73">
        <v>2</v>
      </c>
      <c r="F111" s="73">
        <v>1</v>
      </c>
      <c r="G111" s="73">
        <v>1</v>
      </c>
      <c r="H111" s="73"/>
      <c r="I111" s="73"/>
      <c r="J111" s="73"/>
      <c r="K111" s="73"/>
      <c r="L111" s="73"/>
      <c r="M111" s="73"/>
      <c r="N111" s="73"/>
      <c r="O111" s="73"/>
      <c r="P111" s="71">
        <f t="shared" si="24"/>
        <v>5</v>
      </c>
      <c r="Q111" s="121">
        <f t="shared" si="25"/>
        <v>0.41666666666666669</v>
      </c>
    </row>
    <row r="112" spans="1:17" ht="14.25" customHeight="1">
      <c r="A112" s="93"/>
      <c r="B112" s="94" t="s">
        <v>53</v>
      </c>
      <c r="C112" s="95" t="s">
        <v>105</v>
      </c>
      <c r="D112" s="71">
        <f>D108-D109</f>
        <v>29</v>
      </c>
      <c r="E112" s="71">
        <f>E108-E109</f>
        <v>27</v>
      </c>
      <c r="F112" s="71">
        <f>F108-F109</f>
        <v>25</v>
      </c>
      <c r="G112" s="71">
        <f>G108-G109</f>
        <v>32</v>
      </c>
      <c r="H112" s="71"/>
      <c r="I112" s="71"/>
      <c r="J112" s="71"/>
      <c r="K112" s="73"/>
      <c r="L112" s="73"/>
      <c r="M112" s="73"/>
      <c r="N112" s="73"/>
      <c r="O112" s="73"/>
      <c r="P112" s="71"/>
      <c r="Q112" s="121"/>
    </row>
    <row r="113" spans="1:17" ht="14.25" customHeight="1">
      <c r="A113" s="93"/>
      <c r="B113" s="171" t="s">
        <v>112</v>
      </c>
      <c r="C113" s="172"/>
      <c r="D113" s="72">
        <v>0</v>
      </c>
      <c r="E113" s="72">
        <v>0</v>
      </c>
      <c r="F113" s="72">
        <v>0</v>
      </c>
      <c r="G113" s="72">
        <v>0</v>
      </c>
      <c r="H113" s="72"/>
      <c r="I113" s="72"/>
      <c r="J113" s="72"/>
      <c r="K113" s="72"/>
      <c r="L113" s="72"/>
      <c r="M113" s="72"/>
      <c r="N113" s="72"/>
      <c r="O113" s="72"/>
      <c r="P113" s="71">
        <f>SUM(D113:O113)</f>
        <v>0</v>
      </c>
      <c r="Q113" s="120">
        <f>AVERAGE(D113:O113)</f>
        <v>0</v>
      </c>
    </row>
    <row r="114" spans="1:17" ht="14.25" customHeight="1">
      <c r="A114" s="93"/>
      <c r="B114" s="169" t="s">
        <v>113</v>
      </c>
      <c r="C114" s="170"/>
      <c r="D114" s="72">
        <v>8</v>
      </c>
      <c r="E114" s="72">
        <v>3</v>
      </c>
      <c r="F114" s="72">
        <v>18</v>
      </c>
      <c r="G114" s="72">
        <v>11</v>
      </c>
      <c r="H114" s="72"/>
      <c r="I114" s="72"/>
      <c r="J114" s="72"/>
      <c r="K114" s="72"/>
      <c r="L114" s="72"/>
      <c r="M114" s="72"/>
      <c r="N114" s="72"/>
      <c r="O114" s="72"/>
      <c r="P114" s="71">
        <f>SUM(D114:O114)</f>
        <v>40</v>
      </c>
      <c r="Q114" s="120">
        <f>AVERAGE(D114:O114)</f>
        <v>10</v>
      </c>
    </row>
    <row r="115" spans="1:17" ht="14.25" customHeight="1">
      <c r="A115" s="93"/>
      <c r="B115" s="163" t="s">
        <v>114</v>
      </c>
      <c r="C115" s="164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1"/>
      <c r="Q115" s="120"/>
    </row>
    <row r="116" spans="1:17" ht="14.25" customHeight="1">
      <c r="A116" s="93"/>
      <c r="B116" s="94" t="s">
        <v>76</v>
      </c>
      <c r="C116" s="97" t="s">
        <v>33</v>
      </c>
      <c r="D116" s="72">
        <v>16</v>
      </c>
      <c r="E116" s="72">
        <v>17</v>
      </c>
      <c r="F116" s="72">
        <v>19</v>
      </c>
      <c r="G116" s="72">
        <v>12</v>
      </c>
      <c r="H116" s="72"/>
      <c r="I116" s="72"/>
      <c r="J116" s="72"/>
      <c r="K116" s="72"/>
      <c r="L116" s="72"/>
      <c r="M116" s="72"/>
      <c r="N116" s="72"/>
      <c r="O116" s="72"/>
      <c r="P116" s="71">
        <f>SUM(D116:O116)</f>
        <v>64</v>
      </c>
      <c r="Q116" s="120">
        <f>AVERAGE(D116:O116)</f>
        <v>16</v>
      </c>
    </row>
    <row r="117" spans="1:17" ht="14.25" customHeight="1" thickBot="1">
      <c r="A117" s="98"/>
      <c r="B117" s="99" t="s">
        <v>77</v>
      </c>
      <c r="C117" s="100" t="s">
        <v>35</v>
      </c>
      <c r="D117" s="75">
        <v>38</v>
      </c>
      <c r="E117" s="75">
        <v>28</v>
      </c>
      <c r="F117" s="75">
        <v>64</v>
      </c>
      <c r="G117" s="75">
        <v>25</v>
      </c>
      <c r="H117" s="75"/>
      <c r="I117" s="75"/>
      <c r="J117" s="75"/>
      <c r="K117" s="75"/>
      <c r="L117" s="75"/>
      <c r="M117" s="75"/>
      <c r="N117" s="75"/>
      <c r="O117" s="75"/>
      <c r="P117" s="113">
        <f>SUM(D117:O117)</f>
        <v>155</v>
      </c>
      <c r="Q117" s="129">
        <f>AVERAGE(D117:O117)</f>
        <v>38.75</v>
      </c>
    </row>
    <row r="118" spans="1:17" ht="14.25" customHeight="1">
      <c r="A118" s="93"/>
      <c r="B118" s="165" t="s">
        <v>126</v>
      </c>
      <c r="C118" s="166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1"/>
      <c r="Q118" s="120"/>
    </row>
    <row r="119" spans="1:17" ht="14.25" customHeight="1">
      <c r="A119" s="93"/>
      <c r="B119" s="94" t="s">
        <v>54</v>
      </c>
      <c r="C119" s="95" t="s">
        <v>16</v>
      </c>
      <c r="D119" s="71">
        <v>78</v>
      </c>
      <c r="E119" s="71">
        <f>D126</f>
        <v>69</v>
      </c>
      <c r="F119" s="71">
        <f>E126</f>
        <v>64</v>
      </c>
      <c r="G119" s="71">
        <f t="shared" ref="G119" si="27">F126</f>
        <v>60</v>
      </c>
      <c r="H119" s="71"/>
      <c r="I119" s="71"/>
      <c r="J119" s="71"/>
      <c r="K119" s="71"/>
      <c r="L119" s="71"/>
      <c r="M119" s="71"/>
      <c r="N119" s="71"/>
      <c r="O119" s="71"/>
      <c r="P119" s="71">
        <f t="shared" ref="P119:P125" si="28">SUM(D119:O119)</f>
        <v>271</v>
      </c>
      <c r="Q119" s="121">
        <f t="shared" ref="Q119:Q126" si="29">P119/12</f>
        <v>22.583333333333332</v>
      </c>
    </row>
    <row r="120" spans="1:17" ht="14.25" customHeight="1">
      <c r="A120" s="93"/>
      <c r="B120" s="94" t="s">
        <v>55</v>
      </c>
      <c r="C120" s="94" t="s">
        <v>18</v>
      </c>
      <c r="D120" s="72">
        <v>6</v>
      </c>
      <c r="E120" s="72">
        <v>2</v>
      </c>
      <c r="F120" s="72">
        <v>1</v>
      </c>
      <c r="G120" s="72">
        <v>5</v>
      </c>
      <c r="H120" s="72"/>
      <c r="I120" s="72"/>
      <c r="J120" s="72"/>
      <c r="K120" s="72"/>
      <c r="L120" s="72"/>
      <c r="M120" s="72"/>
      <c r="N120" s="72"/>
      <c r="O120" s="72"/>
      <c r="P120" s="71">
        <f t="shared" si="28"/>
        <v>14</v>
      </c>
      <c r="Q120" s="121">
        <f t="shared" si="29"/>
        <v>1.1666666666666667</v>
      </c>
    </row>
    <row r="121" spans="1:17" ht="14.25" customHeight="1">
      <c r="A121" s="93"/>
      <c r="B121" s="94" t="s">
        <v>56</v>
      </c>
      <c r="C121" s="95" t="s">
        <v>20</v>
      </c>
      <c r="D121" s="71">
        <f t="shared" ref="D121:G121" si="30">D119+D120</f>
        <v>84</v>
      </c>
      <c r="E121" s="71">
        <f t="shared" si="30"/>
        <v>71</v>
      </c>
      <c r="F121" s="71">
        <f t="shared" si="30"/>
        <v>65</v>
      </c>
      <c r="G121" s="71">
        <f t="shared" si="30"/>
        <v>65</v>
      </c>
      <c r="H121" s="71"/>
      <c r="I121" s="71"/>
      <c r="J121" s="71"/>
      <c r="K121" s="71"/>
      <c r="L121" s="71"/>
      <c r="M121" s="71"/>
      <c r="N121" s="71"/>
      <c r="O121" s="71"/>
      <c r="P121" s="71">
        <f t="shared" si="28"/>
        <v>285</v>
      </c>
      <c r="Q121" s="121">
        <f t="shared" si="29"/>
        <v>23.75</v>
      </c>
    </row>
    <row r="122" spans="1:17" ht="14.25" customHeight="1">
      <c r="A122" s="93"/>
      <c r="B122" s="94" t="s">
        <v>57</v>
      </c>
      <c r="C122" s="94" t="s">
        <v>22</v>
      </c>
      <c r="D122" s="72">
        <v>15</v>
      </c>
      <c r="E122" s="72">
        <v>7</v>
      </c>
      <c r="F122" s="72">
        <v>5</v>
      </c>
      <c r="G122" s="72">
        <v>2</v>
      </c>
      <c r="H122" s="72"/>
      <c r="I122" s="72"/>
      <c r="J122" s="72"/>
      <c r="K122" s="72"/>
      <c r="L122" s="72"/>
      <c r="M122" s="72"/>
      <c r="N122" s="72"/>
      <c r="O122" s="72"/>
      <c r="P122" s="71">
        <f t="shared" si="28"/>
        <v>29</v>
      </c>
      <c r="Q122" s="121">
        <f t="shared" si="29"/>
        <v>2.4166666666666665</v>
      </c>
    </row>
    <row r="123" spans="1:17" ht="14.25" customHeight="1">
      <c r="A123" s="93"/>
      <c r="B123" s="94"/>
      <c r="C123" s="73" t="s">
        <v>45</v>
      </c>
      <c r="D123" s="73">
        <v>5</v>
      </c>
      <c r="E123" s="73">
        <v>6</v>
      </c>
      <c r="F123" s="73">
        <v>2</v>
      </c>
      <c r="G123" s="73">
        <v>1</v>
      </c>
      <c r="H123" s="73"/>
      <c r="I123" s="73"/>
      <c r="J123" s="73"/>
      <c r="K123" s="73"/>
      <c r="L123" s="73"/>
      <c r="M123" s="73"/>
      <c r="N123" s="73"/>
      <c r="O123" s="72"/>
      <c r="P123" s="71">
        <f t="shared" si="28"/>
        <v>14</v>
      </c>
      <c r="Q123" s="121">
        <f t="shared" si="29"/>
        <v>1.1666666666666667</v>
      </c>
    </row>
    <row r="124" spans="1:17" ht="14.25" customHeight="1">
      <c r="A124" s="93"/>
      <c r="B124" s="94"/>
      <c r="C124" s="73" t="s">
        <v>133</v>
      </c>
      <c r="D124" s="73">
        <v>6</v>
      </c>
      <c r="E124" s="73">
        <v>0</v>
      </c>
      <c r="F124" s="73">
        <v>1</v>
      </c>
      <c r="G124" s="73">
        <v>1</v>
      </c>
      <c r="H124" s="73"/>
      <c r="I124" s="73"/>
      <c r="J124" s="73"/>
      <c r="K124" s="73"/>
      <c r="L124" s="73"/>
      <c r="M124" s="73"/>
      <c r="N124" s="73"/>
      <c r="O124" s="72"/>
      <c r="P124" s="71">
        <f t="shared" si="28"/>
        <v>8</v>
      </c>
      <c r="Q124" s="121">
        <f t="shared" si="29"/>
        <v>0.66666666666666663</v>
      </c>
    </row>
    <row r="125" spans="1:17" ht="14.25" customHeight="1">
      <c r="A125" s="93"/>
      <c r="B125" s="94"/>
      <c r="C125" s="73" t="s">
        <v>46</v>
      </c>
      <c r="D125" s="73">
        <v>4</v>
      </c>
      <c r="E125" s="73">
        <v>1</v>
      </c>
      <c r="F125" s="73">
        <v>2</v>
      </c>
      <c r="G125" s="73">
        <v>0</v>
      </c>
      <c r="H125" s="73"/>
      <c r="I125" s="73"/>
      <c r="J125" s="73"/>
      <c r="K125" s="73"/>
      <c r="L125" s="73"/>
      <c r="M125" s="73"/>
      <c r="N125" s="73"/>
      <c r="O125" s="72"/>
      <c r="P125" s="71">
        <f t="shared" si="28"/>
        <v>7</v>
      </c>
      <c r="Q125" s="121">
        <f t="shared" si="29"/>
        <v>0.58333333333333337</v>
      </c>
    </row>
    <row r="126" spans="1:17" ht="14.25" customHeight="1" thickBot="1">
      <c r="A126" s="98"/>
      <c r="B126" s="99" t="s">
        <v>58</v>
      </c>
      <c r="C126" s="112" t="s">
        <v>105</v>
      </c>
      <c r="D126" s="113">
        <f t="shared" ref="D126:G126" si="31">D121-D122</f>
        <v>69</v>
      </c>
      <c r="E126" s="113">
        <f t="shared" si="31"/>
        <v>64</v>
      </c>
      <c r="F126" s="113">
        <f t="shared" si="31"/>
        <v>60</v>
      </c>
      <c r="G126" s="113">
        <f t="shared" si="31"/>
        <v>63</v>
      </c>
      <c r="H126" s="113"/>
      <c r="I126" s="113"/>
      <c r="J126" s="113"/>
      <c r="K126" s="113"/>
      <c r="L126" s="113"/>
      <c r="M126" s="113"/>
      <c r="N126" s="113"/>
      <c r="O126" s="113"/>
      <c r="P126" s="113">
        <f>SUM(D126:O126)</f>
        <v>256</v>
      </c>
      <c r="Q126" s="122">
        <f t="shared" si="29"/>
        <v>21.333333333333332</v>
      </c>
    </row>
    <row r="127" spans="1:17" ht="14.25" customHeight="1">
      <c r="A127" s="93"/>
      <c r="B127" s="171" t="s">
        <v>112</v>
      </c>
      <c r="C127" s="172"/>
      <c r="D127" s="72">
        <v>2</v>
      </c>
      <c r="E127" s="72">
        <v>3</v>
      </c>
      <c r="F127" s="72">
        <v>1</v>
      </c>
      <c r="G127" s="72">
        <v>1</v>
      </c>
      <c r="H127" s="72"/>
      <c r="I127" s="72"/>
      <c r="J127" s="72"/>
      <c r="K127" s="72"/>
      <c r="L127" s="72"/>
      <c r="M127" s="72"/>
      <c r="N127" s="72"/>
      <c r="O127" s="72"/>
      <c r="P127" s="71">
        <f>SUM(D127:O127)</f>
        <v>7</v>
      </c>
      <c r="Q127" s="120">
        <f>AVERAGE(D127:O127)</f>
        <v>1.75</v>
      </c>
    </row>
    <row r="128" spans="1:17" ht="14.25" customHeight="1">
      <c r="A128" s="93"/>
      <c r="B128" s="169" t="s">
        <v>113</v>
      </c>
      <c r="C128" s="170"/>
      <c r="D128" s="72">
        <v>17</v>
      </c>
      <c r="E128" s="72">
        <v>15</v>
      </c>
      <c r="F128" s="72">
        <v>13</v>
      </c>
      <c r="G128" s="72">
        <v>11</v>
      </c>
      <c r="H128" s="72"/>
      <c r="I128" s="72"/>
      <c r="J128" s="72"/>
      <c r="K128" s="72"/>
      <c r="L128" s="72"/>
      <c r="M128" s="72"/>
      <c r="N128" s="72"/>
      <c r="O128" s="72"/>
      <c r="P128" s="71">
        <f>SUM(D128:O128)</f>
        <v>56</v>
      </c>
      <c r="Q128" s="120">
        <f>AVERAGE(D128:O128)</f>
        <v>14</v>
      </c>
    </row>
    <row r="129" spans="1:17" ht="14.25" customHeight="1">
      <c r="A129" s="93"/>
      <c r="B129" s="163" t="s">
        <v>114</v>
      </c>
      <c r="C129" s="164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1"/>
      <c r="Q129" s="120"/>
    </row>
    <row r="130" spans="1:17" ht="14.25" customHeight="1">
      <c r="A130" s="93"/>
      <c r="B130" s="94" t="s">
        <v>76</v>
      </c>
      <c r="C130" s="97" t="s">
        <v>33</v>
      </c>
      <c r="D130" s="72">
        <v>37</v>
      </c>
      <c r="E130" s="72">
        <v>84</v>
      </c>
      <c r="F130" s="72">
        <v>17</v>
      </c>
      <c r="G130" s="72">
        <v>19</v>
      </c>
      <c r="H130" s="72"/>
      <c r="I130" s="72"/>
      <c r="J130" s="72"/>
      <c r="K130" s="72"/>
      <c r="L130" s="72"/>
      <c r="M130" s="72"/>
      <c r="N130" s="72"/>
      <c r="O130" s="72"/>
      <c r="P130" s="71">
        <f>SUM(D130:O130)</f>
        <v>157</v>
      </c>
      <c r="Q130" s="120">
        <f>AVERAGE(D130:O130)</f>
        <v>39.25</v>
      </c>
    </row>
    <row r="131" spans="1:17" ht="14.25" customHeight="1" thickBot="1">
      <c r="A131" s="93"/>
      <c r="B131" s="94" t="s">
        <v>77</v>
      </c>
      <c r="C131" s="97" t="s">
        <v>35</v>
      </c>
      <c r="D131" s="72">
        <v>43</v>
      </c>
      <c r="E131" s="72">
        <v>19</v>
      </c>
      <c r="F131" s="72">
        <v>16</v>
      </c>
      <c r="G131" s="72">
        <v>11</v>
      </c>
      <c r="H131" s="72"/>
      <c r="I131" s="72"/>
      <c r="J131" s="72"/>
      <c r="K131" s="72"/>
      <c r="L131" s="72"/>
      <c r="M131" s="72"/>
      <c r="N131" s="72"/>
      <c r="O131" s="72"/>
      <c r="P131" s="71">
        <f>SUM(D131:O131)</f>
        <v>89</v>
      </c>
      <c r="Q131" s="120">
        <f>AVERAGE(D131:O131)</f>
        <v>22.25</v>
      </c>
    </row>
    <row r="132" spans="1:17" ht="26.25" customHeight="1" thickBot="1">
      <c r="A132" s="90"/>
      <c r="B132" s="177"/>
      <c r="C132" s="178"/>
      <c r="D132" s="91" t="s">
        <v>0</v>
      </c>
      <c r="E132" s="91" t="s">
        <v>1</v>
      </c>
      <c r="F132" s="91" t="s">
        <v>2</v>
      </c>
      <c r="G132" s="91" t="s">
        <v>3</v>
      </c>
      <c r="H132" s="91" t="s">
        <v>4</v>
      </c>
      <c r="I132" s="91" t="s">
        <v>5</v>
      </c>
      <c r="J132" s="91" t="s">
        <v>6</v>
      </c>
      <c r="K132" s="91" t="s">
        <v>7</v>
      </c>
      <c r="L132" s="91" t="s">
        <v>8</v>
      </c>
      <c r="M132" s="91" t="s">
        <v>9</v>
      </c>
      <c r="N132" s="91" t="s">
        <v>10</v>
      </c>
      <c r="O132" s="91" t="s">
        <v>11</v>
      </c>
      <c r="P132" s="91" t="s">
        <v>12</v>
      </c>
      <c r="Q132" s="92" t="s">
        <v>13</v>
      </c>
    </row>
    <row r="133" spans="1:17" ht="14.25" customHeight="1">
      <c r="A133" s="110">
        <v>2.4</v>
      </c>
      <c r="B133" s="173" t="s">
        <v>59</v>
      </c>
      <c r="C133" s="174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25"/>
      <c r="Q133" s="126"/>
    </row>
    <row r="134" spans="1:17" ht="14.25" customHeight="1">
      <c r="A134" s="93"/>
      <c r="B134" s="165" t="s">
        <v>110</v>
      </c>
      <c r="C134" s="166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1"/>
      <c r="Q134" s="120"/>
    </row>
    <row r="135" spans="1:17" ht="14.25" customHeight="1">
      <c r="A135" s="93"/>
      <c r="B135" s="94" t="s">
        <v>60</v>
      </c>
      <c r="C135" s="95" t="s">
        <v>16</v>
      </c>
      <c r="D135" s="71">
        <v>343</v>
      </c>
      <c r="E135" s="71">
        <f>D141</f>
        <v>343</v>
      </c>
      <c r="F135" s="71">
        <f>E141</f>
        <v>343</v>
      </c>
      <c r="G135" s="71">
        <f>F141</f>
        <v>343</v>
      </c>
      <c r="H135" s="71"/>
      <c r="I135" s="71"/>
      <c r="J135" s="71"/>
      <c r="K135" s="71"/>
      <c r="L135" s="71"/>
      <c r="M135" s="71"/>
      <c r="N135" s="71"/>
      <c r="O135" s="71"/>
      <c r="P135" s="71">
        <f t="shared" ref="P135:P143" si="32">SUM(D135:O135)</f>
        <v>1372</v>
      </c>
      <c r="Q135" s="121">
        <f>AVERAGE(D135:O135)</f>
        <v>343</v>
      </c>
    </row>
    <row r="136" spans="1:17" ht="14.25" customHeight="1">
      <c r="A136" s="93"/>
      <c r="B136" s="94" t="s">
        <v>61</v>
      </c>
      <c r="C136" s="94" t="s">
        <v>18</v>
      </c>
      <c r="D136" s="72">
        <v>1</v>
      </c>
      <c r="E136" s="72">
        <v>1</v>
      </c>
      <c r="F136" s="72">
        <v>1</v>
      </c>
      <c r="G136" s="72">
        <v>0</v>
      </c>
      <c r="H136" s="72"/>
      <c r="I136" s="72"/>
      <c r="J136" s="72"/>
      <c r="K136" s="72"/>
      <c r="L136" s="72"/>
      <c r="M136" s="72"/>
      <c r="N136" s="72"/>
      <c r="O136" s="72"/>
      <c r="P136" s="71">
        <f t="shared" si="32"/>
        <v>3</v>
      </c>
      <c r="Q136" s="120">
        <f>AVERAGE(D136:O136)</f>
        <v>0.75</v>
      </c>
    </row>
    <row r="137" spans="1:17" ht="14.25" customHeight="1">
      <c r="A137" s="93"/>
      <c r="B137" s="94" t="s">
        <v>62</v>
      </c>
      <c r="C137" s="95" t="s">
        <v>20</v>
      </c>
      <c r="D137" s="71">
        <f t="shared" ref="D137:G137" si="33">D135+D136</f>
        <v>344</v>
      </c>
      <c r="E137" s="71">
        <f t="shared" si="33"/>
        <v>344</v>
      </c>
      <c r="F137" s="71">
        <f t="shared" si="33"/>
        <v>344</v>
      </c>
      <c r="G137" s="71">
        <f t="shared" si="33"/>
        <v>343</v>
      </c>
      <c r="H137" s="71"/>
      <c r="I137" s="71"/>
      <c r="J137" s="71"/>
      <c r="K137" s="71"/>
      <c r="L137" s="71"/>
      <c r="M137" s="71"/>
      <c r="N137" s="71"/>
      <c r="O137" s="71"/>
      <c r="P137" s="71">
        <f t="shared" si="32"/>
        <v>1375</v>
      </c>
      <c r="Q137" s="127">
        <f>P138/P136</f>
        <v>1.3333333333333333</v>
      </c>
    </row>
    <row r="138" spans="1:17" ht="14.25" customHeight="1">
      <c r="A138" s="93"/>
      <c r="B138" s="94" t="s">
        <v>63</v>
      </c>
      <c r="C138" s="94" t="s">
        <v>22</v>
      </c>
      <c r="D138" s="72">
        <v>1</v>
      </c>
      <c r="E138" s="72">
        <v>1</v>
      </c>
      <c r="F138" s="72">
        <v>1</v>
      </c>
      <c r="G138" s="72">
        <v>1</v>
      </c>
      <c r="H138" s="72"/>
      <c r="I138" s="72"/>
      <c r="J138" s="72"/>
      <c r="K138" s="72"/>
      <c r="L138" s="72"/>
      <c r="M138" s="72"/>
      <c r="N138" s="72"/>
      <c r="O138" s="72"/>
      <c r="P138" s="71">
        <f t="shared" si="32"/>
        <v>4</v>
      </c>
      <c r="Q138" s="120">
        <f>AVERAGE(D138:O138)</f>
        <v>1</v>
      </c>
    </row>
    <row r="139" spans="1:17" ht="14.25" customHeight="1">
      <c r="A139" s="93"/>
      <c r="B139" s="94"/>
      <c r="C139" s="73" t="s">
        <v>29</v>
      </c>
      <c r="D139" s="73">
        <v>1</v>
      </c>
      <c r="E139" s="73">
        <v>1</v>
      </c>
      <c r="F139" s="73">
        <v>1</v>
      </c>
      <c r="G139" s="73">
        <v>1</v>
      </c>
      <c r="H139" s="73"/>
      <c r="I139" s="73"/>
      <c r="J139" s="73"/>
      <c r="K139" s="73"/>
      <c r="L139" s="73"/>
      <c r="M139" s="73"/>
      <c r="N139" s="73"/>
      <c r="O139" s="73"/>
      <c r="P139" s="71">
        <f t="shared" si="32"/>
        <v>4</v>
      </c>
      <c r="Q139" s="120">
        <f>AVERAGE(D139:O139)</f>
        <v>1</v>
      </c>
    </row>
    <row r="140" spans="1:17" ht="14.25" customHeight="1">
      <c r="A140" s="93"/>
      <c r="B140" s="94"/>
      <c r="C140" s="73" t="s">
        <v>30</v>
      </c>
      <c r="D140" s="73">
        <v>0</v>
      </c>
      <c r="E140" s="73">
        <v>0</v>
      </c>
      <c r="F140" s="73">
        <v>0</v>
      </c>
      <c r="G140" s="73">
        <v>0</v>
      </c>
      <c r="H140" s="73"/>
      <c r="I140" s="73"/>
      <c r="J140" s="73"/>
      <c r="K140" s="73"/>
      <c r="L140" s="73"/>
      <c r="M140" s="73"/>
      <c r="N140" s="73"/>
      <c r="O140" s="73"/>
      <c r="P140" s="71">
        <f t="shared" si="32"/>
        <v>0</v>
      </c>
      <c r="Q140" s="120">
        <f>AVERAGE(D140:O140)</f>
        <v>0</v>
      </c>
    </row>
    <row r="141" spans="1:17" ht="14.25" customHeight="1">
      <c r="A141" s="93"/>
      <c r="B141" s="94" t="s">
        <v>64</v>
      </c>
      <c r="C141" s="95" t="s">
        <v>105</v>
      </c>
      <c r="D141" s="71">
        <f t="shared" ref="D141:G141" si="34">D137-D138</f>
        <v>343</v>
      </c>
      <c r="E141" s="71">
        <f t="shared" si="34"/>
        <v>343</v>
      </c>
      <c r="F141" s="71">
        <f t="shared" si="34"/>
        <v>343</v>
      </c>
      <c r="G141" s="71">
        <f t="shared" si="34"/>
        <v>342</v>
      </c>
      <c r="H141" s="71"/>
      <c r="I141" s="71"/>
      <c r="J141" s="71"/>
      <c r="K141" s="71"/>
      <c r="L141" s="71"/>
      <c r="M141" s="71"/>
      <c r="N141" s="71"/>
      <c r="O141" s="71"/>
      <c r="P141" s="71">
        <f t="shared" si="32"/>
        <v>1371</v>
      </c>
      <c r="Q141" s="120">
        <f>AVERAGE(D141:P141)</f>
        <v>548.4</v>
      </c>
    </row>
    <row r="142" spans="1:17" ht="15.75" customHeight="1">
      <c r="A142" s="93"/>
      <c r="B142" s="171" t="s">
        <v>112</v>
      </c>
      <c r="C142" s="172"/>
      <c r="D142" s="72">
        <v>3</v>
      </c>
      <c r="E142" s="72">
        <v>7</v>
      </c>
      <c r="F142" s="72">
        <v>6</v>
      </c>
      <c r="G142" s="72">
        <v>7</v>
      </c>
      <c r="H142" s="72"/>
      <c r="I142" s="72"/>
      <c r="J142" s="72"/>
      <c r="K142" s="72"/>
      <c r="L142" s="72"/>
      <c r="M142" s="72"/>
      <c r="N142" s="72"/>
      <c r="O142" s="72"/>
      <c r="P142" s="71">
        <f t="shared" si="32"/>
        <v>23</v>
      </c>
      <c r="Q142" s="120">
        <f>AVERAGE(D142:O142)</f>
        <v>5.75</v>
      </c>
    </row>
    <row r="143" spans="1:17" ht="15.75" customHeight="1">
      <c r="A143" s="93"/>
      <c r="B143" s="169" t="s">
        <v>113</v>
      </c>
      <c r="C143" s="170"/>
      <c r="D143" s="72">
        <v>6</v>
      </c>
      <c r="E143" s="72">
        <v>9</v>
      </c>
      <c r="F143" s="72">
        <v>8</v>
      </c>
      <c r="G143" s="72">
        <v>6</v>
      </c>
      <c r="H143" s="72"/>
      <c r="I143" s="72"/>
      <c r="J143" s="72"/>
      <c r="K143" s="72"/>
      <c r="L143" s="72"/>
      <c r="M143" s="72"/>
      <c r="N143" s="72"/>
      <c r="O143" s="72"/>
      <c r="P143" s="71">
        <f t="shared" si="32"/>
        <v>29</v>
      </c>
      <c r="Q143" s="120">
        <f>AVERAGE(D143:O143)</f>
        <v>7.25</v>
      </c>
    </row>
    <row r="144" spans="1:17" ht="15.75" customHeight="1">
      <c r="A144" s="93"/>
      <c r="B144" s="163" t="s">
        <v>114</v>
      </c>
      <c r="C144" s="164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1"/>
      <c r="Q144" s="120"/>
    </row>
    <row r="145" spans="1:17" ht="15.75" customHeight="1">
      <c r="A145" s="93"/>
      <c r="B145" s="94" t="s">
        <v>76</v>
      </c>
      <c r="C145" s="97" t="s">
        <v>33</v>
      </c>
      <c r="D145" s="72">
        <v>28</v>
      </c>
      <c r="E145" s="72">
        <v>20</v>
      </c>
      <c r="F145" s="72">
        <v>19</v>
      </c>
      <c r="G145" s="72">
        <v>17</v>
      </c>
      <c r="H145" s="72"/>
      <c r="I145" s="72"/>
      <c r="J145" s="72"/>
      <c r="K145" s="72"/>
      <c r="L145" s="72"/>
      <c r="M145" s="72"/>
      <c r="N145" s="72"/>
      <c r="O145" s="72"/>
      <c r="P145" s="71">
        <f>SUM(D145:O145)</f>
        <v>84</v>
      </c>
      <c r="Q145" s="120">
        <f>AVERAGE(D145:O145)</f>
        <v>21</v>
      </c>
    </row>
    <row r="146" spans="1:17" ht="15.75" customHeight="1" thickBot="1">
      <c r="A146" s="98"/>
      <c r="B146" s="99" t="s">
        <v>77</v>
      </c>
      <c r="C146" s="100" t="s">
        <v>35</v>
      </c>
      <c r="D146" s="75">
        <v>11</v>
      </c>
      <c r="E146" s="75">
        <v>26</v>
      </c>
      <c r="F146" s="75">
        <v>12</v>
      </c>
      <c r="G146" s="75">
        <v>5</v>
      </c>
      <c r="H146" s="75"/>
      <c r="I146" s="75"/>
      <c r="J146" s="75"/>
      <c r="K146" s="75"/>
      <c r="L146" s="75"/>
      <c r="M146" s="75"/>
      <c r="N146" s="75"/>
      <c r="O146" s="75"/>
      <c r="P146" s="113">
        <f>SUM(D146:O146)</f>
        <v>54</v>
      </c>
      <c r="Q146" s="129">
        <f>AVERAGE(D146:O146)</f>
        <v>13.5</v>
      </c>
    </row>
    <row r="147" spans="1:17">
      <c r="A147" s="110">
        <v>2.5</v>
      </c>
      <c r="B147" s="173" t="s">
        <v>83</v>
      </c>
      <c r="C147" s="174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25"/>
      <c r="Q147" s="126"/>
    </row>
    <row r="148" spans="1:17">
      <c r="A148" s="93"/>
      <c r="B148" s="175" t="s">
        <v>189</v>
      </c>
      <c r="C148" s="176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1"/>
      <c r="Q148" s="120"/>
    </row>
    <row r="149" spans="1:17">
      <c r="A149" s="93"/>
      <c r="B149" s="94" t="s">
        <v>84</v>
      </c>
      <c r="C149" s="95" t="s">
        <v>16</v>
      </c>
      <c r="D149" s="71">
        <v>657</v>
      </c>
      <c r="E149" s="71">
        <f>D153</f>
        <v>665</v>
      </c>
      <c r="F149" s="71">
        <f>E153</f>
        <v>666</v>
      </c>
      <c r="G149" s="71">
        <f>F153</f>
        <v>673</v>
      </c>
      <c r="H149" s="71"/>
      <c r="I149" s="71"/>
      <c r="J149" s="71"/>
      <c r="K149" s="71"/>
      <c r="L149" s="71"/>
      <c r="M149" s="71"/>
      <c r="N149" s="71"/>
      <c r="O149" s="71"/>
      <c r="P149" s="71">
        <f>SUM(D149:O149)</f>
        <v>2661</v>
      </c>
      <c r="Q149" s="121">
        <f>AVERAGE(D149:O149)</f>
        <v>665.25</v>
      </c>
    </row>
    <row r="150" spans="1:17">
      <c r="A150" s="93"/>
      <c r="B150" s="94" t="s">
        <v>85</v>
      </c>
      <c r="C150" s="94" t="s">
        <v>18</v>
      </c>
      <c r="D150" s="72">
        <v>8</v>
      </c>
      <c r="E150" s="72">
        <v>3</v>
      </c>
      <c r="F150" s="72">
        <v>8</v>
      </c>
      <c r="G150" s="72">
        <v>2</v>
      </c>
      <c r="H150" s="72"/>
      <c r="I150" s="72"/>
      <c r="J150" s="72"/>
      <c r="K150" s="72"/>
      <c r="L150" s="72"/>
      <c r="M150" s="72"/>
      <c r="N150" s="72"/>
      <c r="O150" s="72"/>
      <c r="P150" s="71">
        <f>SUM(D150:O150)</f>
        <v>21</v>
      </c>
      <c r="Q150" s="120">
        <f>AVERAGE(D150:O150)</f>
        <v>5.25</v>
      </c>
    </row>
    <row r="151" spans="1:17">
      <c r="A151" s="93"/>
      <c r="B151" s="94" t="s">
        <v>86</v>
      </c>
      <c r="C151" s="95" t="s">
        <v>20</v>
      </c>
      <c r="D151" s="71">
        <f t="shared" ref="D151:G151" si="35">D149+D150</f>
        <v>665</v>
      </c>
      <c r="E151" s="71">
        <f t="shared" si="35"/>
        <v>668</v>
      </c>
      <c r="F151" s="71">
        <f t="shared" si="35"/>
        <v>674</v>
      </c>
      <c r="G151" s="71">
        <f t="shared" si="35"/>
        <v>675</v>
      </c>
      <c r="H151" s="71"/>
      <c r="I151" s="71"/>
      <c r="J151" s="71"/>
      <c r="K151" s="71"/>
      <c r="L151" s="71"/>
      <c r="M151" s="71"/>
      <c r="N151" s="71"/>
      <c r="O151" s="71"/>
      <c r="P151" s="71">
        <f>SUM(D151:O151)</f>
        <v>2682</v>
      </c>
      <c r="Q151" s="127">
        <f>P152/P150</f>
        <v>0.14285714285714285</v>
      </c>
    </row>
    <row r="152" spans="1:17">
      <c r="A152" s="93"/>
      <c r="B152" s="94" t="s">
        <v>87</v>
      </c>
      <c r="C152" s="94" t="s">
        <v>22</v>
      </c>
      <c r="D152" s="72">
        <v>0</v>
      </c>
      <c r="E152" s="72">
        <v>2</v>
      </c>
      <c r="F152" s="72">
        <v>1</v>
      </c>
      <c r="G152" s="72">
        <v>0</v>
      </c>
      <c r="H152" s="72"/>
      <c r="I152" s="72"/>
      <c r="J152" s="72"/>
      <c r="K152" s="72"/>
      <c r="L152" s="72"/>
      <c r="M152" s="72"/>
      <c r="N152" s="72"/>
      <c r="O152" s="72"/>
      <c r="P152" s="71">
        <f>SUM(D152:O152)</f>
        <v>3</v>
      </c>
      <c r="Q152" s="120">
        <f>AVERAGE(D152:O152)</f>
        <v>0.75</v>
      </c>
    </row>
    <row r="153" spans="1:17">
      <c r="A153" s="93"/>
      <c r="B153" s="94" t="s">
        <v>88</v>
      </c>
      <c r="C153" s="95" t="s">
        <v>105</v>
      </c>
      <c r="D153" s="71">
        <f t="shared" ref="D153:G153" si="36">D151-D152</f>
        <v>665</v>
      </c>
      <c r="E153" s="71">
        <f t="shared" si="36"/>
        <v>666</v>
      </c>
      <c r="F153" s="71">
        <f t="shared" si="36"/>
        <v>673</v>
      </c>
      <c r="G153" s="71">
        <f t="shared" si="36"/>
        <v>675</v>
      </c>
      <c r="H153" s="71"/>
      <c r="I153" s="71"/>
      <c r="J153" s="71"/>
      <c r="K153" s="71"/>
      <c r="L153" s="71"/>
      <c r="M153" s="71"/>
      <c r="N153" s="71"/>
      <c r="O153" s="71"/>
      <c r="P153" s="71">
        <f>SUM(D153:O153)</f>
        <v>2679</v>
      </c>
      <c r="Q153" s="120">
        <f>AVERAGE(D153:P153)</f>
        <v>1071.5999999999999</v>
      </c>
    </row>
    <row r="154" spans="1:17">
      <c r="A154" s="93"/>
      <c r="B154" s="94"/>
      <c r="C154" s="73" t="s">
        <v>29</v>
      </c>
      <c r="D154" s="73">
        <v>0</v>
      </c>
      <c r="E154" s="73">
        <v>0</v>
      </c>
      <c r="F154" s="73">
        <v>0</v>
      </c>
      <c r="G154" s="73">
        <v>0</v>
      </c>
      <c r="H154" s="73"/>
      <c r="I154" s="73"/>
      <c r="J154" s="73"/>
      <c r="K154" s="73"/>
      <c r="L154" s="73"/>
      <c r="M154" s="73"/>
      <c r="N154" s="73"/>
      <c r="O154" s="73"/>
      <c r="P154" s="132"/>
      <c r="Q154" s="120">
        <f>AVERAGE(D154:O154)</f>
        <v>0</v>
      </c>
    </row>
    <row r="155" spans="1:17">
      <c r="A155" s="93"/>
      <c r="B155" s="94"/>
      <c r="C155" s="73" t="s">
        <v>89</v>
      </c>
      <c r="D155" s="73">
        <v>0</v>
      </c>
      <c r="E155" s="73">
        <v>2</v>
      </c>
      <c r="F155" s="73">
        <v>1</v>
      </c>
      <c r="G155" s="73">
        <v>0</v>
      </c>
      <c r="H155" s="73"/>
      <c r="I155" s="73"/>
      <c r="J155" s="73"/>
      <c r="K155" s="73"/>
      <c r="L155" s="73"/>
      <c r="M155" s="73"/>
      <c r="N155" s="73"/>
      <c r="O155" s="73"/>
      <c r="P155" s="132"/>
      <c r="Q155" s="120">
        <f>AVERAGE(D155:O155)</f>
        <v>0.75</v>
      </c>
    </row>
    <row r="156" spans="1:17">
      <c r="A156" s="93"/>
      <c r="B156" s="165" t="s">
        <v>118</v>
      </c>
      <c r="C156" s="166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1"/>
      <c r="Q156" s="120"/>
    </row>
    <row r="157" spans="1:17">
      <c r="A157" s="93"/>
      <c r="B157" s="94" t="s">
        <v>90</v>
      </c>
      <c r="C157" s="95" t="s">
        <v>16</v>
      </c>
      <c r="D157" s="71">
        <v>208</v>
      </c>
      <c r="E157" s="71">
        <f>D161</f>
        <v>223</v>
      </c>
      <c r="F157" s="71">
        <f>E161</f>
        <v>220</v>
      </c>
      <c r="G157" s="71">
        <f>F161</f>
        <v>229</v>
      </c>
      <c r="H157" s="71"/>
      <c r="I157" s="71"/>
      <c r="J157" s="71"/>
      <c r="K157" s="71"/>
      <c r="L157" s="71"/>
      <c r="M157" s="71"/>
      <c r="N157" s="71"/>
      <c r="O157" s="71"/>
      <c r="P157" s="71">
        <f t="shared" ref="P157:P162" si="37">SUM(D157:O157)</f>
        <v>880</v>
      </c>
      <c r="Q157" s="121">
        <f>AVERAGE(D157:O157)</f>
        <v>220</v>
      </c>
    </row>
    <row r="158" spans="1:17">
      <c r="A158" s="93"/>
      <c r="B158" s="94" t="s">
        <v>91</v>
      </c>
      <c r="C158" s="94" t="s">
        <v>18</v>
      </c>
      <c r="D158" s="72">
        <v>33</v>
      </c>
      <c r="E158" s="72">
        <v>18</v>
      </c>
      <c r="F158" s="72">
        <v>25</v>
      </c>
      <c r="G158" s="72">
        <v>10</v>
      </c>
      <c r="H158" s="72"/>
      <c r="I158" s="72"/>
      <c r="J158" s="72"/>
      <c r="K158" s="72"/>
      <c r="L158" s="72"/>
      <c r="M158" s="72"/>
      <c r="N158" s="72"/>
      <c r="O158" s="72"/>
      <c r="P158" s="71">
        <f t="shared" si="37"/>
        <v>86</v>
      </c>
      <c r="Q158" s="120">
        <f>AVERAGE(D158:O158)</f>
        <v>21.5</v>
      </c>
    </row>
    <row r="159" spans="1:17">
      <c r="A159" s="93"/>
      <c r="B159" s="94" t="s">
        <v>92</v>
      </c>
      <c r="C159" s="95" t="s">
        <v>20</v>
      </c>
      <c r="D159" s="71">
        <f t="shared" ref="D159:G159" si="38">D157+D158</f>
        <v>241</v>
      </c>
      <c r="E159" s="71">
        <f t="shared" si="38"/>
        <v>241</v>
      </c>
      <c r="F159" s="71">
        <f t="shared" si="38"/>
        <v>245</v>
      </c>
      <c r="G159" s="71">
        <f t="shared" si="38"/>
        <v>239</v>
      </c>
      <c r="H159" s="71"/>
      <c r="I159" s="71"/>
      <c r="J159" s="71"/>
      <c r="K159" s="71"/>
      <c r="L159" s="71"/>
      <c r="M159" s="71"/>
      <c r="N159" s="71"/>
      <c r="O159" s="71"/>
      <c r="P159" s="71">
        <f t="shared" si="37"/>
        <v>966</v>
      </c>
      <c r="Q159" s="127">
        <f>P160/P158</f>
        <v>0.83720930232558144</v>
      </c>
    </row>
    <row r="160" spans="1:17">
      <c r="A160" s="93"/>
      <c r="B160" s="94" t="s">
        <v>93</v>
      </c>
      <c r="C160" s="94" t="s">
        <v>22</v>
      </c>
      <c r="D160" s="72">
        <v>18</v>
      </c>
      <c r="E160" s="72">
        <v>21</v>
      </c>
      <c r="F160" s="72">
        <v>16</v>
      </c>
      <c r="G160" s="72">
        <v>17</v>
      </c>
      <c r="H160" s="72"/>
      <c r="I160" s="72"/>
      <c r="J160" s="72"/>
      <c r="K160" s="72"/>
      <c r="L160" s="72"/>
      <c r="M160" s="72"/>
      <c r="N160" s="72"/>
      <c r="O160" s="72"/>
      <c r="P160" s="71">
        <f t="shared" si="37"/>
        <v>72</v>
      </c>
      <c r="Q160" s="120">
        <f>AVERAGE(D160:O160)</f>
        <v>18</v>
      </c>
    </row>
    <row r="161" spans="1:17">
      <c r="A161" s="93"/>
      <c r="B161" s="94" t="s">
        <v>94</v>
      </c>
      <c r="C161" s="95" t="s">
        <v>105</v>
      </c>
      <c r="D161" s="71">
        <f t="shared" ref="D161:G161" si="39">D159-D160</f>
        <v>223</v>
      </c>
      <c r="E161" s="71">
        <f t="shared" si="39"/>
        <v>220</v>
      </c>
      <c r="F161" s="71">
        <f t="shared" si="39"/>
        <v>229</v>
      </c>
      <c r="G161" s="71">
        <f t="shared" si="39"/>
        <v>222</v>
      </c>
      <c r="H161" s="71"/>
      <c r="I161" s="71"/>
      <c r="J161" s="71"/>
      <c r="K161" s="71"/>
      <c r="L161" s="71"/>
      <c r="M161" s="71"/>
      <c r="N161" s="71"/>
      <c r="O161" s="71"/>
      <c r="P161" s="71">
        <f t="shared" si="37"/>
        <v>894</v>
      </c>
      <c r="Q161" s="120">
        <f>AVERAGE(D161:P161)</f>
        <v>357.6</v>
      </c>
    </row>
    <row r="162" spans="1:17">
      <c r="A162" s="93" t="s">
        <v>135</v>
      </c>
      <c r="B162" s="94" t="s">
        <v>93</v>
      </c>
      <c r="C162" s="94" t="s">
        <v>95</v>
      </c>
      <c r="D162" s="83">
        <v>61188.29</v>
      </c>
      <c r="E162" s="83">
        <v>89110</v>
      </c>
      <c r="F162" s="83">
        <v>89321</v>
      </c>
      <c r="G162" s="83">
        <v>73664.7</v>
      </c>
      <c r="H162" s="83"/>
      <c r="I162" s="83"/>
      <c r="J162" s="83"/>
      <c r="K162" s="83"/>
      <c r="L162" s="83"/>
      <c r="M162" s="83"/>
      <c r="N162" s="83"/>
      <c r="O162" s="83"/>
      <c r="P162" s="133">
        <f t="shared" si="37"/>
        <v>313283.99</v>
      </c>
      <c r="Q162" s="120">
        <f>AVERAGE(D162:O162)</f>
        <v>78320.997499999998</v>
      </c>
    </row>
    <row r="163" spans="1:17">
      <c r="A163" s="93"/>
      <c r="B163" s="165" t="s">
        <v>119</v>
      </c>
      <c r="C163" s="166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1"/>
      <c r="Q163" s="120"/>
    </row>
    <row r="164" spans="1:17">
      <c r="A164" s="93"/>
      <c r="B164" s="94" t="s">
        <v>96</v>
      </c>
      <c r="C164" s="95" t="s">
        <v>16</v>
      </c>
      <c r="D164" s="116">
        <v>658</v>
      </c>
      <c r="E164" s="71">
        <f>D168</f>
        <v>652</v>
      </c>
      <c r="F164" s="71">
        <f>E168</f>
        <v>651</v>
      </c>
      <c r="G164" s="71">
        <f>F168</f>
        <v>652</v>
      </c>
      <c r="H164" s="71"/>
      <c r="I164" s="71"/>
      <c r="J164" s="71"/>
      <c r="K164" s="71"/>
      <c r="L164" s="71"/>
      <c r="M164" s="71"/>
      <c r="N164" s="71"/>
      <c r="O164" s="71"/>
      <c r="P164" s="71">
        <f t="shared" ref="P164:P171" si="40">SUM(D164:O164)</f>
        <v>2613</v>
      </c>
      <c r="Q164" s="121">
        <f>AVERAGE(D164:O164)</f>
        <v>653.25</v>
      </c>
    </row>
    <row r="165" spans="1:17">
      <c r="A165" s="93"/>
      <c r="B165" s="94" t="s">
        <v>97</v>
      </c>
      <c r="C165" s="94" t="s">
        <v>18</v>
      </c>
      <c r="D165" s="72">
        <v>0</v>
      </c>
      <c r="E165" s="72">
        <v>2</v>
      </c>
      <c r="F165" s="72">
        <v>7</v>
      </c>
      <c r="G165" s="72">
        <v>2</v>
      </c>
      <c r="H165" s="72"/>
      <c r="I165" s="72"/>
      <c r="J165" s="72"/>
      <c r="K165" s="72"/>
      <c r="L165" s="72"/>
      <c r="M165" s="72"/>
      <c r="N165" s="72"/>
      <c r="O165" s="72"/>
      <c r="P165" s="71">
        <f t="shared" si="40"/>
        <v>11</v>
      </c>
      <c r="Q165" s="120">
        <f>AVERAGE(D165:O165)</f>
        <v>2.75</v>
      </c>
    </row>
    <row r="166" spans="1:17">
      <c r="A166" s="93"/>
      <c r="B166" s="94" t="s">
        <v>98</v>
      </c>
      <c r="C166" s="95" t="s">
        <v>20</v>
      </c>
      <c r="D166" s="71">
        <f t="shared" ref="D166:G166" si="41">D164+D165</f>
        <v>658</v>
      </c>
      <c r="E166" s="71">
        <f t="shared" si="41"/>
        <v>654</v>
      </c>
      <c r="F166" s="71">
        <f t="shared" si="41"/>
        <v>658</v>
      </c>
      <c r="G166" s="71">
        <f t="shared" si="41"/>
        <v>654</v>
      </c>
      <c r="H166" s="71"/>
      <c r="I166" s="71"/>
      <c r="J166" s="71"/>
      <c r="K166" s="71"/>
      <c r="L166" s="71"/>
      <c r="M166" s="71"/>
      <c r="N166" s="71"/>
      <c r="O166" s="71"/>
      <c r="P166" s="71">
        <f t="shared" si="40"/>
        <v>2624</v>
      </c>
      <c r="Q166" s="127">
        <f>P167/P165</f>
        <v>2.1818181818181817</v>
      </c>
    </row>
    <row r="167" spans="1:17">
      <c r="A167" s="93"/>
      <c r="B167" s="94" t="s">
        <v>99</v>
      </c>
      <c r="C167" s="94" t="s">
        <v>100</v>
      </c>
      <c r="D167" s="72">
        <v>6</v>
      </c>
      <c r="E167" s="72">
        <v>3</v>
      </c>
      <c r="F167" s="72">
        <v>6</v>
      </c>
      <c r="G167" s="72">
        <v>9</v>
      </c>
      <c r="H167" s="72"/>
      <c r="I167" s="72"/>
      <c r="J167" s="72"/>
      <c r="K167" s="72"/>
      <c r="L167" s="72"/>
      <c r="M167" s="72"/>
      <c r="N167" s="72"/>
      <c r="O167" s="72"/>
      <c r="P167" s="71">
        <f t="shared" si="40"/>
        <v>24</v>
      </c>
      <c r="Q167" s="120">
        <f>AVERAGE(D167:O167)</f>
        <v>6</v>
      </c>
    </row>
    <row r="168" spans="1:17" ht="13.5" thickBot="1">
      <c r="A168" s="93"/>
      <c r="B168" s="94" t="s">
        <v>101</v>
      </c>
      <c r="C168" s="95" t="s">
        <v>106</v>
      </c>
      <c r="D168" s="71">
        <f t="shared" ref="D168:G168" si="42">D166-D167</f>
        <v>652</v>
      </c>
      <c r="E168" s="71">
        <f t="shared" si="42"/>
        <v>651</v>
      </c>
      <c r="F168" s="71">
        <f t="shared" si="42"/>
        <v>652</v>
      </c>
      <c r="G168" s="71">
        <f t="shared" si="42"/>
        <v>645</v>
      </c>
      <c r="H168" s="71"/>
      <c r="I168" s="71"/>
      <c r="J168" s="71"/>
      <c r="K168" s="71"/>
      <c r="L168" s="71"/>
      <c r="M168" s="71"/>
      <c r="N168" s="71"/>
      <c r="O168" s="71"/>
      <c r="P168" s="71">
        <f t="shared" si="40"/>
        <v>2600</v>
      </c>
      <c r="Q168" s="120">
        <f>AVERAGE(D168:P168)</f>
        <v>1040</v>
      </c>
    </row>
    <row r="169" spans="1:17" ht="20.25" customHeight="1" thickBot="1">
      <c r="A169" s="90"/>
      <c r="B169" s="177"/>
      <c r="C169" s="178"/>
      <c r="D169" s="91" t="s">
        <v>0</v>
      </c>
      <c r="E169" s="91" t="s">
        <v>1</v>
      </c>
      <c r="F169" s="91" t="s">
        <v>2</v>
      </c>
      <c r="G169" s="91" t="s">
        <v>3</v>
      </c>
      <c r="H169" s="91" t="s">
        <v>4</v>
      </c>
      <c r="I169" s="91" t="s">
        <v>5</v>
      </c>
      <c r="J169" s="91" t="s">
        <v>6</v>
      </c>
      <c r="K169" s="91" t="s">
        <v>7</v>
      </c>
      <c r="L169" s="91" t="s">
        <v>8</v>
      </c>
      <c r="M169" s="91" t="s">
        <v>9</v>
      </c>
      <c r="N169" s="91" t="s">
        <v>10</v>
      </c>
      <c r="O169" s="91" t="s">
        <v>11</v>
      </c>
      <c r="P169" s="91" t="s">
        <v>12</v>
      </c>
      <c r="Q169" s="92" t="s">
        <v>13</v>
      </c>
    </row>
    <row r="170" spans="1:17" ht="13.5" customHeight="1">
      <c r="A170" s="93"/>
      <c r="B170" s="169" t="s">
        <v>134</v>
      </c>
      <c r="C170" s="170"/>
      <c r="D170" s="72">
        <v>12</v>
      </c>
      <c r="E170" s="72">
        <v>13</v>
      </c>
      <c r="F170" s="72">
        <v>10</v>
      </c>
      <c r="G170" s="72">
        <v>8</v>
      </c>
      <c r="H170" s="72"/>
      <c r="I170" s="72"/>
      <c r="J170" s="72"/>
      <c r="K170" s="72"/>
      <c r="L170" s="72"/>
      <c r="M170" s="72"/>
      <c r="N170" s="72"/>
      <c r="O170" s="72"/>
      <c r="P170" s="71">
        <f t="shared" si="40"/>
        <v>43</v>
      </c>
      <c r="Q170" s="120">
        <f>AVERAGE(D170:O170)</f>
        <v>10.75</v>
      </c>
    </row>
    <row r="171" spans="1:17" ht="13.5" customHeight="1">
      <c r="A171" s="93"/>
      <c r="B171" s="169" t="s">
        <v>120</v>
      </c>
      <c r="C171" s="170"/>
      <c r="D171" s="72">
        <v>18</v>
      </c>
      <c r="E171" s="72">
        <v>10</v>
      </c>
      <c r="F171" s="72">
        <v>12</v>
      </c>
      <c r="G171" s="72">
        <v>10</v>
      </c>
      <c r="H171" s="72"/>
      <c r="I171" s="72"/>
      <c r="J171" s="72"/>
      <c r="K171" s="72"/>
      <c r="L171" s="72"/>
      <c r="M171" s="72"/>
      <c r="N171" s="72"/>
      <c r="O171" s="72"/>
      <c r="P171" s="71">
        <f t="shared" si="40"/>
        <v>50</v>
      </c>
      <c r="Q171" s="120">
        <f>AVERAGE(D171:O171)</f>
        <v>12.5</v>
      </c>
    </row>
    <row r="172" spans="1:17" ht="13.5" customHeight="1">
      <c r="A172" s="93"/>
      <c r="B172" s="163" t="s">
        <v>121</v>
      </c>
      <c r="C172" s="164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1"/>
      <c r="Q172" s="120"/>
    </row>
    <row r="173" spans="1:17" ht="13.5" customHeight="1">
      <c r="A173" s="93"/>
      <c r="B173" s="94" t="s">
        <v>102</v>
      </c>
      <c r="C173" s="97" t="s">
        <v>33</v>
      </c>
      <c r="D173" s="72">
        <v>84</v>
      </c>
      <c r="E173" s="72">
        <v>86</v>
      </c>
      <c r="F173" s="72">
        <v>69</v>
      </c>
      <c r="G173" s="72">
        <v>52</v>
      </c>
      <c r="H173" s="72"/>
      <c r="I173" s="72"/>
      <c r="J173" s="72"/>
      <c r="K173" s="72"/>
      <c r="L173" s="72"/>
      <c r="M173" s="72"/>
      <c r="N173" s="72"/>
      <c r="O173" s="72"/>
      <c r="P173" s="71">
        <f>SUM(D173:O173)</f>
        <v>291</v>
      </c>
      <c r="Q173" s="120">
        <f>AVERAGE(D173:O173)</f>
        <v>72.75</v>
      </c>
    </row>
    <row r="174" spans="1:17" ht="13.5" customHeight="1" thickBot="1">
      <c r="A174" s="98"/>
      <c r="B174" s="99" t="s">
        <v>102</v>
      </c>
      <c r="C174" s="100" t="s">
        <v>35</v>
      </c>
      <c r="D174" s="75">
        <v>134</v>
      </c>
      <c r="E174" s="75">
        <v>122</v>
      </c>
      <c r="F174" s="75">
        <v>127</v>
      </c>
      <c r="G174" s="75">
        <v>72</v>
      </c>
      <c r="H174" s="75"/>
      <c r="I174" s="75"/>
      <c r="J174" s="75"/>
      <c r="K174" s="75"/>
      <c r="L174" s="75"/>
      <c r="M174" s="75"/>
      <c r="N174" s="75"/>
      <c r="O174" s="75"/>
      <c r="P174" s="113">
        <f>SUM(D174:O174)</f>
        <v>455</v>
      </c>
      <c r="Q174" s="129">
        <f>AVERAGE(D174:O174)</f>
        <v>113.75</v>
      </c>
    </row>
    <row r="175" spans="1:17" ht="13.5" customHeight="1">
      <c r="A175" s="93"/>
      <c r="B175" s="165" t="s">
        <v>164</v>
      </c>
      <c r="C175" s="166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1"/>
      <c r="Q175" s="120"/>
    </row>
    <row r="176" spans="1:17" ht="13.5" customHeight="1">
      <c r="A176" s="93"/>
      <c r="B176" s="94" t="s">
        <v>165</v>
      </c>
      <c r="C176" s="95" t="s">
        <v>16</v>
      </c>
      <c r="D176" s="71">
        <v>52</v>
      </c>
      <c r="E176" s="71">
        <f>D183</f>
        <v>78</v>
      </c>
      <c r="F176" s="71">
        <f>E183</f>
        <v>92</v>
      </c>
      <c r="G176" s="71">
        <f>F183</f>
        <v>103</v>
      </c>
      <c r="H176" s="71"/>
      <c r="I176" s="71"/>
      <c r="J176" s="71"/>
      <c r="K176" s="71"/>
      <c r="L176" s="71"/>
      <c r="M176" s="71"/>
      <c r="N176" s="71"/>
      <c r="O176" s="71"/>
      <c r="P176" s="71">
        <f t="shared" ref="P176:P182" si="43">SUM(D176:O176)</f>
        <v>325</v>
      </c>
      <c r="Q176" s="121">
        <f t="shared" ref="Q176:Q183" si="44">P176/12</f>
        <v>27.083333333333332</v>
      </c>
    </row>
    <row r="177" spans="1:17" ht="13.5" customHeight="1">
      <c r="A177" s="93"/>
      <c r="B177" s="94" t="s">
        <v>166</v>
      </c>
      <c r="C177" s="94" t="s">
        <v>18</v>
      </c>
      <c r="D177" s="72">
        <v>26</v>
      </c>
      <c r="E177" s="72">
        <v>14</v>
      </c>
      <c r="F177" s="72">
        <v>11</v>
      </c>
      <c r="G177" s="72">
        <v>1</v>
      </c>
      <c r="H177" s="72"/>
      <c r="I177" s="72"/>
      <c r="J177" s="72"/>
      <c r="K177" s="72"/>
      <c r="L177" s="72"/>
      <c r="M177" s="72"/>
      <c r="N177" s="72"/>
      <c r="O177" s="72"/>
      <c r="P177" s="71">
        <f t="shared" si="43"/>
        <v>52</v>
      </c>
      <c r="Q177" s="121">
        <f t="shared" si="44"/>
        <v>4.333333333333333</v>
      </c>
    </row>
    <row r="178" spans="1:17" ht="13.5" customHeight="1">
      <c r="A178" s="93"/>
      <c r="B178" s="94" t="s">
        <v>167</v>
      </c>
      <c r="C178" s="95" t="s">
        <v>20</v>
      </c>
      <c r="D178" s="71">
        <f t="shared" ref="D178" si="45">D176+D177</f>
        <v>78</v>
      </c>
      <c r="E178" s="71">
        <f>E176+E177</f>
        <v>92</v>
      </c>
      <c r="F178" s="71">
        <f>F176+F177</f>
        <v>103</v>
      </c>
      <c r="G178" s="71">
        <f>G176+G177</f>
        <v>104</v>
      </c>
      <c r="H178" s="71"/>
      <c r="I178" s="71"/>
      <c r="J178" s="71"/>
      <c r="K178" s="71"/>
      <c r="L178" s="71"/>
      <c r="M178" s="71"/>
      <c r="N178" s="71"/>
      <c r="O178" s="71"/>
      <c r="P178" s="71">
        <f t="shared" si="43"/>
        <v>377</v>
      </c>
      <c r="Q178" s="121">
        <f t="shared" si="44"/>
        <v>31.416666666666668</v>
      </c>
    </row>
    <row r="179" spans="1:17" ht="13.5" customHeight="1">
      <c r="A179" s="93"/>
      <c r="B179" s="94" t="s">
        <v>168</v>
      </c>
      <c r="C179" s="94" t="s">
        <v>22</v>
      </c>
      <c r="D179" s="72">
        <v>0</v>
      </c>
      <c r="E179" s="72">
        <v>0</v>
      </c>
      <c r="F179" s="72">
        <v>0</v>
      </c>
      <c r="G179" s="72">
        <v>2</v>
      </c>
      <c r="H179" s="72"/>
      <c r="I179" s="72"/>
      <c r="J179" s="72"/>
      <c r="K179" s="72"/>
      <c r="L179" s="72"/>
      <c r="M179" s="72"/>
      <c r="N179" s="72"/>
      <c r="O179" s="72"/>
      <c r="P179" s="71">
        <f t="shared" si="43"/>
        <v>2</v>
      </c>
      <c r="Q179" s="121">
        <f t="shared" si="44"/>
        <v>0.16666666666666666</v>
      </c>
    </row>
    <row r="180" spans="1:17" ht="13.5" customHeight="1">
      <c r="A180" s="93"/>
      <c r="B180" s="94"/>
      <c r="C180" s="73" t="s">
        <v>160</v>
      </c>
      <c r="D180" s="73">
        <v>0</v>
      </c>
      <c r="E180" s="73">
        <v>0</v>
      </c>
      <c r="F180" s="73">
        <v>0</v>
      </c>
      <c r="G180" s="73">
        <v>0</v>
      </c>
      <c r="H180" s="73"/>
      <c r="I180" s="73"/>
      <c r="J180" s="73"/>
      <c r="K180" s="73"/>
      <c r="L180" s="73"/>
      <c r="M180" s="73"/>
      <c r="N180" s="73"/>
      <c r="O180" s="72"/>
      <c r="P180" s="71">
        <f t="shared" si="43"/>
        <v>0</v>
      </c>
      <c r="Q180" s="121">
        <f t="shared" si="44"/>
        <v>0</v>
      </c>
    </row>
    <row r="181" spans="1:17" ht="13.5" customHeight="1">
      <c r="A181" s="93"/>
      <c r="B181" s="94"/>
      <c r="C181" s="73" t="s">
        <v>161</v>
      </c>
      <c r="D181" s="73">
        <v>0</v>
      </c>
      <c r="E181" s="73">
        <v>0</v>
      </c>
      <c r="F181" s="73">
        <v>0</v>
      </c>
      <c r="G181" s="73">
        <v>2</v>
      </c>
      <c r="H181" s="73"/>
      <c r="I181" s="73"/>
      <c r="J181" s="73"/>
      <c r="K181" s="73"/>
      <c r="L181" s="73"/>
      <c r="M181" s="73"/>
      <c r="N181" s="73"/>
      <c r="O181" s="72"/>
      <c r="P181" s="71">
        <f t="shared" si="43"/>
        <v>2</v>
      </c>
      <c r="Q181" s="121">
        <f t="shared" si="44"/>
        <v>0.16666666666666666</v>
      </c>
    </row>
    <row r="182" spans="1:17" ht="13.5" customHeight="1">
      <c r="A182" s="93"/>
      <c r="B182" s="94"/>
      <c r="C182" s="73" t="s">
        <v>162</v>
      </c>
      <c r="D182" s="73">
        <v>0</v>
      </c>
      <c r="E182" s="73">
        <v>0</v>
      </c>
      <c r="F182" s="73">
        <v>0</v>
      </c>
      <c r="G182" s="73">
        <v>0</v>
      </c>
      <c r="H182" s="73"/>
      <c r="I182" s="73"/>
      <c r="J182" s="73"/>
      <c r="K182" s="73"/>
      <c r="L182" s="73"/>
      <c r="M182" s="73"/>
      <c r="N182" s="73"/>
      <c r="O182" s="72"/>
      <c r="P182" s="71">
        <f t="shared" si="43"/>
        <v>0</v>
      </c>
      <c r="Q182" s="121">
        <f t="shared" si="44"/>
        <v>0</v>
      </c>
    </row>
    <row r="183" spans="1:17" ht="13.5" customHeight="1" thickBot="1">
      <c r="A183" s="98"/>
      <c r="B183" s="99" t="s">
        <v>169</v>
      </c>
      <c r="C183" s="112" t="s">
        <v>105</v>
      </c>
      <c r="D183" s="113">
        <f t="shared" ref="D183" si="46">D178-D179</f>
        <v>78</v>
      </c>
      <c r="E183" s="113">
        <f>E178-E179</f>
        <v>92</v>
      </c>
      <c r="F183" s="113">
        <f>F178-F179</f>
        <v>103</v>
      </c>
      <c r="G183" s="113">
        <f>G178-G179</f>
        <v>102</v>
      </c>
      <c r="H183" s="113"/>
      <c r="I183" s="113"/>
      <c r="J183" s="113"/>
      <c r="K183" s="113"/>
      <c r="L183" s="113"/>
      <c r="M183" s="113"/>
      <c r="N183" s="113"/>
      <c r="O183" s="113"/>
      <c r="P183" s="113">
        <f>SUM(D183:O183)</f>
        <v>375</v>
      </c>
      <c r="Q183" s="122">
        <f t="shared" si="44"/>
        <v>31.25</v>
      </c>
    </row>
    <row r="184" spans="1:17" ht="13.5" customHeight="1">
      <c r="A184" s="123"/>
      <c r="B184" s="123"/>
      <c r="C184" s="123" t="s">
        <v>139</v>
      </c>
      <c r="D184" s="117">
        <v>726</v>
      </c>
      <c r="E184" s="117">
        <v>726</v>
      </c>
      <c r="F184" s="117">
        <v>726</v>
      </c>
      <c r="G184" s="104">
        <v>726</v>
      </c>
      <c r="H184" s="104"/>
      <c r="I184" s="104"/>
      <c r="J184" s="104"/>
      <c r="K184" s="104"/>
      <c r="L184" s="104"/>
      <c r="M184" s="104"/>
      <c r="N184" s="104"/>
      <c r="O184" s="104"/>
      <c r="P184" s="124">
        <f>SUM(I184:O184)</f>
        <v>0</v>
      </c>
      <c r="Q184" s="104">
        <f>P184/12</f>
        <v>0</v>
      </c>
    </row>
    <row r="185" spans="1:17" ht="13.5" customHeight="1">
      <c r="A185" s="93"/>
      <c r="B185" s="171" t="s">
        <v>112</v>
      </c>
      <c r="C185" s="172"/>
      <c r="D185" s="72">
        <v>16</v>
      </c>
      <c r="E185" s="72">
        <v>26</v>
      </c>
      <c r="F185" s="72">
        <v>33</v>
      </c>
      <c r="G185" s="72">
        <v>32</v>
      </c>
      <c r="H185" s="72"/>
      <c r="I185" s="72"/>
      <c r="J185" s="72"/>
      <c r="K185" s="72"/>
      <c r="L185" s="72"/>
      <c r="M185" s="72"/>
      <c r="N185" s="72"/>
      <c r="O185" s="72"/>
      <c r="P185" s="71">
        <f>SUM(D185:O185)</f>
        <v>107</v>
      </c>
      <c r="Q185" s="120">
        <f>AVERAGE(D185:O185)</f>
        <v>26.75</v>
      </c>
    </row>
    <row r="186" spans="1:17" ht="13.5" customHeight="1">
      <c r="A186" s="93"/>
      <c r="B186" s="169" t="s">
        <v>113</v>
      </c>
      <c r="C186" s="170"/>
      <c r="D186" s="72">
        <v>30</v>
      </c>
      <c r="E186" s="72">
        <v>20</v>
      </c>
      <c r="F186" s="72">
        <v>26</v>
      </c>
      <c r="G186" s="72">
        <v>16</v>
      </c>
      <c r="H186" s="72"/>
      <c r="I186" s="72"/>
      <c r="J186" s="72"/>
      <c r="K186" s="72"/>
      <c r="L186" s="72"/>
      <c r="M186" s="72"/>
      <c r="N186" s="72"/>
      <c r="O186" s="72"/>
      <c r="P186" s="71">
        <f>SUM(D186:O186)</f>
        <v>92</v>
      </c>
      <c r="Q186" s="120">
        <f>AVERAGE(D186:O186)</f>
        <v>23</v>
      </c>
    </row>
    <row r="187" spans="1:17" ht="13.5" customHeight="1">
      <c r="A187" s="93"/>
      <c r="B187" s="163" t="s">
        <v>114</v>
      </c>
      <c r="C187" s="164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1"/>
      <c r="Q187" s="120"/>
    </row>
    <row r="188" spans="1:17" ht="13.5" customHeight="1">
      <c r="A188" s="93"/>
      <c r="B188" s="94" t="s">
        <v>76</v>
      </c>
      <c r="C188" s="97" t="s">
        <v>33</v>
      </c>
      <c r="D188" s="72">
        <v>280</v>
      </c>
      <c r="E188" s="72">
        <v>396</v>
      </c>
      <c r="F188" s="72">
        <v>380</v>
      </c>
      <c r="G188" s="72">
        <v>182</v>
      </c>
      <c r="H188" s="72"/>
      <c r="I188" s="72"/>
      <c r="J188" s="72"/>
      <c r="K188" s="72"/>
      <c r="L188" s="72"/>
      <c r="M188" s="72"/>
      <c r="N188" s="72"/>
      <c r="O188" s="72"/>
      <c r="P188" s="71">
        <f>SUM(D188:O188)</f>
        <v>1238</v>
      </c>
      <c r="Q188" s="120">
        <f>AVERAGE(D188:O188)</f>
        <v>309.5</v>
      </c>
    </row>
    <row r="189" spans="1:17" ht="13.5" customHeight="1">
      <c r="A189" s="93"/>
      <c r="B189" s="94" t="s">
        <v>77</v>
      </c>
      <c r="C189" s="97" t="s">
        <v>35</v>
      </c>
      <c r="D189" s="72">
        <v>114</v>
      </c>
      <c r="E189" s="72">
        <v>80</v>
      </c>
      <c r="F189" s="72">
        <v>95</v>
      </c>
      <c r="G189" s="72">
        <v>64</v>
      </c>
      <c r="H189" s="72"/>
      <c r="I189" s="72"/>
      <c r="J189" s="72"/>
      <c r="K189" s="72"/>
      <c r="L189" s="72"/>
      <c r="M189" s="72"/>
      <c r="N189" s="72"/>
      <c r="O189" s="72"/>
      <c r="P189" s="71">
        <f>SUM(D189:O189)</f>
        <v>353</v>
      </c>
      <c r="Q189" s="120">
        <f>AVERAGE(D189:O189)</f>
        <v>88.25</v>
      </c>
    </row>
    <row r="190" spans="1:17" ht="13.5" customHeight="1">
      <c r="A190" s="93"/>
      <c r="B190" s="165" t="s">
        <v>186</v>
      </c>
      <c r="C190" s="166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1"/>
      <c r="Q190" s="120"/>
    </row>
    <row r="191" spans="1:17" ht="13.5" customHeight="1">
      <c r="A191" s="93"/>
      <c r="B191" s="94" t="s">
        <v>71</v>
      </c>
      <c r="C191" s="95" t="s">
        <v>16</v>
      </c>
      <c r="D191" s="72">
        <v>0</v>
      </c>
      <c r="E191" s="72">
        <f>D197</f>
        <v>6</v>
      </c>
      <c r="F191" s="72">
        <f>E197</f>
        <v>5</v>
      </c>
      <c r="G191" s="71">
        <v>194</v>
      </c>
      <c r="H191" s="71"/>
      <c r="I191" s="71"/>
      <c r="J191" s="71"/>
      <c r="K191" s="71"/>
      <c r="L191" s="71"/>
      <c r="M191" s="71"/>
      <c r="N191" s="71"/>
      <c r="O191" s="71"/>
      <c r="P191" s="71">
        <f>SUM(D191:O191)</f>
        <v>205</v>
      </c>
      <c r="Q191" s="121">
        <f>AVERAGE(D191:O191)</f>
        <v>51.25</v>
      </c>
    </row>
    <row r="192" spans="1:17" ht="13.5" customHeight="1">
      <c r="A192" s="93"/>
      <c r="B192" s="94" t="s">
        <v>72</v>
      </c>
      <c r="C192" s="94" t="s">
        <v>18</v>
      </c>
      <c r="D192" s="72">
        <v>14</v>
      </c>
      <c r="E192" s="72">
        <v>6</v>
      </c>
      <c r="F192" s="72">
        <v>17</v>
      </c>
      <c r="G192" s="72">
        <v>13</v>
      </c>
      <c r="H192" s="72"/>
      <c r="I192" s="72"/>
      <c r="J192" s="72"/>
      <c r="K192" s="72"/>
      <c r="L192" s="72"/>
      <c r="M192" s="72"/>
      <c r="N192" s="72"/>
      <c r="O192" s="72"/>
      <c r="P192" s="71">
        <f>SUM(D192:O192)</f>
        <v>50</v>
      </c>
      <c r="Q192" s="120">
        <f>AVERAGE(D192:O192)</f>
        <v>12.5</v>
      </c>
    </row>
    <row r="193" spans="1:17" ht="13.5" customHeight="1">
      <c r="A193" s="93"/>
      <c r="B193" s="94" t="s">
        <v>73</v>
      </c>
      <c r="C193" s="95" t="s">
        <v>20</v>
      </c>
      <c r="D193" s="71">
        <f>D191+D192</f>
        <v>14</v>
      </c>
      <c r="E193" s="71">
        <f>E191+E192</f>
        <v>12</v>
      </c>
      <c r="F193" s="71">
        <f>F191+F192</f>
        <v>22</v>
      </c>
      <c r="G193" s="71">
        <f>G191+G192</f>
        <v>207</v>
      </c>
      <c r="H193" s="71"/>
      <c r="I193" s="71"/>
      <c r="J193" s="71"/>
      <c r="K193" s="71"/>
      <c r="L193" s="71"/>
      <c r="M193" s="71"/>
      <c r="N193" s="71"/>
      <c r="O193" s="71"/>
      <c r="P193" s="71">
        <f>SUM(D193:O193)</f>
        <v>255</v>
      </c>
      <c r="Q193" s="127">
        <f>P194/P192</f>
        <v>0.82</v>
      </c>
    </row>
    <row r="194" spans="1:17" ht="13.5" customHeight="1">
      <c r="A194" s="93"/>
      <c r="B194" s="94" t="s">
        <v>74</v>
      </c>
      <c r="C194" s="94" t="s">
        <v>70</v>
      </c>
      <c r="D194" s="72">
        <v>8</v>
      </c>
      <c r="E194" s="72">
        <v>7</v>
      </c>
      <c r="F194" s="72">
        <v>20</v>
      </c>
      <c r="G194" s="72">
        <v>6</v>
      </c>
      <c r="H194" s="72"/>
      <c r="I194" s="72"/>
      <c r="J194" s="72"/>
      <c r="K194" s="72"/>
      <c r="L194" s="72"/>
      <c r="M194" s="72"/>
      <c r="N194" s="72"/>
      <c r="O194" s="72"/>
      <c r="P194" s="71">
        <f>SUM(D194:O194)</f>
        <v>41</v>
      </c>
      <c r="Q194" s="120">
        <f>AVERAGE(D194:O194)</f>
        <v>10.25</v>
      </c>
    </row>
    <row r="195" spans="1:17" ht="13.5" customHeight="1">
      <c r="A195" s="85"/>
      <c r="B195" s="118"/>
      <c r="C195" s="119" t="s">
        <v>187</v>
      </c>
      <c r="D195" s="119">
        <v>3</v>
      </c>
      <c r="E195" s="84">
        <v>1</v>
      </c>
      <c r="F195" s="84">
        <v>4</v>
      </c>
      <c r="G195" s="84">
        <v>3</v>
      </c>
      <c r="H195" s="84"/>
      <c r="I195" s="84"/>
      <c r="J195" s="84"/>
      <c r="K195" s="84"/>
      <c r="L195" s="84"/>
      <c r="M195" s="84"/>
      <c r="N195" s="84"/>
      <c r="O195" s="84"/>
      <c r="P195" s="88"/>
      <c r="Q195" s="134"/>
    </row>
    <row r="196" spans="1:17" ht="13.5" customHeight="1">
      <c r="A196" s="85"/>
      <c r="B196" s="118"/>
      <c r="C196" s="119" t="s">
        <v>188</v>
      </c>
      <c r="D196" s="119">
        <v>5</v>
      </c>
      <c r="E196" s="84">
        <v>6</v>
      </c>
      <c r="F196" s="84">
        <v>16</v>
      </c>
      <c r="G196" s="84">
        <v>3</v>
      </c>
      <c r="H196" s="84"/>
      <c r="I196" s="84"/>
      <c r="J196" s="84"/>
      <c r="K196" s="84"/>
      <c r="L196" s="84"/>
      <c r="M196" s="84"/>
      <c r="N196" s="84"/>
      <c r="O196" s="84"/>
      <c r="P196" s="88"/>
      <c r="Q196" s="134"/>
    </row>
    <row r="197" spans="1:17" ht="13.5" customHeight="1" thickBot="1">
      <c r="A197" s="98"/>
      <c r="B197" s="99" t="s">
        <v>58</v>
      </c>
      <c r="C197" s="112" t="s">
        <v>105</v>
      </c>
      <c r="D197" s="113">
        <f>D191+D192-D194</f>
        <v>6</v>
      </c>
      <c r="E197" s="113">
        <f>E191+E192-E194</f>
        <v>5</v>
      </c>
      <c r="F197" s="113">
        <f t="shared" ref="F197" si="47">F191+F192-F194</f>
        <v>2</v>
      </c>
      <c r="G197" s="113">
        <f>G193-G194</f>
        <v>201</v>
      </c>
      <c r="H197" s="113"/>
      <c r="I197" s="113"/>
      <c r="J197" s="113"/>
      <c r="K197" s="113"/>
      <c r="L197" s="113"/>
      <c r="M197" s="113"/>
      <c r="N197" s="113"/>
      <c r="O197" s="113"/>
      <c r="P197" s="113">
        <f>SUM(D197:O197)</f>
        <v>214</v>
      </c>
      <c r="Q197" s="122">
        <f t="shared" ref="Q197" si="48">P197/12</f>
        <v>17.833333333333332</v>
      </c>
    </row>
    <row r="198" spans="1:17" s="89" customFormat="1" ht="13.5" hidden="1" customHeight="1">
      <c r="A198" s="85"/>
      <c r="B198" s="86"/>
      <c r="C198" s="87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135"/>
    </row>
    <row r="199" spans="1:17" s="89" customFormat="1" ht="13.5" hidden="1" customHeight="1">
      <c r="A199" s="85"/>
      <c r="B199" s="86"/>
      <c r="C199" s="87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135"/>
    </row>
    <row r="200" spans="1:17" s="89" customFormat="1" ht="13.5" hidden="1" customHeight="1" thickBot="1">
      <c r="A200" s="85"/>
      <c r="B200" s="86"/>
      <c r="C200" s="87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135"/>
    </row>
    <row r="201" spans="1:17" ht="13.5" hidden="1" customHeight="1">
      <c r="A201" s="93"/>
      <c r="B201" s="167" t="s">
        <v>134</v>
      </c>
      <c r="C201" s="168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1">
        <f t="shared" ref="P201:P202" si="49">SUM(D201:O201)</f>
        <v>0</v>
      </c>
      <c r="Q201" s="120" t="e">
        <f>AVERAGE(D201:O201)</f>
        <v>#DIV/0!</v>
      </c>
    </row>
    <row r="202" spans="1:17" ht="13.5" hidden="1" customHeight="1">
      <c r="A202" s="93"/>
      <c r="B202" s="169" t="s">
        <v>120</v>
      </c>
      <c r="C202" s="170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1">
        <f t="shared" si="49"/>
        <v>0</v>
      </c>
      <c r="Q202" s="120" t="e">
        <f>AVERAGE(D202:O202)</f>
        <v>#DIV/0!</v>
      </c>
    </row>
    <row r="203" spans="1:17" ht="13.5" hidden="1" customHeight="1">
      <c r="A203" s="93"/>
      <c r="B203" s="163" t="s">
        <v>121</v>
      </c>
      <c r="C203" s="164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1"/>
      <c r="Q203" s="120"/>
    </row>
    <row r="204" spans="1:17" ht="13.5" hidden="1" customHeight="1">
      <c r="A204" s="93"/>
      <c r="B204" s="94" t="s">
        <v>102</v>
      </c>
      <c r="C204" s="97" t="s">
        <v>33</v>
      </c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1">
        <f>SUM(D204:O204)</f>
        <v>0</v>
      </c>
      <c r="Q204" s="120" t="e">
        <f>AVERAGE(D204:O204)</f>
        <v>#DIV/0!</v>
      </c>
    </row>
    <row r="205" spans="1:17" ht="13.5" hidden="1" customHeight="1" thickBot="1">
      <c r="A205" s="98"/>
      <c r="B205" s="99" t="s">
        <v>102</v>
      </c>
      <c r="C205" s="100" t="s">
        <v>35</v>
      </c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113">
        <f>SUM(D205:O205)</f>
        <v>0</v>
      </c>
      <c r="Q205" s="129" t="e">
        <f>AVERAGE(D205:O205)</f>
        <v>#DIV/0!</v>
      </c>
    </row>
    <row r="206" spans="1:17" hidden="1">
      <c r="A206" s="131"/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</row>
    <row r="207" spans="1:17" hidden="1">
      <c r="A207" s="131"/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</row>
    <row r="208" spans="1:17" ht="13.5" customHeight="1">
      <c r="A208" s="93"/>
      <c r="B208" s="171" t="s">
        <v>190</v>
      </c>
      <c r="C208" s="172"/>
      <c r="D208" s="72"/>
      <c r="E208" s="72"/>
      <c r="F208" s="72"/>
      <c r="G208" s="72">
        <v>12</v>
      </c>
      <c r="H208" s="72"/>
      <c r="I208" s="72"/>
      <c r="J208" s="72"/>
      <c r="K208" s="72"/>
      <c r="L208" s="72"/>
      <c r="M208" s="72"/>
      <c r="N208" s="72"/>
      <c r="O208" s="72"/>
      <c r="P208" s="71">
        <f>SUM(D208:O208)</f>
        <v>12</v>
      </c>
      <c r="Q208" s="120">
        <f>AVERAGE(D208:O208)</f>
        <v>12</v>
      </c>
    </row>
    <row r="209" spans="1:17" ht="13.5" customHeight="1">
      <c r="A209" s="93"/>
      <c r="B209" s="169" t="s">
        <v>113</v>
      </c>
      <c r="C209" s="170"/>
      <c r="D209" s="72"/>
      <c r="E209" s="72"/>
      <c r="F209" s="72"/>
      <c r="G209" s="72">
        <v>4</v>
      </c>
      <c r="H209" s="72"/>
      <c r="I209" s="72"/>
      <c r="J209" s="72"/>
      <c r="K209" s="72"/>
      <c r="L209" s="72"/>
      <c r="M209" s="72"/>
      <c r="N209" s="72"/>
      <c r="O209" s="72"/>
      <c r="P209" s="71">
        <f>SUM(D209:O209)</f>
        <v>4</v>
      </c>
      <c r="Q209" s="120">
        <f>AVERAGE(D209:O209)</f>
        <v>4</v>
      </c>
    </row>
    <row r="210" spans="1:17" ht="13.5" customHeight="1">
      <c r="A210" s="93"/>
      <c r="B210" s="163" t="s">
        <v>114</v>
      </c>
      <c r="C210" s="164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1"/>
      <c r="Q210" s="120"/>
    </row>
    <row r="211" spans="1:17" ht="13.5" customHeight="1">
      <c r="A211" s="93"/>
      <c r="B211" s="94" t="s">
        <v>76</v>
      </c>
      <c r="C211" s="97" t="s">
        <v>33</v>
      </c>
      <c r="D211" s="72"/>
      <c r="E211" s="72"/>
      <c r="F211" s="72"/>
      <c r="G211" s="72">
        <v>19</v>
      </c>
      <c r="H211" s="72"/>
      <c r="I211" s="72"/>
      <c r="J211" s="72"/>
      <c r="K211" s="72"/>
      <c r="L211" s="72"/>
      <c r="M211" s="72"/>
      <c r="N211" s="72"/>
      <c r="O211" s="72"/>
      <c r="P211" s="71">
        <f>SUM(D211:O211)</f>
        <v>19</v>
      </c>
      <c r="Q211" s="120">
        <f>AVERAGE(D211:O211)</f>
        <v>19</v>
      </c>
    </row>
    <row r="212" spans="1:17" ht="13.5" customHeight="1">
      <c r="A212" s="93"/>
      <c r="B212" s="94" t="s">
        <v>77</v>
      </c>
      <c r="C212" s="97" t="s">
        <v>35</v>
      </c>
      <c r="D212" s="72"/>
      <c r="E212" s="72"/>
      <c r="F212" s="72"/>
      <c r="G212" s="72">
        <v>29</v>
      </c>
      <c r="H212" s="72"/>
      <c r="I212" s="72"/>
      <c r="J212" s="72"/>
      <c r="K212" s="72"/>
      <c r="L212" s="72"/>
      <c r="M212" s="72"/>
      <c r="N212" s="72"/>
      <c r="O212" s="72"/>
      <c r="P212" s="71">
        <f>SUM(D212:O212)</f>
        <v>29</v>
      </c>
      <c r="Q212" s="120">
        <f>AVERAGE(D212:O212)</f>
        <v>29</v>
      </c>
    </row>
  </sheetData>
  <mergeCells count="61">
    <mergeCell ref="B17:C17"/>
    <mergeCell ref="B1:C1"/>
    <mergeCell ref="B2:C2"/>
    <mergeCell ref="B12:C12"/>
    <mergeCell ref="B13:C13"/>
    <mergeCell ref="B14:C14"/>
    <mergeCell ref="B63:C63"/>
    <mergeCell ref="B25:C25"/>
    <mergeCell ref="B26:C26"/>
    <mergeCell ref="B27:C27"/>
    <mergeCell ref="B32:C32"/>
    <mergeCell ref="B33:C33"/>
    <mergeCell ref="B34:C34"/>
    <mergeCell ref="B43:C43"/>
    <mergeCell ref="B44:C44"/>
    <mergeCell ref="B45:C45"/>
    <mergeCell ref="B48:C48"/>
    <mergeCell ref="B62:C62"/>
    <mergeCell ref="B113:C113"/>
    <mergeCell ref="B64:C64"/>
    <mergeCell ref="B72:C72"/>
    <mergeCell ref="B73:C73"/>
    <mergeCell ref="B74:C74"/>
    <mergeCell ref="B77:C77"/>
    <mergeCell ref="B86:C86"/>
    <mergeCell ref="B87:C87"/>
    <mergeCell ref="B88:C88"/>
    <mergeCell ref="B96:C96"/>
    <mergeCell ref="B97:C97"/>
    <mergeCell ref="B105:C105"/>
    <mergeCell ref="B144:C144"/>
    <mergeCell ref="B114:C114"/>
    <mergeCell ref="B115:C115"/>
    <mergeCell ref="B118:C118"/>
    <mergeCell ref="B127:C127"/>
    <mergeCell ref="B128:C128"/>
    <mergeCell ref="B129:C129"/>
    <mergeCell ref="B132:C132"/>
    <mergeCell ref="B133:C133"/>
    <mergeCell ref="B134:C134"/>
    <mergeCell ref="B142:C142"/>
    <mergeCell ref="B143:C143"/>
    <mergeCell ref="B187:C187"/>
    <mergeCell ref="B147:C147"/>
    <mergeCell ref="B148:C148"/>
    <mergeCell ref="B156:C156"/>
    <mergeCell ref="B163:C163"/>
    <mergeCell ref="B169:C169"/>
    <mergeCell ref="B170:C170"/>
    <mergeCell ref="B171:C171"/>
    <mergeCell ref="B172:C172"/>
    <mergeCell ref="B175:C175"/>
    <mergeCell ref="B185:C185"/>
    <mergeCell ref="B186:C186"/>
    <mergeCell ref="B210:C210"/>
    <mergeCell ref="B190:C190"/>
    <mergeCell ref="B201:C201"/>
    <mergeCell ref="B202:C202"/>
    <mergeCell ref="B203:C203"/>
    <mergeCell ref="B208:C208"/>
    <mergeCell ref="B209:C209"/>
  </mergeCells>
  <pageMargins left="0.25" right="0.25" top="0.75" bottom="0.75" header="0.3" footer="0.3"/>
  <pageSetup paperSize="3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2016</vt:lpstr>
      <vt:lpstr>2017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smarquez</cp:lastModifiedBy>
  <cp:lastPrinted>2017-04-04T18:50:49Z</cp:lastPrinted>
  <dcterms:created xsi:type="dcterms:W3CDTF">1996-11-27T10:00:04Z</dcterms:created>
  <dcterms:modified xsi:type="dcterms:W3CDTF">2017-05-10T17:55:09Z</dcterms:modified>
</cp:coreProperties>
</file>