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195" windowWidth="19305" windowHeight="56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65" i="2"/>
  <c r="J65"/>
  <c r="K63"/>
  <c r="J63"/>
  <c r="K50"/>
  <c r="J50"/>
  <c r="K44"/>
  <c r="J44"/>
  <c r="E26" l="1"/>
  <c r="F26"/>
  <c r="E41"/>
  <c r="F41"/>
  <c r="J38"/>
  <c r="K38"/>
  <c r="K27"/>
  <c r="J27"/>
  <c r="J40" l="1"/>
  <c r="E43"/>
  <c r="F43"/>
  <c r="K40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<sst xmlns="http://schemas.openxmlformats.org/spreadsheetml/2006/main" count="69" uniqueCount="68">
  <si>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</si>
  <si>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</si>
  <si>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</si>
  <si>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</si>
  <si>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</si>
  <si>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</si>
  <si>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</si>
  <si>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</si>
  <si>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</si>
  <si>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</si>
  <si>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</si>
  <si>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</si>
  <si>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</si>
  <si>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</si>
  <si>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</si>
  <si>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</si>
  <si>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</si>
  <si>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</si>
  <si>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</si>
  <si>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</si>
  <si>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</si>
  <si>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</si>
  <si>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</si>
  <si>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</si>
  <si>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</si>
  <si>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</si>
  <si>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</si>
  <si>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</si>
  <si>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</si>
  <si>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</si>
  <si>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</si>
  <si>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</si>
  <si>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</si>
  <si>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</si>
  <si>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</si>
  <si>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</si>
  <si>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</si>
  <si>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</si>
  <si>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</si>
  <si>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</si>
  <si>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</si>
  <si>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</si>
  <si>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</si>
  <si>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</si>
  <si>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</si>
  <si>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</si>
  <si>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</si>
  <si>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</si>
  <si>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</si>
  <si>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</si>
  <si>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</si>
  <si>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</si>
  <si>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</si>
  <si>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</si>
  <si>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</si>
  <si>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</si>
  <si>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</si>
  <si>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</si>
  <si>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</si>
  <si>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</si>
  <si>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</si>
  <si>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</si>
  <si>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</si>
  <si>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</si>
  <si>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</si>
  <si>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</si>
  <si>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</si>
  <si>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Julio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</si>
</sst>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="91" zoomScaleNormal="91" zoomScaleSheetLayoutView="100" workbookViewId="0">
      <selection activeCell="J53" sqref="J53:K56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2017</v>
      </c>
      <c r="F10" s="81">
        <v>2016</v>
      </c>
      <c r="G10" s="85" t="s">
        <v>2</v>
      </c>
      <c r="H10" s="85"/>
      <c r="I10" s="85"/>
      <c r="J10" s="81">
        <v>2017</v>
      </c>
      <c r="K10" s="88">
        <v>2016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1310339579.95</v>
      </c>
      <c r="F18" s="46">
        <v>1544762885.6400001</v>
      </c>
      <c r="G18" s="47"/>
      <c r="H18" s="77" t="s">
        <v>8</v>
      </c>
      <c r="I18" s="77"/>
      <c r="J18" s="50">
        <v>336260969.34000003</v>
      </c>
      <c r="K18" s="51">
        <v>153721679.79999998</v>
      </c>
      <c r="L18" s="4"/>
      <c r="M18" s="1"/>
    </row>
    <row r="19" spans="2:13">
      <c r="B19" s="31"/>
      <c r="C19" s="77" t="s">
        <v>9</v>
      </c>
      <c r="D19" s="77"/>
      <c r="E19" s="45">
        <v>25589509.950000003</v>
      </c>
      <c r="F19" s="46">
        <v>89469473.390000001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11875324.66</v>
      </c>
      <c r="F20" s="46">
        <v>105993.45</v>
      </c>
      <c r="G20" s="47"/>
      <c r="H20" s="77" t="s">
        <v>12</v>
      </c>
      <c r="I20" s="77"/>
      <c r="J20" s="50">
        <v>13225093.26</v>
      </c>
      <c r="K20" s="51">
        <v>11326244.289999999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159315152.83000001</v>
      </c>
      <c r="F22" s="46">
        <v>39592617.450000003</v>
      </c>
      <c r="G22" s="47"/>
      <c r="H22" s="77" t="s">
        <v>16</v>
      </c>
      <c r="I22" s="77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-171517886.36000001</v>
      </c>
      <c r="K23" s="51">
        <v>94910856.719999999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-11406466.73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198796675.38</v>
      </c>
      <c r="K25" s="51">
        <v>24938568.539999999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1507119567.3900001</v>
      </c>
      <c r="F26" s="54">
        <f>SUM(F18:F25)</f>
        <v>1673930969.9300003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432801520.63</v>
      </c>
      <c r="K27" s="52">
        <f>SUM(K18:K26)</f>
        <v>329527551.62999994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163043077.47999999</v>
      </c>
      <c r="F31" s="46">
        <v>17244866.079999998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0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4838835339.6900005</v>
      </c>
      <c r="F33" s="46">
        <v>4096164520.8800001</v>
      </c>
      <c r="G33" s="47"/>
      <c r="H33" s="77" t="s">
        <v>31</v>
      </c>
      <c r="I33" s="77"/>
      <c r="J33" s="50">
        <v>1029525110.83</v>
      </c>
      <c r="K33" s="51">
        <v>1059887530.83</v>
      </c>
      <c r="L33" s="4"/>
      <c r="M33" s="1"/>
    </row>
    <row r="34" spans="2:13">
      <c r="B34" s="31"/>
      <c r="C34" s="77" t="s">
        <v>32</v>
      </c>
      <c r="D34" s="77"/>
      <c r="E34" s="45">
        <v>1347849230.4400001</v>
      </c>
      <c r="F34" s="46">
        <v>1235689899.0200002</v>
      </c>
      <c r="G34" s="47"/>
      <c r="H34" s="77" t="s">
        <v>33</v>
      </c>
      <c r="I34" s="77"/>
      <c r="J34" s="50">
        <v>3425061.77</v>
      </c>
      <c r="K34" s="51">
        <v>-21864857.57</v>
      </c>
      <c r="L34" s="4"/>
      <c r="M34" s="1"/>
    </row>
    <row r="35" spans="2:13">
      <c r="B35" s="31"/>
      <c r="C35" s="77" t="s">
        <v>34</v>
      </c>
      <c r="D35" s="77"/>
      <c r="E35" s="45">
        <v>95631973.120000005</v>
      </c>
      <c r="F35" s="46">
        <v>34599109.219999999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-106455480.65000001</v>
      </c>
      <c r="F36" s="46">
        <v>-52278370.960000001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1032950172.6</v>
      </c>
      <c r="K38" s="52">
        <f>SUM(K31:K37)</f>
        <v>1038022673.26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1465751693.23</v>
      </c>
      <c r="K40" s="52">
        <f>SUM(K27,K38)</f>
        <v>1367550224.8899999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6342257603.6200018</v>
      </c>
      <c r="F41" s="55">
        <f>SUM(F31:F40)</f>
        <v>5331420024.2400007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55">
        <f>SUM(E41,E26)</f>
        <v>7849377171.0100021</v>
      </c>
      <c r="F43" s="55">
        <f>SUM(F26,F41)</f>
        <v>7005350994.170001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74997907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74997907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6308627570.7799997</v>
      </c>
      <c r="K50" s="52">
        <f>SUM(K52:K56)</f>
        <v>5637800769.2800007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994436477.88</v>
      </c>
      <c r="K52" s="50">
        <v>1099680952.1800001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3520797635.0999999</v>
      </c>
      <c r="K53" s="50">
        <v>2744726359.3000002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SUM(J50+J44)</f>
        <v>6383625477.7799997</v>
      </c>
      <c r="K63" s="43">
        <f>SUM(K50+K44)</f>
        <v>5637800769.2800007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SUM(J40,J50,J44)</f>
        <v>7849377171.0100002</v>
      </c>
      <c r="K65" s="43">
        <f>SUM(K40,K50,K44)</f>
        <v>7005350994.1700001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5" t="s">
        <v>63</v>
      </c>
      <c r="E74" s="75"/>
      <c r="F74" s="17"/>
      <c r="G74" s="17"/>
      <c r="H74" s="75" t="s">
        <v>64</v>
      </c>
      <c r="I74" s="75"/>
      <c r="J74" s="6"/>
      <c r="K74" s="17"/>
      <c r="L74" s="1"/>
      <c r="M74" s="1"/>
    </row>
    <row r="75" spans="2:13">
      <c r="B75" s="1"/>
      <c r="C75" s="21"/>
      <c r="D75" s="76" t="s">
        <v>65</v>
      </c>
      <c r="E75" s="76"/>
      <c r="F75" s="22"/>
      <c r="G75" s="22"/>
      <c r="H75" s="76" t="s">
        <v>66</v>
      </c>
      <c r="I75" s="76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2017-09-13T21:42:16Z</dcterms:modified>
</cp:coreProperties>
</file>