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40" yWindow="-195" windowWidth="20550" windowHeight="540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9" i="5"/>
  <c r="I30"/>
  <c r="I27"/>
  <c r="I28"/>
  <c r="I31"/>
  <c r="I32"/>
  <c r="I33"/>
  <c r="I34"/>
  <c r="I26"/>
  <c r="I19"/>
  <c r="I20"/>
  <c r="I21"/>
  <c r="I22"/>
  <c r="I17"/>
  <c r="I18"/>
  <c r="I16"/>
  <c r="J17" l="1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<sst xmlns="http://schemas.openxmlformats.org/spreadsheetml/2006/main" count="37" uniqueCount="37">
  <si>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</si>
  <si>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</si>
  <si>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</si>
  <si>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</si>
  <si>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</si>
  <si>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</si>
  <si>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</si>
  <si>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</si>
  <si>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</si>
  <si>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</si>
  <si>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</si>
  <si>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</si>
  <si>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</si>
  <si>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</si>
  <si>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</si>
  <si>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</si>
  <si>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</si>
  <si>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</si>
  <si>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</si>
  <si>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</si>
  <si>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</si>
  <si>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</si>
  <si>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</si>
  <si>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</si>
  <si>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</si>
  <si>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</si>
  <si>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</si>
  <si>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</si>
  <si>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</si>
  <si>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</si>
  <si>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</si>
  <si>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</si>
  <si>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</si>
  <si>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</si>
  <si>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</si>
  <si>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</si>
  <si>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30 de Septiembre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</si>
</sst>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5" zoomScaleNormal="100" workbookViewId="0">
      <selection activeCell="G28" sqref="G28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1617390596.9300008</v>
      </c>
      <c r="G14" s="39">
        <f t="shared" ref="G14:H14" si="0">SUM(G16:G22)</f>
        <v>11942765924.760008</v>
      </c>
      <c r="H14" s="39">
        <f t="shared" si="0"/>
        <v>11986322990.679998</v>
      </c>
      <c r="I14" s="48">
        <f>SUM(F14+G14-H14)</f>
        <v>1573833531.0100098</v>
      </c>
      <c r="J14" s="55">
        <f>SUM(I14-F14)</f>
        <v>-43557065.919991016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1481903354.5500007</v>
      </c>
      <c r="G16" s="41">
        <v>11768820323.460009</v>
      </c>
      <c r="H16" s="41">
        <v>11826663756.579998</v>
      </c>
      <c r="I16" s="49">
        <f>SUM(F16+G16-H16)</f>
        <v>1424059921.4300117</v>
      </c>
      <c r="J16" s="56">
        <f>SUM(I16-F16)</f>
        <v>-57843433.119988918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83773677.210000008</v>
      </c>
      <c r="G17" s="41">
        <v>7188418.5700000003</v>
      </c>
      <c r="H17" s="41">
        <v>8036891.2500000009</v>
      </c>
      <c r="I17" s="49">
        <f t="shared" ref="I17:I22" si="1">SUM(F17+G17-H17)</f>
        <v>82925204.530000001</v>
      </c>
      <c r="J17" s="56">
        <f t="shared" ref="J17:J22" si="2">SUM(I17-F17)</f>
        <v>-848472.68000000715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99543</v>
      </c>
      <c r="G18" s="41">
        <v>0</v>
      </c>
      <c r="H18" s="41">
        <v>0</v>
      </c>
      <c r="I18" s="49">
        <f t="shared" si="1"/>
        <v>99543</v>
      </c>
      <c r="J18" s="56">
        <f t="shared" si="2"/>
        <v>0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f t="shared" si="1"/>
        <v>0</v>
      </c>
      <c r="J19" s="56">
        <f t="shared" si="2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51614022.170000002</v>
      </c>
      <c r="G20" s="41">
        <v>166757182.72999999</v>
      </c>
      <c r="H20" s="41">
        <v>151622342.84999999</v>
      </c>
      <c r="I20" s="49">
        <f t="shared" si="1"/>
        <v>66748862.049999982</v>
      </c>
      <c r="J20" s="56">
        <f t="shared" si="2"/>
        <v>15134839.87999998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f t="shared" si="1"/>
        <v>0</v>
      </c>
      <c r="J21" s="56">
        <f t="shared" si="2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f t="shared" si="1"/>
        <v>0</v>
      </c>
      <c r="J22" s="56">
        <f t="shared" si="2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5400479733.6499996</v>
      </c>
      <c r="G24" s="42">
        <f t="shared" ref="G24:H24" si="3">SUM(G26:G34)</f>
        <v>269613868.86000001</v>
      </c>
      <c r="H24" s="42">
        <f t="shared" si="3"/>
        <v>182760777.15999997</v>
      </c>
      <c r="I24" s="42">
        <f>SUM(F24+G24-H24)</f>
        <v>5487332825.3499994</v>
      </c>
      <c r="J24" s="50">
        <f>SUM(I24-F24)</f>
        <v>86853091.699999809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17244860.079999998</v>
      </c>
      <c r="G26" s="44">
        <v>101443452.16</v>
      </c>
      <c r="H26" s="44">
        <v>70543347.159999996</v>
      </c>
      <c r="I26" s="44">
        <f t="shared" ref="I26:I34" si="4">SUM(F26+G26-H26)</f>
        <v>48144965.079999998</v>
      </c>
      <c r="J26" s="51">
        <f t="shared" ref="J26:J34" si="5">SUM(I26-F26)</f>
        <v>30900105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44">
        <f t="shared" si="4"/>
        <v>0</v>
      </c>
      <c r="J27" s="51">
        <f t="shared" si="5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4139757698.6500001</v>
      </c>
      <c r="G28" s="44">
        <v>55680153.140000001</v>
      </c>
      <c r="H28" s="44">
        <v>0</v>
      </c>
      <c r="I28" s="44">
        <f t="shared" si="4"/>
        <v>4195437851.79</v>
      </c>
      <c r="J28" s="51">
        <f t="shared" si="5"/>
        <v>55680153.139999866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1250899673.6999996</v>
      </c>
      <c r="G29" s="44">
        <v>60909234.149999984</v>
      </c>
      <c r="H29" s="44">
        <v>55671832.05999998</v>
      </c>
      <c r="I29" s="44">
        <f t="shared" si="4"/>
        <v>1256137075.7899997</v>
      </c>
      <c r="J29" s="51">
        <f t="shared" si="5"/>
        <v>5237402.0900001526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51006149.219999999</v>
      </c>
      <c r="G30" s="44">
        <v>14699531.029999999</v>
      </c>
      <c r="H30" s="44">
        <v>14699531.029999999</v>
      </c>
      <c r="I30" s="44">
        <f t="shared" si="4"/>
        <v>51006149.219999999</v>
      </c>
      <c r="J30" s="51">
        <f t="shared" si="5"/>
        <v>0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-58428648</v>
      </c>
      <c r="G31" s="44">
        <v>36881498.379999995</v>
      </c>
      <c r="H31" s="44">
        <v>41846066.910000004</v>
      </c>
      <c r="I31" s="44">
        <f t="shared" si="4"/>
        <v>-63393216.530000009</v>
      </c>
      <c r="J31" s="51">
        <f t="shared" si="5"/>
        <v>-4964568.5300000086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f t="shared" si="4"/>
        <v>0</v>
      </c>
      <c r="J32" s="51">
        <f t="shared" si="5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f t="shared" si="4"/>
        <v>0</v>
      </c>
      <c r="J33" s="51">
        <f t="shared" si="5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f t="shared" si="4"/>
        <v>0</v>
      </c>
      <c r="J34" s="51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7017870330.5799999</v>
      </c>
      <c r="G36" s="47">
        <f>SUM(G14+G24)</f>
        <v>12212379793.620008</v>
      </c>
      <c r="H36" s="47">
        <f>SUM(H14+H24)</f>
        <v>12169083767.839998</v>
      </c>
      <c r="I36" s="54">
        <f>SUM(F36+G36-H36)</f>
        <v>7061166356.3600101</v>
      </c>
      <c r="J36" s="53">
        <f>SUM(I36-F36)</f>
        <v>43296025.780010223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ignoredErrors>
    <ignoredError sqref="I26:I28 I31:I34 I29:I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2017-01-13T22:49:06Z</dcterms:modified>
</cp:coreProperties>
</file>