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40" yWindow="-195" windowWidth="20550" windowHeight="540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9" i="5"/>
  <c r="I30"/>
  <c r="I27"/>
  <c r="I28"/>
  <c r="I31"/>
  <c r="I32"/>
  <c r="I33"/>
  <c r="I34"/>
  <c r="I26"/>
  <c r="I19"/>
  <c r="I20"/>
  <c r="I21"/>
  <c r="I22"/>
  <c r="I17"/>
  <c r="I18"/>
  <c r="I16"/>
  <c r="J17" l="1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<sst xmlns="http://schemas.openxmlformats.org/spreadsheetml/2006/main" count="37" uniqueCount="37">
  <si>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</si>
  <si>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</si>
  <si>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</si>
  <si>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</si>
  <si>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</si>
  <si>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</si>
  <si>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</si>
  <si>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</si>
  <si>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</si>
  <si>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</si>
  <si>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</si>
  <si>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</si>
  <si>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</si>
  <si>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</si>
  <si>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</si>
  <si>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</si>
  <si>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</si>
  <si>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</si>
  <si>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</si>
  <si>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</si>
  <si>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</si>
  <si>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</si>
  <si>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</si>
  <si>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</si>
  <si>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</si>
  <si>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</si>
  <si>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</si>
  <si>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</si>
  <si>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</si>
  <si>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</si>
  <si>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</si>
  <si>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</si>
  <si>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</si>
  <si>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</si>
  <si>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</si>
  <si>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</si>
  <si>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30 de Noviembre 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</si>
</sst>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4" fontId="0" fillId="0" borderId="0" xfId="0" applyNumberFormat="1" applyFont="1"/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5" zoomScaleNormal="100" workbookViewId="0">
      <selection activeCell="H26" sqref="H26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1537786380.7300003</v>
      </c>
      <c r="G14" s="39">
        <f t="shared" ref="G14:H14" si="0">SUM(G16:G22)</f>
        <v>7468330762.3300018</v>
      </c>
      <c r="H14" s="39">
        <f t="shared" si="0"/>
        <v>7492056850.7600002</v>
      </c>
      <c r="I14" s="48">
        <f>SUM(F14+G14-H14)</f>
        <v>1514060292.3000011</v>
      </c>
      <c r="J14" s="55">
        <f>SUM(I14-F14)</f>
        <v>-23726088.429999113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1374118638.8300002</v>
      </c>
      <c r="G16" s="41">
        <v>6889890118.5700016</v>
      </c>
      <c r="H16" s="41">
        <v>6949462832.5799999</v>
      </c>
      <c r="I16" s="49">
        <f>SUM(F16+G16-H16)</f>
        <v>1314545924.8200016</v>
      </c>
      <c r="J16" s="56">
        <f>SUM(I16-F16)</f>
        <v>-59572714.00999856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84710550.540000007</v>
      </c>
      <c r="G17" s="41">
        <v>7350607.6800000016</v>
      </c>
      <c r="H17" s="41">
        <v>4609481.79</v>
      </c>
      <c r="I17" s="49">
        <f t="shared" ref="I17:I22" si="1">SUM(F17+G17-H17)</f>
        <v>87451676.430000007</v>
      </c>
      <c r="J17" s="56">
        <f t="shared" ref="J17:J22" si="2">SUM(I17-F17)</f>
        <v>2741125.8900000006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99543.45</v>
      </c>
      <c r="G18" s="41">
        <v>0</v>
      </c>
      <c r="H18" s="41">
        <v>0</v>
      </c>
      <c r="I18" s="49">
        <f t="shared" si="1"/>
        <v>99543.45</v>
      </c>
      <c r="J18" s="56">
        <f t="shared" si="2"/>
        <v>0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f t="shared" si="1"/>
        <v>0</v>
      </c>
      <c r="J19" s="56">
        <f t="shared" si="2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73">
        <v>78857647.909999996</v>
      </c>
      <c r="G20" s="73">
        <v>571090036.07999992</v>
      </c>
      <c r="H20" s="73">
        <v>537984536.38999999</v>
      </c>
      <c r="I20" s="49">
        <f t="shared" si="1"/>
        <v>111963147.5999999</v>
      </c>
      <c r="J20" s="56">
        <f t="shared" si="2"/>
        <v>33105499.689999908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f t="shared" si="1"/>
        <v>0</v>
      </c>
      <c r="J21" s="56">
        <f t="shared" si="2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f t="shared" si="1"/>
        <v>0</v>
      </c>
      <c r="J22" s="56">
        <f t="shared" si="2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5646430812.2999992</v>
      </c>
      <c r="G24" s="42">
        <f t="shared" ref="G24:H24" si="3">SUM(G26:G34)</f>
        <v>307050387.12</v>
      </c>
      <c r="H24" s="42">
        <f t="shared" si="3"/>
        <v>219076168.73000002</v>
      </c>
      <c r="I24" s="42">
        <f>SUM(F24+G24-H24)</f>
        <v>5734405030.6899986</v>
      </c>
      <c r="J24" s="50">
        <f>SUM(I24-F24)</f>
        <v>87974218.38999939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156624267.44</v>
      </c>
      <c r="G26" s="44">
        <v>35612341.420000002</v>
      </c>
      <c r="H26" s="44">
        <v>35612341.420000002</v>
      </c>
      <c r="I26" s="44">
        <f t="shared" ref="I26:I34" si="4">SUM(F26+G26-H26)</f>
        <v>156624267.44</v>
      </c>
      <c r="J26" s="51">
        <f t="shared" ref="J26:J34" si="5">SUM(I26-F26)</f>
        <v>0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44">
        <f t="shared" si="4"/>
        <v>0</v>
      </c>
      <c r="J27" s="51">
        <f t="shared" si="5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4242070396.7200003</v>
      </c>
      <c r="G28" s="44">
        <v>61692722.160000004</v>
      </c>
      <c r="H28" s="44">
        <v>4136522.1500000004</v>
      </c>
      <c r="I28" s="44">
        <f t="shared" si="4"/>
        <v>4299626596.7300005</v>
      </c>
      <c r="J28" s="51">
        <f t="shared" si="5"/>
        <v>57556200.010000229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1259005162.5699999</v>
      </c>
      <c r="G29" s="44">
        <v>124388415.63</v>
      </c>
      <c r="H29" s="44">
        <v>90361814.399999991</v>
      </c>
      <c r="I29" s="44">
        <f t="shared" si="4"/>
        <v>1293031763.7999997</v>
      </c>
      <c r="J29" s="51">
        <f t="shared" si="5"/>
        <v>34026601.229999781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58324051.209999993</v>
      </c>
      <c r="G30" s="44">
        <v>25606887.379999999</v>
      </c>
      <c r="H30" s="44">
        <v>23515488.140000001</v>
      </c>
      <c r="I30" s="44">
        <f t="shared" si="4"/>
        <v>60415450.449999988</v>
      </c>
      <c r="J30" s="51">
        <f t="shared" si="5"/>
        <v>2091399.2399999946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-69593065.640000001</v>
      </c>
      <c r="G31" s="44">
        <v>59750020.530000001</v>
      </c>
      <c r="H31" s="44">
        <v>65450002.61999999</v>
      </c>
      <c r="I31" s="44">
        <f t="shared" si="4"/>
        <v>-75293047.729999989</v>
      </c>
      <c r="J31" s="51">
        <f t="shared" si="5"/>
        <v>-5699982.0899999887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f t="shared" si="4"/>
        <v>0</v>
      </c>
      <c r="J32" s="51">
        <f t="shared" si="5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f t="shared" si="4"/>
        <v>0</v>
      </c>
      <c r="J33" s="51">
        <f t="shared" si="5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f t="shared" si="4"/>
        <v>0</v>
      </c>
      <c r="J34" s="51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7184217193.0299997</v>
      </c>
      <c r="G36" s="47">
        <f>SUM(G14+G24)</f>
        <v>7775381149.4500017</v>
      </c>
      <c r="H36" s="47">
        <f>SUM(H14+H24)</f>
        <v>7711133019.4899998</v>
      </c>
      <c r="I36" s="54">
        <f>SUM(F36+G36-H36)</f>
        <v>7248465322.9900017</v>
      </c>
      <c r="J36" s="53">
        <f>SUM(I36-F36)</f>
        <v>64248129.960001945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ignoredErrors>
    <ignoredError sqref="I26:I28 I31:I34 I29:I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2017-03-06T15:52:53Z</dcterms:modified>
</cp:coreProperties>
</file>