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5" windowWidth="9420" windowHeight="4500" activeTab="1"/>
  </bookViews>
  <sheets>
    <sheet name="2016" sheetId="5" r:id="rId1"/>
    <sheet name="2017" sheetId="7" r:id="rId2"/>
  </sheets>
  <calcPr calcId="125725" concurrentCalc="0"/>
  <fileRecoveryPr repairLoad="1"/>
</workbook>
</file>

<file path=xl/calcChain.xml><?xml version="1.0" encoding="utf-8"?>
<calcChain xmlns="http://schemas.openxmlformats.org/spreadsheetml/2006/main">
  <c r="O192" i="7"/>
  <c r="O194"/>
  <c r="O198"/>
  <c r="O177"/>
  <c r="O179"/>
  <c r="O184"/>
  <c r="O165"/>
  <c r="O167"/>
  <c r="O169"/>
  <c r="O158"/>
  <c r="O160"/>
  <c r="O162"/>
  <c r="O150"/>
  <c r="O152"/>
  <c r="O154"/>
  <c r="O136"/>
  <c r="O138"/>
  <c r="O142"/>
  <c r="O120"/>
  <c r="O122"/>
  <c r="O127"/>
  <c r="O107"/>
  <c r="O109"/>
  <c r="O113"/>
  <c r="O99"/>
  <c r="O101"/>
  <c r="O105"/>
  <c r="O79"/>
  <c r="O81"/>
  <c r="O86"/>
  <c r="O66"/>
  <c r="O68"/>
  <c r="O72"/>
  <c r="O50"/>
  <c r="O52"/>
  <c r="O57"/>
  <c r="O36"/>
  <c r="O38"/>
  <c r="O43"/>
  <c r="O19"/>
  <c r="O21"/>
  <c r="O25"/>
  <c r="O4"/>
  <c r="O6"/>
  <c r="O12"/>
  <c r="Q213"/>
  <c r="P213"/>
  <c r="Q212"/>
  <c r="P212"/>
  <c r="Q210"/>
  <c r="P210"/>
  <c r="Q209"/>
  <c r="P209"/>
  <c r="Q206"/>
  <c r="P206"/>
  <c r="Q205"/>
  <c r="P205"/>
  <c r="Q203"/>
  <c r="P203"/>
  <c r="Q202"/>
  <c r="P202"/>
  <c r="D198"/>
  <c r="P197"/>
  <c r="P196"/>
  <c r="Q195"/>
  <c r="P195"/>
  <c r="G194"/>
  <c r="G198"/>
  <c r="H192"/>
  <c r="H194"/>
  <c r="H198"/>
  <c r="I192"/>
  <c r="I194"/>
  <c r="I198"/>
  <c r="J192"/>
  <c r="J194"/>
  <c r="J198"/>
  <c r="K192"/>
  <c r="K194"/>
  <c r="K198"/>
  <c r="L192"/>
  <c r="L194"/>
  <c r="L198"/>
  <c r="M192"/>
  <c r="M194"/>
  <c r="M198"/>
  <c r="N192"/>
  <c r="N194"/>
  <c r="N198"/>
  <c r="D194"/>
  <c r="Q193"/>
  <c r="P193"/>
  <c r="Q194"/>
  <c r="E192"/>
  <c r="E198"/>
  <c r="F192"/>
  <c r="Q190"/>
  <c r="P190"/>
  <c r="Q189"/>
  <c r="P189"/>
  <c r="Q187"/>
  <c r="P187"/>
  <c r="Q186"/>
  <c r="P186"/>
  <c r="P185"/>
  <c r="Q185"/>
  <c r="D184"/>
  <c r="P183"/>
  <c r="Q183"/>
  <c r="P182"/>
  <c r="Q182"/>
  <c r="P181"/>
  <c r="Q181"/>
  <c r="P180"/>
  <c r="Q180"/>
  <c r="D179"/>
  <c r="P178"/>
  <c r="Q178"/>
  <c r="Q175"/>
  <c r="P175"/>
  <c r="Q174"/>
  <c r="P174"/>
  <c r="Q172"/>
  <c r="P172"/>
  <c r="Q171"/>
  <c r="P171"/>
  <c r="D169"/>
  <c r="Q168"/>
  <c r="P168"/>
  <c r="P166"/>
  <c r="Q167"/>
  <c r="D167"/>
  <c r="Q166"/>
  <c r="Q163"/>
  <c r="P163"/>
  <c r="D162"/>
  <c r="Q161"/>
  <c r="P161"/>
  <c r="P159"/>
  <c r="Q160"/>
  <c r="D160"/>
  <c r="Q159"/>
  <c r="Q156"/>
  <c r="Q155"/>
  <c r="D154"/>
  <c r="Q153"/>
  <c r="P153"/>
  <c r="P151"/>
  <c r="Q152"/>
  <c r="D152"/>
  <c r="Q151"/>
  <c r="Q147"/>
  <c r="P147"/>
  <c r="Q146"/>
  <c r="P146"/>
  <c r="Q144"/>
  <c r="P144"/>
  <c r="Q143"/>
  <c r="P143"/>
  <c r="D142"/>
  <c r="Q141"/>
  <c r="P141"/>
  <c r="Q140"/>
  <c r="P140"/>
  <c r="Q139"/>
  <c r="P139"/>
  <c r="P137"/>
  <c r="Q138"/>
  <c r="D138"/>
  <c r="Q137"/>
  <c r="Q132"/>
  <c r="P132"/>
  <c r="Q131"/>
  <c r="P131"/>
  <c r="Q129"/>
  <c r="P129"/>
  <c r="Q128"/>
  <c r="P128"/>
  <c r="D127"/>
  <c r="P126"/>
  <c r="Q126"/>
  <c r="P125"/>
  <c r="Q125"/>
  <c r="P124"/>
  <c r="Q124"/>
  <c r="P123"/>
  <c r="Q123"/>
  <c r="D122"/>
  <c r="P121"/>
  <c r="Q121"/>
  <c r="Q118"/>
  <c r="P118"/>
  <c r="Q117"/>
  <c r="P117"/>
  <c r="Q115"/>
  <c r="P115"/>
  <c r="Q114"/>
  <c r="P114"/>
  <c r="D113"/>
  <c r="E107"/>
  <c r="P112"/>
  <c r="Q112"/>
  <c r="P111"/>
  <c r="Q111"/>
  <c r="P110"/>
  <c r="Q110"/>
  <c r="D109"/>
  <c r="P108"/>
  <c r="Q108"/>
  <c r="D105"/>
  <c r="P104"/>
  <c r="Q104"/>
  <c r="P103"/>
  <c r="Q103"/>
  <c r="P102"/>
  <c r="Q102"/>
  <c r="D101"/>
  <c r="P100"/>
  <c r="Q100"/>
  <c r="Q91"/>
  <c r="P91"/>
  <c r="Q90"/>
  <c r="P90"/>
  <c r="Q88"/>
  <c r="P88"/>
  <c r="Q87"/>
  <c r="P87"/>
  <c r="P85"/>
  <c r="Q84"/>
  <c r="P84"/>
  <c r="Q83"/>
  <c r="P83"/>
  <c r="Q82"/>
  <c r="P82"/>
  <c r="P80"/>
  <c r="Q81"/>
  <c r="D81"/>
  <c r="D86"/>
  <c r="Q80"/>
  <c r="Q77"/>
  <c r="P77"/>
  <c r="Q76"/>
  <c r="P76"/>
  <c r="Q74"/>
  <c r="P74"/>
  <c r="Q73"/>
  <c r="P73"/>
  <c r="Q71"/>
  <c r="P71"/>
  <c r="Q70"/>
  <c r="P70"/>
  <c r="Q69"/>
  <c r="P69"/>
  <c r="D68"/>
  <c r="Q67"/>
  <c r="P67"/>
  <c r="Q68"/>
  <c r="P56"/>
  <c r="Q56"/>
  <c r="P55"/>
  <c r="Q55"/>
  <c r="P54"/>
  <c r="Q54"/>
  <c r="P53"/>
  <c r="Q53"/>
  <c r="D52"/>
  <c r="P51"/>
  <c r="Q51"/>
  <c r="P48"/>
  <c r="Q48"/>
  <c r="P47"/>
  <c r="Q47"/>
  <c r="P45"/>
  <c r="Q45"/>
  <c r="P44"/>
  <c r="Q44"/>
  <c r="P42"/>
  <c r="Q42"/>
  <c r="P40"/>
  <c r="Q40"/>
  <c r="P39"/>
  <c r="Q39"/>
  <c r="D38"/>
  <c r="P37"/>
  <c r="Q37"/>
  <c r="P30"/>
  <c r="Q30"/>
  <c r="P29"/>
  <c r="Q29"/>
  <c r="P27"/>
  <c r="Q27"/>
  <c r="P26"/>
  <c r="Q26"/>
  <c r="P24"/>
  <c r="Q24"/>
  <c r="P23"/>
  <c r="Q23"/>
  <c r="P22"/>
  <c r="Q22"/>
  <c r="D21"/>
  <c r="D25"/>
  <c r="P20"/>
  <c r="Q20"/>
  <c r="P17"/>
  <c r="Q17"/>
  <c r="P16"/>
  <c r="Q16"/>
  <c r="P14"/>
  <c r="Q14"/>
  <c r="P13"/>
  <c r="Q13"/>
  <c r="P11"/>
  <c r="Q11"/>
  <c r="P10"/>
  <c r="Q10"/>
  <c r="P9"/>
  <c r="Q9"/>
  <c r="P8"/>
  <c r="Q8"/>
  <c r="P7"/>
  <c r="Q7"/>
  <c r="D6"/>
  <c r="D12"/>
  <c r="P5"/>
  <c r="Q5"/>
  <c r="Q4"/>
  <c r="E4"/>
  <c r="E6"/>
  <c r="E12"/>
  <c r="F4"/>
  <c r="F6"/>
  <c r="F12"/>
  <c r="G4"/>
  <c r="G6"/>
  <c r="G12"/>
  <c r="H4"/>
  <c r="H6"/>
  <c r="H12"/>
  <c r="I4"/>
  <c r="I6"/>
  <c r="I12"/>
  <c r="J4"/>
  <c r="J6"/>
  <c r="J12"/>
  <c r="K4"/>
  <c r="K6"/>
  <c r="K12"/>
  <c r="L4"/>
  <c r="L6"/>
  <c r="L12"/>
  <c r="M4"/>
  <c r="M6"/>
  <c r="M12"/>
  <c r="N4"/>
  <c r="N6"/>
  <c r="N12"/>
  <c r="E19"/>
  <c r="D57"/>
  <c r="E50"/>
  <c r="D72"/>
  <c r="E109"/>
  <c r="P198"/>
  <c r="Q198"/>
  <c r="D43"/>
  <c r="E36"/>
  <c r="E79"/>
  <c r="F194"/>
  <c r="P192"/>
  <c r="F198"/>
  <c r="E99"/>
  <c r="E120"/>
  <c r="E136"/>
  <c r="E150"/>
  <c r="E158"/>
  <c r="E165"/>
  <c r="E177"/>
  <c r="Q192"/>
  <c r="E194"/>
  <c r="P194"/>
  <c r="E81"/>
  <c r="E21"/>
  <c r="E179"/>
  <c r="E167"/>
  <c r="E160"/>
  <c r="E152"/>
  <c r="E138"/>
  <c r="E101"/>
  <c r="E38"/>
  <c r="E113"/>
  <c r="F107"/>
  <c r="E66"/>
  <c r="E52"/>
  <c r="P6"/>
  <c r="Q6"/>
  <c r="P12"/>
  <c r="Q12"/>
  <c r="E122"/>
  <c r="E127"/>
  <c r="E43"/>
  <c r="F36"/>
  <c r="E154"/>
  <c r="E68"/>
  <c r="F109"/>
  <c r="E142"/>
  <c r="E162"/>
  <c r="E25"/>
  <c r="E86"/>
  <c r="E57"/>
  <c r="F50"/>
  <c r="E105"/>
  <c r="E169"/>
  <c r="E184"/>
  <c r="F79"/>
  <c r="F177"/>
  <c r="F165"/>
  <c r="F99"/>
  <c r="F158"/>
  <c r="F136"/>
  <c r="E72"/>
  <c r="F38"/>
  <c r="F52"/>
  <c r="F19"/>
  <c r="F113"/>
  <c r="G107"/>
  <c r="F150"/>
  <c r="F120"/>
  <c r="G109"/>
  <c r="F21"/>
  <c r="F43"/>
  <c r="G36"/>
  <c r="F66"/>
  <c r="F122"/>
  <c r="F138"/>
  <c r="F167"/>
  <c r="F179"/>
  <c r="F81"/>
  <c r="F152"/>
  <c r="F57"/>
  <c r="G50"/>
  <c r="F160"/>
  <c r="F101"/>
  <c r="F105"/>
  <c r="F162"/>
  <c r="G52"/>
  <c r="F86"/>
  <c r="F184"/>
  <c r="F142"/>
  <c r="F127"/>
  <c r="F68"/>
  <c r="G38"/>
  <c r="F25"/>
  <c r="G113"/>
  <c r="H107"/>
  <c r="F154"/>
  <c r="F169"/>
  <c r="G165"/>
  <c r="H109"/>
  <c r="G19"/>
  <c r="G43"/>
  <c r="H36"/>
  <c r="F72"/>
  <c r="G120"/>
  <c r="G136"/>
  <c r="G177"/>
  <c r="G79"/>
  <c r="G57"/>
  <c r="H50"/>
  <c r="G158"/>
  <c r="G99"/>
  <c r="G150"/>
  <c r="G152"/>
  <c r="G101"/>
  <c r="G160"/>
  <c r="H52"/>
  <c r="G81"/>
  <c r="G179"/>
  <c r="G167"/>
  <c r="G138"/>
  <c r="G122"/>
  <c r="G66"/>
  <c r="H38"/>
  <c r="G21"/>
  <c r="H113"/>
  <c r="I107"/>
  <c r="G25"/>
  <c r="G142"/>
  <c r="G86"/>
  <c r="H57"/>
  <c r="I50"/>
  <c r="G154"/>
  <c r="I109"/>
  <c r="H43"/>
  <c r="I36"/>
  <c r="G68"/>
  <c r="G127"/>
  <c r="G169"/>
  <c r="G184"/>
  <c r="G162"/>
  <c r="G105"/>
  <c r="H158"/>
  <c r="H177"/>
  <c r="H120"/>
  <c r="G72"/>
  <c r="I38"/>
  <c r="I43"/>
  <c r="J36"/>
  <c r="J38"/>
  <c r="J43"/>
  <c r="K36"/>
  <c r="K38"/>
  <c r="K43"/>
  <c r="L36"/>
  <c r="L38"/>
  <c r="L43"/>
  <c r="M36"/>
  <c r="M38"/>
  <c r="M43"/>
  <c r="N36"/>
  <c r="N38"/>
  <c r="I113"/>
  <c r="J107"/>
  <c r="J109"/>
  <c r="J113"/>
  <c r="K107"/>
  <c r="K109"/>
  <c r="K113"/>
  <c r="L107"/>
  <c r="L109"/>
  <c r="L113"/>
  <c r="M107"/>
  <c r="M109"/>
  <c r="M113"/>
  <c r="N107"/>
  <c r="H150"/>
  <c r="I52"/>
  <c r="I57"/>
  <c r="J50"/>
  <c r="J52"/>
  <c r="J57"/>
  <c r="K50"/>
  <c r="K52"/>
  <c r="K57"/>
  <c r="L50"/>
  <c r="L52"/>
  <c r="L57"/>
  <c r="M50"/>
  <c r="M52"/>
  <c r="M57"/>
  <c r="N50"/>
  <c r="N52"/>
  <c r="P50"/>
  <c r="Q50"/>
  <c r="H79"/>
  <c r="H136"/>
  <c r="H19"/>
  <c r="H99"/>
  <c r="H165"/>
  <c r="H167"/>
  <c r="H138"/>
  <c r="H81"/>
  <c r="N57"/>
  <c r="P52"/>
  <c r="Q52"/>
  <c r="H160"/>
  <c r="P36"/>
  <c r="Q36"/>
  <c r="H101"/>
  <c r="H21"/>
  <c r="H152"/>
  <c r="N109"/>
  <c r="P107"/>
  <c r="Q107"/>
  <c r="N43"/>
  <c r="P38"/>
  <c r="Q38"/>
  <c r="H66"/>
  <c r="H122"/>
  <c r="H179"/>
  <c r="P41" i="5"/>
  <c r="Q10"/>
  <c r="Q11"/>
  <c r="P10"/>
  <c r="P11"/>
  <c r="P5"/>
  <c r="N158"/>
  <c r="N156"/>
  <c r="M135"/>
  <c r="P101"/>
  <c r="L112"/>
  <c r="H184" i="7"/>
  <c r="I177"/>
  <c r="H127"/>
  <c r="I120"/>
  <c r="H68"/>
  <c r="N113"/>
  <c r="P109"/>
  <c r="Q109"/>
  <c r="H86"/>
  <c r="H169"/>
  <c r="H154"/>
  <c r="H25"/>
  <c r="H105"/>
  <c r="I99"/>
  <c r="H162"/>
  <c r="H142"/>
  <c r="L5" i="5"/>
  <c r="L7"/>
  <c r="L13"/>
  <c r="K163"/>
  <c r="K156"/>
  <c r="K158"/>
  <c r="L154"/>
  <c r="L156"/>
  <c r="L158"/>
  <c r="M154"/>
  <c r="M156"/>
  <c r="M158"/>
  <c r="N154"/>
  <c r="O154"/>
  <c r="O156"/>
  <c r="O158"/>
  <c r="K154"/>
  <c r="K147"/>
  <c r="K149"/>
  <c r="L145"/>
  <c r="L147"/>
  <c r="L149"/>
  <c r="M145"/>
  <c r="M147"/>
  <c r="M149"/>
  <c r="N145"/>
  <c r="N147"/>
  <c r="N149"/>
  <c r="O145"/>
  <c r="O147"/>
  <c r="O149"/>
  <c r="K145"/>
  <c r="K135"/>
  <c r="K137"/>
  <c r="L133"/>
  <c r="L135"/>
  <c r="L137"/>
  <c r="M133"/>
  <c r="M137"/>
  <c r="N133"/>
  <c r="N135"/>
  <c r="N137"/>
  <c r="O133"/>
  <c r="O135"/>
  <c r="O137"/>
  <c r="K133"/>
  <c r="L117"/>
  <c r="M110"/>
  <c r="M112"/>
  <c r="M117"/>
  <c r="N110"/>
  <c r="N112"/>
  <c r="N117"/>
  <c r="O110"/>
  <c r="O112"/>
  <c r="O117"/>
  <c r="L110"/>
  <c r="L89"/>
  <c r="L93"/>
  <c r="M87"/>
  <c r="M89"/>
  <c r="M93"/>
  <c r="N87"/>
  <c r="N89"/>
  <c r="N93"/>
  <c r="O87"/>
  <c r="O89"/>
  <c r="O93"/>
  <c r="L87"/>
  <c r="L80"/>
  <c r="L75"/>
  <c r="L73"/>
  <c r="M73"/>
  <c r="M75"/>
  <c r="M80"/>
  <c r="N73"/>
  <c r="N75"/>
  <c r="N80"/>
  <c r="O73"/>
  <c r="O75"/>
  <c r="O80"/>
  <c r="L66"/>
  <c r="M60"/>
  <c r="M62"/>
  <c r="M66"/>
  <c r="N60"/>
  <c r="N62"/>
  <c r="N66"/>
  <c r="O60"/>
  <c r="O62"/>
  <c r="O66"/>
  <c r="L62"/>
  <c r="L60"/>
  <c r="L52"/>
  <c r="L57"/>
  <c r="M50"/>
  <c r="M52"/>
  <c r="M57"/>
  <c r="N50"/>
  <c r="N52"/>
  <c r="N57"/>
  <c r="O50"/>
  <c r="O52"/>
  <c r="O57"/>
  <c r="L50"/>
  <c r="L38"/>
  <c r="L43"/>
  <c r="M36"/>
  <c r="M38"/>
  <c r="M43"/>
  <c r="N36"/>
  <c r="N38"/>
  <c r="N43"/>
  <c r="O36"/>
  <c r="O38"/>
  <c r="O43"/>
  <c r="L36"/>
  <c r="L22"/>
  <c r="L26"/>
  <c r="M20"/>
  <c r="M22"/>
  <c r="M26"/>
  <c r="N20"/>
  <c r="N22"/>
  <c r="N26"/>
  <c r="O20"/>
  <c r="O22"/>
  <c r="O26"/>
  <c r="L20"/>
  <c r="K127"/>
  <c r="K131"/>
  <c r="L125"/>
  <c r="L127"/>
  <c r="L131"/>
  <c r="M125"/>
  <c r="M127"/>
  <c r="M131"/>
  <c r="N125"/>
  <c r="N127"/>
  <c r="N131"/>
  <c r="O125"/>
  <c r="O127"/>
  <c r="O131"/>
  <c r="K125"/>
  <c r="K80"/>
  <c r="K75"/>
  <c r="H72" i="7"/>
  <c r="I122"/>
  <c r="I179"/>
  <c r="I136"/>
  <c r="I158"/>
  <c r="I101"/>
  <c r="I19"/>
  <c r="I150"/>
  <c r="I165"/>
  <c r="I79"/>
  <c r="M5" i="5"/>
  <c r="M7"/>
  <c r="M13"/>
  <c r="N5"/>
  <c r="K62"/>
  <c r="K66"/>
  <c r="J62"/>
  <c r="K60"/>
  <c r="K57"/>
  <c r="K52"/>
  <c r="K50"/>
  <c r="K43"/>
  <c r="K38"/>
  <c r="K36"/>
  <c r="K22"/>
  <c r="K26"/>
  <c r="K20"/>
  <c r="K7"/>
  <c r="K13"/>
  <c r="K5"/>
  <c r="I81" i="7"/>
  <c r="I167"/>
  <c r="I152"/>
  <c r="I21"/>
  <c r="I25"/>
  <c r="J19"/>
  <c r="J21"/>
  <c r="J25"/>
  <c r="K19"/>
  <c r="K21"/>
  <c r="K25"/>
  <c r="L19"/>
  <c r="L21"/>
  <c r="L25"/>
  <c r="M19"/>
  <c r="M21"/>
  <c r="M25"/>
  <c r="N19"/>
  <c r="N21"/>
  <c r="I105"/>
  <c r="J99"/>
  <c r="J101"/>
  <c r="J105"/>
  <c r="K99"/>
  <c r="K101"/>
  <c r="K105"/>
  <c r="L99"/>
  <c r="L101"/>
  <c r="L105"/>
  <c r="M99"/>
  <c r="M101"/>
  <c r="M105"/>
  <c r="N99"/>
  <c r="I160"/>
  <c r="I138"/>
  <c r="I184"/>
  <c r="J177"/>
  <c r="J179"/>
  <c r="J184"/>
  <c r="K177"/>
  <c r="K179"/>
  <c r="K184"/>
  <c r="L177"/>
  <c r="L179"/>
  <c r="L184"/>
  <c r="M177"/>
  <c r="M179"/>
  <c r="M184"/>
  <c r="N177"/>
  <c r="I127"/>
  <c r="J120"/>
  <c r="J122"/>
  <c r="J127"/>
  <c r="K120"/>
  <c r="K122"/>
  <c r="K127"/>
  <c r="L120"/>
  <c r="L122"/>
  <c r="L127"/>
  <c r="M120"/>
  <c r="M122"/>
  <c r="M127"/>
  <c r="N120"/>
  <c r="I66"/>
  <c r="N7" i="5"/>
  <c r="I142" i="7"/>
  <c r="J136"/>
  <c r="J138"/>
  <c r="J142"/>
  <c r="K136"/>
  <c r="K138"/>
  <c r="K142"/>
  <c r="L136"/>
  <c r="L138"/>
  <c r="L142"/>
  <c r="M136"/>
  <c r="M138"/>
  <c r="M142"/>
  <c r="N136"/>
  <c r="I154"/>
  <c r="J150"/>
  <c r="J152"/>
  <c r="J154"/>
  <c r="K150"/>
  <c r="K152"/>
  <c r="K154"/>
  <c r="L150"/>
  <c r="L152"/>
  <c r="L154"/>
  <c r="M150"/>
  <c r="M152"/>
  <c r="M154"/>
  <c r="N150"/>
  <c r="I86"/>
  <c r="J79"/>
  <c r="J81"/>
  <c r="J86"/>
  <c r="K79"/>
  <c r="K81"/>
  <c r="K86"/>
  <c r="L79"/>
  <c r="L81"/>
  <c r="L86"/>
  <c r="M79"/>
  <c r="M81"/>
  <c r="M86"/>
  <c r="N79"/>
  <c r="P19"/>
  <c r="Q19"/>
  <c r="I68"/>
  <c r="I72"/>
  <c r="J66"/>
  <c r="J68"/>
  <c r="J72"/>
  <c r="K66"/>
  <c r="K68"/>
  <c r="K72"/>
  <c r="L66"/>
  <c r="L68"/>
  <c r="L72"/>
  <c r="M66"/>
  <c r="M68"/>
  <c r="M72"/>
  <c r="N66"/>
  <c r="N68"/>
  <c r="Q66"/>
  <c r="N122"/>
  <c r="P120"/>
  <c r="Q120"/>
  <c r="N179"/>
  <c r="P177"/>
  <c r="Q177"/>
  <c r="I162"/>
  <c r="J158"/>
  <c r="J160"/>
  <c r="J162"/>
  <c r="K158"/>
  <c r="K160"/>
  <c r="K162"/>
  <c r="L158"/>
  <c r="L160"/>
  <c r="L162"/>
  <c r="M158"/>
  <c r="M160"/>
  <c r="M162"/>
  <c r="N158"/>
  <c r="N101"/>
  <c r="P99"/>
  <c r="Q99"/>
  <c r="N25"/>
  <c r="P25"/>
  <c r="Q25"/>
  <c r="P21"/>
  <c r="Q21"/>
  <c r="I169"/>
  <c r="J165"/>
  <c r="J167"/>
  <c r="J169"/>
  <c r="K165"/>
  <c r="K167"/>
  <c r="K169"/>
  <c r="L165"/>
  <c r="L167"/>
  <c r="L169"/>
  <c r="M165"/>
  <c r="M167"/>
  <c r="M169"/>
  <c r="N165"/>
  <c r="N13" i="5"/>
  <c r="J75"/>
  <c r="J80"/>
  <c r="K73"/>
  <c r="J73"/>
  <c r="J66"/>
  <c r="J60"/>
  <c r="J135"/>
  <c r="J137"/>
  <c r="J133"/>
  <c r="J127"/>
  <c r="J131"/>
  <c r="J125"/>
  <c r="J52"/>
  <c r="J57"/>
  <c r="J50"/>
  <c r="J38"/>
  <c r="J43"/>
  <c r="J36"/>
  <c r="J7"/>
  <c r="J13"/>
  <c r="J5"/>
  <c r="J22"/>
  <c r="J26"/>
  <c r="J20"/>
  <c r="J156"/>
  <c r="J158"/>
  <c r="J154"/>
  <c r="J147"/>
  <c r="J149"/>
  <c r="J145"/>
  <c r="N167" i="7"/>
  <c r="Q165"/>
  <c r="P165"/>
  <c r="N105"/>
  <c r="P105"/>
  <c r="Q105"/>
  <c r="P101"/>
  <c r="Q101"/>
  <c r="N160"/>
  <c r="P158"/>
  <c r="Q158"/>
  <c r="N184"/>
  <c r="P184"/>
  <c r="Q184"/>
  <c r="P179"/>
  <c r="Q179"/>
  <c r="N127"/>
  <c r="P127"/>
  <c r="Q127"/>
  <c r="P122"/>
  <c r="Q122"/>
  <c r="N81"/>
  <c r="P79"/>
  <c r="Q79"/>
  <c r="N152"/>
  <c r="P150"/>
  <c r="Q150"/>
  <c r="N138"/>
  <c r="Q136"/>
  <c r="P136"/>
  <c r="P66"/>
  <c r="N72"/>
  <c r="P72"/>
  <c r="P68"/>
  <c r="O5" i="5"/>
  <c r="O7"/>
  <c r="O13"/>
  <c r="Q5"/>
  <c r="G165"/>
  <c r="H161"/>
  <c r="G163"/>
  <c r="G161"/>
  <c r="G156"/>
  <c r="G158"/>
  <c r="H154"/>
  <c r="G154"/>
  <c r="G147"/>
  <c r="G149"/>
  <c r="G145"/>
  <c r="G137"/>
  <c r="H133"/>
  <c r="G135"/>
  <c r="G133"/>
  <c r="G131"/>
  <c r="G127"/>
  <c r="H125"/>
  <c r="H127"/>
  <c r="H131"/>
  <c r="I125"/>
  <c r="I127"/>
  <c r="I131"/>
  <c r="G125"/>
  <c r="H80"/>
  <c r="I73"/>
  <c r="H75"/>
  <c r="H73"/>
  <c r="H66"/>
  <c r="I60"/>
  <c r="H62"/>
  <c r="H60"/>
  <c r="H52"/>
  <c r="H57"/>
  <c r="I50"/>
  <c r="H50"/>
  <c r="H43"/>
  <c r="I36"/>
  <c r="H38"/>
  <c r="H36"/>
  <c r="H26"/>
  <c r="I20"/>
  <c r="I22"/>
  <c r="I26"/>
  <c r="H22"/>
  <c r="H20"/>
  <c r="H7"/>
  <c r="H13"/>
  <c r="I5"/>
  <c r="I7"/>
  <c r="I13"/>
  <c r="H5"/>
  <c r="G75"/>
  <c r="G80"/>
  <c r="G73"/>
  <c r="G66"/>
  <c r="G62"/>
  <c r="G60"/>
  <c r="G57"/>
  <c r="G52"/>
  <c r="G50"/>
  <c r="G43"/>
  <c r="G38"/>
  <c r="G36"/>
  <c r="G26"/>
  <c r="G22"/>
  <c r="G20"/>
  <c r="D75"/>
  <c r="D80"/>
  <c r="E73"/>
  <c r="E75"/>
  <c r="E80"/>
  <c r="F73"/>
  <c r="F75"/>
  <c r="F80"/>
  <c r="D62"/>
  <c r="D66"/>
  <c r="E60"/>
  <c r="E62"/>
  <c r="E66"/>
  <c r="F60"/>
  <c r="F62"/>
  <c r="F66"/>
  <c r="D52"/>
  <c r="D57"/>
  <c r="E50"/>
  <c r="E52"/>
  <c r="E57"/>
  <c r="F50"/>
  <c r="F52"/>
  <c r="F57"/>
  <c r="D38"/>
  <c r="D43"/>
  <c r="E36"/>
  <c r="E38"/>
  <c r="E43"/>
  <c r="F36"/>
  <c r="F38"/>
  <c r="F43"/>
  <c r="D22"/>
  <c r="D26"/>
  <c r="E20"/>
  <c r="D7"/>
  <c r="D13"/>
  <c r="E5"/>
  <c r="E7"/>
  <c r="Q119"/>
  <c r="P119"/>
  <c r="Q118"/>
  <c r="P118"/>
  <c r="D163"/>
  <c r="D112"/>
  <c r="D117"/>
  <c r="E110"/>
  <c r="E112"/>
  <c r="E117"/>
  <c r="Q122"/>
  <c r="P122"/>
  <c r="Q121"/>
  <c r="P121"/>
  <c r="Q107"/>
  <c r="P107"/>
  <c r="Q106"/>
  <c r="P106"/>
  <c r="Q104"/>
  <c r="P104"/>
  <c r="Q103"/>
  <c r="P103"/>
  <c r="P14"/>
  <c r="Q14"/>
  <c r="P18"/>
  <c r="Q18"/>
  <c r="P17"/>
  <c r="Q17"/>
  <c r="P15"/>
  <c r="Q15"/>
  <c r="P21"/>
  <c r="Q21"/>
  <c r="D89"/>
  <c r="D93"/>
  <c r="E87"/>
  <c r="E89"/>
  <c r="E93"/>
  <c r="F87"/>
  <c r="F89"/>
  <c r="F93"/>
  <c r="G87"/>
  <c r="G89"/>
  <c r="G93"/>
  <c r="H87"/>
  <c r="H89"/>
  <c r="D97"/>
  <c r="D102"/>
  <c r="E95"/>
  <c r="E97"/>
  <c r="E102"/>
  <c r="F95"/>
  <c r="D127"/>
  <c r="D131"/>
  <c r="E125"/>
  <c r="E127"/>
  <c r="E131"/>
  <c r="F125"/>
  <c r="F127"/>
  <c r="F131"/>
  <c r="D135"/>
  <c r="D137"/>
  <c r="E133"/>
  <c r="E135"/>
  <c r="E137"/>
  <c r="F133"/>
  <c r="F135"/>
  <c r="F137"/>
  <c r="D147"/>
  <c r="D149"/>
  <c r="E145"/>
  <c r="E147"/>
  <c r="E149"/>
  <c r="F145"/>
  <c r="F147"/>
  <c r="F149"/>
  <c r="D156"/>
  <c r="D158"/>
  <c r="E154"/>
  <c r="E156"/>
  <c r="E158"/>
  <c r="F154"/>
  <c r="F156"/>
  <c r="F158"/>
  <c r="D165"/>
  <c r="E161"/>
  <c r="E163"/>
  <c r="E165"/>
  <c r="F161"/>
  <c r="F163"/>
  <c r="F165"/>
  <c r="Q170"/>
  <c r="P170"/>
  <c r="Q169"/>
  <c r="P169"/>
  <c r="Q167"/>
  <c r="P167"/>
  <c r="Q166"/>
  <c r="P166"/>
  <c r="Q164"/>
  <c r="P164"/>
  <c r="P162"/>
  <c r="Q162"/>
  <c r="Q159"/>
  <c r="P159"/>
  <c r="Q157"/>
  <c r="P157"/>
  <c r="P155"/>
  <c r="Q155"/>
  <c r="Q151"/>
  <c r="Q150"/>
  <c r="Q148"/>
  <c r="P148"/>
  <c r="P146"/>
  <c r="Q146"/>
  <c r="Q85"/>
  <c r="P85"/>
  <c r="Q84"/>
  <c r="P84"/>
  <c r="Q82"/>
  <c r="P82"/>
  <c r="Q81"/>
  <c r="P81"/>
  <c r="P79"/>
  <c r="Q78"/>
  <c r="P78"/>
  <c r="Q77"/>
  <c r="P77"/>
  <c r="Q76"/>
  <c r="P76"/>
  <c r="P74"/>
  <c r="Q74"/>
  <c r="Q71"/>
  <c r="P71"/>
  <c r="Q70"/>
  <c r="P70"/>
  <c r="Q68"/>
  <c r="P68"/>
  <c r="Q67"/>
  <c r="P67"/>
  <c r="Q65"/>
  <c r="P65"/>
  <c r="Q64"/>
  <c r="P64"/>
  <c r="Q63"/>
  <c r="P63"/>
  <c r="P61"/>
  <c r="Q61"/>
  <c r="Q142"/>
  <c r="P142"/>
  <c r="Q141"/>
  <c r="P141"/>
  <c r="Q139"/>
  <c r="P139"/>
  <c r="Q138"/>
  <c r="P138"/>
  <c r="Q136"/>
  <c r="P136"/>
  <c r="P134"/>
  <c r="Q134"/>
  <c r="Q130"/>
  <c r="P130"/>
  <c r="Q129"/>
  <c r="P129"/>
  <c r="Q128"/>
  <c r="P128"/>
  <c r="P126"/>
  <c r="Q126"/>
  <c r="P116"/>
  <c r="Q116"/>
  <c r="P115"/>
  <c r="Q115"/>
  <c r="P114"/>
  <c r="Q114"/>
  <c r="P113"/>
  <c r="Q113"/>
  <c r="P111"/>
  <c r="Q111"/>
  <c r="P100"/>
  <c r="Q100"/>
  <c r="P99"/>
  <c r="Q99"/>
  <c r="P98"/>
  <c r="Q98"/>
  <c r="P96"/>
  <c r="Q96"/>
  <c r="P92"/>
  <c r="Q92"/>
  <c r="P91"/>
  <c r="Q91"/>
  <c r="P90"/>
  <c r="Q90"/>
  <c r="P88"/>
  <c r="Q88"/>
  <c r="P56"/>
  <c r="Q56"/>
  <c r="P55"/>
  <c r="Q55"/>
  <c r="P54"/>
  <c r="Q54"/>
  <c r="P53"/>
  <c r="Q53"/>
  <c r="P51"/>
  <c r="Q51"/>
  <c r="P48"/>
  <c r="Q48"/>
  <c r="P47"/>
  <c r="Q47"/>
  <c r="P45"/>
  <c r="Q45"/>
  <c r="P44"/>
  <c r="Q44"/>
  <c r="P42"/>
  <c r="Q42"/>
  <c r="P40"/>
  <c r="Q40"/>
  <c r="P39"/>
  <c r="Q39"/>
  <c r="P37"/>
  <c r="Q37"/>
  <c r="P31"/>
  <c r="Q31"/>
  <c r="P30"/>
  <c r="Q30"/>
  <c r="P28"/>
  <c r="Q28"/>
  <c r="P27"/>
  <c r="Q27"/>
  <c r="P25"/>
  <c r="Q25"/>
  <c r="P24"/>
  <c r="Q24"/>
  <c r="P23"/>
  <c r="Q23"/>
  <c r="P12"/>
  <c r="Q12"/>
  <c r="P9"/>
  <c r="Q9"/>
  <c r="P8"/>
  <c r="Q8"/>
  <c r="P6"/>
  <c r="Q6"/>
  <c r="N142" i="7"/>
  <c r="P142"/>
  <c r="Q142"/>
  <c r="P138"/>
  <c r="N86"/>
  <c r="P86"/>
  <c r="P81"/>
  <c r="N169"/>
  <c r="P169"/>
  <c r="Q169"/>
  <c r="P167"/>
  <c r="N154"/>
  <c r="P154"/>
  <c r="Q154"/>
  <c r="P152"/>
  <c r="N162"/>
  <c r="P162"/>
  <c r="Q162"/>
  <c r="P160"/>
  <c r="F97" i="5"/>
  <c r="F102"/>
  <c r="G95"/>
  <c r="Q135"/>
  <c r="Q127"/>
  <c r="Q163"/>
  <c r="H163"/>
  <c r="Q156"/>
  <c r="Q147"/>
  <c r="H145"/>
  <c r="H147"/>
  <c r="H149"/>
  <c r="I145"/>
  <c r="P145"/>
  <c r="H156"/>
  <c r="I147"/>
  <c r="I149"/>
  <c r="P149"/>
  <c r="Q149"/>
  <c r="Q145"/>
  <c r="P131"/>
  <c r="Q131"/>
  <c r="H135"/>
  <c r="P127"/>
  <c r="P125"/>
  <c r="Q125"/>
  <c r="H93"/>
  <c r="I87"/>
  <c r="I38"/>
  <c r="P36"/>
  <c r="Q36"/>
  <c r="P80"/>
  <c r="Q73"/>
  <c r="I75"/>
  <c r="I80"/>
  <c r="P73"/>
  <c r="I62"/>
  <c r="P60"/>
  <c r="Q60"/>
  <c r="I52"/>
  <c r="P50"/>
  <c r="Q50"/>
  <c r="P75"/>
  <c r="Q75"/>
  <c r="Q62"/>
  <c r="E13"/>
  <c r="F110"/>
  <c r="E22"/>
  <c r="G97"/>
  <c r="H165"/>
  <c r="H158"/>
  <c r="P147"/>
  <c r="H137"/>
  <c r="I89"/>
  <c r="P62"/>
  <c r="I66"/>
  <c r="P66"/>
  <c r="P52"/>
  <c r="Q52"/>
  <c r="I57"/>
  <c r="P38"/>
  <c r="Q38"/>
  <c r="I43"/>
  <c r="E26"/>
  <c r="F112"/>
  <c r="F5"/>
  <c r="F7"/>
  <c r="G102"/>
  <c r="H95"/>
  <c r="I161"/>
  <c r="I154"/>
  <c r="I133"/>
  <c r="I93"/>
  <c r="F13"/>
  <c r="F20"/>
  <c r="F117"/>
  <c r="G110"/>
  <c r="J87"/>
  <c r="H97"/>
  <c r="I163"/>
  <c r="I156"/>
  <c r="P154"/>
  <c r="Q154"/>
  <c r="I135"/>
  <c r="P133"/>
  <c r="Q133"/>
  <c r="F22"/>
  <c r="P20"/>
  <c r="Q20"/>
  <c r="G5"/>
  <c r="G7"/>
  <c r="G112"/>
  <c r="J89"/>
  <c r="H102"/>
  <c r="I95"/>
  <c r="I97"/>
  <c r="I102"/>
  <c r="J95"/>
  <c r="I165"/>
  <c r="I158"/>
  <c r="P158"/>
  <c r="Q158"/>
  <c r="P156"/>
  <c r="I137"/>
  <c r="P137"/>
  <c r="Q137"/>
  <c r="P135"/>
  <c r="G13"/>
  <c r="P13"/>
  <c r="Q13"/>
  <c r="P7"/>
  <c r="Q7"/>
  <c r="F26"/>
  <c r="P26"/>
  <c r="Q26"/>
  <c r="P22"/>
  <c r="Q22"/>
  <c r="J161"/>
  <c r="G117"/>
  <c r="J93"/>
  <c r="J163"/>
  <c r="H110"/>
  <c r="K87"/>
  <c r="J165"/>
  <c r="H112"/>
  <c r="K89"/>
  <c r="P87"/>
  <c r="Q87"/>
  <c r="K161"/>
  <c r="H117"/>
  <c r="K93"/>
  <c r="P93"/>
  <c r="Q93"/>
  <c r="P89"/>
  <c r="Q89"/>
  <c r="I110"/>
  <c r="K165"/>
  <c r="I112"/>
  <c r="L161"/>
  <c r="I117"/>
  <c r="L163"/>
  <c r="J110"/>
  <c r="L165"/>
  <c r="J112"/>
  <c r="M161"/>
  <c r="J117"/>
  <c r="M163"/>
  <c r="K110"/>
  <c r="M165"/>
  <c r="K112"/>
  <c r="P110"/>
  <c r="Q110"/>
  <c r="N161"/>
  <c r="K117"/>
  <c r="P117"/>
  <c r="Q117"/>
  <c r="P112"/>
  <c r="Q112"/>
  <c r="J97"/>
  <c r="N163"/>
  <c r="J102"/>
  <c r="K95"/>
  <c r="N165"/>
  <c r="K97"/>
  <c r="K102"/>
  <c r="L95"/>
  <c r="O161"/>
  <c r="L97"/>
  <c r="O163"/>
  <c r="P161"/>
  <c r="Q161"/>
  <c r="L102"/>
  <c r="M95"/>
  <c r="O165"/>
  <c r="P165"/>
  <c r="Q165"/>
  <c r="P163"/>
  <c r="M97"/>
  <c r="M102"/>
  <c r="N95"/>
  <c r="N97"/>
  <c r="N102"/>
  <c r="O95"/>
  <c r="O97"/>
  <c r="P95"/>
  <c r="Q95"/>
  <c r="O102"/>
  <c r="P97"/>
  <c r="Q97"/>
</calcChain>
</file>

<file path=xl/sharedStrings.xml><?xml version="1.0" encoding="utf-8"?>
<sst xmlns="http://schemas.openxmlformats.org/spreadsheetml/2006/main" count="645" uniqueCount="194">
  <si>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</si>
  <si>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</si>
  <si>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</si>
  <si>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</si>
  <si>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</si>
  <si>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</si>
  <si>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</si>
  <si>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</si>
  <si>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</si>
  <si>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</si>
  <si>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</si>
  <si>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</si>
  <si>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</si>
  <si>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PROMEDIO</t>
  </si>
  <si>
    <t>Área de Amparos y Agrario.</t>
  </si>
  <si>
    <t>2.1.1.1</t>
  </si>
  <si>
    <t>Registro Anterior</t>
  </si>
  <si>
    <t>2.1.1.2</t>
  </si>
  <si>
    <t>Abiertos en el Mes</t>
  </si>
  <si>
    <t>2.1.1.3</t>
  </si>
  <si>
    <t xml:space="preserve">Iniciales en </t>
  </si>
  <si>
    <t>2.1.1.4</t>
  </si>
  <si>
    <t>Resueltos y concluidos</t>
  </si>
  <si>
    <t>Concediendo el amparo</t>
  </si>
  <si>
    <t>2.1.1.5</t>
  </si>
  <si>
    <t>2.1.2.1</t>
  </si>
  <si>
    <t>2.1.2.2</t>
  </si>
  <si>
    <t>2.1.2.3</t>
  </si>
  <si>
    <t>2.1.2.4</t>
  </si>
  <si>
    <t>Favorables</t>
  </si>
  <si>
    <t>Desfavorables</t>
  </si>
  <si>
    <t>2.1.2.5</t>
  </si>
  <si>
    <t>2.1.6.1</t>
  </si>
  <si>
    <t>Recibidos en el Área</t>
  </si>
  <si>
    <t>2.1.6.2</t>
  </si>
  <si>
    <t>Generados por el Área</t>
  </si>
  <si>
    <t>2.2.1.1</t>
  </si>
  <si>
    <t>2.2.1.2</t>
  </si>
  <si>
    <t>2.2.1.3</t>
  </si>
  <si>
    <t>2.2.1.4</t>
  </si>
  <si>
    <t>2.2.1.5</t>
  </si>
  <si>
    <t>2.2.2.1</t>
  </si>
  <si>
    <t>2.2.2.2</t>
  </si>
  <si>
    <t>2.2.2.3</t>
  </si>
  <si>
    <t>2.2.2.4</t>
  </si>
  <si>
    <t>Favorables al particular</t>
  </si>
  <si>
    <t>Incompetentes</t>
  </si>
  <si>
    <t>2.2.2.5</t>
  </si>
  <si>
    <t>2.2.3.1</t>
  </si>
  <si>
    <t>2.2.3.2</t>
  </si>
  <si>
    <t>2.2.3.3</t>
  </si>
  <si>
    <t>2.2.3.4</t>
  </si>
  <si>
    <t>Procedentes</t>
  </si>
  <si>
    <t>2.2.3.5</t>
  </si>
  <si>
    <t>2.2.4.1</t>
  </si>
  <si>
    <t>2.2.4.2</t>
  </si>
  <si>
    <t>2.2.4.3</t>
  </si>
  <si>
    <t>2.2.4.4</t>
  </si>
  <si>
    <t>2.2.4.5</t>
  </si>
  <si>
    <t>Área de Procedimientos Civiles.</t>
  </si>
  <si>
    <t>2.3.1.1</t>
  </si>
  <si>
    <t>2.3.1.2</t>
  </si>
  <si>
    <t>2.3.1.3</t>
  </si>
  <si>
    <t>2.3.1.4</t>
  </si>
  <si>
    <t>2.3.1.5</t>
  </si>
  <si>
    <t>2.3.2.1</t>
  </si>
  <si>
    <t>2.3.2.2</t>
  </si>
  <si>
    <t>2.3.2.3</t>
  </si>
  <si>
    <t>2.3.2.4</t>
  </si>
  <si>
    <t>2.3.2.5</t>
  </si>
  <si>
    <t>Resueltas y concluidas</t>
  </si>
  <si>
    <t>2.3.4.1</t>
  </si>
  <si>
    <t>2.3.4.2</t>
  </si>
  <si>
    <t>2.3.4.3</t>
  </si>
  <si>
    <t>2.3.4.4</t>
  </si>
  <si>
    <t>2.3.4.5</t>
  </si>
  <si>
    <t>2.3.7.1</t>
  </si>
  <si>
    <t>2.3.7.2</t>
  </si>
  <si>
    <t>2.4.7.1</t>
  </si>
  <si>
    <t>2.4.7.2</t>
  </si>
  <si>
    <t>con sanción</t>
  </si>
  <si>
    <t>sin sanción</t>
  </si>
  <si>
    <t>2.4.3.5</t>
  </si>
  <si>
    <t>Área de Procedimientos Penales</t>
  </si>
  <si>
    <t>2.5.1.1</t>
  </si>
  <si>
    <t>2.5.1.2</t>
  </si>
  <si>
    <t>2.5.1.3</t>
  </si>
  <si>
    <t>2.5.1.4</t>
  </si>
  <si>
    <t>2.5.1.5</t>
  </si>
  <si>
    <t>Archivados</t>
  </si>
  <si>
    <t>2.5.2.1</t>
  </si>
  <si>
    <t>2.5.2.2</t>
  </si>
  <si>
    <t>2.5.2.3</t>
  </si>
  <si>
    <t>2.5.2.4</t>
  </si>
  <si>
    <t>2.5.2.5</t>
  </si>
  <si>
    <t>Dinero Recaudado</t>
  </si>
  <si>
    <t>2.5.3.1</t>
  </si>
  <si>
    <t>2.5.3.2</t>
  </si>
  <si>
    <t>2.5.3.3</t>
  </si>
  <si>
    <t>2.5.3.4</t>
  </si>
  <si>
    <t>Cumplimentaron</t>
  </si>
  <si>
    <t>2.5.3.5</t>
  </si>
  <si>
    <t>2.5.6.1</t>
  </si>
  <si>
    <t>Se confirma el acto reclamado</t>
  </si>
  <si>
    <t>Sobreseimiento o Negativa de Amparo</t>
  </si>
  <si>
    <t>En trámite</t>
  </si>
  <si>
    <t>En seguimiento</t>
  </si>
  <si>
    <t>2.1.4 Audiencias y diligencias en Juicios.</t>
  </si>
  <si>
    <t>2.1.5 Asesorías y Reuniones.</t>
  </si>
  <si>
    <t>2.1.6 Oficios.</t>
  </si>
  <si>
    <t>2.3.1      Juicios Civiles</t>
  </si>
  <si>
    <t>2.3.4      Instancias.</t>
  </si>
  <si>
    <t>2.3.5      Audiencias y diligencias en       Juicios</t>
  </si>
  <si>
    <t>2.3.6 Asesorías y Reuniones.</t>
  </si>
  <si>
    <t>2.3.7 Oficios.</t>
  </si>
  <si>
    <t>2.4.6 Audiencias y diligencias en Juicios y Proc</t>
  </si>
  <si>
    <t>2.4.6 Asesorías y Reuniones.</t>
  </si>
  <si>
    <t>2.4.7 Oficios.</t>
  </si>
  <si>
    <t>Expedientes Daños a bienes Propiedad Municipal</t>
  </si>
  <si>
    <t>2.5.3 Preliberados.</t>
  </si>
  <si>
    <t>2.5.5 Asesorías y Reuniones.</t>
  </si>
  <si>
    <t>2.5.6 Oficios.</t>
  </si>
  <si>
    <t xml:space="preserve">Juicios de Amparo </t>
  </si>
  <si>
    <t>Juicios Agrarios</t>
  </si>
  <si>
    <t>Juicios de Nulidad</t>
  </si>
  <si>
    <t>Recursos</t>
  </si>
  <si>
    <t>Responsabilidad Patrimonial</t>
  </si>
  <si>
    <t>Revocación de Licencia Municipal</t>
  </si>
  <si>
    <t>Responsabilidad Laboral</t>
  </si>
  <si>
    <t>Expedientes Generales                                        (Av. Previas, Juicios, Internos)</t>
  </si>
  <si>
    <t>Juicios de Lesividad</t>
  </si>
  <si>
    <t>Sub-total</t>
  </si>
  <si>
    <t xml:space="preserve">Se declara la Nulidad del acto </t>
  </si>
  <si>
    <t>Favorables al aytto.</t>
  </si>
  <si>
    <t xml:space="preserve">2.5.4 Audiencias y Diligencias </t>
  </si>
  <si>
    <t>,</t>
  </si>
  <si>
    <t>desist.de la accion y validez del acto (Fav.al Part.)</t>
  </si>
  <si>
    <t>INDICADORES MENSUALES 2016 DIRERCCION JURIDICA  CONTENCIOSA</t>
  </si>
  <si>
    <t>Área de Juicios Administrativos</t>
  </si>
  <si>
    <t>Turnadas a Despacho Externo</t>
  </si>
  <si>
    <t>Área de Procedimientos Administrativos</t>
  </si>
  <si>
    <t>Organo de Dontrol Disciplinario (OCD)</t>
  </si>
  <si>
    <t>LIC. GABRIEL ALBERTO LARA CASTRO</t>
  </si>
  <si>
    <t>DIRECTOR JURIDICO DE LO CONTENCIOSO</t>
  </si>
  <si>
    <t>2.2.6 Asesorías y Reuniones.</t>
  </si>
  <si>
    <t>2.2.7 Oficios.</t>
  </si>
  <si>
    <t>2.2.7.1</t>
  </si>
  <si>
    <t>2.2.7.2</t>
  </si>
  <si>
    <t>2.3.6 Audiencias y Diligencias</t>
  </si>
  <si>
    <t>2.3.7 Asesorías y Reuniones.</t>
  </si>
  <si>
    <t>2.3.8 Oficios.</t>
  </si>
  <si>
    <t>2.3.8.1</t>
  </si>
  <si>
    <t>2.3.8.2</t>
  </si>
  <si>
    <t>Defensa Legal en otras Dependencias</t>
  </si>
  <si>
    <t>no se admite (acumulado</t>
  </si>
  <si>
    <t>Sobreseimiento y concede Amparo</t>
  </si>
  <si>
    <t>Sobresee, no Ampara y Ampara</t>
  </si>
  <si>
    <t xml:space="preserve">2.2.5       Audiencias y diligencias en Juicios </t>
  </si>
  <si>
    <t>Incompetencias</t>
  </si>
  <si>
    <t>Desist.de la accion y validez del acto (Fav.al Part.)</t>
  </si>
  <si>
    <t>Caducidad</t>
  </si>
  <si>
    <t xml:space="preserve">Favorables </t>
  </si>
  <si>
    <t xml:space="preserve">Desfavorables </t>
  </si>
  <si>
    <t>Parcialmente Favorables</t>
  </si>
  <si>
    <t>2.4.6 Audiencias y diligencias en  Proc</t>
  </si>
  <si>
    <t>2.6  JUICIOS LABORALES</t>
  </si>
  <si>
    <t>2.6.1</t>
  </si>
  <si>
    <t>2.6.2</t>
  </si>
  <si>
    <t>2.6.3</t>
  </si>
  <si>
    <t>2.6.4</t>
  </si>
  <si>
    <t>2.6.5</t>
  </si>
  <si>
    <t>2.1.</t>
  </si>
  <si>
    <t>2.1.1.</t>
  </si>
  <si>
    <t>2.1.2</t>
  </si>
  <si>
    <t>2.1.3</t>
  </si>
  <si>
    <t>2.1.4</t>
  </si>
  <si>
    <t>2.1.5</t>
  </si>
  <si>
    <t>2.1.6 Audiencias y diligencias en Juicios.</t>
  </si>
  <si>
    <t>2.1.7 Asesorías y Reuniones.</t>
  </si>
  <si>
    <t>2.1.8 Oficios.</t>
  </si>
  <si>
    <t>2.1.8.1</t>
  </si>
  <si>
    <t>2.1.8.2</t>
  </si>
  <si>
    <t>2.3.1 Juicios de Nulidad</t>
  </si>
  <si>
    <t>2.3.1.6       Audiencias y diligencias en Juicios y Proc</t>
  </si>
  <si>
    <t>2.3.1.7 Asesorías y Reuniones.</t>
  </si>
  <si>
    <t>2.3.1.8 Oficios.</t>
  </si>
  <si>
    <t>2.3.2 Juicios de Lesividad</t>
  </si>
  <si>
    <t>2.3.4      Recuperacion de Espacios.</t>
  </si>
  <si>
    <t>con recuperacion</t>
  </si>
  <si>
    <t>sin recuperacion</t>
  </si>
  <si>
    <t>Expedientes Generales(Av. Previas, Juicios, Internos)</t>
  </si>
  <si>
    <t>2.3.5      Operativos /Inspecciones</t>
  </si>
  <si>
    <t>Organo de Control Disciplinario (OCD)</t>
  </si>
  <si>
    <t>INFORME  MENSUAL DE ACT. 2017 DIRERCCIÓN JURÍDICA  CONTENCIOSA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</si>
</sst>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22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9"/>
      <color indexed="14"/>
      <name val="Arial"/>
      <family val="2"/>
    </font>
    <font>
      <b/>
      <sz val="7"/>
      <color indexed="14"/>
      <name val="Arial"/>
      <family val="2"/>
    </font>
    <font>
      <sz val="8"/>
      <name val="Arial"/>
    </font>
    <font>
      <i/>
      <sz val="10"/>
      <name val="Arial"/>
      <family val="2"/>
    </font>
    <font>
      <b/>
      <i/>
      <sz val="10"/>
      <color indexed="10"/>
      <name val="Arial"/>
      <family val="2"/>
    </font>
    <font>
      <sz val="9"/>
      <name val="Century Gothic"/>
      <family val="2"/>
    </font>
    <font>
      <b/>
      <sz val="9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8"/>
      <color indexed="14"/>
      <name val="Century Gothic"/>
      <family val="2"/>
    </font>
    <font>
      <i/>
      <sz val="8"/>
      <name val="Century Gothic"/>
      <family val="2"/>
    </font>
    <font>
      <b/>
      <i/>
      <sz val="8"/>
      <color indexed="10"/>
      <name val="Century Gothic"/>
      <family val="2"/>
    </font>
    <font>
      <b/>
      <sz val="8"/>
      <color indexed="10"/>
      <name val="Century Gothic"/>
      <family val="2"/>
    </font>
    <font>
      <b/>
      <i/>
      <sz val="8"/>
      <color indexed="14"/>
      <name val="Century Gothic"/>
      <family val="2"/>
    </font>
    <font>
      <sz val="8"/>
      <color indexed="22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3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6" fillId="0" borderId="0" xfId="0" applyFont="1" applyAlignment="1">
      <alignment horizontal="right" vertical="center" wrapText="1"/>
    </xf>
    <xf numFmtId="0" fontId="8" fillId="0" borderId="0" xfId="0" applyFont="1" applyAlignment="1">
      <alignment horizontal="justify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0" borderId="0" xfId="0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0" fontId="10" fillId="0" borderId="0" xfId="0" applyFont="1"/>
    <xf numFmtId="0" fontId="4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3" borderId="0" xfId="0" applyFill="1" applyBorder="1"/>
    <xf numFmtId="0" fontId="3" fillId="3" borderId="0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1" fillId="3" borderId="0" xfId="0" applyFont="1" applyFill="1" applyBorder="1" applyAlignment="1">
      <alignment horizontal="center"/>
    </xf>
    <xf numFmtId="0" fontId="10" fillId="3" borderId="0" xfId="0" applyFont="1" applyFill="1" applyBorder="1"/>
    <xf numFmtId="0" fontId="11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0" fillId="0" borderId="0" xfId="0" applyFill="1"/>
    <xf numFmtId="0" fontId="13" fillId="4" borderId="7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2" fontId="14" fillId="3" borderId="2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2" fontId="14" fillId="3" borderId="6" xfId="0" applyNumberFormat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vertical="center" wrapText="1"/>
    </xf>
    <xf numFmtId="0" fontId="14" fillId="3" borderId="3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2" fontId="14" fillId="3" borderId="2" xfId="0" applyNumberFormat="1" applyFont="1" applyFill="1" applyBorder="1" applyAlignment="1">
      <alignment vertical="center" wrapText="1"/>
    </xf>
    <xf numFmtId="0" fontId="17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0" fontId="18" fillId="3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7" fillId="3" borderId="17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 shrinkToFit="1"/>
    </xf>
    <xf numFmtId="0" fontId="17" fillId="3" borderId="18" xfId="0" applyFont="1" applyFill="1" applyBorder="1" applyAlignment="1">
      <alignment vertical="center" shrinkToFit="1"/>
    </xf>
    <xf numFmtId="0" fontId="12" fillId="4" borderId="6" xfId="0" applyFont="1" applyFill="1" applyBorder="1" applyAlignment="1">
      <alignment horizontal="justify" vertical="center" wrapText="1"/>
    </xf>
    <xf numFmtId="0" fontId="13" fillId="4" borderId="30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vertical="center" wrapText="1"/>
    </xf>
    <xf numFmtId="0" fontId="14" fillId="3" borderId="13" xfId="0" applyFont="1" applyFill="1" applyBorder="1" applyAlignment="1">
      <alignment vertical="center" wrapText="1"/>
    </xf>
    <xf numFmtId="0" fontId="16" fillId="3" borderId="13" xfId="0" applyFont="1" applyFill="1" applyBorder="1" applyAlignment="1">
      <alignment vertical="center" wrapText="1"/>
    </xf>
    <xf numFmtId="0" fontId="14" fillId="3" borderId="15" xfId="0" applyFont="1" applyFill="1" applyBorder="1" applyAlignment="1">
      <alignment vertical="center" wrapText="1"/>
    </xf>
    <xf numFmtId="10" fontId="19" fillId="3" borderId="2" xfId="0" applyNumberFormat="1" applyFont="1" applyFill="1" applyBorder="1" applyAlignment="1">
      <alignment vertical="center" wrapText="1"/>
    </xf>
    <xf numFmtId="0" fontId="14" fillId="3" borderId="4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vertical="center" wrapText="1"/>
    </xf>
    <xf numFmtId="0" fontId="15" fillId="3" borderId="5" xfId="0" applyFont="1" applyFill="1" applyBorder="1" applyAlignment="1">
      <alignment vertical="center" wrapText="1"/>
    </xf>
    <xf numFmtId="0" fontId="16" fillId="3" borderId="5" xfId="0" applyFont="1" applyFill="1" applyBorder="1" applyAlignment="1">
      <alignment vertical="center" wrapText="1"/>
    </xf>
    <xf numFmtId="0" fontId="14" fillId="3" borderId="6" xfId="0" applyFont="1" applyFill="1" applyBorder="1" applyAlignment="1">
      <alignment vertical="center" wrapText="1"/>
    </xf>
    <xf numFmtId="0" fontId="14" fillId="3" borderId="14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horizontal="justify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8" fontId="14" fillId="3" borderId="1" xfId="0" applyNumberFormat="1" applyFont="1" applyFill="1" applyBorder="1" applyAlignment="1">
      <alignment horizontal="center" vertical="center" wrapText="1"/>
    </xf>
    <xf numFmtId="8" fontId="16" fillId="3" borderId="1" xfId="0" applyNumberFormat="1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vertical="center" wrapText="1"/>
    </xf>
    <xf numFmtId="0" fontId="17" fillId="3" borderId="5" xfId="0" applyFont="1" applyFill="1" applyBorder="1" applyAlignment="1">
      <alignment vertical="center" wrapText="1"/>
    </xf>
    <xf numFmtId="0" fontId="14" fillId="3" borderId="19" xfId="0" applyFont="1" applyFill="1" applyBorder="1" applyAlignment="1">
      <alignment vertical="center" wrapText="1"/>
    </xf>
    <xf numFmtId="0" fontId="14" fillId="3" borderId="20" xfId="0" applyFont="1" applyFill="1" applyBorder="1" applyAlignment="1">
      <alignment vertical="center" wrapText="1"/>
    </xf>
    <xf numFmtId="0" fontId="17" fillId="3" borderId="21" xfId="0" applyFont="1" applyFill="1" applyBorder="1" applyAlignment="1">
      <alignment vertical="center" wrapText="1"/>
    </xf>
    <xf numFmtId="0" fontId="14" fillId="3" borderId="22" xfId="0" applyFont="1" applyFill="1" applyBorder="1" applyAlignment="1">
      <alignment vertical="center" wrapText="1"/>
    </xf>
    <xf numFmtId="0" fontId="16" fillId="3" borderId="22" xfId="0" applyFont="1" applyFill="1" applyBorder="1" applyAlignment="1">
      <alignment vertical="center" wrapText="1"/>
    </xf>
    <xf numFmtId="0" fontId="14" fillId="3" borderId="23" xfId="0" applyFont="1" applyFill="1" applyBorder="1" applyAlignment="1">
      <alignment vertical="center" wrapText="1"/>
    </xf>
    <xf numFmtId="2" fontId="14" fillId="3" borderId="6" xfId="0" applyNumberFormat="1" applyFont="1" applyFill="1" applyBorder="1" applyAlignment="1">
      <alignment vertical="center" wrapText="1"/>
    </xf>
    <xf numFmtId="0" fontId="20" fillId="3" borderId="1" xfId="0" applyFont="1" applyFill="1" applyBorder="1" applyAlignment="1">
      <alignment vertical="center" wrapText="1"/>
    </xf>
    <xf numFmtId="0" fontId="14" fillId="3" borderId="17" xfId="0" applyFont="1" applyFill="1" applyBorder="1" applyAlignment="1">
      <alignment vertical="center" wrapText="1"/>
    </xf>
    <xf numFmtId="0" fontId="17" fillId="3" borderId="18" xfId="0" applyFont="1" applyFill="1" applyBorder="1" applyAlignment="1">
      <alignment vertical="center" wrapText="1"/>
    </xf>
    <xf numFmtId="8" fontId="14" fillId="3" borderId="1" xfId="0" applyNumberFormat="1" applyFont="1" applyFill="1" applyBorder="1" applyAlignment="1">
      <alignment vertical="center" wrapText="1"/>
    </xf>
    <xf numFmtId="8" fontId="16" fillId="3" borderId="1" xfId="0" applyNumberFormat="1" applyFont="1" applyFill="1" applyBorder="1" applyAlignment="1">
      <alignment vertical="center" wrapText="1"/>
    </xf>
    <xf numFmtId="0" fontId="13" fillId="4" borderId="31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justify" vertical="center" wrapText="1"/>
    </xf>
    <xf numFmtId="0" fontId="3" fillId="0" borderId="19" xfId="0" applyFont="1" applyFill="1" applyBorder="1" applyAlignment="1">
      <alignment horizontal="justify" vertical="center" wrapText="1"/>
    </xf>
    <xf numFmtId="0" fontId="3" fillId="0" borderId="16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2" fontId="0" fillId="0" borderId="23" xfId="0" applyNumberFormat="1" applyFill="1" applyBorder="1" applyAlignment="1">
      <alignment horizontal="justify" vertical="center" wrapText="1"/>
    </xf>
    <xf numFmtId="0" fontId="14" fillId="3" borderId="3" xfId="0" applyFont="1" applyFill="1" applyBorder="1" applyAlignment="1">
      <alignment horizontal="justify" vertical="center" wrapText="1"/>
    </xf>
    <xf numFmtId="0" fontId="14" fillId="3" borderId="2" xfId="0" applyFont="1" applyFill="1" applyBorder="1" applyAlignment="1">
      <alignment horizontal="justify" vertical="center" wrapText="1"/>
    </xf>
    <xf numFmtId="0" fontId="14" fillId="3" borderId="1" xfId="0" applyFont="1" applyFill="1" applyBorder="1" applyAlignment="1">
      <alignment horizontal="justify" vertical="center" wrapText="1"/>
    </xf>
    <xf numFmtId="0" fontId="15" fillId="3" borderId="1" xfId="0" applyFont="1" applyFill="1" applyBorder="1" applyAlignment="1">
      <alignment horizontal="justify" vertical="center" wrapText="1"/>
    </xf>
    <xf numFmtId="2" fontId="14" fillId="3" borderId="2" xfId="0" applyNumberFormat="1" applyFont="1" applyFill="1" applyBorder="1" applyAlignment="1">
      <alignment horizontal="justify" vertical="center" wrapText="1"/>
    </xf>
    <xf numFmtId="0" fontId="17" fillId="3" borderId="1" xfId="0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right" vertical="center" wrapText="1"/>
    </xf>
    <xf numFmtId="0" fontId="17" fillId="3" borderId="9" xfId="0" applyFont="1" applyFill="1" applyBorder="1" applyAlignment="1">
      <alignment horizontal="right" vertical="center" wrapText="1"/>
    </xf>
    <xf numFmtId="0" fontId="17" fillId="3" borderId="1" xfId="0" applyFont="1" applyFill="1" applyBorder="1" applyAlignment="1">
      <alignment horizontal="justify" vertical="center" wrapText="1"/>
    </xf>
    <xf numFmtId="0" fontId="14" fillId="3" borderId="4" xfId="0" applyFont="1" applyFill="1" applyBorder="1" applyAlignment="1">
      <alignment horizontal="justify" vertical="center" wrapText="1"/>
    </xf>
    <xf numFmtId="0" fontId="14" fillId="3" borderId="5" xfId="0" applyFont="1" applyFill="1" applyBorder="1" applyAlignment="1">
      <alignment horizontal="justify" vertical="center" wrapText="1"/>
    </xf>
    <xf numFmtId="0" fontId="17" fillId="3" borderId="5" xfId="0" applyFont="1" applyFill="1" applyBorder="1" applyAlignment="1">
      <alignment horizontal="justify" vertical="center" wrapText="1"/>
    </xf>
    <xf numFmtId="2" fontId="14" fillId="3" borderId="6" xfId="0" applyNumberFormat="1" applyFont="1" applyFill="1" applyBorder="1" applyAlignment="1">
      <alignment horizontal="justify" vertical="center" wrapText="1"/>
    </xf>
    <xf numFmtId="0" fontId="15" fillId="3" borderId="3" xfId="0" applyFont="1" applyFill="1" applyBorder="1" applyAlignment="1">
      <alignment horizontal="justify" vertical="center" wrapText="1"/>
    </xf>
    <xf numFmtId="0" fontId="14" fillId="3" borderId="1" xfId="0" applyFont="1" applyFill="1" applyBorder="1"/>
    <xf numFmtId="0" fontId="17" fillId="3" borderId="1" xfId="0" applyFont="1" applyFill="1" applyBorder="1"/>
    <xf numFmtId="0" fontId="18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7" fillId="3" borderId="17" xfId="0" applyFont="1" applyFill="1" applyBorder="1"/>
    <xf numFmtId="0" fontId="17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 shrinkToFit="1"/>
    </xf>
    <xf numFmtId="0" fontId="17" fillId="3" borderId="18" xfId="0" applyFont="1" applyFill="1" applyBorder="1" applyAlignment="1">
      <alignment horizontal="right" vertical="center" shrinkToFit="1"/>
    </xf>
    <xf numFmtId="0" fontId="15" fillId="3" borderId="14" xfId="0" applyFont="1" applyFill="1" applyBorder="1" applyAlignment="1">
      <alignment horizontal="justify" vertical="center" wrapText="1"/>
    </xf>
    <xf numFmtId="0" fontId="14" fillId="3" borderId="15" xfId="0" applyFont="1" applyFill="1" applyBorder="1" applyAlignment="1">
      <alignment horizontal="justify" vertical="center" wrapText="1"/>
    </xf>
    <xf numFmtId="10" fontId="19" fillId="3" borderId="2" xfId="0" applyNumberFormat="1" applyFont="1" applyFill="1" applyBorder="1" applyAlignment="1">
      <alignment horizontal="justify" vertical="center" wrapText="1"/>
    </xf>
    <xf numFmtId="0" fontId="15" fillId="3" borderId="5" xfId="0" applyFont="1" applyFill="1" applyBorder="1" applyAlignment="1">
      <alignment horizontal="justify" vertical="center" wrapText="1"/>
    </xf>
    <xf numFmtId="0" fontId="14" fillId="3" borderId="6" xfId="0" applyFont="1" applyFill="1" applyBorder="1" applyAlignment="1">
      <alignment horizontal="justify" vertical="center" wrapText="1"/>
    </xf>
    <xf numFmtId="0" fontId="14" fillId="3" borderId="14" xfId="0" applyFont="1" applyFill="1" applyBorder="1" applyAlignment="1">
      <alignment horizontal="justify" vertical="center" wrapText="1"/>
    </xf>
    <xf numFmtId="0" fontId="14" fillId="4" borderId="7" xfId="0" applyFont="1" applyFill="1" applyBorder="1" applyAlignment="1">
      <alignment horizontal="justify" vertical="center" wrapText="1"/>
    </xf>
    <xf numFmtId="0" fontId="15" fillId="4" borderId="7" xfId="0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justify" vertical="center" wrapText="1"/>
    </xf>
    <xf numFmtId="0" fontId="20" fillId="3" borderId="1" xfId="0" applyFont="1" applyFill="1" applyBorder="1" applyAlignment="1">
      <alignment horizontal="right" vertical="center" wrapText="1"/>
    </xf>
    <xf numFmtId="0" fontId="17" fillId="3" borderId="1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justify" vertical="center" wrapText="1"/>
    </xf>
    <xf numFmtId="0" fontId="14" fillId="3" borderId="22" xfId="0" applyFont="1" applyFill="1" applyBorder="1" applyAlignment="1">
      <alignment horizontal="justify" vertical="center" wrapText="1"/>
    </xf>
    <xf numFmtId="0" fontId="17" fillId="3" borderId="22" xfId="0" applyFont="1" applyFill="1" applyBorder="1" applyAlignment="1">
      <alignment horizontal="right" vertical="center" wrapText="1"/>
    </xf>
    <xf numFmtId="0" fontId="14" fillId="3" borderId="23" xfId="0" applyFont="1" applyFill="1" applyBorder="1" applyAlignment="1">
      <alignment horizontal="justify" vertical="center" wrapText="1"/>
    </xf>
    <xf numFmtId="0" fontId="14" fillId="3" borderId="0" xfId="0" applyFont="1" applyFill="1"/>
    <xf numFmtId="0" fontId="13" fillId="4" borderId="32" xfId="0" applyFont="1" applyFill="1" applyBorder="1" applyAlignment="1">
      <alignment horizontal="justify" vertical="center" wrapText="1"/>
    </xf>
    <xf numFmtId="0" fontId="13" fillId="4" borderId="33" xfId="0" applyFont="1" applyFill="1" applyBorder="1" applyAlignment="1">
      <alignment horizontal="justify" vertical="center" wrapText="1"/>
    </xf>
    <xf numFmtId="0" fontId="15" fillId="3" borderId="28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vertical="center" wrapText="1"/>
    </xf>
    <xf numFmtId="0" fontId="17" fillId="3" borderId="18" xfId="0" applyFont="1" applyFill="1" applyBorder="1" applyAlignment="1">
      <alignment vertical="center" wrapText="1"/>
    </xf>
    <xf numFmtId="0" fontId="15" fillId="3" borderId="17" xfId="0" applyFont="1" applyFill="1" applyBorder="1" applyAlignment="1">
      <alignment vertical="center" wrapText="1"/>
    </xf>
    <xf numFmtId="0" fontId="15" fillId="3" borderId="18" xfId="0" applyFont="1" applyFill="1" applyBorder="1" applyAlignment="1">
      <alignment vertical="center" wrapText="1"/>
    </xf>
    <xf numFmtId="0" fontId="15" fillId="3" borderId="24" xfId="0" applyFont="1" applyFill="1" applyBorder="1" applyAlignment="1">
      <alignment vertical="center" wrapText="1"/>
    </xf>
    <xf numFmtId="0" fontId="15" fillId="3" borderId="25" xfId="0" applyFont="1" applyFill="1" applyBorder="1" applyAlignment="1">
      <alignment vertical="center" wrapText="1"/>
    </xf>
    <xf numFmtId="0" fontId="17" fillId="3" borderId="24" xfId="0" applyFont="1" applyFill="1" applyBorder="1" applyAlignment="1">
      <alignment vertical="center" wrapText="1"/>
    </xf>
    <xf numFmtId="0" fontId="17" fillId="3" borderId="25" xfId="0" applyFont="1" applyFill="1" applyBorder="1" applyAlignment="1">
      <alignment vertical="center" wrapText="1"/>
    </xf>
    <xf numFmtId="0" fontId="14" fillId="3" borderId="17" xfId="0" applyFont="1" applyFill="1" applyBorder="1" applyAlignment="1">
      <alignment vertical="center" wrapText="1"/>
    </xf>
    <xf numFmtId="0" fontId="14" fillId="3" borderId="18" xfId="0" applyFont="1" applyFill="1" applyBorder="1" applyAlignment="1">
      <alignment vertical="center" wrapText="1"/>
    </xf>
    <xf numFmtId="0" fontId="0" fillId="0" borderId="17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/>
    <xf numFmtId="0" fontId="14" fillId="3" borderId="17" xfId="0" applyFont="1" applyFill="1" applyBorder="1" applyAlignment="1">
      <alignment horizontal="justify" vertical="center" wrapText="1"/>
    </xf>
    <xf numFmtId="0" fontId="14" fillId="3" borderId="18" xfId="0" applyFont="1" applyFill="1" applyBorder="1" applyAlignment="1">
      <alignment horizontal="justify" vertical="center" wrapText="1"/>
    </xf>
    <xf numFmtId="0" fontId="0" fillId="0" borderId="1" xfId="0" applyBorder="1" applyAlignment="1">
      <alignment horizontal="center" wrapText="1"/>
    </xf>
    <xf numFmtId="0" fontId="15" fillId="3" borderId="17" xfId="0" applyFont="1" applyFill="1" applyBorder="1" applyAlignment="1">
      <alignment horizontal="justify" vertical="center" wrapText="1"/>
    </xf>
    <xf numFmtId="0" fontId="15" fillId="3" borderId="18" xfId="0" applyFont="1" applyFill="1" applyBorder="1" applyAlignment="1">
      <alignment horizontal="justify" vertical="center" wrapText="1"/>
    </xf>
    <xf numFmtId="0" fontId="17" fillId="3" borderId="28" xfId="0" applyFont="1" applyFill="1" applyBorder="1" applyAlignment="1">
      <alignment horizontal="justify" vertical="center" wrapText="1"/>
    </xf>
    <xf numFmtId="0" fontId="17" fillId="3" borderId="29" xfId="0" applyFont="1" applyFill="1" applyBorder="1" applyAlignment="1">
      <alignment horizontal="justify" vertical="center" wrapText="1"/>
    </xf>
    <xf numFmtId="0" fontId="17" fillId="3" borderId="17" xfId="0" applyFont="1" applyFill="1" applyBorder="1" applyAlignment="1">
      <alignment horizontal="justify" vertical="center" wrapText="1"/>
    </xf>
    <xf numFmtId="0" fontId="17" fillId="3" borderId="18" xfId="0" applyFont="1" applyFill="1" applyBorder="1" applyAlignment="1">
      <alignment horizontal="justify" vertical="center" wrapText="1"/>
    </xf>
    <xf numFmtId="0" fontId="17" fillId="3" borderId="17" xfId="0" applyFont="1" applyFill="1" applyBorder="1" applyAlignment="1">
      <alignment horizontal="left" vertical="center" wrapText="1"/>
    </xf>
    <xf numFmtId="0" fontId="17" fillId="3" borderId="18" xfId="0" applyFont="1" applyFill="1" applyBorder="1" applyAlignment="1">
      <alignment horizontal="left" vertical="center" wrapText="1"/>
    </xf>
    <xf numFmtId="0" fontId="15" fillId="3" borderId="24" xfId="0" applyFont="1" applyFill="1" applyBorder="1" applyAlignment="1">
      <alignment horizontal="justify" vertical="center" wrapText="1"/>
    </xf>
    <xf numFmtId="0" fontId="15" fillId="3" borderId="25" xfId="0" applyFont="1" applyFill="1" applyBorder="1" applyAlignment="1">
      <alignment horizontal="justify" vertical="center" wrapText="1"/>
    </xf>
    <xf numFmtId="0" fontId="15" fillId="3" borderId="17" xfId="0" applyFont="1" applyFill="1" applyBorder="1" applyAlignment="1">
      <alignment horizontal="left" vertical="center" wrapText="1"/>
    </xf>
    <xf numFmtId="0" fontId="15" fillId="3" borderId="18" xfId="0" applyFont="1" applyFill="1" applyBorder="1" applyAlignment="1">
      <alignment horizontal="left" vertical="center" wrapText="1"/>
    </xf>
    <xf numFmtId="0" fontId="13" fillId="4" borderId="26" xfId="0" applyFont="1" applyFill="1" applyBorder="1" applyAlignment="1">
      <alignment horizontal="justify" vertical="center" wrapText="1"/>
    </xf>
    <xf numFmtId="0" fontId="13" fillId="4" borderId="27" xfId="0" applyFont="1" applyFill="1" applyBorder="1" applyAlignment="1">
      <alignment horizontal="justify" vertical="center" wrapText="1"/>
    </xf>
    <xf numFmtId="0" fontId="15" fillId="4" borderId="26" xfId="0" applyFont="1" applyFill="1" applyBorder="1" applyAlignment="1">
      <alignment horizontal="justify" vertical="center" wrapText="1"/>
    </xf>
    <xf numFmtId="0" fontId="15" fillId="4" borderId="27" xfId="0" applyFont="1" applyFill="1" applyBorder="1" applyAlignment="1">
      <alignment horizontal="justify" vertical="center" wrapText="1"/>
    </xf>
    <xf numFmtId="0" fontId="17" fillId="3" borderId="24" xfId="0" applyFont="1" applyFill="1" applyBorder="1" applyAlignment="1">
      <alignment horizontal="justify" vertical="center" wrapText="1"/>
    </xf>
    <xf numFmtId="0" fontId="17" fillId="3" borderId="25" xfId="0" applyFont="1" applyFill="1" applyBorder="1" applyAlignment="1">
      <alignment horizontal="justify" vertical="center" wrapText="1"/>
    </xf>
    <xf numFmtId="0" fontId="1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0</xdr:row>
      <xdr:rowOff>123825</xdr:rowOff>
    </xdr:from>
    <xdr:to>
      <xdr:col>9</xdr:col>
      <xdr:colOff>209550</xdr:colOff>
      <xdr:row>0</xdr:row>
      <xdr:rowOff>857250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91175" y="123825"/>
          <a:ext cx="7620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</xdr:colOff>
      <xdr:row>0</xdr:row>
      <xdr:rowOff>104775</xdr:rowOff>
    </xdr:from>
    <xdr:to>
      <xdr:col>8</xdr:col>
      <xdr:colOff>161925</xdr:colOff>
      <xdr:row>0</xdr:row>
      <xdr:rowOff>838200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57800" y="104775"/>
          <a:ext cx="7620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Q176"/>
  <sheetViews>
    <sheetView workbookViewId="0">
      <selection activeCell="H5" sqref="H5"/>
    </sheetView>
  </sheetViews>
  <sheetFormatPr baseColWidth="10" defaultRowHeight="12.75"/>
  <cols>
    <col min="1" max="1" width="4" customWidth="1"/>
    <col min="2" max="2" width="6.42578125" customWidth="1"/>
    <col min="3" max="3" width="29.42578125" customWidth="1"/>
    <col min="4" max="15" width="8.7109375" customWidth="1"/>
    <col min="16" max="16" width="10.42578125" customWidth="1"/>
  </cols>
  <sheetData>
    <row r="1" spans="1:17" ht="75" customHeight="1">
      <c r="A1" s="162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4"/>
    </row>
    <row r="2" spans="1:17" s="6" customFormat="1" ht="44.25" customHeight="1" thickBot="1">
      <c r="A2" s="97"/>
      <c r="B2" s="142" t="s">
        <v>137</v>
      </c>
      <c r="C2" s="143"/>
      <c r="D2" s="96" t="s">
        <v>0</v>
      </c>
      <c r="E2" s="96" t="s">
        <v>1</v>
      </c>
      <c r="F2" s="96" t="s">
        <v>2</v>
      </c>
      <c r="G2" s="96" t="s">
        <v>3</v>
      </c>
      <c r="H2" s="96" t="s">
        <v>4</v>
      </c>
      <c r="I2" s="96" t="s">
        <v>5</v>
      </c>
      <c r="J2" s="96" t="s">
        <v>6</v>
      </c>
      <c r="K2" s="96" t="s">
        <v>7</v>
      </c>
      <c r="L2" s="96" t="s">
        <v>8</v>
      </c>
      <c r="M2" s="96" t="s">
        <v>9</v>
      </c>
      <c r="N2" s="96" t="s">
        <v>10</v>
      </c>
      <c r="O2" s="96" t="s">
        <v>11</v>
      </c>
      <c r="P2" s="96" t="s">
        <v>12</v>
      </c>
      <c r="Q2" s="96" t="s">
        <v>13</v>
      </c>
    </row>
    <row r="3" spans="1:17" ht="18" customHeight="1">
      <c r="A3" s="78">
        <v>2.1</v>
      </c>
      <c r="B3" s="144" t="s">
        <v>14</v>
      </c>
      <c r="C3" s="145"/>
      <c r="D3" s="79"/>
      <c r="E3" s="79"/>
      <c r="F3" s="79"/>
      <c r="G3" s="79"/>
      <c r="H3" s="79"/>
      <c r="I3" s="79"/>
      <c r="J3" s="79"/>
      <c r="K3" s="79"/>
      <c r="L3" s="79"/>
      <c r="M3" s="79"/>
      <c r="N3" s="80"/>
      <c r="O3" s="79"/>
      <c r="P3" s="79"/>
      <c r="Q3" s="81"/>
    </row>
    <row r="4" spans="1:17" ht="12.75" customHeight="1">
      <c r="A4" s="35"/>
      <c r="B4" s="146" t="s">
        <v>122</v>
      </c>
      <c r="C4" s="147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6"/>
    </row>
    <row r="5" spans="1:17" ht="15" customHeight="1">
      <c r="A5" s="35"/>
      <c r="B5" s="30" t="s">
        <v>15</v>
      </c>
      <c r="C5" s="31" t="s">
        <v>16</v>
      </c>
      <c r="D5" s="31">
        <v>482</v>
      </c>
      <c r="E5" s="31">
        <f t="shared" ref="E5:K5" si="0">D13</f>
        <v>488</v>
      </c>
      <c r="F5" s="31">
        <f t="shared" si="0"/>
        <v>567</v>
      </c>
      <c r="G5" s="31">
        <f t="shared" si="0"/>
        <v>660</v>
      </c>
      <c r="H5" s="31">
        <f t="shared" si="0"/>
        <v>712</v>
      </c>
      <c r="I5" s="31">
        <f t="shared" si="0"/>
        <v>716</v>
      </c>
      <c r="J5" s="31">
        <f t="shared" si="0"/>
        <v>684</v>
      </c>
      <c r="K5" s="31">
        <f t="shared" si="0"/>
        <v>699</v>
      </c>
      <c r="L5" s="31">
        <f t="shared" ref="L5" si="1">K13</f>
        <v>683</v>
      </c>
      <c r="M5" s="31">
        <f t="shared" ref="M5" si="2">L13</f>
        <v>660</v>
      </c>
      <c r="N5" s="31">
        <f t="shared" ref="N5" si="3">M13</f>
        <v>666</v>
      </c>
      <c r="O5" s="31">
        <f t="shared" ref="O5" si="4">N13</f>
        <v>658</v>
      </c>
      <c r="P5" s="32">
        <f>SUM(D5:O5)</f>
        <v>7675</v>
      </c>
      <c r="Q5" s="37">
        <f t="shared" ref="Q5:Q15" si="5">P5/12</f>
        <v>639.58333333333337</v>
      </c>
    </row>
    <row r="6" spans="1:17" ht="15" customHeight="1">
      <c r="A6" s="35"/>
      <c r="B6" s="30" t="s">
        <v>17</v>
      </c>
      <c r="C6" s="30" t="s">
        <v>18</v>
      </c>
      <c r="D6" s="30">
        <v>98</v>
      </c>
      <c r="E6" s="30">
        <v>85</v>
      </c>
      <c r="F6" s="30">
        <v>102</v>
      </c>
      <c r="G6" s="30">
        <v>76</v>
      </c>
      <c r="H6" s="30">
        <v>51</v>
      </c>
      <c r="I6" s="30">
        <v>39</v>
      </c>
      <c r="J6" s="30">
        <v>41</v>
      </c>
      <c r="K6" s="30">
        <v>31</v>
      </c>
      <c r="L6" s="30">
        <v>24</v>
      </c>
      <c r="M6" s="30">
        <v>31</v>
      </c>
      <c r="N6" s="30">
        <v>27</v>
      </c>
      <c r="O6" s="30">
        <v>31</v>
      </c>
      <c r="P6" s="32">
        <f t="shared" ref="P6:P15" si="6">SUM(D6:O6)</f>
        <v>636</v>
      </c>
      <c r="Q6" s="37">
        <f t="shared" si="5"/>
        <v>53</v>
      </c>
    </row>
    <row r="7" spans="1:17" ht="15" customHeight="1">
      <c r="A7" s="35"/>
      <c r="B7" s="30" t="s">
        <v>19</v>
      </c>
      <c r="C7" s="31" t="s">
        <v>20</v>
      </c>
      <c r="D7" s="31">
        <f t="shared" ref="D7:O7" si="7">D5+D6</f>
        <v>580</v>
      </c>
      <c r="E7" s="31">
        <f t="shared" si="7"/>
        <v>573</v>
      </c>
      <c r="F7" s="31">
        <f t="shared" si="7"/>
        <v>669</v>
      </c>
      <c r="G7" s="31">
        <f t="shared" si="7"/>
        <v>736</v>
      </c>
      <c r="H7" s="31">
        <f t="shared" si="7"/>
        <v>763</v>
      </c>
      <c r="I7" s="31">
        <f t="shared" si="7"/>
        <v>755</v>
      </c>
      <c r="J7" s="31">
        <f t="shared" si="7"/>
        <v>725</v>
      </c>
      <c r="K7" s="31">
        <f t="shared" si="7"/>
        <v>730</v>
      </c>
      <c r="L7" s="31">
        <f t="shared" si="7"/>
        <v>707</v>
      </c>
      <c r="M7" s="31">
        <f t="shared" si="7"/>
        <v>691</v>
      </c>
      <c r="N7" s="31">
        <f t="shared" si="7"/>
        <v>693</v>
      </c>
      <c r="O7" s="31">
        <f t="shared" si="7"/>
        <v>689</v>
      </c>
      <c r="P7" s="32">
        <f t="shared" si="6"/>
        <v>8311</v>
      </c>
      <c r="Q7" s="37">
        <f t="shared" si="5"/>
        <v>692.58333333333337</v>
      </c>
    </row>
    <row r="8" spans="1:17" ht="15" customHeight="1">
      <c r="A8" s="35"/>
      <c r="B8" s="30" t="s">
        <v>21</v>
      </c>
      <c r="C8" s="30" t="s">
        <v>22</v>
      </c>
      <c r="D8" s="30">
        <v>92</v>
      </c>
      <c r="E8" s="30">
        <v>6</v>
      </c>
      <c r="F8" s="30">
        <v>9</v>
      </c>
      <c r="G8" s="30">
        <v>24</v>
      </c>
      <c r="H8" s="30">
        <v>47</v>
      </c>
      <c r="I8" s="30">
        <v>71</v>
      </c>
      <c r="J8" s="30">
        <v>26</v>
      </c>
      <c r="K8" s="30">
        <v>47</v>
      </c>
      <c r="L8" s="30">
        <v>47</v>
      </c>
      <c r="M8" s="30">
        <v>25</v>
      </c>
      <c r="N8" s="30">
        <v>35</v>
      </c>
      <c r="O8" s="30">
        <v>14</v>
      </c>
      <c r="P8" s="32">
        <f t="shared" si="6"/>
        <v>443</v>
      </c>
      <c r="Q8" s="37">
        <f t="shared" si="5"/>
        <v>36.916666666666664</v>
      </c>
    </row>
    <row r="9" spans="1:17" ht="24" customHeight="1">
      <c r="A9" s="35"/>
      <c r="B9" s="30"/>
      <c r="C9" s="38" t="s">
        <v>104</v>
      </c>
      <c r="D9" s="38">
        <v>61</v>
      </c>
      <c r="E9" s="38">
        <v>5</v>
      </c>
      <c r="F9" s="38">
        <v>6</v>
      </c>
      <c r="G9" s="38">
        <v>19</v>
      </c>
      <c r="H9" s="38">
        <v>24</v>
      </c>
      <c r="I9" s="30">
        <v>50</v>
      </c>
      <c r="J9" s="38">
        <v>12</v>
      </c>
      <c r="K9" s="38">
        <v>31</v>
      </c>
      <c r="L9" s="38">
        <v>24</v>
      </c>
      <c r="M9" s="38">
        <v>12</v>
      </c>
      <c r="N9" s="38">
        <v>22</v>
      </c>
      <c r="O9" s="38">
        <v>10</v>
      </c>
      <c r="P9" s="32">
        <f t="shared" si="6"/>
        <v>276</v>
      </c>
      <c r="Q9" s="37">
        <f t="shared" si="5"/>
        <v>23</v>
      </c>
    </row>
    <row r="10" spans="1:17" ht="18" customHeight="1">
      <c r="A10" s="35"/>
      <c r="B10" s="30"/>
      <c r="C10" s="38" t="s">
        <v>23</v>
      </c>
      <c r="D10" s="38">
        <v>16</v>
      </c>
      <c r="E10" s="38">
        <v>0</v>
      </c>
      <c r="F10" s="38">
        <v>1</v>
      </c>
      <c r="G10" s="38">
        <v>1</v>
      </c>
      <c r="H10" s="38">
        <v>0</v>
      </c>
      <c r="I10" s="30">
        <v>8</v>
      </c>
      <c r="J10" s="38">
        <v>11</v>
      </c>
      <c r="K10" s="38">
        <v>5</v>
      </c>
      <c r="L10" s="38">
        <v>2</v>
      </c>
      <c r="M10" s="38">
        <v>4</v>
      </c>
      <c r="N10" s="38">
        <v>4</v>
      </c>
      <c r="O10" s="38">
        <v>2</v>
      </c>
      <c r="P10" s="32">
        <f t="shared" si="6"/>
        <v>54</v>
      </c>
      <c r="Q10" s="37">
        <f t="shared" si="5"/>
        <v>4.5</v>
      </c>
    </row>
    <row r="11" spans="1:17" ht="18" customHeight="1">
      <c r="A11" s="35"/>
      <c r="B11" s="30"/>
      <c r="C11" s="38" t="s">
        <v>155</v>
      </c>
      <c r="D11" s="38">
        <v>9</v>
      </c>
      <c r="E11" s="38">
        <v>1</v>
      </c>
      <c r="F11" s="38">
        <v>2</v>
      </c>
      <c r="G11" s="38">
        <v>3</v>
      </c>
      <c r="H11" s="38">
        <v>12</v>
      </c>
      <c r="I11" s="30">
        <v>13</v>
      </c>
      <c r="J11" s="38">
        <v>3</v>
      </c>
      <c r="K11" s="38">
        <v>10</v>
      </c>
      <c r="L11" s="38">
        <v>7</v>
      </c>
      <c r="M11" s="38">
        <v>1</v>
      </c>
      <c r="N11" s="38">
        <v>0</v>
      </c>
      <c r="O11" s="38">
        <v>1</v>
      </c>
      <c r="P11" s="32">
        <f t="shared" si="6"/>
        <v>62</v>
      </c>
      <c r="Q11" s="37">
        <f t="shared" si="5"/>
        <v>5.166666666666667</v>
      </c>
    </row>
    <row r="12" spans="1:17" ht="18" customHeight="1">
      <c r="A12" s="35"/>
      <c r="B12" s="30"/>
      <c r="C12" s="39" t="s">
        <v>156</v>
      </c>
      <c r="D12" s="38">
        <v>6</v>
      </c>
      <c r="E12" s="38">
        <v>0</v>
      </c>
      <c r="F12" s="38">
        <v>0</v>
      </c>
      <c r="G12" s="38">
        <v>1</v>
      </c>
      <c r="H12" s="38">
        <v>11</v>
      </c>
      <c r="I12" s="38">
        <v>0</v>
      </c>
      <c r="J12" s="38">
        <v>0</v>
      </c>
      <c r="K12" s="38">
        <v>1</v>
      </c>
      <c r="L12" s="38">
        <v>13</v>
      </c>
      <c r="M12" s="38">
        <v>8</v>
      </c>
      <c r="N12" s="38">
        <v>8</v>
      </c>
      <c r="O12" s="38">
        <v>1</v>
      </c>
      <c r="P12" s="32">
        <f t="shared" si="6"/>
        <v>49</v>
      </c>
      <c r="Q12" s="37">
        <f t="shared" si="5"/>
        <v>4.083333333333333</v>
      </c>
    </row>
    <row r="13" spans="1:17" ht="16.5" customHeight="1">
      <c r="A13" s="35"/>
      <c r="B13" s="30" t="s">
        <v>24</v>
      </c>
      <c r="C13" s="31" t="s">
        <v>105</v>
      </c>
      <c r="D13" s="31">
        <f t="shared" ref="D13:O13" si="8">D7-D8</f>
        <v>488</v>
      </c>
      <c r="E13" s="31">
        <f t="shared" si="8"/>
        <v>567</v>
      </c>
      <c r="F13" s="31">
        <f t="shared" si="8"/>
        <v>660</v>
      </c>
      <c r="G13" s="31">
        <f t="shared" si="8"/>
        <v>712</v>
      </c>
      <c r="H13" s="31">
        <f t="shared" si="8"/>
        <v>716</v>
      </c>
      <c r="I13" s="31">
        <f t="shared" si="8"/>
        <v>684</v>
      </c>
      <c r="J13" s="31">
        <f t="shared" si="8"/>
        <v>699</v>
      </c>
      <c r="K13" s="31">
        <f t="shared" si="8"/>
        <v>683</v>
      </c>
      <c r="L13" s="31">
        <f t="shared" si="8"/>
        <v>660</v>
      </c>
      <c r="M13" s="31">
        <f t="shared" si="8"/>
        <v>666</v>
      </c>
      <c r="N13" s="31">
        <f t="shared" si="8"/>
        <v>658</v>
      </c>
      <c r="O13" s="31">
        <f t="shared" si="8"/>
        <v>675</v>
      </c>
      <c r="P13" s="32">
        <f t="shared" si="6"/>
        <v>7868</v>
      </c>
      <c r="Q13" s="37">
        <f t="shared" si="5"/>
        <v>655.66666666666663</v>
      </c>
    </row>
    <row r="14" spans="1:17" ht="18" customHeight="1">
      <c r="A14" s="35"/>
      <c r="B14" s="148" t="s">
        <v>107</v>
      </c>
      <c r="C14" s="149"/>
      <c r="D14" s="30">
        <v>98</v>
      </c>
      <c r="E14" s="30">
        <v>80</v>
      </c>
      <c r="F14" s="30">
        <v>30</v>
      </c>
      <c r="G14" s="30">
        <v>25</v>
      </c>
      <c r="H14" s="30">
        <v>25</v>
      </c>
      <c r="I14" s="30">
        <v>20</v>
      </c>
      <c r="J14" s="30">
        <v>30</v>
      </c>
      <c r="K14" s="30">
        <v>25</v>
      </c>
      <c r="L14" s="30">
        <v>30</v>
      </c>
      <c r="M14" s="30">
        <v>30</v>
      </c>
      <c r="N14" s="30">
        <v>30</v>
      </c>
      <c r="O14" s="30">
        <v>25</v>
      </c>
      <c r="P14" s="32">
        <f t="shared" si="6"/>
        <v>448</v>
      </c>
      <c r="Q14" s="37">
        <f t="shared" si="5"/>
        <v>37.333333333333336</v>
      </c>
    </row>
    <row r="15" spans="1:17" ht="15" customHeight="1">
      <c r="A15" s="35"/>
      <c r="B15" s="148" t="s">
        <v>108</v>
      </c>
      <c r="C15" s="149"/>
      <c r="D15" s="30">
        <v>50</v>
      </c>
      <c r="E15" s="30">
        <v>30</v>
      </c>
      <c r="F15" s="30">
        <v>20</v>
      </c>
      <c r="G15" s="30">
        <v>15</v>
      </c>
      <c r="H15" s="30">
        <v>15</v>
      </c>
      <c r="I15" s="30">
        <v>20</v>
      </c>
      <c r="J15" s="30">
        <v>30</v>
      </c>
      <c r="K15" s="30">
        <v>25</v>
      </c>
      <c r="L15" s="30">
        <v>30</v>
      </c>
      <c r="M15" s="30">
        <v>30</v>
      </c>
      <c r="N15" s="30">
        <v>30</v>
      </c>
      <c r="O15" s="30">
        <v>25</v>
      </c>
      <c r="P15" s="32">
        <f t="shared" si="6"/>
        <v>320</v>
      </c>
      <c r="Q15" s="37">
        <f t="shared" si="5"/>
        <v>26.666666666666668</v>
      </c>
    </row>
    <row r="16" spans="1:17" ht="15" customHeight="1">
      <c r="A16" s="35"/>
      <c r="B16" s="150" t="s">
        <v>109</v>
      </c>
      <c r="C16" s="151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2"/>
      <c r="Q16" s="36"/>
    </row>
    <row r="17" spans="1:17" ht="15" customHeight="1">
      <c r="A17" s="35"/>
      <c r="B17" s="30" t="s">
        <v>32</v>
      </c>
      <c r="C17" s="38" t="s">
        <v>33</v>
      </c>
      <c r="D17" s="30">
        <v>924</v>
      </c>
      <c r="E17" s="30">
        <v>799</v>
      </c>
      <c r="F17" s="30">
        <v>896</v>
      </c>
      <c r="G17" s="30">
        <v>1115</v>
      </c>
      <c r="H17" s="30">
        <v>981</v>
      </c>
      <c r="I17" s="30">
        <v>1031</v>
      </c>
      <c r="J17" s="30">
        <v>720</v>
      </c>
      <c r="K17" s="30">
        <v>779</v>
      </c>
      <c r="L17" s="30">
        <v>554</v>
      </c>
      <c r="M17" s="30">
        <v>691</v>
      </c>
      <c r="N17" s="30">
        <v>548</v>
      </c>
      <c r="O17" s="30">
        <v>436</v>
      </c>
      <c r="P17" s="32">
        <f>SUM(D17:O17)</f>
        <v>9474</v>
      </c>
      <c r="Q17" s="37">
        <f>P17/12</f>
        <v>789.5</v>
      </c>
    </row>
    <row r="18" spans="1:17" ht="15" customHeight="1" thickBot="1">
      <c r="A18" s="40"/>
      <c r="B18" s="33" t="s">
        <v>34</v>
      </c>
      <c r="C18" s="41" t="s">
        <v>35</v>
      </c>
      <c r="D18" s="33">
        <v>648</v>
      </c>
      <c r="E18" s="33">
        <v>586</v>
      </c>
      <c r="F18" s="33">
        <v>702</v>
      </c>
      <c r="G18" s="33">
        <v>802</v>
      </c>
      <c r="H18" s="33">
        <v>782</v>
      </c>
      <c r="I18" s="33">
        <v>774</v>
      </c>
      <c r="J18" s="33">
        <v>684</v>
      </c>
      <c r="K18" s="33">
        <v>680</v>
      </c>
      <c r="L18" s="33">
        <v>548</v>
      </c>
      <c r="M18" s="33">
        <v>646</v>
      </c>
      <c r="N18" s="33">
        <v>464</v>
      </c>
      <c r="O18" s="33">
        <v>339</v>
      </c>
      <c r="P18" s="34">
        <f>SUM(D18:O18)</f>
        <v>7655</v>
      </c>
      <c r="Q18" s="42">
        <f>P18/12</f>
        <v>637.91666666666663</v>
      </c>
    </row>
    <row r="19" spans="1:17" ht="15" customHeight="1">
      <c r="A19" s="35"/>
      <c r="B19" s="146" t="s">
        <v>123</v>
      </c>
      <c r="C19" s="147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6"/>
    </row>
    <row r="20" spans="1:17" ht="15" customHeight="1">
      <c r="A20" s="35"/>
      <c r="B20" s="30" t="s">
        <v>25</v>
      </c>
      <c r="C20" s="31" t="s">
        <v>16</v>
      </c>
      <c r="D20" s="31">
        <v>75</v>
      </c>
      <c r="E20" s="31">
        <f t="shared" ref="E20:K20" si="9">D26</f>
        <v>75</v>
      </c>
      <c r="F20" s="31">
        <f t="shared" si="9"/>
        <v>75</v>
      </c>
      <c r="G20" s="31">
        <f t="shared" si="9"/>
        <v>75</v>
      </c>
      <c r="H20" s="31">
        <f t="shared" si="9"/>
        <v>75</v>
      </c>
      <c r="I20" s="31">
        <f t="shared" si="9"/>
        <v>75</v>
      </c>
      <c r="J20" s="31">
        <f t="shared" si="9"/>
        <v>72</v>
      </c>
      <c r="K20" s="31">
        <f t="shared" si="9"/>
        <v>70</v>
      </c>
      <c r="L20" s="31">
        <f t="shared" ref="L20" si="10">K26</f>
        <v>70</v>
      </c>
      <c r="M20" s="31">
        <f t="shared" ref="M20" si="11">L26</f>
        <v>70</v>
      </c>
      <c r="N20" s="31">
        <f t="shared" ref="N20" si="12">M26</f>
        <v>70</v>
      </c>
      <c r="O20" s="31">
        <f t="shared" ref="O20" si="13">N26</f>
        <v>68</v>
      </c>
      <c r="P20" s="32">
        <f t="shared" ref="P20:P28" si="14">SUM(D20:O20)</f>
        <v>870</v>
      </c>
      <c r="Q20" s="37">
        <f t="shared" ref="Q20:Q28" si="15">P20/12</f>
        <v>72.5</v>
      </c>
    </row>
    <row r="21" spans="1:17" ht="15" customHeight="1">
      <c r="A21" s="35"/>
      <c r="B21" s="30" t="s">
        <v>26</v>
      </c>
      <c r="C21" s="30" t="s">
        <v>18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2">
        <f t="shared" si="14"/>
        <v>0</v>
      </c>
      <c r="Q21" s="37">
        <f t="shared" si="15"/>
        <v>0</v>
      </c>
    </row>
    <row r="22" spans="1:17" ht="15" customHeight="1">
      <c r="A22" s="35"/>
      <c r="B22" s="30" t="s">
        <v>27</v>
      </c>
      <c r="C22" s="31" t="s">
        <v>20</v>
      </c>
      <c r="D22" s="31">
        <f t="shared" ref="D22:O22" si="16">D20+D21</f>
        <v>75</v>
      </c>
      <c r="E22" s="31">
        <f t="shared" si="16"/>
        <v>75</v>
      </c>
      <c r="F22" s="31">
        <f t="shared" si="16"/>
        <v>75</v>
      </c>
      <c r="G22" s="31">
        <f t="shared" si="16"/>
        <v>75</v>
      </c>
      <c r="H22" s="31">
        <f t="shared" si="16"/>
        <v>75</v>
      </c>
      <c r="I22" s="31">
        <f t="shared" si="16"/>
        <v>75</v>
      </c>
      <c r="J22" s="31">
        <f t="shared" si="16"/>
        <v>72</v>
      </c>
      <c r="K22" s="31">
        <f t="shared" si="16"/>
        <v>70</v>
      </c>
      <c r="L22" s="31">
        <f t="shared" si="16"/>
        <v>70</v>
      </c>
      <c r="M22" s="31">
        <f t="shared" si="16"/>
        <v>70</v>
      </c>
      <c r="N22" s="31">
        <f t="shared" si="16"/>
        <v>70</v>
      </c>
      <c r="O22" s="31">
        <f t="shared" si="16"/>
        <v>68</v>
      </c>
      <c r="P22" s="32">
        <f t="shared" si="14"/>
        <v>870</v>
      </c>
      <c r="Q22" s="37">
        <f t="shared" si="15"/>
        <v>72.5</v>
      </c>
    </row>
    <row r="23" spans="1:17" ht="15" customHeight="1">
      <c r="A23" s="35"/>
      <c r="B23" s="30" t="s">
        <v>28</v>
      </c>
      <c r="C23" s="30" t="s">
        <v>22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3</v>
      </c>
      <c r="J23" s="30">
        <v>2</v>
      </c>
      <c r="K23" s="30">
        <v>0</v>
      </c>
      <c r="L23" s="30">
        <v>0</v>
      </c>
      <c r="M23" s="30">
        <v>0</v>
      </c>
      <c r="N23" s="30">
        <v>2</v>
      </c>
      <c r="O23" s="30">
        <v>0</v>
      </c>
      <c r="P23" s="32">
        <f t="shared" si="14"/>
        <v>7</v>
      </c>
      <c r="Q23" s="37">
        <f t="shared" si="15"/>
        <v>0.58333333333333337</v>
      </c>
    </row>
    <row r="24" spans="1:17" ht="14.25" customHeight="1">
      <c r="A24" s="35"/>
      <c r="B24" s="30"/>
      <c r="C24" s="38" t="s">
        <v>29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3</v>
      </c>
      <c r="J24" s="38">
        <v>2</v>
      </c>
      <c r="K24" s="38">
        <v>0</v>
      </c>
      <c r="L24" s="38">
        <v>0</v>
      </c>
      <c r="M24" s="38">
        <v>0</v>
      </c>
      <c r="N24" s="38">
        <v>2</v>
      </c>
      <c r="O24" s="38">
        <v>0</v>
      </c>
      <c r="P24" s="32">
        <f t="shared" si="14"/>
        <v>7</v>
      </c>
      <c r="Q24" s="37">
        <f t="shared" si="15"/>
        <v>0.58333333333333337</v>
      </c>
    </row>
    <row r="25" spans="1:17" ht="14.25" customHeight="1">
      <c r="A25" s="35"/>
      <c r="B25" s="30"/>
      <c r="C25" s="38" t="s">
        <v>30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2">
        <f t="shared" si="14"/>
        <v>0</v>
      </c>
      <c r="Q25" s="37">
        <f t="shared" si="15"/>
        <v>0</v>
      </c>
    </row>
    <row r="26" spans="1:17" ht="14.25" customHeight="1">
      <c r="A26" s="35"/>
      <c r="B26" s="30" t="s">
        <v>31</v>
      </c>
      <c r="C26" s="31" t="s">
        <v>105</v>
      </c>
      <c r="D26" s="31">
        <f t="shared" ref="D26:O26" si="17">D22-D23</f>
        <v>75</v>
      </c>
      <c r="E26" s="31">
        <f t="shared" si="17"/>
        <v>75</v>
      </c>
      <c r="F26" s="31">
        <f t="shared" si="17"/>
        <v>75</v>
      </c>
      <c r="G26" s="31">
        <f t="shared" si="17"/>
        <v>75</v>
      </c>
      <c r="H26" s="31">
        <f t="shared" si="17"/>
        <v>75</v>
      </c>
      <c r="I26" s="31">
        <f t="shared" si="17"/>
        <v>72</v>
      </c>
      <c r="J26" s="31">
        <f t="shared" si="17"/>
        <v>70</v>
      </c>
      <c r="K26" s="31">
        <f t="shared" si="17"/>
        <v>70</v>
      </c>
      <c r="L26" s="31">
        <f t="shared" si="17"/>
        <v>70</v>
      </c>
      <c r="M26" s="31">
        <f t="shared" si="17"/>
        <v>70</v>
      </c>
      <c r="N26" s="31">
        <f t="shared" si="17"/>
        <v>68</v>
      </c>
      <c r="O26" s="31">
        <f t="shared" si="17"/>
        <v>68</v>
      </c>
      <c r="P26" s="32">
        <f t="shared" si="14"/>
        <v>863</v>
      </c>
      <c r="Q26" s="37">
        <f t="shared" si="15"/>
        <v>71.916666666666671</v>
      </c>
    </row>
    <row r="27" spans="1:17" ht="18" customHeight="1">
      <c r="A27" s="35"/>
      <c r="B27" s="148" t="s">
        <v>107</v>
      </c>
      <c r="C27" s="149"/>
      <c r="D27" s="30">
        <v>4</v>
      </c>
      <c r="E27" s="30">
        <v>5</v>
      </c>
      <c r="F27" s="30">
        <v>4</v>
      </c>
      <c r="G27" s="30">
        <v>6</v>
      </c>
      <c r="H27" s="30">
        <v>3</v>
      </c>
      <c r="I27" s="30">
        <v>4</v>
      </c>
      <c r="J27" s="30">
        <v>2</v>
      </c>
      <c r="K27" s="30">
        <v>7</v>
      </c>
      <c r="L27" s="30">
        <v>1</v>
      </c>
      <c r="M27" s="30">
        <v>0</v>
      </c>
      <c r="N27" s="30">
        <v>3</v>
      </c>
      <c r="O27" s="30">
        <v>1</v>
      </c>
      <c r="P27" s="32">
        <f t="shared" si="14"/>
        <v>40</v>
      </c>
      <c r="Q27" s="37">
        <f t="shared" si="15"/>
        <v>3.3333333333333335</v>
      </c>
    </row>
    <row r="28" spans="1:17" ht="15" customHeight="1">
      <c r="A28" s="35"/>
      <c r="B28" s="148" t="s">
        <v>108</v>
      </c>
      <c r="C28" s="149"/>
      <c r="D28" s="30">
        <v>2</v>
      </c>
      <c r="E28" s="30">
        <v>5</v>
      </c>
      <c r="F28" s="30">
        <v>0</v>
      </c>
      <c r="G28" s="30">
        <v>8</v>
      </c>
      <c r="H28" s="30">
        <v>6</v>
      </c>
      <c r="I28" s="30">
        <v>8</v>
      </c>
      <c r="J28" s="30">
        <v>4</v>
      </c>
      <c r="K28" s="30">
        <v>5</v>
      </c>
      <c r="L28" s="30">
        <v>6</v>
      </c>
      <c r="M28" s="30">
        <v>0</v>
      </c>
      <c r="N28" s="30">
        <v>11</v>
      </c>
      <c r="O28" s="30">
        <v>9</v>
      </c>
      <c r="P28" s="32">
        <f t="shared" si="14"/>
        <v>64</v>
      </c>
      <c r="Q28" s="37">
        <f t="shared" si="15"/>
        <v>5.333333333333333</v>
      </c>
    </row>
    <row r="29" spans="1:17" ht="15" customHeight="1">
      <c r="A29" s="35"/>
      <c r="B29" s="150" t="s">
        <v>109</v>
      </c>
      <c r="C29" s="151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2"/>
      <c r="Q29" s="36"/>
    </row>
    <row r="30" spans="1:17" ht="15" customHeight="1">
      <c r="A30" s="35"/>
      <c r="B30" s="30" t="s">
        <v>32</v>
      </c>
      <c r="C30" s="38" t="s">
        <v>33</v>
      </c>
      <c r="D30" s="30">
        <v>13</v>
      </c>
      <c r="E30" s="30">
        <v>42</v>
      </c>
      <c r="F30" s="30">
        <v>46</v>
      </c>
      <c r="G30" s="30">
        <v>25</v>
      </c>
      <c r="H30" s="30">
        <v>28</v>
      </c>
      <c r="I30" s="30">
        <v>26</v>
      </c>
      <c r="J30" s="30">
        <v>25</v>
      </c>
      <c r="K30" s="30">
        <v>17</v>
      </c>
      <c r="L30" s="30">
        <v>20</v>
      </c>
      <c r="M30" s="30">
        <v>0</v>
      </c>
      <c r="N30" s="30">
        <v>12</v>
      </c>
      <c r="O30" s="30">
        <v>7</v>
      </c>
      <c r="P30" s="32">
        <f>SUM(D30:O30)</f>
        <v>261</v>
      </c>
      <c r="Q30" s="37">
        <f>P30/12</f>
        <v>21.75</v>
      </c>
    </row>
    <row r="31" spans="1:17" ht="15" customHeight="1">
      <c r="A31" s="35"/>
      <c r="B31" s="30" t="s">
        <v>34</v>
      </c>
      <c r="C31" s="38" t="s">
        <v>35</v>
      </c>
      <c r="D31" s="30">
        <v>13</v>
      </c>
      <c r="E31" s="30">
        <v>30</v>
      </c>
      <c r="F31" s="30">
        <v>46</v>
      </c>
      <c r="G31" s="30">
        <v>25</v>
      </c>
      <c r="H31" s="30">
        <v>28</v>
      </c>
      <c r="I31" s="30">
        <v>26</v>
      </c>
      <c r="J31" s="30">
        <v>12</v>
      </c>
      <c r="K31" s="30">
        <v>31</v>
      </c>
      <c r="L31" s="30">
        <v>37</v>
      </c>
      <c r="M31" s="30">
        <v>0</v>
      </c>
      <c r="N31" s="30">
        <v>14</v>
      </c>
      <c r="O31" s="30">
        <v>5</v>
      </c>
      <c r="P31" s="32">
        <f>SUM(D31:O31)</f>
        <v>267</v>
      </c>
      <c r="Q31" s="37">
        <f>P31/12</f>
        <v>22.25</v>
      </c>
    </row>
    <row r="32" spans="1:17" s="6" customFormat="1" ht="15" customHeight="1">
      <c r="A32" s="8"/>
      <c r="B32" s="8"/>
      <c r="C32" s="15"/>
      <c r="D32" s="16"/>
      <c r="E32" s="10"/>
      <c r="F32" s="16"/>
      <c r="G32" s="16"/>
      <c r="H32" s="16"/>
      <c r="I32" s="16"/>
      <c r="J32" s="16"/>
      <c r="K32" s="16"/>
      <c r="L32" s="16"/>
      <c r="M32" s="16"/>
      <c r="N32" s="10"/>
      <c r="O32" s="16"/>
      <c r="P32" s="11"/>
      <c r="Q32" s="12"/>
    </row>
    <row r="33" spans="1:19" s="6" customFormat="1" ht="15" customHeight="1">
      <c r="A33" s="8"/>
      <c r="B33" s="8"/>
      <c r="C33" s="15"/>
      <c r="D33" s="16"/>
      <c r="E33" s="10"/>
      <c r="F33" s="16"/>
      <c r="G33" s="16"/>
      <c r="H33" s="16"/>
      <c r="I33" s="16"/>
      <c r="J33" s="16"/>
      <c r="K33" s="16"/>
      <c r="L33" s="16"/>
      <c r="M33" s="16"/>
      <c r="N33" s="10"/>
      <c r="O33" s="16"/>
      <c r="P33" s="11"/>
      <c r="Q33" s="12"/>
    </row>
    <row r="34" spans="1:19" ht="15.75" customHeight="1">
      <c r="A34" s="43">
        <v>2.2000000000000002</v>
      </c>
      <c r="B34" s="154" t="s">
        <v>138</v>
      </c>
      <c r="C34" s="155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5"/>
    </row>
    <row r="35" spans="1:19" ht="14.25" customHeight="1">
      <c r="A35" s="46"/>
      <c r="B35" s="154" t="s">
        <v>124</v>
      </c>
      <c r="C35" s="155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5"/>
    </row>
    <row r="36" spans="1:19" ht="14.25" customHeight="1">
      <c r="A36" s="46"/>
      <c r="B36" s="44" t="s">
        <v>36</v>
      </c>
      <c r="C36" s="47" t="s">
        <v>16</v>
      </c>
      <c r="D36" s="47">
        <v>1418</v>
      </c>
      <c r="E36" s="47">
        <f t="shared" ref="E36:K36" si="18">D43</f>
        <v>1473</v>
      </c>
      <c r="F36" s="47">
        <f t="shared" si="18"/>
        <v>1523</v>
      </c>
      <c r="G36" s="47">
        <f t="shared" si="18"/>
        <v>1586</v>
      </c>
      <c r="H36" s="47">
        <f t="shared" si="18"/>
        <v>1666</v>
      </c>
      <c r="I36" s="47">
        <f t="shared" si="18"/>
        <v>1704</v>
      </c>
      <c r="J36" s="47">
        <f t="shared" si="18"/>
        <v>1783</v>
      </c>
      <c r="K36" s="47">
        <f t="shared" si="18"/>
        <v>1809</v>
      </c>
      <c r="L36" s="47">
        <f t="shared" ref="L36" si="19">K43</f>
        <v>1917</v>
      </c>
      <c r="M36" s="47">
        <f t="shared" ref="M36" si="20">L43</f>
        <v>2000</v>
      </c>
      <c r="N36" s="47">
        <f t="shared" ref="N36" si="21">M43</f>
        <v>2031</v>
      </c>
      <c r="O36" s="47">
        <f t="shared" ref="O36" si="22">N43</f>
        <v>2065</v>
      </c>
      <c r="P36" s="48">
        <f t="shared" ref="P36:P45" si="23">SUM(D36:O36)</f>
        <v>20975</v>
      </c>
      <c r="Q36" s="49">
        <f t="shared" ref="Q36:Q45" si="24">P36/12</f>
        <v>1747.9166666666667</v>
      </c>
    </row>
    <row r="37" spans="1:19" ht="14.25" customHeight="1">
      <c r="A37" s="46"/>
      <c r="B37" s="44" t="s">
        <v>37</v>
      </c>
      <c r="C37" s="44" t="s">
        <v>18</v>
      </c>
      <c r="D37" s="44">
        <v>61</v>
      </c>
      <c r="E37" s="44">
        <v>61</v>
      </c>
      <c r="F37" s="44">
        <v>66</v>
      </c>
      <c r="G37" s="44">
        <v>86</v>
      </c>
      <c r="H37" s="44">
        <v>39</v>
      </c>
      <c r="I37" s="44">
        <v>92</v>
      </c>
      <c r="J37" s="44">
        <v>27</v>
      </c>
      <c r="K37" s="44">
        <v>109</v>
      </c>
      <c r="L37" s="44">
        <v>91</v>
      </c>
      <c r="M37" s="44">
        <v>55</v>
      </c>
      <c r="N37" s="44">
        <v>84</v>
      </c>
      <c r="O37" s="44">
        <v>34</v>
      </c>
      <c r="P37" s="48">
        <f t="shared" si="23"/>
        <v>805</v>
      </c>
      <c r="Q37" s="49">
        <f t="shared" si="24"/>
        <v>67.083333333333329</v>
      </c>
    </row>
    <row r="38" spans="1:19" ht="14.25" customHeight="1">
      <c r="A38" s="46"/>
      <c r="B38" s="44" t="s">
        <v>38</v>
      </c>
      <c r="C38" s="47" t="s">
        <v>20</v>
      </c>
      <c r="D38" s="47">
        <f t="shared" ref="D38:O38" si="25">D36+D37</f>
        <v>1479</v>
      </c>
      <c r="E38" s="47">
        <f t="shared" si="25"/>
        <v>1534</v>
      </c>
      <c r="F38" s="47">
        <f t="shared" si="25"/>
        <v>1589</v>
      </c>
      <c r="G38" s="47">
        <f t="shared" si="25"/>
        <v>1672</v>
      </c>
      <c r="H38" s="47">
        <f t="shared" si="25"/>
        <v>1705</v>
      </c>
      <c r="I38" s="47">
        <f t="shared" si="25"/>
        <v>1796</v>
      </c>
      <c r="J38" s="47">
        <f t="shared" si="25"/>
        <v>1810</v>
      </c>
      <c r="K38" s="47">
        <f t="shared" si="25"/>
        <v>1918</v>
      </c>
      <c r="L38" s="47">
        <f t="shared" si="25"/>
        <v>2008</v>
      </c>
      <c r="M38" s="47">
        <f t="shared" si="25"/>
        <v>2055</v>
      </c>
      <c r="N38" s="47">
        <f t="shared" si="25"/>
        <v>2115</v>
      </c>
      <c r="O38" s="47">
        <f t="shared" si="25"/>
        <v>2099</v>
      </c>
      <c r="P38" s="48">
        <f t="shared" si="23"/>
        <v>21780</v>
      </c>
      <c r="Q38" s="49">
        <f t="shared" si="24"/>
        <v>1815</v>
      </c>
    </row>
    <row r="39" spans="1:19" ht="14.25" customHeight="1">
      <c r="A39" s="46"/>
      <c r="B39" s="44" t="s">
        <v>39</v>
      </c>
      <c r="C39" s="44" t="s">
        <v>22</v>
      </c>
      <c r="D39" s="44">
        <v>6</v>
      </c>
      <c r="E39" s="44">
        <v>11</v>
      </c>
      <c r="F39" s="44">
        <v>3</v>
      </c>
      <c r="G39" s="44">
        <v>6</v>
      </c>
      <c r="H39" s="44">
        <v>1</v>
      </c>
      <c r="I39" s="44">
        <v>13</v>
      </c>
      <c r="J39" s="44">
        <v>1</v>
      </c>
      <c r="K39" s="44">
        <v>1</v>
      </c>
      <c r="L39" s="44">
        <v>8</v>
      </c>
      <c r="M39" s="44">
        <v>24</v>
      </c>
      <c r="N39" s="44">
        <v>50</v>
      </c>
      <c r="O39" s="44">
        <v>4</v>
      </c>
      <c r="P39" s="48">
        <f t="shared" si="23"/>
        <v>128</v>
      </c>
      <c r="Q39" s="49">
        <f t="shared" si="24"/>
        <v>10.666666666666666</v>
      </c>
    </row>
    <row r="40" spans="1:19" ht="12.75" customHeight="1">
      <c r="A40" s="46"/>
      <c r="B40" s="44"/>
      <c r="C40" s="50" t="s">
        <v>29</v>
      </c>
      <c r="D40" s="50">
        <v>3</v>
      </c>
      <c r="E40" s="50">
        <v>9</v>
      </c>
      <c r="F40" s="50">
        <v>1</v>
      </c>
      <c r="G40" s="50">
        <v>4</v>
      </c>
      <c r="H40" s="50">
        <v>0</v>
      </c>
      <c r="I40" s="50">
        <v>2</v>
      </c>
      <c r="J40" s="50">
        <v>1</v>
      </c>
      <c r="K40" s="50">
        <v>0</v>
      </c>
      <c r="L40" s="50">
        <v>6</v>
      </c>
      <c r="M40" s="50">
        <v>8</v>
      </c>
      <c r="N40" s="50">
        <v>19</v>
      </c>
      <c r="O40" s="50">
        <v>2</v>
      </c>
      <c r="P40" s="48">
        <f t="shared" si="23"/>
        <v>55</v>
      </c>
      <c r="Q40" s="49">
        <f t="shared" si="24"/>
        <v>4.583333333333333</v>
      </c>
    </row>
    <row r="41" spans="1:19" ht="12.75" customHeight="1">
      <c r="A41" s="46"/>
      <c r="B41" s="44"/>
      <c r="C41" s="50" t="s">
        <v>30</v>
      </c>
      <c r="D41" s="50">
        <v>3</v>
      </c>
      <c r="E41" s="50">
        <v>2</v>
      </c>
      <c r="F41" s="50">
        <v>2</v>
      </c>
      <c r="G41" s="50">
        <v>2</v>
      </c>
      <c r="H41" s="50">
        <v>1</v>
      </c>
      <c r="I41" s="50">
        <v>11</v>
      </c>
      <c r="J41" s="50">
        <v>0</v>
      </c>
      <c r="K41" s="50">
        <v>1</v>
      </c>
      <c r="L41" s="50">
        <v>2</v>
      </c>
      <c r="M41" s="50">
        <v>16</v>
      </c>
      <c r="N41" s="50">
        <v>31</v>
      </c>
      <c r="O41" s="50">
        <v>2</v>
      </c>
      <c r="P41" s="48">
        <f t="shared" si="23"/>
        <v>73</v>
      </c>
      <c r="Q41" s="49"/>
    </row>
    <row r="42" spans="1:19" ht="12.75" customHeight="1">
      <c r="A42" s="51"/>
      <c r="B42" s="51"/>
      <c r="C42" s="51" t="s">
        <v>139</v>
      </c>
      <c r="D42" s="52">
        <v>0</v>
      </c>
      <c r="E42" s="52">
        <v>0</v>
      </c>
      <c r="F42" s="52">
        <v>0</v>
      </c>
      <c r="G42" s="52">
        <v>0</v>
      </c>
      <c r="H42" s="52">
        <v>0</v>
      </c>
      <c r="I42" s="52">
        <v>0</v>
      </c>
      <c r="J42" s="52">
        <v>0</v>
      </c>
      <c r="K42" s="52">
        <v>0</v>
      </c>
      <c r="L42" s="52">
        <v>0</v>
      </c>
      <c r="M42" s="52">
        <v>0</v>
      </c>
      <c r="N42" s="52">
        <v>0</v>
      </c>
      <c r="O42" s="52">
        <v>0</v>
      </c>
      <c r="P42" s="53">
        <f>SUM(I42:O42)</f>
        <v>0</v>
      </c>
      <c r="Q42" s="52">
        <f>P42/12</f>
        <v>0</v>
      </c>
      <c r="R42" s="14"/>
      <c r="S42" s="14"/>
    </row>
    <row r="43" spans="1:19" ht="12.75" customHeight="1">
      <c r="A43" s="51"/>
      <c r="B43" s="44" t="s">
        <v>40</v>
      </c>
      <c r="C43" s="47" t="s">
        <v>105</v>
      </c>
      <c r="D43" s="54">
        <f t="shared" ref="D43:O43" si="26">D38-D39</f>
        <v>1473</v>
      </c>
      <c r="E43" s="54">
        <f t="shared" si="26"/>
        <v>1523</v>
      </c>
      <c r="F43" s="54">
        <f t="shared" si="26"/>
        <v>1586</v>
      </c>
      <c r="G43" s="54">
        <f t="shared" si="26"/>
        <v>1666</v>
      </c>
      <c r="H43" s="54">
        <f t="shared" si="26"/>
        <v>1704</v>
      </c>
      <c r="I43" s="54">
        <f t="shared" si="26"/>
        <v>1783</v>
      </c>
      <c r="J43" s="54">
        <f t="shared" si="26"/>
        <v>1809</v>
      </c>
      <c r="K43" s="54">
        <f t="shared" si="26"/>
        <v>1917</v>
      </c>
      <c r="L43" s="54">
        <f t="shared" si="26"/>
        <v>2000</v>
      </c>
      <c r="M43" s="54">
        <f t="shared" si="26"/>
        <v>2031</v>
      </c>
      <c r="N43" s="54">
        <f t="shared" si="26"/>
        <v>2065</v>
      </c>
      <c r="O43" s="54">
        <f t="shared" si="26"/>
        <v>2095</v>
      </c>
      <c r="P43" s="53"/>
      <c r="Q43" s="55"/>
      <c r="R43" s="14"/>
      <c r="S43" s="14"/>
    </row>
    <row r="44" spans="1:19" ht="21.75" customHeight="1">
      <c r="A44" s="46"/>
      <c r="B44" s="152" t="s">
        <v>157</v>
      </c>
      <c r="C44" s="153"/>
      <c r="D44" s="44">
        <v>10</v>
      </c>
      <c r="E44" s="44">
        <v>15</v>
      </c>
      <c r="F44" s="44">
        <v>9</v>
      </c>
      <c r="G44" s="44">
        <v>10</v>
      </c>
      <c r="H44" s="44">
        <v>16</v>
      </c>
      <c r="I44" s="44">
        <v>23</v>
      </c>
      <c r="J44" s="44">
        <v>6</v>
      </c>
      <c r="K44" s="44">
        <v>4</v>
      </c>
      <c r="L44" s="44">
        <v>6</v>
      </c>
      <c r="M44" s="44">
        <v>9</v>
      </c>
      <c r="N44" s="44">
        <v>12</v>
      </c>
      <c r="O44" s="44">
        <v>6</v>
      </c>
      <c r="P44" s="48">
        <f t="shared" si="23"/>
        <v>126</v>
      </c>
      <c r="Q44" s="49">
        <f t="shared" si="24"/>
        <v>10.5</v>
      </c>
    </row>
    <row r="45" spans="1:19" ht="21" customHeight="1">
      <c r="A45" s="46"/>
      <c r="B45" s="152" t="s">
        <v>144</v>
      </c>
      <c r="C45" s="153"/>
      <c r="D45" s="44">
        <v>10</v>
      </c>
      <c r="E45" s="44">
        <v>0</v>
      </c>
      <c r="F45" s="44">
        <v>0</v>
      </c>
      <c r="G45" s="44">
        <v>13</v>
      </c>
      <c r="H45" s="44">
        <v>10</v>
      </c>
      <c r="I45" s="44">
        <v>32</v>
      </c>
      <c r="J45" s="44">
        <v>20</v>
      </c>
      <c r="K45" s="44">
        <v>13</v>
      </c>
      <c r="L45" s="44">
        <v>15</v>
      </c>
      <c r="M45" s="44">
        <v>13</v>
      </c>
      <c r="N45" s="44">
        <v>22</v>
      </c>
      <c r="O45" s="44">
        <v>4</v>
      </c>
      <c r="P45" s="48">
        <f t="shared" si="23"/>
        <v>152</v>
      </c>
      <c r="Q45" s="49">
        <f t="shared" si="24"/>
        <v>12.666666666666666</v>
      </c>
    </row>
    <row r="46" spans="1:19" ht="14.25" customHeight="1">
      <c r="A46" s="46"/>
      <c r="B46" s="154" t="s">
        <v>145</v>
      </c>
      <c r="C46" s="155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8"/>
      <c r="Q46" s="45"/>
    </row>
    <row r="47" spans="1:19" ht="12.75" customHeight="1">
      <c r="A47" s="46"/>
      <c r="B47" s="44" t="s">
        <v>146</v>
      </c>
      <c r="C47" s="50" t="s">
        <v>33</v>
      </c>
      <c r="D47" s="44">
        <v>46</v>
      </c>
      <c r="E47" s="44">
        <v>89</v>
      </c>
      <c r="F47" s="44">
        <v>55</v>
      </c>
      <c r="G47" s="44">
        <v>69</v>
      </c>
      <c r="H47" s="44">
        <v>40</v>
      </c>
      <c r="I47" s="44">
        <v>169</v>
      </c>
      <c r="J47" s="44">
        <v>52</v>
      </c>
      <c r="K47" s="44">
        <v>22</v>
      </c>
      <c r="L47" s="44">
        <v>22</v>
      </c>
      <c r="M47" s="44">
        <v>78</v>
      </c>
      <c r="N47" s="44">
        <v>55</v>
      </c>
      <c r="O47" s="44">
        <v>21</v>
      </c>
      <c r="P47" s="48">
        <f>SUM(D47:O47)</f>
        <v>718</v>
      </c>
      <c r="Q47" s="49">
        <f>P47/12</f>
        <v>59.833333333333336</v>
      </c>
    </row>
    <row r="48" spans="1:19" ht="12.75" customHeight="1">
      <c r="A48" s="46"/>
      <c r="B48" s="44" t="s">
        <v>147</v>
      </c>
      <c r="C48" s="50" t="s">
        <v>35</v>
      </c>
      <c r="D48" s="44">
        <v>215</v>
      </c>
      <c r="E48" s="44">
        <v>179</v>
      </c>
      <c r="F48" s="44">
        <v>341</v>
      </c>
      <c r="G48" s="44">
        <v>260</v>
      </c>
      <c r="H48" s="44">
        <v>149</v>
      </c>
      <c r="I48" s="44">
        <v>383</v>
      </c>
      <c r="J48" s="44">
        <v>122</v>
      </c>
      <c r="K48" s="44">
        <v>264</v>
      </c>
      <c r="L48" s="44">
        <v>166</v>
      </c>
      <c r="M48" s="44">
        <v>309</v>
      </c>
      <c r="N48" s="44">
        <v>370</v>
      </c>
      <c r="O48" s="44">
        <v>162</v>
      </c>
      <c r="P48" s="48">
        <f>SUM(D48:O48)</f>
        <v>2920</v>
      </c>
      <c r="Q48" s="49">
        <f>P48/12</f>
        <v>243.33333333333334</v>
      </c>
    </row>
    <row r="49" spans="1:19" ht="12.75" customHeight="1">
      <c r="A49" s="46"/>
      <c r="B49" s="154" t="s">
        <v>130</v>
      </c>
      <c r="C49" s="155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8"/>
      <c r="Q49" s="45"/>
    </row>
    <row r="50" spans="1:19" ht="12.75" customHeight="1">
      <c r="A50" s="46"/>
      <c r="B50" s="44" t="s">
        <v>41</v>
      </c>
      <c r="C50" s="47" t="s">
        <v>16</v>
      </c>
      <c r="D50" s="47">
        <v>23</v>
      </c>
      <c r="E50" s="47">
        <f t="shared" ref="E50:K50" si="27">D57</f>
        <v>22</v>
      </c>
      <c r="F50" s="47">
        <f t="shared" si="27"/>
        <v>22</v>
      </c>
      <c r="G50" s="47">
        <f t="shared" si="27"/>
        <v>23</v>
      </c>
      <c r="H50" s="47">
        <f t="shared" si="27"/>
        <v>22</v>
      </c>
      <c r="I50" s="47">
        <f t="shared" si="27"/>
        <v>22</v>
      </c>
      <c r="J50" s="47">
        <f t="shared" si="27"/>
        <v>22</v>
      </c>
      <c r="K50" s="47">
        <f t="shared" si="27"/>
        <v>22</v>
      </c>
      <c r="L50" s="47">
        <f t="shared" ref="L50" si="28">K57</f>
        <v>22</v>
      </c>
      <c r="M50" s="47">
        <f t="shared" ref="M50" si="29">L57</f>
        <v>22</v>
      </c>
      <c r="N50" s="47">
        <f t="shared" ref="N50" si="30">M57</f>
        <v>18</v>
      </c>
      <c r="O50" s="47">
        <f t="shared" ref="O50" si="31">N57</f>
        <v>18</v>
      </c>
      <c r="P50" s="48">
        <f t="shared" ref="P50:P56" si="32">SUM(D50:O50)</f>
        <v>258</v>
      </c>
      <c r="Q50" s="49">
        <f t="shared" ref="Q50:Q56" si="33">P50/12</f>
        <v>21.5</v>
      </c>
    </row>
    <row r="51" spans="1:19" ht="12.75" customHeight="1">
      <c r="A51" s="46"/>
      <c r="B51" s="44" t="s">
        <v>42</v>
      </c>
      <c r="C51" s="44" t="s">
        <v>18</v>
      </c>
      <c r="D51" s="44">
        <v>0</v>
      </c>
      <c r="E51" s="44">
        <v>0</v>
      </c>
      <c r="F51" s="44">
        <v>1</v>
      </c>
      <c r="G51" s="44">
        <v>0</v>
      </c>
      <c r="H51" s="44">
        <v>0</v>
      </c>
      <c r="I51" s="44">
        <v>0</v>
      </c>
      <c r="J51" s="44">
        <v>0</v>
      </c>
      <c r="K51" s="44">
        <v>1</v>
      </c>
      <c r="L51" s="44">
        <v>0</v>
      </c>
      <c r="M51" s="44">
        <v>0</v>
      </c>
      <c r="N51" s="44">
        <v>0</v>
      </c>
      <c r="O51" s="44">
        <v>0</v>
      </c>
      <c r="P51" s="48">
        <f t="shared" si="32"/>
        <v>2</v>
      </c>
      <c r="Q51" s="49">
        <f t="shared" si="33"/>
        <v>0.16666666666666666</v>
      </c>
    </row>
    <row r="52" spans="1:19" ht="12.75" customHeight="1">
      <c r="A52" s="46"/>
      <c r="B52" s="44" t="s">
        <v>43</v>
      </c>
      <c r="C52" s="47" t="s">
        <v>131</v>
      </c>
      <c r="D52" s="47">
        <f t="shared" ref="D52:O52" si="34">D50+D51</f>
        <v>23</v>
      </c>
      <c r="E52" s="47">
        <f t="shared" si="34"/>
        <v>22</v>
      </c>
      <c r="F52" s="47">
        <f t="shared" si="34"/>
        <v>23</v>
      </c>
      <c r="G52" s="47">
        <f t="shared" si="34"/>
        <v>23</v>
      </c>
      <c r="H52" s="47">
        <f t="shared" si="34"/>
        <v>22</v>
      </c>
      <c r="I52" s="47">
        <f t="shared" si="34"/>
        <v>22</v>
      </c>
      <c r="J52" s="47">
        <f t="shared" si="34"/>
        <v>22</v>
      </c>
      <c r="K52" s="47">
        <f t="shared" si="34"/>
        <v>23</v>
      </c>
      <c r="L52" s="47">
        <f t="shared" si="34"/>
        <v>22</v>
      </c>
      <c r="M52" s="47">
        <f t="shared" si="34"/>
        <v>22</v>
      </c>
      <c r="N52" s="47">
        <f t="shared" si="34"/>
        <v>18</v>
      </c>
      <c r="O52" s="47">
        <f t="shared" si="34"/>
        <v>18</v>
      </c>
      <c r="P52" s="48">
        <f t="shared" si="32"/>
        <v>260</v>
      </c>
      <c r="Q52" s="49">
        <f t="shared" si="33"/>
        <v>21.666666666666668</v>
      </c>
    </row>
    <row r="53" spans="1:19" ht="12.75" customHeight="1">
      <c r="A53" s="46"/>
      <c r="B53" s="44" t="s">
        <v>44</v>
      </c>
      <c r="C53" s="44" t="s">
        <v>22</v>
      </c>
      <c r="D53" s="44">
        <v>1</v>
      </c>
      <c r="E53" s="44">
        <v>0</v>
      </c>
      <c r="F53" s="44">
        <v>0</v>
      </c>
      <c r="G53" s="44">
        <v>1</v>
      </c>
      <c r="H53" s="44">
        <v>0</v>
      </c>
      <c r="I53" s="44">
        <v>0</v>
      </c>
      <c r="J53" s="44">
        <v>0</v>
      </c>
      <c r="K53" s="44">
        <v>1</v>
      </c>
      <c r="L53" s="44">
        <v>0</v>
      </c>
      <c r="M53" s="44">
        <v>4</v>
      </c>
      <c r="N53" s="44">
        <v>0</v>
      </c>
      <c r="O53" s="44">
        <v>0</v>
      </c>
      <c r="P53" s="48">
        <f t="shared" si="32"/>
        <v>7</v>
      </c>
      <c r="Q53" s="49">
        <f t="shared" si="33"/>
        <v>0.58333333333333337</v>
      </c>
    </row>
    <row r="54" spans="1:19" ht="12.75" customHeight="1">
      <c r="A54" s="46"/>
      <c r="B54" s="44"/>
      <c r="C54" s="50" t="s">
        <v>132</v>
      </c>
      <c r="D54" s="50">
        <v>0</v>
      </c>
      <c r="E54" s="50">
        <v>0</v>
      </c>
      <c r="F54" s="50">
        <v>0</v>
      </c>
      <c r="G54" s="50">
        <v>1</v>
      </c>
      <c r="H54" s="50">
        <v>0</v>
      </c>
      <c r="I54" s="50">
        <v>0</v>
      </c>
      <c r="J54" s="50">
        <v>0</v>
      </c>
      <c r="K54" s="50">
        <v>1</v>
      </c>
      <c r="L54" s="50">
        <v>0</v>
      </c>
      <c r="M54" s="50">
        <v>3</v>
      </c>
      <c r="N54" s="50">
        <v>0</v>
      </c>
      <c r="O54" s="50">
        <v>0</v>
      </c>
      <c r="P54" s="48">
        <f t="shared" si="32"/>
        <v>5</v>
      </c>
      <c r="Q54" s="49">
        <f t="shared" si="33"/>
        <v>0.41666666666666669</v>
      </c>
    </row>
    <row r="55" spans="1:19" ht="12.75" customHeight="1">
      <c r="A55" s="46"/>
      <c r="B55" s="44"/>
      <c r="C55" s="56" t="s">
        <v>159</v>
      </c>
      <c r="D55" s="50">
        <v>1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0">
        <v>0</v>
      </c>
      <c r="L55" s="50">
        <v>0</v>
      </c>
      <c r="M55" s="50">
        <v>1</v>
      </c>
      <c r="N55" s="50">
        <v>0</v>
      </c>
      <c r="O55" s="50">
        <v>0</v>
      </c>
      <c r="P55" s="48">
        <f t="shared" si="32"/>
        <v>2</v>
      </c>
      <c r="Q55" s="49">
        <f t="shared" si="33"/>
        <v>0.16666666666666666</v>
      </c>
    </row>
    <row r="56" spans="1:19" ht="12.75" customHeight="1">
      <c r="A56" s="46"/>
      <c r="B56" s="44"/>
      <c r="C56" s="57" t="s">
        <v>153</v>
      </c>
      <c r="D56" s="50">
        <v>0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0">
        <v>0</v>
      </c>
      <c r="O56" s="50">
        <v>0</v>
      </c>
      <c r="P56" s="48">
        <f t="shared" si="32"/>
        <v>0</v>
      </c>
      <c r="Q56" s="49">
        <f t="shared" si="33"/>
        <v>0</v>
      </c>
    </row>
    <row r="57" spans="1:19" ht="12.75" customHeight="1">
      <c r="A57" s="51"/>
      <c r="B57" s="44" t="s">
        <v>47</v>
      </c>
      <c r="C57" s="47" t="s">
        <v>105</v>
      </c>
      <c r="D57" s="54">
        <f t="shared" ref="D57:O57" si="35">D52-D53</f>
        <v>22</v>
      </c>
      <c r="E57" s="54">
        <f t="shared" si="35"/>
        <v>22</v>
      </c>
      <c r="F57" s="54">
        <f t="shared" si="35"/>
        <v>23</v>
      </c>
      <c r="G57" s="54">
        <f t="shared" si="35"/>
        <v>22</v>
      </c>
      <c r="H57" s="54">
        <f t="shared" si="35"/>
        <v>22</v>
      </c>
      <c r="I57" s="54">
        <f t="shared" si="35"/>
        <v>22</v>
      </c>
      <c r="J57" s="54">
        <f t="shared" si="35"/>
        <v>22</v>
      </c>
      <c r="K57" s="54">
        <f t="shared" si="35"/>
        <v>22</v>
      </c>
      <c r="L57" s="54">
        <f t="shared" si="35"/>
        <v>22</v>
      </c>
      <c r="M57" s="54">
        <f t="shared" si="35"/>
        <v>18</v>
      </c>
      <c r="N57" s="54">
        <f t="shared" si="35"/>
        <v>18</v>
      </c>
      <c r="O57" s="54">
        <f t="shared" si="35"/>
        <v>18</v>
      </c>
      <c r="P57" s="53"/>
      <c r="Q57" s="55"/>
      <c r="R57" s="14"/>
      <c r="S57" s="14"/>
    </row>
    <row r="58" spans="1:19" ht="16.5" customHeight="1">
      <c r="A58" s="60">
        <v>2.2999999999999998</v>
      </c>
      <c r="B58" s="156" t="s">
        <v>140</v>
      </c>
      <c r="C58" s="157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2"/>
      <c r="Q58" s="63"/>
    </row>
    <row r="59" spans="1:19" ht="13.5" customHeight="1">
      <c r="A59" s="46"/>
      <c r="B59" s="154" t="s">
        <v>128</v>
      </c>
      <c r="C59" s="155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8"/>
      <c r="Q59" s="45"/>
    </row>
    <row r="60" spans="1:19" ht="13.5" customHeight="1">
      <c r="A60" s="46"/>
      <c r="B60" s="44" t="s">
        <v>60</v>
      </c>
      <c r="C60" s="47" t="s">
        <v>16</v>
      </c>
      <c r="D60" s="47">
        <v>3</v>
      </c>
      <c r="E60" s="47">
        <f t="shared" ref="E60:K60" si="36">D66</f>
        <v>6</v>
      </c>
      <c r="F60" s="47">
        <f t="shared" si="36"/>
        <v>7</v>
      </c>
      <c r="G60" s="47">
        <f t="shared" si="36"/>
        <v>11</v>
      </c>
      <c r="H60" s="47">
        <f t="shared" si="36"/>
        <v>14</v>
      </c>
      <c r="I60" s="47">
        <f t="shared" si="36"/>
        <v>15</v>
      </c>
      <c r="J60" s="47">
        <f t="shared" si="36"/>
        <v>14</v>
      </c>
      <c r="K60" s="47">
        <f t="shared" si="36"/>
        <v>17</v>
      </c>
      <c r="L60" s="47">
        <f t="shared" ref="L60" si="37">K66</f>
        <v>17</v>
      </c>
      <c r="M60" s="47">
        <f t="shared" ref="M60" si="38">L66</f>
        <v>18</v>
      </c>
      <c r="N60" s="47">
        <f t="shared" ref="N60" si="39">M66</f>
        <v>15</v>
      </c>
      <c r="O60" s="47">
        <f t="shared" ref="O60" si="40">N66</f>
        <v>15</v>
      </c>
      <c r="P60" s="48">
        <f t="shared" ref="P60:P65" si="41">SUM(D60:O60)</f>
        <v>152</v>
      </c>
      <c r="Q60" s="49">
        <f>AVERAGE(D60:O60)</f>
        <v>12.666666666666666</v>
      </c>
    </row>
    <row r="61" spans="1:19" ht="13.5" customHeight="1">
      <c r="A61" s="46"/>
      <c r="B61" s="44" t="s">
        <v>61</v>
      </c>
      <c r="C61" s="44" t="s">
        <v>18</v>
      </c>
      <c r="D61" s="44">
        <v>3</v>
      </c>
      <c r="E61" s="44">
        <v>4</v>
      </c>
      <c r="F61" s="44">
        <v>6</v>
      </c>
      <c r="G61" s="44">
        <v>5</v>
      </c>
      <c r="H61" s="44">
        <v>5</v>
      </c>
      <c r="I61" s="44">
        <v>2</v>
      </c>
      <c r="J61" s="44">
        <v>3</v>
      </c>
      <c r="K61" s="44">
        <v>2</v>
      </c>
      <c r="L61" s="44">
        <v>5</v>
      </c>
      <c r="M61" s="44">
        <v>2</v>
      </c>
      <c r="N61" s="44">
        <v>2</v>
      </c>
      <c r="O61" s="44">
        <v>0</v>
      </c>
      <c r="P61" s="48">
        <f t="shared" si="41"/>
        <v>39</v>
      </c>
      <c r="Q61" s="45">
        <f>AVERAGE(D61:O61)</f>
        <v>3.25</v>
      </c>
    </row>
    <row r="62" spans="1:19" ht="13.5" customHeight="1">
      <c r="A62" s="46"/>
      <c r="B62" s="44" t="s">
        <v>62</v>
      </c>
      <c r="C62" s="47" t="s">
        <v>20</v>
      </c>
      <c r="D62" s="47">
        <f t="shared" ref="D62:I62" si="42">D60+D61</f>
        <v>6</v>
      </c>
      <c r="E62" s="47">
        <f t="shared" si="42"/>
        <v>10</v>
      </c>
      <c r="F62" s="47">
        <f t="shared" si="42"/>
        <v>13</v>
      </c>
      <c r="G62" s="47">
        <f t="shared" si="42"/>
        <v>16</v>
      </c>
      <c r="H62" s="47">
        <f t="shared" si="42"/>
        <v>19</v>
      </c>
      <c r="I62" s="47">
        <f t="shared" si="42"/>
        <v>17</v>
      </c>
      <c r="J62" s="47">
        <f>J60+J61</f>
        <v>17</v>
      </c>
      <c r="K62" s="47">
        <f>K60+K61</f>
        <v>19</v>
      </c>
      <c r="L62" s="47">
        <f t="shared" ref="L62:O62" si="43">L60+L61</f>
        <v>22</v>
      </c>
      <c r="M62" s="47">
        <f t="shared" si="43"/>
        <v>20</v>
      </c>
      <c r="N62" s="47">
        <f t="shared" si="43"/>
        <v>17</v>
      </c>
      <c r="O62" s="47">
        <f t="shared" si="43"/>
        <v>15</v>
      </c>
      <c r="P62" s="48">
        <f t="shared" si="41"/>
        <v>191</v>
      </c>
      <c r="Q62" s="64">
        <f>P63/P61</f>
        <v>0.74358974358974361</v>
      </c>
    </row>
    <row r="63" spans="1:19" ht="13.5" customHeight="1">
      <c r="A63" s="46"/>
      <c r="B63" s="44" t="s">
        <v>63</v>
      </c>
      <c r="C63" s="44" t="s">
        <v>22</v>
      </c>
      <c r="D63" s="44">
        <v>0</v>
      </c>
      <c r="E63" s="44">
        <v>3</v>
      </c>
      <c r="F63" s="44">
        <v>2</v>
      </c>
      <c r="G63" s="44">
        <v>2</v>
      </c>
      <c r="H63" s="44">
        <v>4</v>
      </c>
      <c r="I63" s="44">
        <v>3</v>
      </c>
      <c r="J63" s="44">
        <v>0</v>
      </c>
      <c r="K63" s="44">
        <v>2</v>
      </c>
      <c r="L63" s="44">
        <v>4</v>
      </c>
      <c r="M63" s="44">
        <v>5</v>
      </c>
      <c r="N63" s="44">
        <v>2</v>
      </c>
      <c r="O63" s="44">
        <v>2</v>
      </c>
      <c r="P63" s="48">
        <f t="shared" si="41"/>
        <v>29</v>
      </c>
      <c r="Q63" s="45">
        <f>AVERAGE(D63:O63)</f>
        <v>2.4166666666666665</v>
      </c>
    </row>
    <row r="64" spans="1:19" ht="13.5" customHeight="1">
      <c r="A64" s="46"/>
      <c r="B64" s="44"/>
      <c r="C64" s="50" t="s">
        <v>80</v>
      </c>
      <c r="D64" s="50">
        <v>0</v>
      </c>
      <c r="E64" s="50">
        <v>2</v>
      </c>
      <c r="F64" s="50">
        <v>1</v>
      </c>
      <c r="G64" s="50">
        <v>0</v>
      </c>
      <c r="H64" s="50">
        <v>1</v>
      </c>
      <c r="I64" s="50">
        <v>0</v>
      </c>
      <c r="J64" s="50">
        <v>0</v>
      </c>
      <c r="K64" s="50">
        <v>0</v>
      </c>
      <c r="L64" s="50">
        <v>2</v>
      </c>
      <c r="M64" s="50">
        <v>3</v>
      </c>
      <c r="N64" s="50">
        <v>0</v>
      </c>
      <c r="O64" s="50">
        <v>1</v>
      </c>
      <c r="P64" s="48">
        <f t="shared" si="41"/>
        <v>10</v>
      </c>
      <c r="Q64" s="45">
        <f>AVERAGE(D64:O64)</f>
        <v>0.83333333333333337</v>
      </c>
    </row>
    <row r="65" spans="1:17" ht="13.5" customHeight="1">
      <c r="A65" s="46"/>
      <c r="B65" s="44"/>
      <c r="C65" s="50" t="s">
        <v>81</v>
      </c>
      <c r="D65" s="50">
        <v>0</v>
      </c>
      <c r="E65" s="50">
        <v>1</v>
      </c>
      <c r="F65" s="50">
        <v>1</v>
      </c>
      <c r="G65" s="50">
        <v>2</v>
      </c>
      <c r="H65" s="50">
        <v>3</v>
      </c>
      <c r="I65" s="50">
        <v>3</v>
      </c>
      <c r="J65" s="50">
        <v>0</v>
      </c>
      <c r="K65" s="50">
        <v>2</v>
      </c>
      <c r="L65" s="50">
        <v>2</v>
      </c>
      <c r="M65" s="50">
        <v>2</v>
      </c>
      <c r="N65" s="50">
        <v>2</v>
      </c>
      <c r="O65" s="50">
        <v>1</v>
      </c>
      <c r="P65" s="48">
        <f t="shared" si="41"/>
        <v>19</v>
      </c>
      <c r="Q65" s="45">
        <f>AVERAGE(D65:O65)</f>
        <v>1.5833333333333333</v>
      </c>
    </row>
    <row r="66" spans="1:17" ht="13.5" customHeight="1">
      <c r="A66" s="46"/>
      <c r="B66" s="44" t="s">
        <v>64</v>
      </c>
      <c r="C66" s="47" t="s">
        <v>105</v>
      </c>
      <c r="D66" s="47">
        <f t="shared" ref="D66:O66" si="44">D62-D63</f>
        <v>6</v>
      </c>
      <c r="E66" s="47">
        <f t="shared" si="44"/>
        <v>7</v>
      </c>
      <c r="F66" s="47">
        <f t="shared" si="44"/>
        <v>11</v>
      </c>
      <c r="G66" s="47">
        <f t="shared" si="44"/>
        <v>14</v>
      </c>
      <c r="H66" s="47">
        <f t="shared" si="44"/>
        <v>15</v>
      </c>
      <c r="I66" s="47">
        <f t="shared" si="44"/>
        <v>14</v>
      </c>
      <c r="J66" s="47">
        <f t="shared" si="44"/>
        <v>17</v>
      </c>
      <c r="K66" s="47">
        <f t="shared" si="44"/>
        <v>17</v>
      </c>
      <c r="L66" s="47">
        <f t="shared" si="44"/>
        <v>18</v>
      </c>
      <c r="M66" s="47">
        <f t="shared" si="44"/>
        <v>15</v>
      </c>
      <c r="N66" s="47">
        <f t="shared" si="44"/>
        <v>15</v>
      </c>
      <c r="O66" s="47">
        <f t="shared" si="44"/>
        <v>13</v>
      </c>
      <c r="P66" s="48">
        <f>SUM(D66:O66)</f>
        <v>162</v>
      </c>
      <c r="Q66" s="45"/>
    </row>
    <row r="67" spans="1:17" ht="13.5" customHeight="1">
      <c r="A67" s="46"/>
      <c r="B67" s="152" t="s">
        <v>148</v>
      </c>
      <c r="C67" s="153"/>
      <c r="D67" s="44">
        <v>3</v>
      </c>
      <c r="E67" s="44">
        <v>3</v>
      </c>
      <c r="F67" s="44">
        <v>3</v>
      </c>
      <c r="G67" s="44">
        <v>7</v>
      </c>
      <c r="H67" s="44">
        <v>12</v>
      </c>
      <c r="I67" s="44">
        <v>9</v>
      </c>
      <c r="J67" s="44">
        <v>6</v>
      </c>
      <c r="K67" s="44">
        <v>7</v>
      </c>
      <c r="L67" s="44">
        <v>3</v>
      </c>
      <c r="M67" s="44">
        <v>8</v>
      </c>
      <c r="N67" s="44">
        <v>4</v>
      </c>
      <c r="O67" s="44">
        <v>3</v>
      </c>
      <c r="P67" s="48">
        <f>SUM(D67:O67)</f>
        <v>68</v>
      </c>
      <c r="Q67" s="45">
        <f>AVERAGE(D67:O67)</f>
        <v>5.666666666666667</v>
      </c>
    </row>
    <row r="68" spans="1:17" ht="13.5" customHeight="1">
      <c r="A68" s="46"/>
      <c r="B68" s="152" t="s">
        <v>149</v>
      </c>
      <c r="C68" s="153"/>
      <c r="D68" s="44">
        <v>10</v>
      </c>
      <c r="E68" s="44">
        <v>17</v>
      </c>
      <c r="F68" s="44">
        <v>7</v>
      </c>
      <c r="G68" s="44">
        <v>9</v>
      </c>
      <c r="H68" s="44">
        <v>11</v>
      </c>
      <c r="I68" s="44">
        <v>7</v>
      </c>
      <c r="J68" s="44">
        <v>11</v>
      </c>
      <c r="K68" s="44">
        <v>11</v>
      </c>
      <c r="L68" s="44">
        <v>18</v>
      </c>
      <c r="M68" s="44">
        <v>14</v>
      </c>
      <c r="N68" s="44">
        <v>10</v>
      </c>
      <c r="O68" s="44">
        <v>10</v>
      </c>
      <c r="P68" s="48">
        <f>SUM(D68:O68)</f>
        <v>135</v>
      </c>
      <c r="Q68" s="45">
        <f>AVERAGE(D68:O68)</f>
        <v>11.25</v>
      </c>
    </row>
    <row r="69" spans="1:17" ht="13.5" customHeight="1">
      <c r="A69" s="46"/>
      <c r="B69" s="160" t="s">
        <v>150</v>
      </c>
      <c r="C69" s="161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8"/>
      <c r="Q69" s="45"/>
    </row>
    <row r="70" spans="1:17" ht="13.5" customHeight="1">
      <c r="A70" s="46"/>
      <c r="B70" s="44" t="s">
        <v>151</v>
      </c>
      <c r="C70" s="50" t="s">
        <v>33</v>
      </c>
      <c r="D70" s="44"/>
      <c r="E70" s="44">
        <v>13</v>
      </c>
      <c r="F70" s="44">
        <v>10</v>
      </c>
      <c r="G70" s="44">
        <v>8</v>
      </c>
      <c r="H70" s="44">
        <v>6</v>
      </c>
      <c r="I70" s="44">
        <v>3</v>
      </c>
      <c r="J70" s="44">
        <v>8</v>
      </c>
      <c r="K70" s="44">
        <v>13</v>
      </c>
      <c r="L70" s="44">
        <v>6</v>
      </c>
      <c r="M70" s="44">
        <v>9</v>
      </c>
      <c r="N70" s="44">
        <v>8</v>
      </c>
      <c r="O70" s="44">
        <v>4</v>
      </c>
      <c r="P70" s="48">
        <f>SUM(D70:O70)</f>
        <v>88</v>
      </c>
      <c r="Q70" s="45">
        <f>AVERAGE(D70:O70)</f>
        <v>8</v>
      </c>
    </row>
    <row r="71" spans="1:17" ht="13.5" customHeight="1">
      <c r="A71" s="44"/>
      <c r="B71" s="44" t="s">
        <v>152</v>
      </c>
      <c r="C71" s="50" t="s">
        <v>35</v>
      </c>
      <c r="D71" s="44">
        <v>23</v>
      </c>
      <c r="E71" s="44">
        <v>36</v>
      </c>
      <c r="F71" s="44">
        <v>35</v>
      </c>
      <c r="G71" s="44">
        <v>40</v>
      </c>
      <c r="H71" s="44">
        <v>18</v>
      </c>
      <c r="I71" s="44">
        <v>26</v>
      </c>
      <c r="J71" s="44">
        <v>18</v>
      </c>
      <c r="K71" s="44">
        <v>27</v>
      </c>
      <c r="L71" s="44">
        <v>28</v>
      </c>
      <c r="M71" s="44">
        <v>5</v>
      </c>
      <c r="N71" s="44">
        <v>38</v>
      </c>
      <c r="O71" s="44">
        <v>10</v>
      </c>
      <c r="P71" s="48">
        <f>SUM(D71:O71)</f>
        <v>304</v>
      </c>
      <c r="Q71" s="44">
        <f>AVERAGE(D71:O71)</f>
        <v>25.333333333333332</v>
      </c>
    </row>
    <row r="72" spans="1:17" ht="13.5" customHeight="1">
      <c r="A72" s="46"/>
      <c r="B72" s="154" t="s">
        <v>141</v>
      </c>
      <c r="C72" s="155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8"/>
      <c r="Q72" s="45"/>
    </row>
    <row r="73" spans="1:17" ht="13.5" customHeight="1">
      <c r="A73" s="46"/>
      <c r="B73" s="44" t="s">
        <v>65</v>
      </c>
      <c r="C73" s="47" t="s">
        <v>16</v>
      </c>
      <c r="D73" s="47">
        <v>99</v>
      </c>
      <c r="E73" s="47">
        <f>D80</f>
        <v>109</v>
      </c>
      <c r="F73" s="47">
        <f>E80</f>
        <v>122</v>
      </c>
      <c r="G73" s="47">
        <f>F80</f>
        <v>136</v>
      </c>
      <c r="H73" s="47">
        <f>G80</f>
        <v>147</v>
      </c>
      <c r="I73" s="47">
        <f>H80</f>
        <v>145</v>
      </c>
      <c r="J73" s="47">
        <f t="shared" ref="J73:K73" si="45">I80</f>
        <v>152</v>
      </c>
      <c r="K73" s="47">
        <f t="shared" si="45"/>
        <v>155</v>
      </c>
      <c r="L73" s="47">
        <f t="shared" ref="L73" si="46">K80</f>
        <v>158</v>
      </c>
      <c r="M73" s="47">
        <f t="shared" ref="M73" si="47">L80</f>
        <v>173</v>
      </c>
      <c r="N73" s="47">
        <f t="shared" ref="N73" si="48">M80</f>
        <v>177</v>
      </c>
      <c r="O73" s="47">
        <f t="shared" ref="O73" si="49">N80</f>
        <v>173</v>
      </c>
      <c r="P73" s="48">
        <f t="shared" ref="P73:P82" si="50">SUM(D73:O73)</f>
        <v>1746</v>
      </c>
      <c r="Q73" s="49">
        <f>AVERAGE(D73:O73)</f>
        <v>145.5</v>
      </c>
    </row>
    <row r="74" spans="1:17" ht="13.5" customHeight="1">
      <c r="A74" s="46"/>
      <c r="B74" s="44" t="s">
        <v>66</v>
      </c>
      <c r="C74" s="44" t="s">
        <v>18</v>
      </c>
      <c r="D74" s="44">
        <v>27</v>
      </c>
      <c r="E74" s="44">
        <v>19</v>
      </c>
      <c r="F74" s="44">
        <v>15</v>
      </c>
      <c r="G74" s="44">
        <v>18</v>
      </c>
      <c r="H74" s="44">
        <v>11</v>
      </c>
      <c r="I74" s="44">
        <v>13</v>
      </c>
      <c r="J74" s="44">
        <v>13</v>
      </c>
      <c r="K74" s="44">
        <v>13</v>
      </c>
      <c r="L74" s="44">
        <v>21</v>
      </c>
      <c r="M74" s="44">
        <v>23</v>
      </c>
      <c r="N74" s="44">
        <v>13</v>
      </c>
      <c r="O74" s="44">
        <v>7</v>
      </c>
      <c r="P74" s="48">
        <f t="shared" si="50"/>
        <v>193</v>
      </c>
      <c r="Q74" s="45">
        <f>AVERAGE(D74:O74)</f>
        <v>16.083333333333332</v>
      </c>
    </row>
    <row r="75" spans="1:17" ht="13.5" customHeight="1">
      <c r="A75" s="46"/>
      <c r="B75" s="44" t="s">
        <v>67</v>
      </c>
      <c r="C75" s="47" t="s">
        <v>20</v>
      </c>
      <c r="D75" s="47">
        <f t="shared" ref="D75:O75" si="51">D73+D74</f>
        <v>126</v>
      </c>
      <c r="E75" s="47">
        <f t="shared" si="51"/>
        <v>128</v>
      </c>
      <c r="F75" s="47">
        <f t="shared" si="51"/>
        <v>137</v>
      </c>
      <c r="G75" s="47">
        <f t="shared" si="51"/>
        <v>154</v>
      </c>
      <c r="H75" s="47">
        <f t="shared" si="51"/>
        <v>158</v>
      </c>
      <c r="I75" s="47">
        <f t="shared" si="51"/>
        <v>158</v>
      </c>
      <c r="J75" s="47">
        <f t="shared" si="51"/>
        <v>165</v>
      </c>
      <c r="K75" s="47">
        <f t="shared" si="51"/>
        <v>168</v>
      </c>
      <c r="L75" s="47">
        <f t="shared" si="51"/>
        <v>179</v>
      </c>
      <c r="M75" s="47">
        <f t="shared" si="51"/>
        <v>196</v>
      </c>
      <c r="N75" s="47">
        <f t="shared" si="51"/>
        <v>190</v>
      </c>
      <c r="O75" s="47">
        <f t="shared" si="51"/>
        <v>180</v>
      </c>
      <c r="P75" s="48">
        <f t="shared" si="50"/>
        <v>1939</v>
      </c>
      <c r="Q75" s="64">
        <f>P76/P74</f>
        <v>0.62176165803108807</v>
      </c>
    </row>
    <row r="76" spans="1:17" ht="13.5" customHeight="1">
      <c r="A76" s="46"/>
      <c r="B76" s="44" t="s">
        <v>68</v>
      </c>
      <c r="C76" s="44" t="s">
        <v>22</v>
      </c>
      <c r="D76" s="44">
        <v>17</v>
      </c>
      <c r="E76" s="44">
        <v>6</v>
      </c>
      <c r="F76" s="44">
        <v>1</v>
      </c>
      <c r="G76" s="44">
        <v>7</v>
      </c>
      <c r="H76" s="44">
        <v>13</v>
      </c>
      <c r="I76" s="44">
        <v>6</v>
      </c>
      <c r="J76" s="44">
        <v>10</v>
      </c>
      <c r="K76" s="44">
        <v>10</v>
      </c>
      <c r="L76" s="44">
        <v>6</v>
      </c>
      <c r="M76" s="44">
        <v>19</v>
      </c>
      <c r="N76" s="44">
        <v>17</v>
      </c>
      <c r="O76" s="44">
        <v>8</v>
      </c>
      <c r="P76" s="48">
        <f t="shared" si="50"/>
        <v>120</v>
      </c>
      <c r="Q76" s="45">
        <f>AVERAGE(D76:O76)</f>
        <v>10</v>
      </c>
    </row>
    <row r="77" spans="1:17" ht="12.75" customHeight="1">
      <c r="A77" s="46"/>
      <c r="B77" s="44"/>
      <c r="C77" s="50" t="s">
        <v>80</v>
      </c>
      <c r="D77" s="50">
        <v>6</v>
      </c>
      <c r="E77" s="50">
        <v>5</v>
      </c>
      <c r="F77" s="50">
        <v>0</v>
      </c>
      <c r="G77" s="50">
        <v>1</v>
      </c>
      <c r="H77" s="50">
        <v>5</v>
      </c>
      <c r="I77" s="50">
        <v>0</v>
      </c>
      <c r="J77" s="50">
        <v>3</v>
      </c>
      <c r="K77" s="50">
        <v>3</v>
      </c>
      <c r="L77" s="50">
        <v>0</v>
      </c>
      <c r="M77" s="50">
        <v>1</v>
      </c>
      <c r="N77" s="50">
        <v>1</v>
      </c>
      <c r="O77" s="50">
        <v>2</v>
      </c>
      <c r="P77" s="48">
        <f t="shared" si="50"/>
        <v>27</v>
      </c>
      <c r="Q77" s="45">
        <f>AVERAGE(D77:O77)</f>
        <v>2.25</v>
      </c>
    </row>
    <row r="78" spans="1:17" ht="12.75" customHeight="1">
      <c r="A78" s="46"/>
      <c r="B78" s="44"/>
      <c r="C78" s="50" t="s">
        <v>81</v>
      </c>
      <c r="D78" s="50">
        <v>11</v>
      </c>
      <c r="E78" s="50">
        <v>1</v>
      </c>
      <c r="F78" s="50">
        <v>1</v>
      </c>
      <c r="G78" s="50">
        <v>6</v>
      </c>
      <c r="H78" s="50">
        <v>8</v>
      </c>
      <c r="I78" s="50">
        <v>6</v>
      </c>
      <c r="J78" s="50">
        <v>7</v>
      </c>
      <c r="K78" s="50">
        <v>7</v>
      </c>
      <c r="L78" s="50">
        <v>6</v>
      </c>
      <c r="M78" s="50">
        <v>16</v>
      </c>
      <c r="N78" s="50">
        <v>16</v>
      </c>
      <c r="O78" s="50">
        <v>5</v>
      </c>
      <c r="P78" s="48">
        <f t="shared" si="50"/>
        <v>90</v>
      </c>
      <c r="Q78" s="45">
        <f>AVERAGE(D78:O78)</f>
        <v>7.5</v>
      </c>
    </row>
    <row r="79" spans="1:17" ht="12.75" customHeight="1">
      <c r="A79" s="46"/>
      <c r="B79" s="44"/>
      <c r="C79" s="50" t="s">
        <v>154</v>
      </c>
      <c r="D79" s="50">
        <v>0</v>
      </c>
      <c r="E79" s="50">
        <v>0</v>
      </c>
      <c r="F79" s="50">
        <v>0</v>
      </c>
      <c r="G79" s="50">
        <v>0</v>
      </c>
      <c r="H79" s="50">
        <v>0</v>
      </c>
      <c r="I79" s="50">
        <v>0</v>
      </c>
      <c r="J79" s="50">
        <v>0</v>
      </c>
      <c r="K79" s="50">
        <v>0</v>
      </c>
      <c r="L79" s="50">
        <v>0</v>
      </c>
      <c r="M79" s="50">
        <v>2</v>
      </c>
      <c r="N79" s="50">
        <v>0</v>
      </c>
      <c r="O79" s="50">
        <v>1</v>
      </c>
      <c r="P79" s="48">
        <f t="shared" si="50"/>
        <v>3</v>
      </c>
      <c r="Q79" s="45"/>
    </row>
    <row r="80" spans="1:17" ht="15" customHeight="1" thickBot="1">
      <c r="A80" s="65"/>
      <c r="B80" s="66" t="s">
        <v>82</v>
      </c>
      <c r="C80" s="67" t="s">
        <v>105</v>
      </c>
      <c r="D80" s="67">
        <f t="shared" ref="D80:O80" si="52">D75-D76</f>
        <v>109</v>
      </c>
      <c r="E80" s="67">
        <f t="shared" si="52"/>
        <v>122</v>
      </c>
      <c r="F80" s="67">
        <f t="shared" si="52"/>
        <v>136</v>
      </c>
      <c r="G80" s="67">
        <f t="shared" si="52"/>
        <v>147</v>
      </c>
      <c r="H80" s="67">
        <f t="shared" si="52"/>
        <v>145</v>
      </c>
      <c r="I80" s="67">
        <f t="shared" si="52"/>
        <v>152</v>
      </c>
      <c r="J80" s="67">
        <f t="shared" si="52"/>
        <v>155</v>
      </c>
      <c r="K80" s="67">
        <f t="shared" si="52"/>
        <v>158</v>
      </c>
      <c r="L80" s="67">
        <f t="shared" si="52"/>
        <v>173</v>
      </c>
      <c r="M80" s="67">
        <f t="shared" si="52"/>
        <v>177</v>
      </c>
      <c r="N80" s="67">
        <f t="shared" si="52"/>
        <v>173</v>
      </c>
      <c r="O80" s="67">
        <f t="shared" si="52"/>
        <v>172</v>
      </c>
      <c r="P80" s="68">
        <f t="shared" si="50"/>
        <v>1819</v>
      </c>
      <c r="Q80" s="69"/>
    </row>
    <row r="81" spans="1:17" ht="22.5" customHeight="1">
      <c r="A81" s="70"/>
      <c r="B81" s="158" t="s">
        <v>115</v>
      </c>
      <c r="C81" s="159"/>
      <c r="D81" s="61">
        <v>26</v>
      </c>
      <c r="E81" s="61">
        <v>34</v>
      </c>
      <c r="F81" s="61">
        <v>28</v>
      </c>
      <c r="G81" s="61">
        <v>14</v>
      </c>
      <c r="H81" s="61">
        <v>11</v>
      </c>
      <c r="I81" s="61">
        <v>23</v>
      </c>
      <c r="J81" s="61">
        <v>24</v>
      </c>
      <c r="K81" s="61">
        <v>21</v>
      </c>
      <c r="L81" s="61">
        <v>21</v>
      </c>
      <c r="M81" s="61">
        <v>26</v>
      </c>
      <c r="N81" s="61">
        <v>18</v>
      </c>
      <c r="O81" s="61">
        <v>11</v>
      </c>
      <c r="P81" s="62">
        <f t="shared" si="50"/>
        <v>257</v>
      </c>
      <c r="Q81" s="63">
        <f>AVERAGE(D81:O81)</f>
        <v>21.416666666666668</v>
      </c>
    </row>
    <row r="82" spans="1:17" ht="15" customHeight="1">
      <c r="A82" s="46"/>
      <c r="B82" s="152" t="s">
        <v>116</v>
      </c>
      <c r="C82" s="153"/>
      <c r="D82" s="44">
        <v>20</v>
      </c>
      <c r="E82" s="44">
        <v>28</v>
      </c>
      <c r="F82" s="44">
        <v>24</v>
      </c>
      <c r="G82" s="44">
        <v>23</v>
      </c>
      <c r="H82" s="44">
        <v>20</v>
      </c>
      <c r="I82" s="44">
        <v>16</v>
      </c>
      <c r="J82" s="44">
        <v>19</v>
      </c>
      <c r="K82" s="44">
        <v>24</v>
      </c>
      <c r="L82" s="44">
        <v>23</v>
      </c>
      <c r="M82" s="44">
        <v>31</v>
      </c>
      <c r="N82" s="44">
        <v>6</v>
      </c>
      <c r="O82" s="44">
        <v>17</v>
      </c>
      <c r="P82" s="48">
        <f t="shared" si="50"/>
        <v>251</v>
      </c>
      <c r="Q82" s="45">
        <f>AVERAGE(D82:O82)</f>
        <v>20.916666666666668</v>
      </c>
    </row>
    <row r="83" spans="1:17" ht="15" customHeight="1">
      <c r="A83" s="46"/>
      <c r="B83" s="160" t="s">
        <v>117</v>
      </c>
      <c r="C83" s="161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8"/>
      <c r="Q83" s="45"/>
    </row>
    <row r="84" spans="1:17" ht="15" customHeight="1">
      <c r="A84" s="46"/>
      <c r="B84" s="44" t="s">
        <v>78</v>
      </c>
      <c r="C84" s="50" t="s">
        <v>33</v>
      </c>
      <c r="D84" s="44">
        <v>73</v>
      </c>
      <c r="E84" s="44">
        <v>50</v>
      </c>
      <c r="F84" s="44">
        <v>48</v>
      </c>
      <c r="G84" s="44">
        <v>55</v>
      </c>
      <c r="H84" s="44">
        <v>47</v>
      </c>
      <c r="I84" s="44">
        <v>59</v>
      </c>
      <c r="J84" s="44">
        <v>69</v>
      </c>
      <c r="K84" s="44">
        <v>62</v>
      </c>
      <c r="L84" s="44">
        <v>94</v>
      </c>
      <c r="M84" s="44">
        <v>75</v>
      </c>
      <c r="N84" s="44">
        <v>58</v>
      </c>
      <c r="O84" s="44">
        <v>46</v>
      </c>
      <c r="P84" s="48">
        <f>SUM(D84:O84)</f>
        <v>736</v>
      </c>
      <c r="Q84" s="45">
        <f>AVERAGE(D84:O84)</f>
        <v>61.333333333333336</v>
      </c>
    </row>
    <row r="85" spans="1:17" ht="15" customHeight="1">
      <c r="A85" s="44"/>
      <c r="B85" s="44" t="s">
        <v>79</v>
      </c>
      <c r="C85" s="50" t="s">
        <v>35</v>
      </c>
      <c r="D85" s="44">
        <v>72</v>
      </c>
      <c r="E85" s="44">
        <v>113</v>
      </c>
      <c r="F85" s="44">
        <v>63</v>
      </c>
      <c r="G85" s="44">
        <v>94</v>
      </c>
      <c r="H85" s="44">
        <v>57</v>
      </c>
      <c r="I85" s="44">
        <v>91</v>
      </c>
      <c r="J85" s="44">
        <v>74</v>
      </c>
      <c r="K85" s="44">
        <v>80</v>
      </c>
      <c r="L85" s="44">
        <v>138</v>
      </c>
      <c r="M85" s="44">
        <v>144</v>
      </c>
      <c r="N85" s="44">
        <v>88</v>
      </c>
      <c r="O85" s="44">
        <v>48</v>
      </c>
      <c r="P85" s="48">
        <f>SUM(D85:O85)</f>
        <v>1062</v>
      </c>
      <c r="Q85" s="44">
        <f>AVERAGE(D85:O85)</f>
        <v>88.5</v>
      </c>
    </row>
    <row r="86" spans="1:17" ht="14.25" customHeight="1">
      <c r="A86" s="46"/>
      <c r="B86" s="154" t="s">
        <v>125</v>
      </c>
      <c r="C86" s="155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8"/>
      <c r="Q86" s="45"/>
    </row>
    <row r="87" spans="1:17" ht="14.25" customHeight="1">
      <c r="A87" s="46"/>
      <c r="B87" s="44" t="s">
        <v>41</v>
      </c>
      <c r="C87" s="47" t="s">
        <v>16</v>
      </c>
      <c r="D87" s="47">
        <v>56</v>
      </c>
      <c r="E87" s="47">
        <f t="shared" ref="E87:K87" si="53">D93</f>
        <v>54</v>
      </c>
      <c r="F87" s="47">
        <f t="shared" si="53"/>
        <v>50</v>
      </c>
      <c r="G87" s="47">
        <f t="shared" si="53"/>
        <v>50</v>
      </c>
      <c r="H87" s="47">
        <f t="shared" si="53"/>
        <v>54</v>
      </c>
      <c r="I87" s="47">
        <f t="shared" si="53"/>
        <v>57</v>
      </c>
      <c r="J87" s="47">
        <f t="shared" si="53"/>
        <v>56</v>
      </c>
      <c r="K87" s="47">
        <f t="shared" si="53"/>
        <v>43</v>
      </c>
      <c r="L87" s="47">
        <f t="shared" ref="L87" si="54">K93</f>
        <v>31</v>
      </c>
      <c r="M87" s="47">
        <f t="shared" ref="M87" si="55">L93</f>
        <v>31</v>
      </c>
      <c r="N87" s="47">
        <f t="shared" ref="N87" si="56">M93</f>
        <v>34</v>
      </c>
      <c r="O87" s="47">
        <f t="shared" ref="O87" si="57">N93</f>
        <v>40</v>
      </c>
      <c r="P87" s="48">
        <f t="shared" ref="P87:P93" si="58">SUM(D87:O87)</f>
        <v>556</v>
      </c>
      <c r="Q87" s="49">
        <f t="shared" ref="Q87:Q93" si="59">P87/12</f>
        <v>46.333333333333336</v>
      </c>
    </row>
    <row r="88" spans="1:17" ht="14.25" customHeight="1">
      <c r="A88" s="46"/>
      <c r="B88" s="44" t="s">
        <v>42</v>
      </c>
      <c r="C88" s="44" t="s">
        <v>18</v>
      </c>
      <c r="D88" s="44">
        <v>8</v>
      </c>
      <c r="E88" s="44">
        <v>7</v>
      </c>
      <c r="F88" s="44">
        <v>10</v>
      </c>
      <c r="G88" s="44">
        <v>10</v>
      </c>
      <c r="H88" s="44">
        <v>10</v>
      </c>
      <c r="I88" s="44">
        <v>12</v>
      </c>
      <c r="J88" s="44">
        <v>12</v>
      </c>
      <c r="K88" s="44">
        <v>5</v>
      </c>
      <c r="L88" s="44">
        <v>9</v>
      </c>
      <c r="M88" s="44">
        <v>16</v>
      </c>
      <c r="N88" s="44">
        <v>11</v>
      </c>
      <c r="O88" s="44">
        <v>10</v>
      </c>
      <c r="P88" s="48">
        <f t="shared" si="58"/>
        <v>120</v>
      </c>
      <c r="Q88" s="49">
        <f t="shared" si="59"/>
        <v>10</v>
      </c>
    </row>
    <row r="89" spans="1:17" ht="14.25" customHeight="1">
      <c r="A89" s="46"/>
      <c r="B89" s="44" t="s">
        <v>43</v>
      </c>
      <c r="C89" s="47" t="s">
        <v>20</v>
      </c>
      <c r="D89" s="47">
        <f t="shared" ref="D89:O89" si="60">D87+D88</f>
        <v>64</v>
      </c>
      <c r="E89" s="47">
        <f t="shared" si="60"/>
        <v>61</v>
      </c>
      <c r="F89" s="47">
        <f t="shared" si="60"/>
        <v>60</v>
      </c>
      <c r="G89" s="47">
        <f t="shared" si="60"/>
        <v>60</v>
      </c>
      <c r="H89" s="47">
        <f t="shared" si="60"/>
        <v>64</v>
      </c>
      <c r="I89" s="47">
        <f t="shared" si="60"/>
        <v>69</v>
      </c>
      <c r="J89" s="47">
        <f t="shared" si="60"/>
        <v>68</v>
      </c>
      <c r="K89" s="47">
        <f t="shared" si="60"/>
        <v>48</v>
      </c>
      <c r="L89" s="47">
        <f t="shared" si="60"/>
        <v>40</v>
      </c>
      <c r="M89" s="47">
        <f t="shared" si="60"/>
        <v>47</v>
      </c>
      <c r="N89" s="47">
        <f t="shared" si="60"/>
        <v>45</v>
      </c>
      <c r="O89" s="47">
        <f t="shared" si="60"/>
        <v>50</v>
      </c>
      <c r="P89" s="48">
        <f t="shared" si="58"/>
        <v>676</v>
      </c>
      <c r="Q89" s="49">
        <f t="shared" si="59"/>
        <v>56.333333333333336</v>
      </c>
    </row>
    <row r="90" spans="1:17" ht="14.25" customHeight="1">
      <c r="A90" s="46"/>
      <c r="B90" s="44" t="s">
        <v>44</v>
      </c>
      <c r="C90" s="44" t="s">
        <v>22</v>
      </c>
      <c r="D90" s="44">
        <v>10</v>
      </c>
      <c r="E90" s="44">
        <v>11</v>
      </c>
      <c r="F90" s="44">
        <v>10</v>
      </c>
      <c r="G90" s="44">
        <v>6</v>
      </c>
      <c r="H90" s="44">
        <v>7</v>
      </c>
      <c r="I90" s="44">
        <v>13</v>
      </c>
      <c r="J90" s="44">
        <v>25</v>
      </c>
      <c r="K90" s="44">
        <v>17</v>
      </c>
      <c r="L90" s="44">
        <v>9</v>
      </c>
      <c r="M90" s="44">
        <v>13</v>
      </c>
      <c r="N90" s="44">
        <v>5</v>
      </c>
      <c r="O90" s="44">
        <v>0</v>
      </c>
      <c r="P90" s="48">
        <f t="shared" si="58"/>
        <v>126</v>
      </c>
      <c r="Q90" s="49">
        <f t="shared" si="59"/>
        <v>10.5</v>
      </c>
    </row>
    <row r="91" spans="1:17" ht="14.25" customHeight="1">
      <c r="A91" s="46"/>
      <c r="B91" s="44"/>
      <c r="C91" s="50" t="s">
        <v>103</v>
      </c>
      <c r="D91" s="50">
        <v>5</v>
      </c>
      <c r="E91" s="50">
        <v>9</v>
      </c>
      <c r="F91" s="50"/>
      <c r="G91" s="50">
        <v>0</v>
      </c>
      <c r="H91" s="50">
        <v>2</v>
      </c>
      <c r="I91" s="50">
        <v>7</v>
      </c>
      <c r="J91" s="50">
        <v>13</v>
      </c>
      <c r="K91" s="50">
        <v>4</v>
      </c>
      <c r="L91" s="50">
        <v>5</v>
      </c>
      <c r="M91" s="50">
        <v>6</v>
      </c>
      <c r="N91" s="50">
        <v>1</v>
      </c>
      <c r="O91" s="50">
        <v>0</v>
      </c>
      <c r="P91" s="48">
        <f t="shared" si="58"/>
        <v>52</v>
      </c>
      <c r="Q91" s="49">
        <f t="shared" si="59"/>
        <v>4.333333333333333</v>
      </c>
    </row>
    <row r="92" spans="1:17" ht="14.25" customHeight="1">
      <c r="A92" s="46"/>
      <c r="B92" s="44"/>
      <c r="C92" s="50" t="s">
        <v>45</v>
      </c>
      <c r="D92" s="50">
        <v>5</v>
      </c>
      <c r="E92" s="50">
        <v>2</v>
      </c>
      <c r="F92" s="50">
        <v>3</v>
      </c>
      <c r="G92" s="50">
        <v>6</v>
      </c>
      <c r="H92" s="50">
        <v>5</v>
      </c>
      <c r="I92" s="50">
        <v>6</v>
      </c>
      <c r="J92" s="50">
        <v>12</v>
      </c>
      <c r="K92" s="50">
        <v>13</v>
      </c>
      <c r="L92" s="50">
        <v>4</v>
      </c>
      <c r="M92" s="50">
        <v>7</v>
      </c>
      <c r="N92" s="50">
        <v>4</v>
      </c>
      <c r="O92" s="50">
        <v>0</v>
      </c>
      <c r="P92" s="48">
        <f t="shared" si="58"/>
        <v>67</v>
      </c>
      <c r="Q92" s="49">
        <f t="shared" si="59"/>
        <v>5.583333333333333</v>
      </c>
    </row>
    <row r="93" spans="1:17" ht="14.25" customHeight="1">
      <c r="A93" s="44"/>
      <c r="B93" s="44" t="s">
        <v>47</v>
      </c>
      <c r="C93" s="47" t="s">
        <v>105</v>
      </c>
      <c r="D93" s="47">
        <f t="shared" ref="D93:O93" si="61">D89-D90</f>
        <v>54</v>
      </c>
      <c r="E93" s="47">
        <f t="shared" si="61"/>
        <v>50</v>
      </c>
      <c r="F93" s="47">
        <f t="shared" si="61"/>
        <v>50</v>
      </c>
      <c r="G93" s="47">
        <f t="shared" si="61"/>
        <v>54</v>
      </c>
      <c r="H93" s="47">
        <f t="shared" si="61"/>
        <v>57</v>
      </c>
      <c r="I93" s="47">
        <f t="shared" si="61"/>
        <v>56</v>
      </c>
      <c r="J93" s="47">
        <f t="shared" si="61"/>
        <v>43</v>
      </c>
      <c r="K93" s="47">
        <f t="shared" si="61"/>
        <v>31</v>
      </c>
      <c r="L93" s="47">
        <f t="shared" si="61"/>
        <v>31</v>
      </c>
      <c r="M93" s="47">
        <f t="shared" si="61"/>
        <v>34</v>
      </c>
      <c r="N93" s="47">
        <f t="shared" si="61"/>
        <v>40</v>
      </c>
      <c r="O93" s="47">
        <f t="shared" si="61"/>
        <v>50</v>
      </c>
      <c r="P93" s="48">
        <f t="shared" si="58"/>
        <v>550</v>
      </c>
      <c r="Q93" s="82">
        <f t="shared" si="59"/>
        <v>45.833333333333336</v>
      </c>
    </row>
    <row r="94" spans="1:17" ht="14.25" customHeight="1">
      <c r="A94" s="70"/>
      <c r="B94" s="154" t="s">
        <v>127</v>
      </c>
      <c r="C94" s="155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2"/>
      <c r="Q94" s="63"/>
    </row>
    <row r="95" spans="1:17" ht="14.25" customHeight="1">
      <c r="A95" s="46"/>
      <c r="B95" s="44" t="s">
        <v>48</v>
      </c>
      <c r="C95" s="47" t="s">
        <v>16</v>
      </c>
      <c r="D95" s="47">
        <v>103</v>
      </c>
      <c r="E95" s="47">
        <f t="shared" ref="E95:K95" si="62">D102</f>
        <v>106</v>
      </c>
      <c r="F95" s="47">
        <f t="shared" si="62"/>
        <v>106</v>
      </c>
      <c r="G95" s="47">
        <f t="shared" si="62"/>
        <v>106</v>
      </c>
      <c r="H95" s="47">
        <f t="shared" si="62"/>
        <v>107</v>
      </c>
      <c r="I95" s="47">
        <f t="shared" si="62"/>
        <v>107</v>
      </c>
      <c r="J95" s="47">
        <f t="shared" si="62"/>
        <v>36</v>
      </c>
      <c r="K95" s="47">
        <f t="shared" si="62"/>
        <v>39</v>
      </c>
      <c r="L95" s="47">
        <f t="shared" ref="L95" si="63">K102</f>
        <v>38</v>
      </c>
      <c r="M95" s="47">
        <f t="shared" ref="M95" si="64">L102</f>
        <v>38</v>
      </c>
      <c r="N95" s="47">
        <f t="shared" ref="N95" si="65">M102</f>
        <v>36</v>
      </c>
      <c r="O95" s="47">
        <f t="shared" ref="O95" si="66">N102</f>
        <v>33</v>
      </c>
      <c r="P95" s="48">
        <f t="shared" ref="P95:P101" si="67">SUM(D95:O95)</f>
        <v>855</v>
      </c>
      <c r="Q95" s="49">
        <f t="shared" ref="Q95:Q100" si="68">P95/12</f>
        <v>71.25</v>
      </c>
    </row>
    <row r="96" spans="1:17" ht="14.25" customHeight="1">
      <c r="A96" s="46"/>
      <c r="B96" s="44" t="s">
        <v>49</v>
      </c>
      <c r="C96" s="44" t="s">
        <v>18</v>
      </c>
      <c r="D96" s="44">
        <v>3</v>
      </c>
      <c r="E96" s="44">
        <v>1</v>
      </c>
      <c r="F96" s="44">
        <v>0</v>
      </c>
      <c r="G96" s="44">
        <v>1</v>
      </c>
      <c r="H96" s="44">
        <v>0</v>
      </c>
      <c r="I96" s="44">
        <v>1</v>
      </c>
      <c r="J96" s="44">
        <v>3</v>
      </c>
      <c r="K96" s="44">
        <v>1</v>
      </c>
      <c r="L96" s="44">
        <v>1</v>
      </c>
      <c r="M96" s="44">
        <v>0</v>
      </c>
      <c r="N96" s="44">
        <v>0</v>
      </c>
      <c r="O96" s="44">
        <v>0</v>
      </c>
      <c r="P96" s="48">
        <f t="shared" si="67"/>
        <v>11</v>
      </c>
      <c r="Q96" s="49">
        <f t="shared" si="68"/>
        <v>0.91666666666666663</v>
      </c>
    </row>
    <row r="97" spans="1:147" ht="14.25" customHeight="1">
      <c r="A97" s="46"/>
      <c r="B97" s="44" t="s">
        <v>50</v>
      </c>
      <c r="C97" s="47" t="s">
        <v>20</v>
      </c>
      <c r="D97" s="47">
        <f t="shared" ref="D97:O97" si="69">D95+D96</f>
        <v>106</v>
      </c>
      <c r="E97" s="47">
        <f t="shared" si="69"/>
        <v>107</v>
      </c>
      <c r="F97" s="47">
        <f t="shared" si="69"/>
        <v>106</v>
      </c>
      <c r="G97" s="47">
        <f t="shared" si="69"/>
        <v>107</v>
      </c>
      <c r="H97" s="47">
        <f t="shared" si="69"/>
        <v>107</v>
      </c>
      <c r="I97" s="47">
        <f t="shared" si="69"/>
        <v>108</v>
      </c>
      <c r="J97" s="47">
        <f t="shared" si="69"/>
        <v>39</v>
      </c>
      <c r="K97" s="47">
        <f t="shared" si="69"/>
        <v>40</v>
      </c>
      <c r="L97" s="47">
        <f t="shared" si="69"/>
        <v>39</v>
      </c>
      <c r="M97" s="47">
        <f t="shared" si="69"/>
        <v>38</v>
      </c>
      <c r="N97" s="47">
        <f t="shared" si="69"/>
        <v>36</v>
      </c>
      <c r="O97" s="47">
        <f t="shared" si="69"/>
        <v>33</v>
      </c>
      <c r="P97" s="48">
        <f t="shared" si="67"/>
        <v>866</v>
      </c>
      <c r="Q97" s="49">
        <f t="shared" si="68"/>
        <v>72.166666666666671</v>
      </c>
    </row>
    <row r="98" spans="1:147" ht="14.25" customHeight="1">
      <c r="A98" s="46"/>
      <c r="B98" s="44" t="s">
        <v>51</v>
      </c>
      <c r="C98" s="44" t="s">
        <v>22</v>
      </c>
      <c r="D98" s="44">
        <v>0</v>
      </c>
      <c r="E98" s="44">
        <v>1</v>
      </c>
      <c r="F98" s="44">
        <v>0</v>
      </c>
      <c r="G98" s="44">
        <v>0</v>
      </c>
      <c r="H98" s="44">
        <v>0</v>
      </c>
      <c r="I98" s="44">
        <v>72</v>
      </c>
      <c r="J98" s="44">
        <v>0</v>
      </c>
      <c r="K98" s="44">
        <v>2</v>
      </c>
      <c r="L98" s="44">
        <v>1</v>
      </c>
      <c r="M98" s="44">
        <v>2</v>
      </c>
      <c r="N98" s="44">
        <v>3</v>
      </c>
      <c r="O98" s="44">
        <v>2</v>
      </c>
      <c r="P98" s="48">
        <f t="shared" si="67"/>
        <v>83</v>
      </c>
      <c r="Q98" s="49">
        <f t="shared" si="68"/>
        <v>6.916666666666667</v>
      </c>
    </row>
    <row r="99" spans="1:147" ht="14.25" customHeight="1">
      <c r="A99" s="46"/>
      <c r="B99" s="44"/>
      <c r="C99" s="50" t="s">
        <v>52</v>
      </c>
      <c r="D99" s="50">
        <v>0</v>
      </c>
      <c r="E99" s="50">
        <v>1</v>
      </c>
      <c r="F99" s="50">
        <v>0</v>
      </c>
      <c r="G99" s="50">
        <v>0</v>
      </c>
      <c r="H99" s="50">
        <v>0</v>
      </c>
      <c r="I99" s="50">
        <v>1</v>
      </c>
      <c r="J99" s="50">
        <v>0</v>
      </c>
      <c r="K99" s="50">
        <v>0</v>
      </c>
      <c r="L99" s="50">
        <v>0</v>
      </c>
      <c r="M99" s="50">
        <v>0</v>
      </c>
      <c r="N99" s="50">
        <v>2</v>
      </c>
      <c r="O99" s="50">
        <v>1</v>
      </c>
      <c r="P99" s="48">
        <f t="shared" si="67"/>
        <v>5</v>
      </c>
      <c r="Q99" s="49">
        <f t="shared" si="68"/>
        <v>0.41666666666666669</v>
      </c>
    </row>
    <row r="100" spans="1:147" ht="14.25" customHeight="1">
      <c r="A100" s="46"/>
      <c r="B100" s="44"/>
      <c r="C100" s="50" t="s">
        <v>45</v>
      </c>
      <c r="D100" s="50">
        <v>0</v>
      </c>
      <c r="E100" s="50">
        <v>0</v>
      </c>
      <c r="F100" s="50">
        <v>0</v>
      </c>
      <c r="G100" s="50">
        <v>0</v>
      </c>
      <c r="H100" s="50">
        <v>0</v>
      </c>
      <c r="I100" s="50">
        <v>6</v>
      </c>
      <c r="J100" s="50">
        <v>0</v>
      </c>
      <c r="K100" s="50">
        <v>2</v>
      </c>
      <c r="L100" s="50">
        <v>1</v>
      </c>
      <c r="M100" s="50">
        <v>0</v>
      </c>
      <c r="N100" s="50">
        <v>0</v>
      </c>
      <c r="O100" s="50">
        <v>1</v>
      </c>
      <c r="P100" s="48">
        <f t="shared" si="67"/>
        <v>10</v>
      </c>
      <c r="Q100" s="49">
        <f t="shared" si="68"/>
        <v>0.83333333333333337</v>
      </c>
    </row>
    <row r="101" spans="1:147" ht="14.25" customHeight="1">
      <c r="A101" s="46"/>
      <c r="B101" s="44"/>
      <c r="C101" s="50" t="s">
        <v>160</v>
      </c>
      <c r="D101" s="50"/>
      <c r="E101" s="50"/>
      <c r="F101" s="50"/>
      <c r="G101" s="50"/>
      <c r="H101" s="50"/>
      <c r="I101" s="50"/>
      <c r="J101" s="50"/>
      <c r="K101" s="50"/>
      <c r="L101" s="50"/>
      <c r="M101" s="50">
        <v>2</v>
      </c>
      <c r="N101" s="50">
        <v>1</v>
      </c>
      <c r="O101" s="50">
        <v>0</v>
      </c>
      <c r="P101" s="48">
        <f t="shared" si="67"/>
        <v>3</v>
      </c>
      <c r="Q101" s="49"/>
    </row>
    <row r="102" spans="1:147" ht="14.25" customHeight="1">
      <c r="A102" s="46"/>
      <c r="B102" s="44" t="s">
        <v>53</v>
      </c>
      <c r="C102" s="47" t="s">
        <v>105</v>
      </c>
      <c r="D102" s="47">
        <f t="shared" ref="D102:H102" si="70">D97-D98</f>
        <v>106</v>
      </c>
      <c r="E102" s="47">
        <f t="shared" si="70"/>
        <v>106</v>
      </c>
      <c r="F102" s="47">
        <f t="shared" si="70"/>
        <v>106</v>
      </c>
      <c r="G102" s="47">
        <f t="shared" si="70"/>
        <v>107</v>
      </c>
      <c r="H102" s="47">
        <f t="shared" si="70"/>
        <v>107</v>
      </c>
      <c r="I102" s="47">
        <f>I97-I9798-I98</f>
        <v>36</v>
      </c>
      <c r="J102" s="47">
        <f>J97-J9798-J98</f>
        <v>39</v>
      </c>
      <c r="K102" s="47">
        <f>K97-K9798-K98</f>
        <v>38</v>
      </c>
      <c r="L102" s="47">
        <f t="shared" ref="L102:O102" si="71">L97-L9798-L98</f>
        <v>38</v>
      </c>
      <c r="M102" s="47">
        <f t="shared" si="71"/>
        <v>36</v>
      </c>
      <c r="N102" s="47">
        <f t="shared" si="71"/>
        <v>33</v>
      </c>
      <c r="O102" s="47">
        <f t="shared" si="71"/>
        <v>31</v>
      </c>
      <c r="P102" s="48"/>
      <c r="Q102" s="49"/>
    </row>
    <row r="103" spans="1:147" ht="22.5" customHeight="1">
      <c r="A103" s="46"/>
      <c r="B103" s="152" t="s">
        <v>112</v>
      </c>
      <c r="C103" s="153"/>
      <c r="D103" s="44"/>
      <c r="E103" s="44">
        <v>0</v>
      </c>
      <c r="F103" s="44">
        <v>0</v>
      </c>
      <c r="G103" s="44">
        <v>2</v>
      </c>
      <c r="H103" s="44">
        <v>1</v>
      </c>
      <c r="I103" s="44">
        <v>7</v>
      </c>
      <c r="J103" s="44">
        <v>0</v>
      </c>
      <c r="K103" s="44">
        <v>3</v>
      </c>
      <c r="L103" s="44">
        <v>2</v>
      </c>
      <c r="M103" s="44">
        <v>0</v>
      </c>
      <c r="N103" s="44">
        <v>0</v>
      </c>
      <c r="O103" s="44">
        <v>0</v>
      </c>
      <c r="P103" s="48">
        <f>SUM(D103:O103)</f>
        <v>15</v>
      </c>
      <c r="Q103" s="45">
        <f>AVERAGE(D103:O103)</f>
        <v>1.3636363636363635</v>
      </c>
    </row>
    <row r="104" spans="1:147" ht="14.25" customHeight="1">
      <c r="A104" s="46"/>
      <c r="B104" s="152" t="s">
        <v>113</v>
      </c>
      <c r="C104" s="153"/>
      <c r="D104" s="44"/>
      <c r="E104" s="44">
        <v>15</v>
      </c>
      <c r="F104" s="44">
        <v>10</v>
      </c>
      <c r="G104" s="44">
        <v>13</v>
      </c>
      <c r="H104" s="44">
        <v>30</v>
      </c>
      <c r="I104" s="44">
        <v>9</v>
      </c>
      <c r="J104" s="44">
        <v>9</v>
      </c>
      <c r="K104" s="44">
        <v>8</v>
      </c>
      <c r="L104" s="44">
        <v>13</v>
      </c>
      <c r="M104" s="44">
        <v>15</v>
      </c>
      <c r="N104" s="44">
        <v>9</v>
      </c>
      <c r="O104" s="44">
        <v>11</v>
      </c>
      <c r="P104" s="48">
        <f>SUM(D104:O104)</f>
        <v>142</v>
      </c>
      <c r="Q104" s="45">
        <f>AVERAGE(D104:O104)</f>
        <v>12.909090909090908</v>
      </c>
    </row>
    <row r="105" spans="1:147" ht="14.25" customHeight="1">
      <c r="A105" s="46"/>
      <c r="B105" s="160" t="s">
        <v>114</v>
      </c>
      <c r="C105" s="161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8"/>
      <c r="Q105" s="45"/>
    </row>
    <row r="106" spans="1:147" ht="14.25" customHeight="1">
      <c r="A106" s="46"/>
      <c r="B106" s="44" t="s">
        <v>76</v>
      </c>
      <c r="C106" s="50" t="s">
        <v>33</v>
      </c>
      <c r="D106" s="44"/>
      <c r="E106" s="44">
        <v>0</v>
      </c>
      <c r="F106" s="44">
        <v>10</v>
      </c>
      <c r="G106" s="44">
        <v>11</v>
      </c>
      <c r="H106" s="44">
        <v>35</v>
      </c>
      <c r="I106" s="44">
        <v>8</v>
      </c>
      <c r="J106" s="44">
        <v>11</v>
      </c>
      <c r="K106" s="44">
        <v>18</v>
      </c>
      <c r="L106" s="44">
        <v>21</v>
      </c>
      <c r="M106" s="44">
        <v>25</v>
      </c>
      <c r="N106" s="44">
        <v>21</v>
      </c>
      <c r="O106" s="44">
        <v>15</v>
      </c>
      <c r="P106" s="48">
        <f>SUM(D106:O106)</f>
        <v>175</v>
      </c>
      <c r="Q106" s="45">
        <f>AVERAGE(D106:O106)</f>
        <v>15.909090909090908</v>
      </c>
    </row>
    <row r="107" spans="1:147" ht="14.25" customHeight="1" thickBot="1">
      <c r="A107" s="65"/>
      <c r="B107" s="66" t="s">
        <v>77</v>
      </c>
      <c r="C107" s="83" t="s">
        <v>35</v>
      </c>
      <c r="D107" s="66"/>
      <c r="E107" s="66">
        <v>22</v>
      </c>
      <c r="F107" s="66">
        <v>29</v>
      </c>
      <c r="G107" s="66">
        <v>41</v>
      </c>
      <c r="H107" s="66">
        <v>60</v>
      </c>
      <c r="I107" s="66">
        <v>62</v>
      </c>
      <c r="J107" s="66">
        <v>33</v>
      </c>
      <c r="K107" s="66">
        <v>30</v>
      </c>
      <c r="L107" s="66">
        <v>27</v>
      </c>
      <c r="M107" s="66">
        <v>51</v>
      </c>
      <c r="N107" s="66">
        <v>41</v>
      </c>
      <c r="O107" s="66">
        <v>33</v>
      </c>
      <c r="P107" s="68">
        <f>SUM(D107:O107)</f>
        <v>429</v>
      </c>
      <c r="Q107" s="69">
        <f>AVERAGE(D107:O107)</f>
        <v>39</v>
      </c>
    </row>
    <row r="108" spans="1:147" ht="14.25" customHeight="1">
      <c r="A108" s="84"/>
      <c r="B108" s="85"/>
      <c r="C108" s="86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8"/>
      <c r="Q108" s="89"/>
    </row>
    <row r="109" spans="1:147" ht="14.25" customHeight="1">
      <c r="A109" s="46"/>
      <c r="B109" s="154" t="s">
        <v>126</v>
      </c>
      <c r="C109" s="155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8"/>
      <c r="Q109" s="45"/>
    </row>
    <row r="110" spans="1:147" ht="14.25" customHeight="1">
      <c r="A110" s="46"/>
      <c r="B110" s="44" t="s">
        <v>54</v>
      </c>
      <c r="C110" s="47" t="s">
        <v>16</v>
      </c>
      <c r="D110" s="47">
        <v>43</v>
      </c>
      <c r="E110" s="47">
        <f t="shared" ref="E110:K110" si="72">D117</f>
        <v>48</v>
      </c>
      <c r="F110" s="47">
        <f t="shared" si="72"/>
        <v>48</v>
      </c>
      <c r="G110" s="47">
        <f t="shared" si="72"/>
        <v>48</v>
      </c>
      <c r="H110" s="47">
        <f t="shared" si="72"/>
        <v>48</v>
      </c>
      <c r="I110" s="47">
        <f t="shared" si="72"/>
        <v>40</v>
      </c>
      <c r="J110" s="47">
        <f t="shared" si="72"/>
        <v>36</v>
      </c>
      <c r="K110" s="47">
        <f t="shared" si="72"/>
        <v>45</v>
      </c>
      <c r="L110" s="47">
        <f t="shared" ref="L110" si="73">K117</f>
        <v>56</v>
      </c>
      <c r="M110" s="47">
        <f t="shared" ref="M110" si="74">L117</f>
        <v>67</v>
      </c>
      <c r="N110" s="47">
        <f t="shared" ref="N110" si="75">M117</f>
        <v>71</v>
      </c>
      <c r="O110" s="47">
        <f t="shared" ref="O110" si="76">N117</f>
        <v>79</v>
      </c>
      <c r="P110" s="48">
        <f t="shared" ref="P110:P116" si="77">SUM(D110:O110)</f>
        <v>629</v>
      </c>
      <c r="Q110" s="49">
        <f t="shared" ref="Q110:Q117" si="78">P110/12</f>
        <v>52.416666666666664</v>
      </c>
    </row>
    <row r="111" spans="1:147" ht="14.25" customHeight="1">
      <c r="A111" s="46"/>
      <c r="B111" s="44" t="s">
        <v>55</v>
      </c>
      <c r="C111" s="44" t="s">
        <v>18</v>
      </c>
      <c r="D111" s="44">
        <v>11</v>
      </c>
      <c r="E111" s="44">
        <v>4</v>
      </c>
      <c r="F111" s="44">
        <v>7</v>
      </c>
      <c r="G111" s="44">
        <v>4</v>
      </c>
      <c r="H111" s="44">
        <v>6</v>
      </c>
      <c r="I111" s="44">
        <v>8</v>
      </c>
      <c r="J111" s="44">
        <v>11</v>
      </c>
      <c r="K111" s="44">
        <v>22</v>
      </c>
      <c r="L111" s="44">
        <v>17</v>
      </c>
      <c r="M111" s="44">
        <v>17</v>
      </c>
      <c r="N111" s="44">
        <v>16</v>
      </c>
      <c r="O111" s="44">
        <v>4</v>
      </c>
      <c r="P111" s="48">
        <f t="shared" si="77"/>
        <v>127</v>
      </c>
      <c r="Q111" s="49">
        <f t="shared" si="78"/>
        <v>10.583333333333334</v>
      </c>
    </row>
    <row r="112" spans="1:147" ht="14.25" customHeight="1">
      <c r="A112" s="46"/>
      <c r="B112" s="44" t="s">
        <v>56</v>
      </c>
      <c r="C112" s="47" t="s">
        <v>20</v>
      </c>
      <c r="D112" s="47">
        <f t="shared" ref="D112:O112" si="79">D110+D111</f>
        <v>54</v>
      </c>
      <c r="E112" s="47">
        <f t="shared" si="79"/>
        <v>52</v>
      </c>
      <c r="F112" s="47">
        <f t="shared" si="79"/>
        <v>55</v>
      </c>
      <c r="G112" s="47">
        <f t="shared" si="79"/>
        <v>52</v>
      </c>
      <c r="H112" s="47">
        <f t="shared" si="79"/>
        <v>54</v>
      </c>
      <c r="I112" s="47">
        <f t="shared" si="79"/>
        <v>48</v>
      </c>
      <c r="J112" s="47">
        <f t="shared" si="79"/>
        <v>47</v>
      </c>
      <c r="K112" s="47">
        <f t="shared" si="79"/>
        <v>67</v>
      </c>
      <c r="L112" s="47">
        <f t="shared" si="79"/>
        <v>73</v>
      </c>
      <c r="M112" s="47">
        <f t="shared" si="79"/>
        <v>84</v>
      </c>
      <c r="N112" s="47">
        <f t="shared" si="79"/>
        <v>87</v>
      </c>
      <c r="O112" s="47">
        <f t="shared" si="79"/>
        <v>83</v>
      </c>
      <c r="P112" s="48">
        <f t="shared" si="77"/>
        <v>756</v>
      </c>
      <c r="Q112" s="49">
        <f t="shared" si="78"/>
        <v>63</v>
      </c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</row>
    <row r="113" spans="1:147" ht="14.25" customHeight="1">
      <c r="A113" s="46"/>
      <c r="B113" s="44" t="s">
        <v>57</v>
      </c>
      <c r="C113" s="44" t="s">
        <v>22</v>
      </c>
      <c r="D113" s="44">
        <v>6</v>
      </c>
      <c r="E113" s="44">
        <v>4</v>
      </c>
      <c r="F113" s="44">
        <v>7</v>
      </c>
      <c r="G113" s="44">
        <v>4</v>
      </c>
      <c r="H113" s="44">
        <v>14</v>
      </c>
      <c r="I113" s="44">
        <v>12</v>
      </c>
      <c r="J113" s="44">
        <v>2</v>
      </c>
      <c r="K113" s="44">
        <v>11</v>
      </c>
      <c r="L113" s="44">
        <v>6</v>
      </c>
      <c r="M113" s="44">
        <v>13</v>
      </c>
      <c r="N113" s="44">
        <v>8</v>
      </c>
      <c r="O113" s="44">
        <v>5</v>
      </c>
      <c r="P113" s="48">
        <f t="shared" si="77"/>
        <v>92</v>
      </c>
      <c r="Q113" s="49">
        <f t="shared" si="78"/>
        <v>7.666666666666667</v>
      </c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</row>
    <row r="114" spans="1:147" ht="14.25" customHeight="1">
      <c r="A114" s="46"/>
      <c r="B114" s="44"/>
      <c r="C114" s="50" t="s">
        <v>45</v>
      </c>
      <c r="D114" s="50">
        <v>3</v>
      </c>
      <c r="E114" s="50">
        <v>1</v>
      </c>
      <c r="F114" s="50">
        <v>3</v>
      </c>
      <c r="G114" s="50">
        <v>2</v>
      </c>
      <c r="H114" s="50">
        <v>9</v>
      </c>
      <c r="I114" s="50">
        <v>5</v>
      </c>
      <c r="J114" s="50">
        <v>0</v>
      </c>
      <c r="K114" s="50">
        <v>4</v>
      </c>
      <c r="L114" s="50">
        <v>1</v>
      </c>
      <c r="M114" s="50">
        <v>1</v>
      </c>
      <c r="N114" s="50">
        <v>5</v>
      </c>
      <c r="O114" s="44">
        <v>2</v>
      </c>
      <c r="P114" s="48">
        <f t="shared" si="77"/>
        <v>36</v>
      </c>
      <c r="Q114" s="49">
        <f t="shared" si="78"/>
        <v>3</v>
      </c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</row>
    <row r="115" spans="1:147" ht="14.25" customHeight="1">
      <c r="A115" s="46"/>
      <c r="B115" s="44"/>
      <c r="C115" s="50" t="s">
        <v>133</v>
      </c>
      <c r="D115" s="50">
        <v>2</v>
      </c>
      <c r="E115" s="50">
        <v>2</v>
      </c>
      <c r="F115" s="50">
        <v>1</v>
      </c>
      <c r="G115" s="50">
        <v>1</v>
      </c>
      <c r="H115" s="50">
        <v>3</v>
      </c>
      <c r="I115" s="50">
        <v>6</v>
      </c>
      <c r="J115" s="50">
        <v>1</v>
      </c>
      <c r="K115" s="50">
        <v>2</v>
      </c>
      <c r="L115" s="50">
        <v>4</v>
      </c>
      <c r="M115" s="50">
        <v>7</v>
      </c>
      <c r="N115" s="50">
        <v>2</v>
      </c>
      <c r="O115" s="44">
        <v>1</v>
      </c>
      <c r="P115" s="48">
        <f t="shared" si="77"/>
        <v>32</v>
      </c>
      <c r="Q115" s="49">
        <f t="shared" si="78"/>
        <v>2.6666666666666665</v>
      </c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</row>
    <row r="116" spans="1:147" ht="14.25" customHeight="1">
      <c r="A116" s="46"/>
      <c r="B116" s="44"/>
      <c r="C116" s="50" t="s">
        <v>158</v>
      </c>
      <c r="D116" s="50">
        <v>1</v>
      </c>
      <c r="E116" s="50">
        <v>1</v>
      </c>
      <c r="F116" s="50">
        <v>2</v>
      </c>
      <c r="G116" s="50">
        <v>1</v>
      </c>
      <c r="H116" s="50">
        <v>2</v>
      </c>
      <c r="I116" s="50">
        <v>1</v>
      </c>
      <c r="J116" s="50">
        <v>1</v>
      </c>
      <c r="K116" s="50">
        <v>5</v>
      </c>
      <c r="L116" s="50">
        <v>1</v>
      </c>
      <c r="M116" s="50">
        <v>5</v>
      </c>
      <c r="N116" s="50">
        <v>1</v>
      </c>
      <c r="O116" s="44">
        <v>5</v>
      </c>
      <c r="P116" s="48">
        <f t="shared" si="77"/>
        <v>26</v>
      </c>
      <c r="Q116" s="49">
        <f t="shared" si="78"/>
        <v>2.1666666666666665</v>
      </c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</row>
    <row r="117" spans="1:147" ht="14.25" customHeight="1" thickBot="1">
      <c r="A117" s="65"/>
      <c r="B117" s="66" t="s">
        <v>58</v>
      </c>
      <c r="C117" s="67" t="s">
        <v>105</v>
      </c>
      <c r="D117" s="67">
        <f t="shared" ref="D117:O117" si="80">D112-D113</f>
        <v>48</v>
      </c>
      <c r="E117" s="67">
        <f t="shared" si="80"/>
        <v>48</v>
      </c>
      <c r="F117" s="67">
        <f t="shared" si="80"/>
        <v>48</v>
      </c>
      <c r="G117" s="67">
        <f t="shared" si="80"/>
        <v>48</v>
      </c>
      <c r="H117" s="67">
        <f t="shared" si="80"/>
        <v>40</v>
      </c>
      <c r="I117" s="67">
        <f t="shared" si="80"/>
        <v>36</v>
      </c>
      <c r="J117" s="67">
        <f t="shared" si="80"/>
        <v>45</v>
      </c>
      <c r="K117" s="67">
        <f t="shared" si="80"/>
        <v>56</v>
      </c>
      <c r="L117" s="67">
        <f t="shared" si="80"/>
        <v>67</v>
      </c>
      <c r="M117" s="67">
        <f t="shared" si="80"/>
        <v>71</v>
      </c>
      <c r="N117" s="67">
        <f t="shared" si="80"/>
        <v>79</v>
      </c>
      <c r="O117" s="67">
        <f t="shared" si="80"/>
        <v>78</v>
      </c>
      <c r="P117" s="68">
        <f>SUM(D117:O117)</f>
        <v>664</v>
      </c>
      <c r="Q117" s="90">
        <f t="shared" si="78"/>
        <v>55.333333333333336</v>
      </c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</row>
    <row r="118" spans="1:147" ht="22.5" customHeight="1">
      <c r="A118" s="46"/>
      <c r="B118" s="152" t="s">
        <v>112</v>
      </c>
      <c r="C118" s="153"/>
      <c r="D118" s="44"/>
      <c r="E118" s="44">
        <v>1</v>
      </c>
      <c r="F118" s="44">
        <v>1</v>
      </c>
      <c r="G118" s="44">
        <v>1</v>
      </c>
      <c r="H118" s="44">
        <v>3</v>
      </c>
      <c r="I118" s="44">
        <v>0</v>
      </c>
      <c r="J118" s="44">
        <v>0</v>
      </c>
      <c r="K118" s="44">
        <v>4</v>
      </c>
      <c r="L118" s="44">
        <v>0</v>
      </c>
      <c r="M118" s="44">
        <v>2</v>
      </c>
      <c r="N118" s="44">
        <v>0</v>
      </c>
      <c r="O118" s="44">
        <v>1</v>
      </c>
      <c r="P118" s="48">
        <f>SUM(D118:O118)</f>
        <v>13</v>
      </c>
      <c r="Q118" s="45">
        <f>AVERAGE(D118:O118)</f>
        <v>1.1818181818181819</v>
      </c>
    </row>
    <row r="119" spans="1:147" ht="14.25" customHeight="1">
      <c r="A119" s="46"/>
      <c r="B119" s="152" t="s">
        <v>113</v>
      </c>
      <c r="C119" s="153"/>
      <c r="D119" s="44"/>
      <c r="E119" s="44">
        <v>15</v>
      </c>
      <c r="F119" s="44">
        <v>7</v>
      </c>
      <c r="G119" s="44">
        <v>17</v>
      </c>
      <c r="H119" s="44">
        <v>10</v>
      </c>
      <c r="I119" s="44">
        <v>7</v>
      </c>
      <c r="J119" s="44">
        <v>9</v>
      </c>
      <c r="K119" s="44">
        <v>17</v>
      </c>
      <c r="L119" s="44">
        <v>37</v>
      </c>
      <c r="M119" s="44">
        <v>35</v>
      </c>
      <c r="N119" s="44">
        <v>14</v>
      </c>
      <c r="O119" s="44">
        <v>14</v>
      </c>
      <c r="P119" s="48">
        <f>SUM(D119:O119)</f>
        <v>182</v>
      </c>
      <c r="Q119" s="45">
        <f>AVERAGE(D119:O119)</f>
        <v>16.545454545454547</v>
      </c>
    </row>
    <row r="120" spans="1:147" ht="14.25" customHeight="1">
      <c r="A120" s="46"/>
      <c r="B120" s="160" t="s">
        <v>114</v>
      </c>
      <c r="C120" s="161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8"/>
      <c r="Q120" s="45"/>
    </row>
    <row r="121" spans="1:147" ht="14.25" customHeight="1">
      <c r="A121" s="46"/>
      <c r="B121" s="44" t="s">
        <v>76</v>
      </c>
      <c r="C121" s="50" t="s">
        <v>33</v>
      </c>
      <c r="D121" s="44"/>
      <c r="E121" s="44">
        <v>17</v>
      </c>
      <c r="F121" s="44">
        <v>15</v>
      </c>
      <c r="G121" s="44">
        <v>14</v>
      </c>
      <c r="H121" s="44">
        <v>14</v>
      </c>
      <c r="I121" s="44">
        <v>13</v>
      </c>
      <c r="J121" s="44">
        <v>14</v>
      </c>
      <c r="K121" s="44">
        <v>26</v>
      </c>
      <c r="L121" s="44">
        <v>95</v>
      </c>
      <c r="M121" s="44">
        <v>81</v>
      </c>
      <c r="N121" s="44">
        <v>108</v>
      </c>
      <c r="O121" s="44">
        <v>30</v>
      </c>
      <c r="P121" s="48">
        <f>SUM(D121:O121)</f>
        <v>427</v>
      </c>
      <c r="Q121" s="45">
        <f>AVERAGE(D121:O121)</f>
        <v>38.81818181818182</v>
      </c>
    </row>
    <row r="122" spans="1:147" ht="14.25" customHeight="1">
      <c r="A122" s="46"/>
      <c r="B122" s="44" t="s">
        <v>77</v>
      </c>
      <c r="C122" s="50" t="s">
        <v>35</v>
      </c>
      <c r="D122" s="44"/>
      <c r="E122" s="44">
        <v>16</v>
      </c>
      <c r="F122" s="44">
        <v>26</v>
      </c>
      <c r="G122" s="44">
        <v>16</v>
      </c>
      <c r="H122" s="44">
        <v>17</v>
      </c>
      <c r="I122" s="44">
        <v>12</v>
      </c>
      <c r="J122" s="44">
        <v>12</v>
      </c>
      <c r="K122" s="44">
        <v>24</v>
      </c>
      <c r="L122" s="44">
        <v>23</v>
      </c>
      <c r="M122" s="44">
        <v>41</v>
      </c>
      <c r="N122" s="44">
        <v>39</v>
      </c>
      <c r="O122" s="44">
        <v>7</v>
      </c>
      <c r="P122" s="48">
        <f>SUM(D122:O122)</f>
        <v>233</v>
      </c>
      <c r="Q122" s="45">
        <f>AVERAGE(D122:O122)</f>
        <v>21.181818181818183</v>
      </c>
    </row>
    <row r="123" spans="1:147" ht="15.75" customHeight="1">
      <c r="A123" s="60">
        <v>2.4</v>
      </c>
      <c r="B123" s="156" t="s">
        <v>59</v>
      </c>
      <c r="C123" s="157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2"/>
      <c r="Q123" s="63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</row>
    <row r="124" spans="1:147" ht="15.75" customHeight="1">
      <c r="A124" s="46"/>
      <c r="B124" s="154" t="s">
        <v>110</v>
      </c>
      <c r="C124" s="155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8"/>
      <c r="Q124" s="45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</row>
    <row r="125" spans="1:147" ht="15.75" customHeight="1">
      <c r="A125" s="46"/>
      <c r="B125" s="44" t="s">
        <v>60</v>
      </c>
      <c r="C125" s="47" t="s">
        <v>16</v>
      </c>
      <c r="D125" s="47">
        <v>323</v>
      </c>
      <c r="E125" s="47">
        <f t="shared" ref="E125:K125" si="81">D131</f>
        <v>323</v>
      </c>
      <c r="F125" s="47">
        <f t="shared" si="81"/>
        <v>326</v>
      </c>
      <c r="G125" s="47">
        <f t="shared" si="81"/>
        <v>328</v>
      </c>
      <c r="H125" s="47">
        <f t="shared" si="81"/>
        <v>332</v>
      </c>
      <c r="I125" s="47">
        <f t="shared" si="81"/>
        <v>333</v>
      </c>
      <c r="J125" s="47">
        <f t="shared" si="81"/>
        <v>334</v>
      </c>
      <c r="K125" s="47">
        <f t="shared" si="81"/>
        <v>334</v>
      </c>
      <c r="L125" s="47">
        <f t="shared" ref="L125" si="82">K131</f>
        <v>337</v>
      </c>
      <c r="M125" s="47">
        <f t="shared" ref="M125" si="83">L131</f>
        <v>338</v>
      </c>
      <c r="N125" s="47">
        <f t="shared" ref="N125" si="84">M131</f>
        <v>339</v>
      </c>
      <c r="O125" s="47">
        <f t="shared" ref="O125" si="85">N131</f>
        <v>341</v>
      </c>
      <c r="P125" s="48">
        <f t="shared" ref="P125:P131" si="86">SUM(D125:O125)</f>
        <v>3988</v>
      </c>
      <c r="Q125" s="49">
        <f>AVERAGE(D125:O125)</f>
        <v>332.33333333333331</v>
      </c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</row>
    <row r="126" spans="1:147" ht="15.75" customHeight="1">
      <c r="A126" s="46"/>
      <c r="B126" s="44" t="s">
        <v>61</v>
      </c>
      <c r="C126" s="44" t="s">
        <v>18</v>
      </c>
      <c r="D126" s="44">
        <v>0</v>
      </c>
      <c r="E126" s="44">
        <v>4</v>
      </c>
      <c r="F126" s="44">
        <v>2</v>
      </c>
      <c r="G126" s="44">
        <v>4</v>
      </c>
      <c r="H126" s="44">
        <v>1</v>
      </c>
      <c r="I126" s="44">
        <v>1</v>
      </c>
      <c r="J126" s="44">
        <v>0</v>
      </c>
      <c r="K126" s="44">
        <v>3</v>
      </c>
      <c r="L126" s="44">
        <v>1</v>
      </c>
      <c r="M126" s="44">
        <v>1</v>
      </c>
      <c r="N126" s="44">
        <v>2</v>
      </c>
      <c r="O126" s="44">
        <v>3</v>
      </c>
      <c r="P126" s="48">
        <f t="shared" si="86"/>
        <v>22</v>
      </c>
      <c r="Q126" s="45">
        <f>AVERAGE(D126:O126)</f>
        <v>1.8333333333333333</v>
      </c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</row>
    <row r="127" spans="1:147" ht="15.75" customHeight="1">
      <c r="A127" s="46"/>
      <c r="B127" s="44" t="s">
        <v>62</v>
      </c>
      <c r="C127" s="47" t="s">
        <v>20</v>
      </c>
      <c r="D127" s="47">
        <f t="shared" ref="D127:O127" si="87">D125+D126</f>
        <v>323</v>
      </c>
      <c r="E127" s="47">
        <f t="shared" si="87"/>
        <v>327</v>
      </c>
      <c r="F127" s="47">
        <f t="shared" si="87"/>
        <v>328</v>
      </c>
      <c r="G127" s="47">
        <f t="shared" si="87"/>
        <v>332</v>
      </c>
      <c r="H127" s="47">
        <f t="shared" si="87"/>
        <v>333</v>
      </c>
      <c r="I127" s="47">
        <f t="shared" si="87"/>
        <v>334</v>
      </c>
      <c r="J127" s="47">
        <f t="shared" si="87"/>
        <v>334</v>
      </c>
      <c r="K127" s="47">
        <f t="shared" si="87"/>
        <v>337</v>
      </c>
      <c r="L127" s="47">
        <f t="shared" si="87"/>
        <v>338</v>
      </c>
      <c r="M127" s="47">
        <f t="shared" si="87"/>
        <v>339</v>
      </c>
      <c r="N127" s="47">
        <f t="shared" si="87"/>
        <v>341</v>
      </c>
      <c r="O127" s="47">
        <f t="shared" si="87"/>
        <v>344</v>
      </c>
      <c r="P127" s="48">
        <f t="shared" si="86"/>
        <v>4010</v>
      </c>
      <c r="Q127" s="64">
        <f>P128/P126</f>
        <v>4.5454545454545456E-2</v>
      </c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</row>
    <row r="128" spans="1:147" ht="15.75" customHeight="1">
      <c r="A128" s="46"/>
      <c r="B128" s="44" t="s">
        <v>63</v>
      </c>
      <c r="C128" s="44" t="s">
        <v>22</v>
      </c>
      <c r="D128" s="44">
        <v>0</v>
      </c>
      <c r="E128" s="44">
        <v>1</v>
      </c>
      <c r="F128" s="44">
        <v>0</v>
      </c>
      <c r="G128" s="44">
        <v>0</v>
      </c>
      <c r="H128" s="44">
        <v>0</v>
      </c>
      <c r="I128" s="44">
        <v>0</v>
      </c>
      <c r="J128" s="44">
        <v>0</v>
      </c>
      <c r="K128" s="44">
        <v>0</v>
      </c>
      <c r="L128" s="44">
        <v>0</v>
      </c>
      <c r="M128" s="44">
        <v>0</v>
      </c>
      <c r="N128" s="44">
        <v>0</v>
      </c>
      <c r="O128" s="44">
        <v>0</v>
      </c>
      <c r="P128" s="48">
        <f t="shared" si="86"/>
        <v>1</v>
      </c>
      <c r="Q128" s="45">
        <f>AVERAGE(D128:O128)</f>
        <v>8.3333333333333329E-2</v>
      </c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</row>
    <row r="129" spans="1:17" ht="14.25" customHeight="1">
      <c r="A129" s="46"/>
      <c r="B129" s="44"/>
      <c r="C129" s="50" t="s">
        <v>29</v>
      </c>
      <c r="D129" s="50">
        <v>0</v>
      </c>
      <c r="E129" s="50">
        <v>0</v>
      </c>
      <c r="F129" s="50">
        <v>0</v>
      </c>
      <c r="G129" s="50">
        <v>0</v>
      </c>
      <c r="H129" s="50">
        <v>0</v>
      </c>
      <c r="I129" s="50">
        <v>0</v>
      </c>
      <c r="J129" s="50">
        <v>0</v>
      </c>
      <c r="K129" s="50">
        <v>0</v>
      </c>
      <c r="L129" s="50">
        <v>0</v>
      </c>
      <c r="M129" s="50">
        <v>0</v>
      </c>
      <c r="N129" s="50">
        <v>0</v>
      </c>
      <c r="O129" s="50">
        <v>0</v>
      </c>
      <c r="P129" s="48">
        <f t="shared" si="86"/>
        <v>0</v>
      </c>
      <c r="Q129" s="45">
        <f>AVERAGE(D129:O129)</f>
        <v>0</v>
      </c>
    </row>
    <row r="130" spans="1:17" ht="14.25" customHeight="1">
      <c r="A130" s="46"/>
      <c r="B130" s="44"/>
      <c r="C130" s="50" t="s">
        <v>30</v>
      </c>
      <c r="D130" s="50">
        <v>0</v>
      </c>
      <c r="E130" s="50">
        <v>1</v>
      </c>
      <c r="F130" s="50">
        <v>0</v>
      </c>
      <c r="G130" s="50">
        <v>0</v>
      </c>
      <c r="H130" s="50">
        <v>0</v>
      </c>
      <c r="I130" s="50">
        <v>0</v>
      </c>
      <c r="J130" s="50">
        <v>0</v>
      </c>
      <c r="K130" s="50">
        <v>0</v>
      </c>
      <c r="L130" s="50">
        <v>0</v>
      </c>
      <c r="M130" s="50">
        <v>0</v>
      </c>
      <c r="N130" s="50">
        <v>0</v>
      </c>
      <c r="O130" s="50">
        <v>0</v>
      </c>
      <c r="P130" s="48">
        <f t="shared" si="86"/>
        <v>1</v>
      </c>
      <c r="Q130" s="45">
        <f>AVERAGE(D130:O130)</f>
        <v>8.3333333333333329E-2</v>
      </c>
    </row>
    <row r="131" spans="1:17" ht="14.25" customHeight="1">
      <c r="A131" s="46"/>
      <c r="B131" s="44" t="s">
        <v>64</v>
      </c>
      <c r="C131" s="47" t="s">
        <v>105</v>
      </c>
      <c r="D131" s="47">
        <f t="shared" ref="D131:O131" si="88">D127-D128</f>
        <v>323</v>
      </c>
      <c r="E131" s="47">
        <f t="shared" si="88"/>
        <v>326</v>
      </c>
      <c r="F131" s="47">
        <f t="shared" si="88"/>
        <v>328</v>
      </c>
      <c r="G131" s="47">
        <f t="shared" si="88"/>
        <v>332</v>
      </c>
      <c r="H131" s="47">
        <f t="shared" si="88"/>
        <v>333</v>
      </c>
      <c r="I131" s="47">
        <f t="shared" si="88"/>
        <v>334</v>
      </c>
      <c r="J131" s="47">
        <f t="shared" si="88"/>
        <v>334</v>
      </c>
      <c r="K131" s="47">
        <f t="shared" si="88"/>
        <v>337</v>
      </c>
      <c r="L131" s="47">
        <f t="shared" si="88"/>
        <v>338</v>
      </c>
      <c r="M131" s="47">
        <f t="shared" si="88"/>
        <v>339</v>
      </c>
      <c r="N131" s="47">
        <f t="shared" si="88"/>
        <v>341</v>
      </c>
      <c r="O131" s="47">
        <f t="shared" si="88"/>
        <v>344</v>
      </c>
      <c r="P131" s="48">
        <f t="shared" si="86"/>
        <v>4009</v>
      </c>
      <c r="Q131" s="45">
        <f>AVERAGE(D131:P131)</f>
        <v>616.76923076923072</v>
      </c>
    </row>
    <row r="132" spans="1:17" ht="16.5" customHeight="1">
      <c r="A132" s="46"/>
      <c r="B132" s="154" t="s">
        <v>111</v>
      </c>
      <c r="C132" s="155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8"/>
      <c r="Q132" s="45"/>
    </row>
    <row r="133" spans="1:17" ht="16.5" customHeight="1">
      <c r="A133" s="46"/>
      <c r="B133" s="44" t="s">
        <v>71</v>
      </c>
      <c r="C133" s="47" t="s">
        <v>16</v>
      </c>
      <c r="D133" s="47">
        <v>11</v>
      </c>
      <c r="E133" s="47">
        <f t="shared" ref="E133:J133" si="89">D137</f>
        <v>11</v>
      </c>
      <c r="F133" s="47">
        <f t="shared" si="89"/>
        <v>11</v>
      </c>
      <c r="G133" s="47">
        <f t="shared" si="89"/>
        <v>11</v>
      </c>
      <c r="H133" s="47">
        <f t="shared" si="89"/>
        <v>11</v>
      </c>
      <c r="I133" s="47">
        <f t="shared" si="89"/>
        <v>11</v>
      </c>
      <c r="J133" s="47">
        <f t="shared" si="89"/>
        <v>11</v>
      </c>
      <c r="K133" s="47">
        <f t="shared" ref="K133" si="90">J137</f>
        <v>11</v>
      </c>
      <c r="L133" s="47">
        <f t="shared" ref="L133" si="91">K137</f>
        <v>11</v>
      </c>
      <c r="M133" s="47">
        <f t="shared" ref="M133" si="92">L137</f>
        <v>11</v>
      </c>
      <c r="N133" s="47">
        <f t="shared" ref="N133" si="93">M137</f>
        <v>11</v>
      </c>
      <c r="O133" s="47">
        <f t="shared" ref="O133" si="94">N137</f>
        <v>11</v>
      </c>
      <c r="P133" s="48">
        <f t="shared" ref="P133:P139" si="95">SUM(D133:O133)</f>
        <v>132</v>
      </c>
      <c r="Q133" s="49">
        <f>AVERAGE(D133:O133)</f>
        <v>11</v>
      </c>
    </row>
    <row r="134" spans="1:17" ht="16.5" customHeight="1">
      <c r="A134" s="46"/>
      <c r="B134" s="44" t="s">
        <v>72</v>
      </c>
      <c r="C134" s="44" t="s">
        <v>18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4">
        <v>0</v>
      </c>
      <c r="K134" s="44">
        <v>0</v>
      </c>
      <c r="L134" s="44">
        <v>0</v>
      </c>
      <c r="M134" s="44">
        <v>0</v>
      </c>
      <c r="N134" s="44">
        <v>0</v>
      </c>
      <c r="O134" s="44">
        <v>0</v>
      </c>
      <c r="P134" s="48">
        <f t="shared" si="95"/>
        <v>0</v>
      </c>
      <c r="Q134" s="45">
        <f>AVERAGE(D134:O134)</f>
        <v>0</v>
      </c>
    </row>
    <row r="135" spans="1:17" ht="16.5" customHeight="1">
      <c r="A135" s="46"/>
      <c r="B135" s="44" t="s">
        <v>73</v>
      </c>
      <c r="C135" s="47" t="s">
        <v>20</v>
      </c>
      <c r="D135" s="47">
        <f t="shared" ref="D135:O135" si="96">D133+D134</f>
        <v>11</v>
      </c>
      <c r="E135" s="47">
        <f t="shared" si="96"/>
        <v>11</v>
      </c>
      <c r="F135" s="47">
        <f t="shared" si="96"/>
        <v>11</v>
      </c>
      <c r="G135" s="47">
        <f t="shared" si="96"/>
        <v>11</v>
      </c>
      <c r="H135" s="47">
        <f t="shared" si="96"/>
        <v>11</v>
      </c>
      <c r="I135" s="47">
        <f t="shared" si="96"/>
        <v>11</v>
      </c>
      <c r="J135" s="47">
        <f t="shared" si="96"/>
        <v>11</v>
      </c>
      <c r="K135" s="47">
        <f t="shared" si="96"/>
        <v>11</v>
      </c>
      <c r="L135" s="47">
        <f t="shared" si="96"/>
        <v>11</v>
      </c>
      <c r="M135" s="47">
        <f t="shared" si="96"/>
        <v>11</v>
      </c>
      <c r="N135" s="47">
        <f t="shared" si="96"/>
        <v>11</v>
      </c>
      <c r="O135" s="47">
        <f t="shared" si="96"/>
        <v>11</v>
      </c>
      <c r="P135" s="48">
        <f t="shared" si="95"/>
        <v>132</v>
      </c>
      <c r="Q135" s="64" t="e">
        <f>P136/P134</f>
        <v>#DIV/0!</v>
      </c>
    </row>
    <row r="136" spans="1:17" ht="16.5" customHeight="1">
      <c r="A136" s="46"/>
      <c r="B136" s="44" t="s">
        <v>74</v>
      </c>
      <c r="C136" s="44" t="s">
        <v>70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4">
        <v>0</v>
      </c>
      <c r="K136" s="44">
        <v>0</v>
      </c>
      <c r="L136" s="44">
        <v>0</v>
      </c>
      <c r="M136" s="44">
        <v>0</v>
      </c>
      <c r="N136" s="44">
        <v>0</v>
      </c>
      <c r="O136" s="44">
        <v>0</v>
      </c>
      <c r="P136" s="48">
        <f t="shared" si="95"/>
        <v>0</v>
      </c>
      <c r="Q136" s="45">
        <f>AVERAGE(D136:O136)</f>
        <v>0</v>
      </c>
    </row>
    <row r="137" spans="1:17" ht="16.5" customHeight="1">
      <c r="A137" s="46"/>
      <c r="B137" s="44" t="s">
        <v>75</v>
      </c>
      <c r="C137" s="47" t="s">
        <v>105</v>
      </c>
      <c r="D137" s="47">
        <f t="shared" ref="D137:O137" si="97">D135-D136</f>
        <v>11</v>
      </c>
      <c r="E137" s="47">
        <f t="shared" si="97"/>
        <v>11</v>
      </c>
      <c r="F137" s="47">
        <f t="shared" si="97"/>
        <v>11</v>
      </c>
      <c r="G137" s="47">
        <f t="shared" si="97"/>
        <v>11</v>
      </c>
      <c r="H137" s="47">
        <f t="shared" si="97"/>
        <v>11</v>
      </c>
      <c r="I137" s="47">
        <f t="shared" si="97"/>
        <v>11</v>
      </c>
      <c r="J137" s="47">
        <f t="shared" si="97"/>
        <v>11</v>
      </c>
      <c r="K137" s="47">
        <f t="shared" si="97"/>
        <v>11</v>
      </c>
      <c r="L137" s="47">
        <f t="shared" si="97"/>
        <v>11</v>
      </c>
      <c r="M137" s="47">
        <f t="shared" si="97"/>
        <v>11</v>
      </c>
      <c r="N137" s="47">
        <f t="shared" si="97"/>
        <v>11</v>
      </c>
      <c r="O137" s="47">
        <f t="shared" si="97"/>
        <v>11</v>
      </c>
      <c r="P137" s="48">
        <f t="shared" si="95"/>
        <v>132</v>
      </c>
      <c r="Q137" s="45">
        <f>AVERAGE(D137:P137)</f>
        <v>20.307692307692307</v>
      </c>
    </row>
    <row r="138" spans="1:17" ht="22.5" customHeight="1">
      <c r="A138" s="46"/>
      <c r="B138" s="152" t="s">
        <v>112</v>
      </c>
      <c r="C138" s="153"/>
      <c r="D138" s="44">
        <v>2</v>
      </c>
      <c r="E138" s="44">
        <v>5</v>
      </c>
      <c r="F138" s="44">
        <v>2</v>
      </c>
      <c r="G138" s="44">
        <v>4</v>
      </c>
      <c r="H138" s="44">
        <v>3</v>
      </c>
      <c r="I138" s="44">
        <v>2</v>
      </c>
      <c r="J138" s="44">
        <v>6</v>
      </c>
      <c r="K138" s="44">
        <v>4</v>
      </c>
      <c r="L138" s="44">
        <v>3</v>
      </c>
      <c r="M138" s="44">
        <v>6</v>
      </c>
      <c r="N138" s="44">
        <v>8</v>
      </c>
      <c r="O138" s="44">
        <v>3</v>
      </c>
      <c r="P138" s="48">
        <f t="shared" si="95"/>
        <v>48</v>
      </c>
      <c r="Q138" s="45">
        <f>AVERAGE(D138:O138)</f>
        <v>4</v>
      </c>
    </row>
    <row r="139" spans="1:17" ht="14.25" customHeight="1">
      <c r="A139" s="46"/>
      <c r="B139" s="152" t="s">
        <v>113</v>
      </c>
      <c r="C139" s="153"/>
      <c r="D139" s="44">
        <v>11</v>
      </c>
      <c r="E139" s="44">
        <v>9</v>
      </c>
      <c r="F139" s="44">
        <v>15</v>
      </c>
      <c r="G139" s="44">
        <v>8</v>
      </c>
      <c r="H139" s="44">
        <v>12</v>
      </c>
      <c r="I139" s="44">
        <v>11</v>
      </c>
      <c r="J139" s="44">
        <v>14</v>
      </c>
      <c r="K139" s="44">
        <v>22</v>
      </c>
      <c r="L139" s="44">
        <v>20</v>
      </c>
      <c r="M139" s="44">
        <v>4</v>
      </c>
      <c r="N139" s="44">
        <v>9</v>
      </c>
      <c r="O139" s="44">
        <v>5</v>
      </c>
      <c r="P139" s="48">
        <f t="shared" si="95"/>
        <v>140</v>
      </c>
      <c r="Q139" s="45">
        <f>AVERAGE(D139:O139)</f>
        <v>11.666666666666666</v>
      </c>
    </row>
    <row r="140" spans="1:17" ht="14.25" customHeight="1">
      <c r="A140" s="46"/>
      <c r="B140" s="160" t="s">
        <v>114</v>
      </c>
      <c r="C140" s="161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8"/>
      <c r="Q140" s="45"/>
    </row>
    <row r="141" spans="1:17" ht="14.25" customHeight="1">
      <c r="A141" s="46"/>
      <c r="B141" s="44" t="s">
        <v>76</v>
      </c>
      <c r="C141" s="50" t="s">
        <v>33</v>
      </c>
      <c r="D141" s="44">
        <v>25</v>
      </c>
      <c r="E141" s="44">
        <v>16</v>
      </c>
      <c r="F141" s="44">
        <v>8</v>
      </c>
      <c r="G141" s="44">
        <v>19</v>
      </c>
      <c r="H141" s="44">
        <v>42</v>
      </c>
      <c r="I141" s="44">
        <v>20</v>
      </c>
      <c r="J141" s="44">
        <v>13</v>
      </c>
      <c r="K141" s="44">
        <v>22</v>
      </c>
      <c r="L141" s="44">
        <v>17</v>
      </c>
      <c r="M141" s="44">
        <v>27</v>
      </c>
      <c r="N141" s="44">
        <v>27</v>
      </c>
      <c r="O141" s="44">
        <v>28</v>
      </c>
      <c r="P141" s="48">
        <f>SUM(D141:O141)</f>
        <v>264</v>
      </c>
      <c r="Q141" s="45">
        <f>AVERAGE(D141:O141)</f>
        <v>22</v>
      </c>
    </row>
    <row r="142" spans="1:17" ht="14.25" customHeight="1" thickBot="1">
      <c r="A142" s="65"/>
      <c r="B142" s="66" t="s">
        <v>77</v>
      </c>
      <c r="C142" s="83" t="s">
        <v>35</v>
      </c>
      <c r="D142" s="66">
        <v>25</v>
      </c>
      <c r="E142" s="66">
        <v>16</v>
      </c>
      <c r="F142" s="66">
        <v>8</v>
      </c>
      <c r="G142" s="66">
        <v>19</v>
      </c>
      <c r="H142" s="66">
        <v>42</v>
      </c>
      <c r="I142" s="66">
        <v>20</v>
      </c>
      <c r="J142" s="66">
        <v>13</v>
      </c>
      <c r="K142" s="66">
        <v>22</v>
      </c>
      <c r="L142" s="66">
        <v>17</v>
      </c>
      <c r="M142" s="66">
        <v>27</v>
      </c>
      <c r="N142" s="66">
        <v>27</v>
      </c>
      <c r="O142" s="66">
        <v>11</v>
      </c>
      <c r="P142" s="68">
        <f>SUM(D142:O142)</f>
        <v>247</v>
      </c>
      <c r="Q142" s="69">
        <f>AVERAGE(D142:O142)</f>
        <v>20.583333333333332</v>
      </c>
    </row>
    <row r="143" spans="1:17" ht="15.75" customHeight="1">
      <c r="A143" s="60">
        <v>2.5</v>
      </c>
      <c r="B143" s="156" t="s">
        <v>83</v>
      </c>
      <c r="C143" s="157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2"/>
      <c r="Q143" s="63"/>
    </row>
    <row r="144" spans="1:17" ht="22.5" customHeight="1">
      <c r="A144" s="46"/>
      <c r="B144" s="154" t="s">
        <v>129</v>
      </c>
      <c r="C144" s="155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8"/>
      <c r="Q144" s="45"/>
    </row>
    <row r="145" spans="1:17" ht="14.25" customHeight="1">
      <c r="A145" s="46"/>
      <c r="B145" s="44" t="s">
        <v>84</v>
      </c>
      <c r="C145" s="47" t="s">
        <v>16</v>
      </c>
      <c r="D145" s="47">
        <v>573</v>
      </c>
      <c r="E145" s="47">
        <f t="shared" ref="E145:J145" si="98">D149</f>
        <v>592</v>
      </c>
      <c r="F145" s="47">
        <f t="shared" si="98"/>
        <v>606</v>
      </c>
      <c r="G145" s="47">
        <f t="shared" si="98"/>
        <v>616</v>
      </c>
      <c r="H145" s="47">
        <f t="shared" si="98"/>
        <v>619</v>
      </c>
      <c r="I145" s="47">
        <f t="shared" si="98"/>
        <v>626</v>
      </c>
      <c r="J145" s="47">
        <f t="shared" si="98"/>
        <v>628</v>
      </c>
      <c r="K145" s="47">
        <f t="shared" ref="K145" si="99">J149</f>
        <v>637</v>
      </c>
      <c r="L145" s="47">
        <f t="shared" ref="L145" si="100">K149</f>
        <v>646</v>
      </c>
      <c r="M145" s="47">
        <f t="shared" ref="M145" si="101">L149</f>
        <v>652</v>
      </c>
      <c r="N145" s="47">
        <f t="shared" ref="N145" si="102">M149</f>
        <v>654</v>
      </c>
      <c r="O145" s="47">
        <f t="shared" ref="O145" si="103">N149</f>
        <v>663</v>
      </c>
      <c r="P145" s="48">
        <f>SUM(D145:O145)</f>
        <v>7512</v>
      </c>
      <c r="Q145" s="49">
        <f>AVERAGE(D145:O145)</f>
        <v>626</v>
      </c>
    </row>
    <row r="146" spans="1:17" ht="15.75" customHeight="1">
      <c r="A146" s="46"/>
      <c r="B146" s="44" t="s">
        <v>85</v>
      </c>
      <c r="C146" s="44" t="s">
        <v>18</v>
      </c>
      <c r="D146" s="44">
        <v>19</v>
      </c>
      <c r="E146" s="44">
        <v>18</v>
      </c>
      <c r="F146" s="44">
        <v>10</v>
      </c>
      <c r="G146" s="44">
        <v>11</v>
      </c>
      <c r="H146" s="44">
        <v>19</v>
      </c>
      <c r="I146" s="44">
        <v>12</v>
      </c>
      <c r="J146" s="44">
        <v>15</v>
      </c>
      <c r="K146" s="44">
        <v>19</v>
      </c>
      <c r="L146" s="44">
        <v>13</v>
      </c>
      <c r="M146" s="44">
        <v>9</v>
      </c>
      <c r="N146" s="44">
        <v>15</v>
      </c>
      <c r="O146" s="44">
        <v>3</v>
      </c>
      <c r="P146" s="48">
        <f>SUM(D146:O146)</f>
        <v>163</v>
      </c>
      <c r="Q146" s="45">
        <f>AVERAGE(D146:O146)</f>
        <v>13.583333333333334</v>
      </c>
    </row>
    <row r="147" spans="1:17" ht="15.75" customHeight="1">
      <c r="A147" s="46"/>
      <c r="B147" s="44" t="s">
        <v>86</v>
      </c>
      <c r="C147" s="47" t="s">
        <v>20</v>
      </c>
      <c r="D147" s="47">
        <f t="shared" ref="D147:O147" si="104">D145+D146</f>
        <v>592</v>
      </c>
      <c r="E147" s="47">
        <f t="shared" si="104"/>
        <v>610</v>
      </c>
      <c r="F147" s="47">
        <f t="shared" si="104"/>
        <v>616</v>
      </c>
      <c r="G147" s="47">
        <f t="shared" si="104"/>
        <v>627</v>
      </c>
      <c r="H147" s="47">
        <f t="shared" si="104"/>
        <v>638</v>
      </c>
      <c r="I147" s="47">
        <f t="shared" si="104"/>
        <v>638</v>
      </c>
      <c r="J147" s="47">
        <f t="shared" si="104"/>
        <v>643</v>
      </c>
      <c r="K147" s="47">
        <f t="shared" si="104"/>
        <v>656</v>
      </c>
      <c r="L147" s="47">
        <f t="shared" si="104"/>
        <v>659</v>
      </c>
      <c r="M147" s="47">
        <f t="shared" si="104"/>
        <v>661</v>
      </c>
      <c r="N147" s="47">
        <f t="shared" si="104"/>
        <v>669</v>
      </c>
      <c r="O147" s="47">
        <f t="shared" si="104"/>
        <v>666</v>
      </c>
      <c r="P147" s="48">
        <f>SUM(D147:O147)</f>
        <v>7675</v>
      </c>
      <c r="Q147" s="64">
        <f>P148/P146</f>
        <v>0.48466257668711654</v>
      </c>
    </row>
    <row r="148" spans="1:17" ht="15.75" customHeight="1">
      <c r="A148" s="46"/>
      <c r="B148" s="44" t="s">
        <v>87</v>
      </c>
      <c r="C148" s="44" t="s">
        <v>22</v>
      </c>
      <c r="D148" s="44">
        <v>0</v>
      </c>
      <c r="E148" s="44">
        <v>4</v>
      </c>
      <c r="F148" s="44">
        <v>0</v>
      </c>
      <c r="G148" s="44">
        <v>8</v>
      </c>
      <c r="H148" s="44">
        <v>12</v>
      </c>
      <c r="I148" s="44">
        <v>10</v>
      </c>
      <c r="J148" s="44">
        <v>6</v>
      </c>
      <c r="K148" s="44">
        <v>10</v>
      </c>
      <c r="L148" s="44">
        <v>7</v>
      </c>
      <c r="M148" s="44">
        <v>7</v>
      </c>
      <c r="N148" s="44">
        <v>6</v>
      </c>
      <c r="O148" s="44">
        <v>9</v>
      </c>
      <c r="P148" s="48">
        <f>SUM(D148:O148)</f>
        <v>79</v>
      </c>
      <c r="Q148" s="45">
        <f>AVERAGE(D148:O148)</f>
        <v>6.583333333333333</v>
      </c>
    </row>
    <row r="149" spans="1:17" ht="15.75" customHeight="1">
      <c r="A149" s="46"/>
      <c r="B149" s="44" t="s">
        <v>88</v>
      </c>
      <c r="C149" s="47" t="s">
        <v>105</v>
      </c>
      <c r="D149" s="47">
        <f t="shared" ref="D149:O149" si="105">D147-D148</f>
        <v>592</v>
      </c>
      <c r="E149" s="47">
        <f t="shared" si="105"/>
        <v>606</v>
      </c>
      <c r="F149" s="47">
        <f t="shared" si="105"/>
        <v>616</v>
      </c>
      <c r="G149" s="47">
        <f t="shared" si="105"/>
        <v>619</v>
      </c>
      <c r="H149" s="47">
        <f t="shared" si="105"/>
        <v>626</v>
      </c>
      <c r="I149" s="47">
        <f t="shared" si="105"/>
        <v>628</v>
      </c>
      <c r="J149" s="47">
        <f t="shared" si="105"/>
        <v>637</v>
      </c>
      <c r="K149" s="47">
        <f t="shared" si="105"/>
        <v>646</v>
      </c>
      <c r="L149" s="47">
        <f t="shared" si="105"/>
        <v>652</v>
      </c>
      <c r="M149" s="47">
        <f t="shared" si="105"/>
        <v>654</v>
      </c>
      <c r="N149" s="47">
        <f t="shared" si="105"/>
        <v>663</v>
      </c>
      <c r="O149" s="47">
        <f t="shared" si="105"/>
        <v>657</v>
      </c>
      <c r="P149" s="48">
        <f>SUM(D149:O149)</f>
        <v>7596</v>
      </c>
      <c r="Q149" s="45">
        <f>AVERAGE(D149:P149)</f>
        <v>1168.6153846153845</v>
      </c>
    </row>
    <row r="150" spans="1:17" ht="15" hidden="1" customHeight="1">
      <c r="A150" s="46"/>
      <c r="B150" s="44"/>
      <c r="C150" s="50" t="s">
        <v>29</v>
      </c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91"/>
      <c r="Q150" s="45" t="e">
        <f>AVERAGE(D150:O150)</f>
        <v>#DIV/0!</v>
      </c>
    </row>
    <row r="151" spans="1:17" ht="15" hidden="1" customHeight="1">
      <c r="A151" s="46"/>
      <c r="B151" s="44"/>
      <c r="C151" s="50" t="s">
        <v>89</v>
      </c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91"/>
      <c r="Q151" s="45" t="e">
        <f>AVERAGE(D151:O151)</f>
        <v>#DIV/0!</v>
      </c>
    </row>
    <row r="152" spans="1:17" ht="15" customHeight="1">
      <c r="A152" s="46"/>
      <c r="B152" s="92"/>
      <c r="C152" s="93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91"/>
      <c r="Q152" s="45"/>
    </row>
    <row r="153" spans="1:17" ht="22.5" customHeight="1">
      <c r="A153" s="46"/>
      <c r="B153" s="154" t="s">
        <v>118</v>
      </c>
      <c r="C153" s="155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8"/>
      <c r="Q153" s="45"/>
    </row>
    <row r="154" spans="1:17" ht="12.75" customHeight="1">
      <c r="A154" s="46"/>
      <c r="B154" s="44" t="s">
        <v>90</v>
      </c>
      <c r="C154" s="47" t="s">
        <v>16</v>
      </c>
      <c r="D154" s="47">
        <v>199</v>
      </c>
      <c r="E154" s="47">
        <f t="shared" ref="E154:J154" si="106">D158</f>
        <v>198</v>
      </c>
      <c r="F154" s="47">
        <f t="shared" si="106"/>
        <v>198</v>
      </c>
      <c r="G154" s="47">
        <f t="shared" si="106"/>
        <v>204</v>
      </c>
      <c r="H154" s="47">
        <f t="shared" si="106"/>
        <v>210</v>
      </c>
      <c r="I154" s="47">
        <f t="shared" si="106"/>
        <v>207</v>
      </c>
      <c r="J154" s="47">
        <f t="shared" si="106"/>
        <v>209</v>
      </c>
      <c r="K154" s="47">
        <f t="shared" ref="K154" si="107">J158</f>
        <v>208</v>
      </c>
      <c r="L154" s="47">
        <f t="shared" ref="L154" si="108">K158</f>
        <v>219</v>
      </c>
      <c r="M154" s="47">
        <f t="shared" ref="M154" si="109">L158</f>
        <v>227</v>
      </c>
      <c r="N154" s="47">
        <f t="shared" ref="N154" si="110">M158</f>
        <v>227</v>
      </c>
      <c r="O154" s="47">
        <f t="shared" ref="O154" si="111">N158</f>
        <v>221</v>
      </c>
      <c r="P154" s="48">
        <f t="shared" ref="P154:P159" si="112">SUM(D154:O154)</f>
        <v>2527</v>
      </c>
      <c r="Q154" s="49">
        <f>AVERAGE(D154:O154)</f>
        <v>210.58333333333334</v>
      </c>
    </row>
    <row r="155" spans="1:17" ht="12.75" customHeight="1">
      <c r="A155" s="46"/>
      <c r="B155" s="44" t="s">
        <v>91</v>
      </c>
      <c r="C155" s="44" t="s">
        <v>18</v>
      </c>
      <c r="D155" s="44">
        <v>20</v>
      </c>
      <c r="E155" s="44">
        <v>26</v>
      </c>
      <c r="F155" s="44">
        <v>21</v>
      </c>
      <c r="G155" s="44">
        <v>26</v>
      </c>
      <c r="H155" s="44">
        <v>23</v>
      </c>
      <c r="I155" s="44">
        <v>21</v>
      </c>
      <c r="J155" s="44">
        <v>16</v>
      </c>
      <c r="K155" s="44">
        <v>26</v>
      </c>
      <c r="L155" s="44">
        <v>27</v>
      </c>
      <c r="M155" s="44">
        <v>23</v>
      </c>
      <c r="N155" s="44">
        <v>17</v>
      </c>
      <c r="O155" s="44">
        <v>6</v>
      </c>
      <c r="P155" s="48">
        <f t="shared" si="112"/>
        <v>252</v>
      </c>
      <c r="Q155" s="45">
        <f>AVERAGE(D155:O155)</f>
        <v>21</v>
      </c>
    </row>
    <row r="156" spans="1:17" ht="12.75" customHeight="1">
      <c r="A156" s="46"/>
      <c r="B156" s="44" t="s">
        <v>92</v>
      </c>
      <c r="C156" s="47" t="s">
        <v>20</v>
      </c>
      <c r="D156" s="47">
        <f t="shared" ref="D156:O156" si="113">D154+D155</f>
        <v>219</v>
      </c>
      <c r="E156" s="47">
        <f t="shared" si="113"/>
        <v>224</v>
      </c>
      <c r="F156" s="47">
        <f t="shared" si="113"/>
        <v>219</v>
      </c>
      <c r="G156" s="47">
        <f t="shared" si="113"/>
        <v>230</v>
      </c>
      <c r="H156" s="47">
        <f t="shared" si="113"/>
        <v>233</v>
      </c>
      <c r="I156" s="47">
        <f t="shared" si="113"/>
        <v>228</v>
      </c>
      <c r="J156" s="47">
        <f t="shared" si="113"/>
        <v>225</v>
      </c>
      <c r="K156" s="47">
        <f t="shared" si="113"/>
        <v>234</v>
      </c>
      <c r="L156" s="47">
        <f t="shared" si="113"/>
        <v>246</v>
      </c>
      <c r="M156" s="47">
        <f t="shared" si="113"/>
        <v>250</v>
      </c>
      <c r="N156" s="47">
        <f t="shared" si="113"/>
        <v>244</v>
      </c>
      <c r="O156" s="47">
        <f t="shared" si="113"/>
        <v>227</v>
      </c>
      <c r="P156" s="48">
        <f t="shared" si="112"/>
        <v>2779</v>
      </c>
      <c r="Q156" s="64">
        <f>P157/P155</f>
        <v>0.9642857142857143</v>
      </c>
    </row>
    <row r="157" spans="1:17" ht="12.75" customHeight="1">
      <c r="A157" s="46"/>
      <c r="B157" s="44" t="s">
        <v>93</v>
      </c>
      <c r="C157" s="44" t="s">
        <v>22</v>
      </c>
      <c r="D157" s="44">
        <v>21</v>
      </c>
      <c r="E157" s="44">
        <v>26</v>
      </c>
      <c r="F157" s="44">
        <v>15</v>
      </c>
      <c r="G157" s="44">
        <v>20</v>
      </c>
      <c r="H157" s="44">
        <v>26</v>
      </c>
      <c r="I157" s="44">
        <v>19</v>
      </c>
      <c r="J157" s="44">
        <v>17</v>
      </c>
      <c r="K157" s="44">
        <v>15</v>
      </c>
      <c r="L157" s="44">
        <v>19</v>
      </c>
      <c r="M157" s="44">
        <v>23</v>
      </c>
      <c r="N157" s="44">
        <v>23</v>
      </c>
      <c r="O157" s="44">
        <v>19</v>
      </c>
      <c r="P157" s="48">
        <f t="shared" si="112"/>
        <v>243</v>
      </c>
      <c r="Q157" s="45">
        <f>AVERAGE(D157:O157)</f>
        <v>20.25</v>
      </c>
    </row>
    <row r="158" spans="1:17" ht="12.75" customHeight="1">
      <c r="A158" s="46"/>
      <c r="B158" s="44" t="s">
        <v>94</v>
      </c>
      <c r="C158" s="47" t="s">
        <v>105</v>
      </c>
      <c r="D158" s="47">
        <f t="shared" ref="D158:O158" si="114">D156-D157</f>
        <v>198</v>
      </c>
      <c r="E158" s="47">
        <f t="shared" si="114"/>
        <v>198</v>
      </c>
      <c r="F158" s="47">
        <f t="shared" si="114"/>
        <v>204</v>
      </c>
      <c r="G158" s="47">
        <f t="shared" si="114"/>
        <v>210</v>
      </c>
      <c r="H158" s="47">
        <f t="shared" si="114"/>
        <v>207</v>
      </c>
      <c r="I158" s="47">
        <f t="shared" si="114"/>
        <v>209</v>
      </c>
      <c r="J158" s="47">
        <f t="shared" si="114"/>
        <v>208</v>
      </c>
      <c r="K158" s="47">
        <f t="shared" si="114"/>
        <v>219</v>
      </c>
      <c r="L158" s="47">
        <f t="shared" si="114"/>
        <v>227</v>
      </c>
      <c r="M158" s="47">
        <f t="shared" si="114"/>
        <v>227</v>
      </c>
      <c r="N158" s="47">
        <f t="shared" si="114"/>
        <v>221</v>
      </c>
      <c r="O158" s="47">
        <f t="shared" si="114"/>
        <v>208</v>
      </c>
      <c r="P158" s="48">
        <f t="shared" si="112"/>
        <v>2536</v>
      </c>
      <c r="Q158" s="45">
        <f>AVERAGE(D158:P158)</f>
        <v>390.15384615384613</v>
      </c>
    </row>
    <row r="159" spans="1:17" ht="12.75" customHeight="1">
      <c r="A159" s="46" t="s">
        <v>135</v>
      </c>
      <c r="B159" s="44" t="s">
        <v>93</v>
      </c>
      <c r="C159" s="44" t="s">
        <v>95</v>
      </c>
      <c r="D159" s="94">
        <v>121978.57</v>
      </c>
      <c r="E159" s="94">
        <v>151027.38</v>
      </c>
      <c r="F159" s="94">
        <v>41773.82</v>
      </c>
      <c r="G159" s="94">
        <v>164697.46</v>
      </c>
      <c r="H159" s="94">
        <v>148450.96</v>
      </c>
      <c r="I159" s="94">
        <v>45898.42</v>
      </c>
      <c r="J159" s="94">
        <v>63128</v>
      </c>
      <c r="K159" s="94">
        <v>70345</v>
      </c>
      <c r="L159" s="94">
        <v>68323</v>
      </c>
      <c r="M159" s="94">
        <v>174377</v>
      </c>
      <c r="N159" s="94">
        <v>123178</v>
      </c>
      <c r="O159" s="94">
        <v>56652</v>
      </c>
      <c r="P159" s="95">
        <f t="shared" si="112"/>
        <v>1229829.6099999999</v>
      </c>
      <c r="Q159" s="45">
        <f>AVERAGE(D159:O159)</f>
        <v>102485.80083333333</v>
      </c>
    </row>
    <row r="160" spans="1:17" ht="15" customHeight="1">
      <c r="A160" s="46"/>
      <c r="B160" s="154" t="s">
        <v>119</v>
      </c>
      <c r="C160" s="155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8"/>
      <c r="Q160" s="45"/>
    </row>
    <row r="161" spans="1:17" ht="12.75" customHeight="1">
      <c r="A161" s="46"/>
      <c r="B161" s="44" t="s">
        <v>96</v>
      </c>
      <c r="C161" s="47" t="s">
        <v>16</v>
      </c>
      <c r="D161" s="54">
        <v>690</v>
      </c>
      <c r="E161" s="47">
        <f t="shared" ref="E161:J161" si="115">D165</f>
        <v>681</v>
      </c>
      <c r="F161" s="47">
        <f t="shared" si="115"/>
        <v>688</v>
      </c>
      <c r="G161" s="47">
        <f t="shared" si="115"/>
        <v>686</v>
      </c>
      <c r="H161" s="47">
        <f t="shared" si="115"/>
        <v>691</v>
      </c>
      <c r="I161" s="47">
        <f t="shared" si="115"/>
        <v>693</v>
      </c>
      <c r="J161" s="47">
        <f t="shared" si="115"/>
        <v>694</v>
      </c>
      <c r="K161" s="47">
        <f t="shared" ref="K161" si="116">J165</f>
        <v>690</v>
      </c>
      <c r="L161" s="47">
        <f t="shared" ref="L161" si="117">K165</f>
        <v>681</v>
      </c>
      <c r="M161" s="47">
        <f t="shared" ref="M161" si="118">L165</f>
        <v>680</v>
      </c>
      <c r="N161" s="47">
        <f t="shared" ref="N161" si="119">M165</f>
        <v>675</v>
      </c>
      <c r="O161" s="47">
        <f t="shared" ref="O161" si="120">N165</f>
        <v>660</v>
      </c>
      <c r="P161" s="48">
        <f t="shared" ref="P161:P167" si="121">SUM(D161:O161)</f>
        <v>8209</v>
      </c>
      <c r="Q161" s="49">
        <f>AVERAGE(D161:O161)</f>
        <v>684.08333333333337</v>
      </c>
    </row>
    <row r="162" spans="1:17" ht="12.75" customHeight="1">
      <c r="A162" s="46"/>
      <c r="B162" s="44" t="s">
        <v>97</v>
      </c>
      <c r="C162" s="44" t="s">
        <v>18</v>
      </c>
      <c r="D162" s="44">
        <v>3</v>
      </c>
      <c r="E162" s="44">
        <v>7</v>
      </c>
      <c r="F162" s="44">
        <v>6</v>
      </c>
      <c r="G162" s="44">
        <v>13</v>
      </c>
      <c r="H162" s="44">
        <v>12</v>
      </c>
      <c r="I162" s="44">
        <v>4</v>
      </c>
      <c r="J162" s="44">
        <v>5</v>
      </c>
      <c r="K162" s="44">
        <v>2</v>
      </c>
      <c r="L162" s="44">
        <v>5</v>
      </c>
      <c r="M162" s="44">
        <v>1</v>
      </c>
      <c r="N162" s="44">
        <v>5</v>
      </c>
      <c r="O162" s="44">
        <v>1</v>
      </c>
      <c r="P162" s="48">
        <f t="shared" si="121"/>
        <v>64</v>
      </c>
      <c r="Q162" s="45">
        <f>AVERAGE(D162:O162)</f>
        <v>5.333333333333333</v>
      </c>
    </row>
    <row r="163" spans="1:17" ht="12.75" customHeight="1">
      <c r="A163" s="46"/>
      <c r="B163" s="44" t="s">
        <v>98</v>
      </c>
      <c r="C163" s="47" t="s">
        <v>20</v>
      </c>
      <c r="D163" s="47">
        <f t="shared" ref="D163:O163" si="122">D161+D162</f>
        <v>693</v>
      </c>
      <c r="E163" s="47">
        <f t="shared" si="122"/>
        <v>688</v>
      </c>
      <c r="F163" s="47">
        <f t="shared" si="122"/>
        <v>694</v>
      </c>
      <c r="G163" s="47">
        <f t="shared" si="122"/>
        <v>699</v>
      </c>
      <c r="H163" s="47">
        <f t="shared" si="122"/>
        <v>703</v>
      </c>
      <c r="I163" s="47">
        <f t="shared" si="122"/>
        <v>697</v>
      </c>
      <c r="J163" s="47">
        <f t="shared" si="122"/>
        <v>699</v>
      </c>
      <c r="K163" s="47">
        <f t="shared" si="122"/>
        <v>692</v>
      </c>
      <c r="L163" s="47">
        <f t="shared" si="122"/>
        <v>686</v>
      </c>
      <c r="M163" s="47">
        <f t="shared" si="122"/>
        <v>681</v>
      </c>
      <c r="N163" s="47">
        <f t="shared" si="122"/>
        <v>680</v>
      </c>
      <c r="O163" s="47">
        <f t="shared" si="122"/>
        <v>661</v>
      </c>
      <c r="P163" s="48">
        <f t="shared" si="121"/>
        <v>8273</v>
      </c>
      <c r="Q163" s="64">
        <f>P164/P162</f>
        <v>1.5</v>
      </c>
    </row>
    <row r="164" spans="1:17" ht="12.75" customHeight="1">
      <c r="A164" s="46"/>
      <c r="B164" s="44" t="s">
        <v>99</v>
      </c>
      <c r="C164" s="44" t="s">
        <v>100</v>
      </c>
      <c r="D164" s="44">
        <v>12</v>
      </c>
      <c r="E164" s="44">
        <v>0</v>
      </c>
      <c r="F164" s="44">
        <v>8</v>
      </c>
      <c r="G164" s="44">
        <v>8</v>
      </c>
      <c r="H164" s="44">
        <v>10</v>
      </c>
      <c r="I164" s="44">
        <v>3</v>
      </c>
      <c r="J164" s="44">
        <v>9</v>
      </c>
      <c r="K164" s="44">
        <v>11</v>
      </c>
      <c r="L164" s="44">
        <v>6</v>
      </c>
      <c r="M164" s="44">
        <v>6</v>
      </c>
      <c r="N164" s="44">
        <v>20</v>
      </c>
      <c r="O164" s="44">
        <v>3</v>
      </c>
      <c r="P164" s="48">
        <f t="shared" si="121"/>
        <v>96</v>
      </c>
      <c r="Q164" s="45">
        <f>AVERAGE(D164:O164)</f>
        <v>8</v>
      </c>
    </row>
    <row r="165" spans="1:17" ht="12.75" customHeight="1">
      <c r="A165" s="46"/>
      <c r="B165" s="44" t="s">
        <v>101</v>
      </c>
      <c r="C165" s="47" t="s">
        <v>106</v>
      </c>
      <c r="D165" s="47">
        <f t="shared" ref="D165:O165" si="123">D163-D164</f>
        <v>681</v>
      </c>
      <c r="E165" s="47">
        <f t="shared" si="123"/>
        <v>688</v>
      </c>
      <c r="F165" s="47">
        <f t="shared" si="123"/>
        <v>686</v>
      </c>
      <c r="G165" s="47">
        <f t="shared" si="123"/>
        <v>691</v>
      </c>
      <c r="H165" s="47">
        <f t="shared" si="123"/>
        <v>693</v>
      </c>
      <c r="I165" s="47">
        <f t="shared" si="123"/>
        <v>694</v>
      </c>
      <c r="J165" s="47">
        <f t="shared" si="123"/>
        <v>690</v>
      </c>
      <c r="K165" s="47">
        <f t="shared" si="123"/>
        <v>681</v>
      </c>
      <c r="L165" s="47">
        <f t="shared" si="123"/>
        <v>680</v>
      </c>
      <c r="M165" s="47">
        <f t="shared" si="123"/>
        <v>675</v>
      </c>
      <c r="N165" s="47">
        <f t="shared" si="123"/>
        <v>660</v>
      </c>
      <c r="O165" s="47">
        <f t="shared" si="123"/>
        <v>658</v>
      </c>
      <c r="P165" s="48">
        <f t="shared" si="121"/>
        <v>8177</v>
      </c>
      <c r="Q165" s="45">
        <f>AVERAGE(D165:P165)</f>
        <v>1258</v>
      </c>
    </row>
    <row r="166" spans="1:17" ht="16.5" customHeight="1">
      <c r="A166" s="46"/>
      <c r="B166" s="152" t="s">
        <v>134</v>
      </c>
      <c r="C166" s="153"/>
      <c r="D166" s="44">
        <v>14</v>
      </c>
      <c r="E166" s="44">
        <v>20</v>
      </c>
      <c r="F166" s="44">
        <v>0</v>
      </c>
      <c r="G166" s="44">
        <v>10</v>
      </c>
      <c r="H166" s="44">
        <v>7</v>
      </c>
      <c r="I166" s="44">
        <v>10</v>
      </c>
      <c r="J166" s="44">
        <v>12</v>
      </c>
      <c r="K166" s="44">
        <v>20</v>
      </c>
      <c r="L166" s="44">
        <v>16</v>
      </c>
      <c r="M166" s="44">
        <v>22</v>
      </c>
      <c r="N166" s="44">
        <v>16</v>
      </c>
      <c r="O166" s="44">
        <v>10</v>
      </c>
      <c r="P166" s="48">
        <f t="shared" si="121"/>
        <v>157</v>
      </c>
      <c r="Q166" s="45">
        <f>AVERAGE(D166:O166)</f>
        <v>13.083333333333334</v>
      </c>
    </row>
    <row r="167" spans="1:17" ht="15" customHeight="1">
      <c r="A167" s="46"/>
      <c r="B167" s="152" t="s">
        <v>120</v>
      </c>
      <c r="C167" s="153"/>
      <c r="D167" s="44">
        <v>12</v>
      </c>
      <c r="E167" s="44">
        <v>15</v>
      </c>
      <c r="F167" s="44">
        <v>5</v>
      </c>
      <c r="G167" s="44">
        <v>5</v>
      </c>
      <c r="H167" s="44">
        <v>12</v>
      </c>
      <c r="I167" s="44">
        <v>14</v>
      </c>
      <c r="J167" s="44">
        <v>18</v>
      </c>
      <c r="K167" s="44">
        <v>13</v>
      </c>
      <c r="L167" s="44">
        <v>15</v>
      </c>
      <c r="M167" s="44">
        <v>21</v>
      </c>
      <c r="N167" s="44">
        <v>25</v>
      </c>
      <c r="O167" s="44">
        <v>12</v>
      </c>
      <c r="P167" s="48">
        <f t="shared" si="121"/>
        <v>167</v>
      </c>
      <c r="Q167" s="45">
        <f>AVERAGE(D167:O167)</f>
        <v>13.916666666666666</v>
      </c>
    </row>
    <row r="168" spans="1:17" ht="15" customHeight="1">
      <c r="A168" s="46"/>
      <c r="B168" s="160" t="s">
        <v>121</v>
      </c>
      <c r="C168" s="161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8"/>
      <c r="Q168" s="45"/>
    </row>
    <row r="169" spans="1:17" ht="15.75" customHeight="1">
      <c r="A169" s="46"/>
      <c r="B169" s="44" t="s">
        <v>102</v>
      </c>
      <c r="C169" s="50" t="s">
        <v>33</v>
      </c>
      <c r="D169" s="44">
        <v>89</v>
      </c>
      <c r="E169" s="44">
        <v>111</v>
      </c>
      <c r="F169" s="44">
        <v>68</v>
      </c>
      <c r="G169" s="44">
        <v>63</v>
      </c>
      <c r="H169" s="44">
        <v>90</v>
      </c>
      <c r="I169" s="44">
        <v>65</v>
      </c>
      <c r="J169" s="44">
        <v>40</v>
      </c>
      <c r="K169" s="44">
        <v>69</v>
      </c>
      <c r="L169" s="44">
        <v>73</v>
      </c>
      <c r="M169" s="44">
        <v>57</v>
      </c>
      <c r="N169" s="44">
        <v>37</v>
      </c>
      <c r="O169" s="44">
        <v>20</v>
      </c>
      <c r="P169" s="48">
        <f>SUM(D169:O169)</f>
        <v>782</v>
      </c>
      <c r="Q169" s="45">
        <f>AVERAGE(D169:O169)</f>
        <v>65.166666666666671</v>
      </c>
    </row>
    <row r="170" spans="1:17" ht="15" customHeight="1" thickBot="1">
      <c r="A170" s="65"/>
      <c r="B170" s="66" t="s">
        <v>102</v>
      </c>
      <c r="C170" s="83" t="s">
        <v>35</v>
      </c>
      <c r="D170" s="66">
        <v>74</v>
      </c>
      <c r="E170" s="66">
        <v>151</v>
      </c>
      <c r="F170" s="66">
        <v>123</v>
      </c>
      <c r="G170" s="66">
        <v>139</v>
      </c>
      <c r="H170" s="66">
        <v>154</v>
      </c>
      <c r="I170" s="66">
        <v>148</v>
      </c>
      <c r="J170" s="66">
        <v>107</v>
      </c>
      <c r="K170" s="66">
        <v>142</v>
      </c>
      <c r="L170" s="66">
        <v>104</v>
      </c>
      <c r="M170" s="66">
        <v>133</v>
      </c>
      <c r="N170" s="66">
        <v>126</v>
      </c>
      <c r="O170" s="66">
        <v>68</v>
      </c>
      <c r="P170" s="68">
        <f>SUM(D170:O170)</f>
        <v>1469</v>
      </c>
      <c r="Q170" s="69">
        <f>AVERAGE(D170:O170)</f>
        <v>122.41666666666667</v>
      </c>
    </row>
    <row r="171" spans="1:17">
      <c r="A171" s="1"/>
      <c r="B171" s="1"/>
      <c r="C171" s="1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5"/>
      <c r="Q171" s="3"/>
    </row>
    <row r="172" spans="1:17">
      <c r="A172" s="1"/>
      <c r="B172" s="1"/>
      <c r="C172" s="1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5"/>
      <c r="Q172" s="3"/>
    </row>
    <row r="173" spans="1:17">
      <c r="A173" s="1"/>
      <c r="B173" s="1"/>
      <c r="C173" s="1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5"/>
      <c r="Q173" s="3"/>
    </row>
    <row r="174" spans="1:17">
      <c r="A174" s="1"/>
      <c r="B174" s="1"/>
      <c r="C174" s="1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5"/>
      <c r="Q174" s="3"/>
    </row>
    <row r="175" spans="1:17">
      <c r="A175" s="1"/>
      <c r="B175" s="13" t="s">
        <v>142</v>
      </c>
      <c r="C175" s="13"/>
      <c r="D175" s="13"/>
      <c r="E175" s="13"/>
      <c r="F175" s="2"/>
      <c r="G175" s="2"/>
      <c r="H175" s="2"/>
      <c r="I175" s="2"/>
      <c r="J175" s="2"/>
      <c r="K175" s="2"/>
      <c r="L175" s="2"/>
      <c r="M175" s="4"/>
      <c r="N175" s="4"/>
      <c r="O175" s="4"/>
      <c r="P175" s="5"/>
      <c r="Q175" s="3"/>
    </row>
    <row r="176" spans="1:17">
      <c r="A176" s="1"/>
      <c r="B176" s="165" t="s">
        <v>143</v>
      </c>
      <c r="C176" s="165"/>
      <c r="D176" s="165"/>
      <c r="E176" s="165"/>
      <c r="F176" s="2"/>
      <c r="G176" s="2"/>
      <c r="H176" s="2"/>
      <c r="I176" s="2"/>
      <c r="J176" s="2"/>
      <c r="K176" s="2"/>
      <c r="O176" s="4"/>
      <c r="P176" s="2"/>
      <c r="Q176" s="3"/>
    </row>
  </sheetData>
  <mergeCells count="49">
    <mergeCell ref="A1:Q1"/>
    <mergeCell ref="B176:E176"/>
    <mergeCell ref="B153:C153"/>
    <mergeCell ref="B160:C160"/>
    <mergeCell ref="B166:C166"/>
    <mergeCell ref="B167:C167"/>
    <mergeCell ref="B168:C168"/>
    <mergeCell ref="B105:C105"/>
    <mergeCell ref="B144:C144"/>
    <mergeCell ref="B68:C68"/>
    <mergeCell ref="B59:C59"/>
    <mergeCell ref="B67:C67"/>
    <mergeCell ref="B69:C69"/>
    <mergeCell ref="B72:C72"/>
    <mergeCell ref="B140:C140"/>
    <mergeCell ref="B139:C139"/>
    <mergeCell ref="B138:C138"/>
    <mergeCell ref="B143:C143"/>
    <mergeCell ref="B81:C81"/>
    <mergeCell ref="B28:C28"/>
    <mergeCell ref="B29:C29"/>
    <mergeCell ref="B49:C49"/>
    <mergeCell ref="B83:C83"/>
    <mergeCell ref="B132:C132"/>
    <mergeCell ref="B86:C86"/>
    <mergeCell ref="B94:C94"/>
    <mergeCell ref="B109:C109"/>
    <mergeCell ref="B124:C124"/>
    <mergeCell ref="B120:C120"/>
    <mergeCell ref="B123:C123"/>
    <mergeCell ref="B119:C119"/>
    <mergeCell ref="B103:C103"/>
    <mergeCell ref="B82:C82"/>
    <mergeCell ref="B118:C118"/>
    <mergeCell ref="B104:C104"/>
    <mergeCell ref="B34:C34"/>
    <mergeCell ref="B58:C58"/>
    <mergeCell ref="B35:C35"/>
    <mergeCell ref="B44:C44"/>
    <mergeCell ref="B45:C45"/>
    <mergeCell ref="B46:C46"/>
    <mergeCell ref="B2:C2"/>
    <mergeCell ref="B3:C3"/>
    <mergeCell ref="B4:C4"/>
    <mergeCell ref="B27:C27"/>
    <mergeCell ref="B19:C19"/>
    <mergeCell ref="B14:C14"/>
    <mergeCell ref="B15:C15"/>
    <mergeCell ref="B16:C16"/>
  </mergeCells>
  <phoneticPr fontId="9" type="noConversion"/>
  <pageMargins left="0.23622047244094491" right="0.23622047244094491" top="0.79" bottom="0.46" header="0.8" footer="0.91"/>
  <pageSetup paperSize="30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15"/>
  <sheetViews>
    <sheetView tabSelected="1" workbookViewId="0">
      <selection activeCell="N218" sqref="N218"/>
    </sheetView>
  </sheetViews>
  <sheetFormatPr baseColWidth="10" defaultRowHeight="12.75"/>
  <cols>
    <col min="1" max="1" width="4.85546875" customWidth="1"/>
    <col min="2" max="2" width="7.42578125" customWidth="1"/>
    <col min="3" max="3" width="35.28515625" customWidth="1"/>
    <col min="4" max="4" width="11.7109375" customWidth="1"/>
    <col min="5" max="5" width="10.5703125" customWidth="1"/>
    <col min="6" max="6" width="10.7109375" customWidth="1"/>
    <col min="7" max="7" width="10" customWidth="1"/>
    <col min="8" max="8" width="9.42578125" customWidth="1"/>
    <col min="9" max="9" width="11.140625" customWidth="1"/>
    <col min="10" max="10" width="10.7109375" customWidth="1"/>
    <col min="11" max="11" width="11.140625" customWidth="1"/>
    <col min="12" max="12" width="10.7109375" customWidth="1"/>
    <col min="13" max="13" width="10.42578125" customWidth="1"/>
    <col min="14" max="14" width="9.7109375" customWidth="1"/>
    <col min="15" max="15" width="11" customWidth="1"/>
    <col min="16" max="16" width="12" customWidth="1"/>
    <col min="17" max="17" width="13.5703125" customWidth="1"/>
  </cols>
  <sheetData>
    <row r="1" spans="1:17" ht="72" customHeight="1">
      <c r="A1" s="168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</row>
    <row r="2" spans="1:17" ht="46.5" customHeight="1" thickBot="1">
      <c r="A2" s="97"/>
      <c r="B2" s="142" t="s">
        <v>193</v>
      </c>
      <c r="C2" s="143"/>
      <c r="D2" s="96" t="s">
        <v>0</v>
      </c>
      <c r="E2" s="96" t="s">
        <v>1</v>
      </c>
      <c r="F2" s="96" t="s">
        <v>2</v>
      </c>
      <c r="G2" s="96" t="s">
        <v>3</v>
      </c>
      <c r="H2" s="96" t="s">
        <v>4</v>
      </c>
      <c r="I2" s="96" t="s">
        <v>5</v>
      </c>
      <c r="J2" s="96" t="s">
        <v>6</v>
      </c>
      <c r="K2" s="96" t="s">
        <v>7</v>
      </c>
      <c r="L2" s="96" t="s">
        <v>8</v>
      </c>
      <c r="M2" s="96" t="s">
        <v>9</v>
      </c>
      <c r="N2" s="96" t="s">
        <v>10</v>
      </c>
      <c r="O2" s="96" t="s">
        <v>11</v>
      </c>
      <c r="P2" s="96" t="s">
        <v>12</v>
      </c>
      <c r="Q2" s="96" t="s">
        <v>13</v>
      </c>
    </row>
    <row r="3" spans="1:17" ht="13.5">
      <c r="A3" s="104" t="s">
        <v>171</v>
      </c>
      <c r="B3" s="169" t="s">
        <v>122</v>
      </c>
      <c r="C3" s="17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105"/>
    </row>
    <row r="4" spans="1:17" ht="13.5">
      <c r="A4" s="104"/>
      <c r="B4" s="106" t="s">
        <v>172</v>
      </c>
      <c r="C4" s="107" t="s">
        <v>16</v>
      </c>
      <c r="D4" s="31">
        <v>675</v>
      </c>
      <c r="E4" s="31">
        <f t="shared" ref="E4:O4" si="0">D12</f>
        <v>678</v>
      </c>
      <c r="F4" s="31">
        <f t="shared" si="0"/>
        <v>730</v>
      </c>
      <c r="G4" s="31">
        <f t="shared" si="0"/>
        <v>805</v>
      </c>
      <c r="H4" s="31">
        <f t="shared" si="0"/>
        <v>852</v>
      </c>
      <c r="I4" s="31">
        <f t="shared" si="0"/>
        <v>815</v>
      </c>
      <c r="J4" s="31">
        <f t="shared" si="0"/>
        <v>812</v>
      </c>
      <c r="K4" s="31">
        <f t="shared" si="0"/>
        <v>836</v>
      </c>
      <c r="L4" s="31">
        <f t="shared" si="0"/>
        <v>803</v>
      </c>
      <c r="M4" s="31">
        <f t="shared" si="0"/>
        <v>815</v>
      </c>
      <c r="N4" s="31">
        <f t="shared" si="0"/>
        <v>816</v>
      </c>
      <c r="O4" s="30">
        <f t="shared" si="0"/>
        <v>835</v>
      </c>
      <c r="P4" s="32"/>
      <c r="Q4" s="108">
        <f t="shared" ref="Q4:Q14" si="1">P4/12</f>
        <v>0</v>
      </c>
    </row>
    <row r="5" spans="1:17" ht="13.5">
      <c r="A5" s="104"/>
      <c r="B5" s="106" t="s">
        <v>173</v>
      </c>
      <c r="C5" s="106" t="s">
        <v>18</v>
      </c>
      <c r="D5" s="30">
        <v>39</v>
      </c>
      <c r="E5" s="30">
        <v>76</v>
      </c>
      <c r="F5" s="30">
        <v>106</v>
      </c>
      <c r="G5" s="30">
        <v>58</v>
      </c>
      <c r="H5" s="30">
        <v>54</v>
      </c>
      <c r="I5" s="30">
        <v>39</v>
      </c>
      <c r="J5" s="30">
        <v>34</v>
      </c>
      <c r="K5" s="30">
        <v>31</v>
      </c>
      <c r="L5" s="30">
        <v>28</v>
      </c>
      <c r="M5" s="30">
        <v>38</v>
      </c>
      <c r="N5" s="30">
        <v>60</v>
      </c>
      <c r="O5" s="30">
        <v>33</v>
      </c>
      <c r="P5" s="32">
        <f t="shared" ref="P5:P14" si="2">SUM(D5:O5)</f>
        <v>596</v>
      </c>
      <c r="Q5" s="108">
        <f t="shared" si="1"/>
        <v>49.666666666666664</v>
      </c>
    </row>
    <row r="6" spans="1:17" ht="13.5">
      <c r="A6" s="104"/>
      <c r="B6" s="106" t="s">
        <v>174</v>
      </c>
      <c r="C6" s="107" t="s">
        <v>20</v>
      </c>
      <c r="D6" s="31">
        <f t="shared" ref="D6:O6" si="3">D4+D5</f>
        <v>714</v>
      </c>
      <c r="E6" s="31">
        <f t="shared" si="3"/>
        <v>754</v>
      </c>
      <c r="F6" s="31">
        <f t="shared" si="3"/>
        <v>836</v>
      </c>
      <c r="G6" s="31">
        <f t="shared" si="3"/>
        <v>863</v>
      </c>
      <c r="H6" s="31">
        <f t="shared" si="3"/>
        <v>906</v>
      </c>
      <c r="I6" s="31">
        <f t="shared" si="3"/>
        <v>854</v>
      </c>
      <c r="J6" s="31">
        <f t="shared" si="3"/>
        <v>846</v>
      </c>
      <c r="K6" s="31">
        <f t="shared" si="3"/>
        <v>867</v>
      </c>
      <c r="L6" s="31">
        <f t="shared" si="3"/>
        <v>831</v>
      </c>
      <c r="M6" s="31">
        <f t="shared" si="3"/>
        <v>853</v>
      </c>
      <c r="N6" s="31">
        <f t="shared" si="3"/>
        <v>876</v>
      </c>
      <c r="O6" s="30">
        <f t="shared" si="3"/>
        <v>868</v>
      </c>
      <c r="P6" s="32">
        <f t="shared" si="2"/>
        <v>10068</v>
      </c>
      <c r="Q6" s="108">
        <f t="shared" si="1"/>
        <v>839</v>
      </c>
    </row>
    <row r="7" spans="1:17" ht="13.5">
      <c r="A7" s="104"/>
      <c r="B7" s="106" t="s">
        <v>175</v>
      </c>
      <c r="C7" s="106" t="s">
        <v>22</v>
      </c>
      <c r="D7" s="30">
        <v>36</v>
      </c>
      <c r="E7" s="30">
        <v>24</v>
      </c>
      <c r="F7" s="30">
        <v>31</v>
      </c>
      <c r="G7" s="30">
        <v>11</v>
      </c>
      <c r="H7" s="30">
        <v>91</v>
      </c>
      <c r="I7" s="30">
        <v>42</v>
      </c>
      <c r="J7" s="30">
        <v>10</v>
      </c>
      <c r="K7" s="30">
        <v>64</v>
      </c>
      <c r="L7" s="30">
        <v>16</v>
      </c>
      <c r="M7" s="30">
        <v>37</v>
      </c>
      <c r="N7" s="30">
        <v>41</v>
      </c>
      <c r="O7" s="30">
        <v>10</v>
      </c>
      <c r="P7" s="32">
        <f t="shared" si="2"/>
        <v>413</v>
      </c>
      <c r="Q7" s="108">
        <f t="shared" si="1"/>
        <v>34.416666666666664</v>
      </c>
    </row>
    <row r="8" spans="1:17" ht="13.5">
      <c r="A8" s="104"/>
      <c r="B8" s="106"/>
      <c r="C8" s="109" t="s">
        <v>104</v>
      </c>
      <c r="D8" s="109">
        <v>18</v>
      </c>
      <c r="E8" s="109">
        <v>9</v>
      </c>
      <c r="F8" s="109">
        <v>21</v>
      </c>
      <c r="G8" s="109">
        <v>8</v>
      </c>
      <c r="H8" s="109">
        <v>43</v>
      </c>
      <c r="I8" s="110">
        <v>27</v>
      </c>
      <c r="J8" s="109">
        <v>2</v>
      </c>
      <c r="K8" s="109">
        <v>42</v>
      </c>
      <c r="L8" s="109">
        <v>7</v>
      </c>
      <c r="M8" s="109">
        <v>20</v>
      </c>
      <c r="N8" s="109">
        <v>24</v>
      </c>
      <c r="O8" s="30">
        <v>3</v>
      </c>
      <c r="P8" s="32">
        <f t="shared" si="2"/>
        <v>224</v>
      </c>
      <c r="Q8" s="108">
        <f t="shared" si="1"/>
        <v>18.666666666666668</v>
      </c>
    </row>
    <row r="9" spans="1:17" ht="13.5">
      <c r="A9" s="104"/>
      <c r="B9" s="106"/>
      <c r="C9" s="109" t="s">
        <v>23</v>
      </c>
      <c r="D9" s="109">
        <v>8</v>
      </c>
      <c r="E9" s="109">
        <v>3</v>
      </c>
      <c r="F9" s="109">
        <v>3</v>
      </c>
      <c r="G9" s="109">
        <v>0</v>
      </c>
      <c r="H9" s="109">
        <v>11</v>
      </c>
      <c r="I9" s="110">
        <v>5</v>
      </c>
      <c r="J9" s="109">
        <v>3</v>
      </c>
      <c r="K9" s="109">
        <v>7</v>
      </c>
      <c r="L9" s="109">
        <v>1</v>
      </c>
      <c r="M9" s="109">
        <v>8</v>
      </c>
      <c r="N9" s="109">
        <v>4</v>
      </c>
      <c r="O9" s="30">
        <v>4</v>
      </c>
      <c r="P9" s="32">
        <f t="shared" si="2"/>
        <v>57</v>
      </c>
      <c r="Q9" s="108">
        <f t="shared" si="1"/>
        <v>4.75</v>
      </c>
    </row>
    <row r="10" spans="1:17" ht="13.5">
      <c r="A10" s="104"/>
      <c r="B10" s="106"/>
      <c r="C10" s="109" t="s">
        <v>155</v>
      </c>
      <c r="D10" s="109">
        <v>4</v>
      </c>
      <c r="E10" s="109">
        <v>3</v>
      </c>
      <c r="F10" s="109">
        <v>2</v>
      </c>
      <c r="G10" s="109">
        <v>0</v>
      </c>
      <c r="H10" s="109">
        <v>15</v>
      </c>
      <c r="I10" s="110">
        <v>5</v>
      </c>
      <c r="J10" s="109">
        <v>2</v>
      </c>
      <c r="K10" s="109">
        <v>9</v>
      </c>
      <c r="L10" s="109">
        <v>3</v>
      </c>
      <c r="M10" s="109">
        <v>5</v>
      </c>
      <c r="N10" s="109">
        <v>7</v>
      </c>
      <c r="O10" s="30">
        <v>2</v>
      </c>
      <c r="P10" s="32">
        <f t="shared" si="2"/>
        <v>57</v>
      </c>
      <c r="Q10" s="108">
        <f t="shared" si="1"/>
        <v>4.75</v>
      </c>
    </row>
    <row r="11" spans="1:17" ht="13.5">
      <c r="A11" s="104"/>
      <c r="B11" s="106"/>
      <c r="C11" s="111" t="s">
        <v>156</v>
      </c>
      <c r="D11" s="109">
        <v>6</v>
      </c>
      <c r="E11" s="109">
        <v>9</v>
      </c>
      <c r="F11" s="109">
        <v>5</v>
      </c>
      <c r="G11" s="109">
        <v>350</v>
      </c>
      <c r="H11" s="109">
        <v>22</v>
      </c>
      <c r="I11" s="109">
        <v>5</v>
      </c>
      <c r="J11" s="109">
        <v>3</v>
      </c>
      <c r="K11" s="109">
        <v>6</v>
      </c>
      <c r="L11" s="109">
        <v>5</v>
      </c>
      <c r="M11" s="109">
        <v>4</v>
      </c>
      <c r="N11" s="109">
        <v>6</v>
      </c>
      <c r="O11" s="30">
        <v>2</v>
      </c>
      <c r="P11" s="32">
        <f t="shared" si="2"/>
        <v>423</v>
      </c>
      <c r="Q11" s="108">
        <f t="shared" si="1"/>
        <v>35.25</v>
      </c>
    </row>
    <row r="12" spans="1:17" ht="13.5">
      <c r="A12" s="104"/>
      <c r="B12" s="106" t="s">
        <v>176</v>
      </c>
      <c r="C12" s="107" t="s">
        <v>105</v>
      </c>
      <c r="D12" s="31">
        <f t="shared" ref="D12:O12" si="4">D6-D7</f>
        <v>678</v>
      </c>
      <c r="E12" s="31">
        <f t="shared" si="4"/>
        <v>730</v>
      </c>
      <c r="F12" s="31">
        <f t="shared" si="4"/>
        <v>805</v>
      </c>
      <c r="G12" s="31">
        <f t="shared" si="4"/>
        <v>852</v>
      </c>
      <c r="H12" s="31">
        <f t="shared" si="4"/>
        <v>815</v>
      </c>
      <c r="I12" s="31">
        <f t="shared" si="4"/>
        <v>812</v>
      </c>
      <c r="J12" s="31">
        <f t="shared" si="4"/>
        <v>836</v>
      </c>
      <c r="K12" s="31">
        <f t="shared" si="4"/>
        <v>803</v>
      </c>
      <c r="L12" s="31">
        <f t="shared" si="4"/>
        <v>815</v>
      </c>
      <c r="M12" s="31">
        <f t="shared" si="4"/>
        <v>816</v>
      </c>
      <c r="N12" s="31">
        <f t="shared" si="4"/>
        <v>835</v>
      </c>
      <c r="O12" s="30">
        <f t="shared" si="4"/>
        <v>858</v>
      </c>
      <c r="P12" s="32">
        <f t="shared" si="2"/>
        <v>9655</v>
      </c>
      <c r="Q12" s="108">
        <f t="shared" si="1"/>
        <v>804.58333333333337</v>
      </c>
    </row>
    <row r="13" spans="1:17" ht="13.5">
      <c r="A13" s="104"/>
      <c r="B13" s="173" t="s">
        <v>177</v>
      </c>
      <c r="C13" s="174"/>
      <c r="D13" s="30">
        <v>25</v>
      </c>
      <c r="E13" s="30">
        <v>25</v>
      </c>
      <c r="F13" s="30">
        <v>25</v>
      </c>
      <c r="G13" s="30">
        <v>25</v>
      </c>
      <c r="H13" s="30">
        <v>22</v>
      </c>
      <c r="I13" s="30">
        <v>15</v>
      </c>
      <c r="J13" s="30">
        <v>25</v>
      </c>
      <c r="K13" s="30">
        <v>90</v>
      </c>
      <c r="L13" s="30">
        <v>20</v>
      </c>
      <c r="M13" s="30">
        <v>30</v>
      </c>
      <c r="N13" s="30">
        <v>35</v>
      </c>
      <c r="O13" s="30">
        <v>15</v>
      </c>
      <c r="P13" s="32">
        <f t="shared" si="2"/>
        <v>352</v>
      </c>
      <c r="Q13" s="108">
        <f t="shared" si="1"/>
        <v>29.333333333333332</v>
      </c>
    </row>
    <row r="14" spans="1:17" ht="13.5">
      <c r="A14" s="104"/>
      <c r="B14" s="173" t="s">
        <v>178</v>
      </c>
      <c r="C14" s="174"/>
      <c r="D14" s="30">
        <v>25</v>
      </c>
      <c r="E14" s="30">
        <v>25</v>
      </c>
      <c r="F14" s="30">
        <v>25</v>
      </c>
      <c r="G14" s="30">
        <v>25</v>
      </c>
      <c r="H14" s="30">
        <v>25</v>
      </c>
      <c r="I14" s="30">
        <v>15</v>
      </c>
      <c r="J14" s="30">
        <v>8</v>
      </c>
      <c r="K14" s="30">
        <v>73</v>
      </c>
      <c r="L14" s="30">
        <v>25</v>
      </c>
      <c r="M14" s="30">
        <v>30</v>
      </c>
      <c r="N14" s="30">
        <v>15</v>
      </c>
      <c r="O14" s="30">
        <v>10</v>
      </c>
      <c r="P14" s="32">
        <f t="shared" si="2"/>
        <v>301</v>
      </c>
      <c r="Q14" s="108">
        <f t="shared" si="1"/>
        <v>25.083333333333332</v>
      </c>
    </row>
    <row r="15" spans="1:17" ht="13.5">
      <c r="A15" s="104"/>
      <c r="B15" s="166" t="s">
        <v>179</v>
      </c>
      <c r="C15" s="167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2"/>
      <c r="Q15" s="105"/>
    </row>
    <row r="16" spans="1:17" ht="13.5">
      <c r="A16" s="104"/>
      <c r="B16" s="106" t="s">
        <v>180</v>
      </c>
      <c r="C16" s="112" t="s">
        <v>33</v>
      </c>
      <c r="D16" s="30">
        <v>799</v>
      </c>
      <c r="E16" s="30">
        <v>676</v>
      </c>
      <c r="F16" s="30">
        <v>1088</v>
      </c>
      <c r="G16" s="30">
        <v>972</v>
      </c>
      <c r="H16" s="30">
        <v>1001</v>
      </c>
      <c r="I16" s="30">
        <v>863</v>
      </c>
      <c r="J16" s="30">
        <v>752</v>
      </c>
      <c r="K16" s="30">
        <v>691</v>
      </c>
      <c r="L16" s="30">
        <v>601</v>
      </c>
      <c r="M16" s="30">
        <v>660</v>
      </c>
      <c r="N16" s="30">
        <v>765</v>
      </c>
      <c r="O16" s="30">
        <v>503</v>
      </c>
      <c r="P16" s="32">
        <f>SUM(D16:O16)</f>
        <v>9371</v>
      </c>
      <c r="Q16" s="108">
        <f>P16/12</f>
        <v>780.91666666666663</v>
      </c>
    </row>
    <row r="17" spans="1:18" ht="14.25" thickBot="1">
      <c r="A17" s="113"/>
      <c r="B17" s="114" t="s">
        <v>181</v>
      </c>
      <c r="C17" s="115" t="s">
        <v>35</v>
      </c>
      <c r="D17" s="33">
        <v>692</v>
      </c>
      <c r="E17" s="33">
        <v>529</v>
      </c>
      <c r="F17" s="33">
        <v>767</v>
      </c>
      <c r="G17" s="33">
        <v>694</v>
      </c>
      <c r="H17" s="33">
        <v>822</v>
      </c>
      <c r="I17" s="33">
        <v>787</v>
      </c>
      <c r="J17" s="33">
        <v>681</v>
      </c>
      <c r="K17" s="33">
        <v>495</v>
      </c>
      <c r="L17" s="33">
        <v>483</v>
      </c>
      <c r="M17" s="33">
        <v>504</v>
      </c>
      <c r="N17" s="33">
        <v>544</v>
      </c>
      <c r="O17" s="30">
        <v>562</v>
      </c>
      <c r="P17" s="34">
        <f>SUM(D17:O17)</f>
        <v>7560</v>
      </c>
      <c r="Q17" s="116">
        <f>P17/12</f>
        <v>630</v>
      </c>
    </row>
    <row r="18" spans="1:18" ht="16.5" customHeight="1">
      <c r="A18" s="104">
        <v>2.2000000000000002</v>
      </c>
      <c r="B18" s="169" t="s">
        <v>123</v>
      </c>
      <c r="C18" s="17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105"/>
    </row>
    <row r="19" spans="1:18" ht="14.25" customHeight="1">
      <c r="A19" s="104"/>
      <c r="B19" s="106" t="s">
        <v>25</v>
      </c>
      <c r="C19" s="107" t="s">
        <v>16</v>
      </c>
      <c r="D19" s="31">
        <v>68</v>
      </c>
      <c r="E19" s="31">
        <f t="shared" ref="E19:O19" si="5">D25</f>
        <v>65</v>
      </c>
      <c r="F19" s="31">
        <f t="shared" si="5"/>
        <v>53</v>
      </c>
      <c r="G19" s="31">
        <f t="shared" si="5"/>
        <v>53</v>
      </c>
      <c r="H19" s="31">
        <f t="shared" si="5"/>
        <v>53</v>
      </c>
      <c r="I19" s="31">
        <f t="shared" si="5"/>
        <v>53</v>
      </c>
      <c r="J19" s="31">
        <f t="shared" si="5"/>
        <v>49</v>
      </c>
      <c r="K19" s="31">
        <f t="shared" si="5"/>
        <v>45</v>
      </c>
      <c r="L19" s="31">
        <f t="shared" si="5"/>
        <v>45</v>
      </c>
      <c r="M19" s="31">
        <f t="shared" si="5"/>
        <v>46</v>
      </c>
      <c r="N19" s="31">
        <f t="shared" si="5"/>
        <v>46</v>
      </c>
      <c r="O19" s="30">
        <f t="shared" si="5"/>
        <v>49</v>
      </c>
      <c r="P19" s="32">
        <f t="shared" ref="P19:P27" si="6">SUM(D19:O19)</f>
        <v>625</v>
      </c>
      <c r="Q19" s="108">
        <f t="shared" ref="Q19:Q27" si="7">P19/12</f>
        <v>52.083333333333336</v>
      </c>
    </row>
    <row r="20" spans="1:18" ht="14.25" customHeight="1">
      <c r="A20" s="104"/>
      <c r="B20" s="106" t="s">
        <v>26</v>
      </c>
      <c r="C20" s="106" t="s">
        <v>18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1</v>
      </c>
      <c r="M20" s="30">
        <v>0</v>
      </c>
      <c r="N20" s="30">
        <v>3</v>
      </c>
      <c r="O20" s="30">
        <v>0</v>
      </c>
      <c r="P20" s="32">
        <f t="shared" si="6"/>
        <v>4</v>
      </c>
      <c r="Q20" s="108">
        <f t="shared" si="7"/>
        <v>0.33333333333333331</v>
      </c>
    </row>
    <row r="21" spans="1:18" ht="14.25" customHeight="1">
      <c r="A21" s="104"/>
      <c r="B21" s="106" t="s">
        <v>27</v>
      </c>
      <c r="C21" s="107" t="s">
        <v>20</v>
      </c>
      <c r="D21" s="31">
        <f t="shared" ref="D21:O21" si="8">D19+D20</f>
        <v>68</v>
      </c>
      <c r="E21" s="31">
        <f t="shared" si="8"/>
        <v>65</v>
      </c>
      <c r="F21" s="31">
        <f t="shared" si="8"/>
        <v>53</v>
      </c>
      <c r="G21" s="31">
        <f t="shared" si="8"/>
        <v>53</v>
      </c>
      <c r="H21" s="31">
        <f t="shared" si="8"/>
        <v>53</v>
      </c>
      <c r="I21" s="31">
        <f t="shared" si="8"/>
        <v>53</v>
      </c>
      <c r="J21" s="31">
        <f t="shared" si="8"/>
        <v>49</v>
      </c>
      <c r="K21" s="31">
        <f t="shared" si="8"/>
        <v>45</v>
      </c>
      <c r="L21" s="31">
        <f t="shared" si="8"/>
        <v>46</v>
      </c>
      <c r="M21" s="31">
        <f t="shared" si="8"/>
        <v>46</v>
      </c>
      <c r="N21" s="31">
        <f t="shared" si="8"/>
        <v>49</v>
      </c>
      <c r="O21" s="30">
        <f t="shared" si="8"/>
        <v>49</v>
      </c>
      <c r="P21" s="32">
        <f t="shared" si="6"/>
        <v>629</v>
      </c>
      <c r="Q21" s="108">
        <f t="shared" si="7"/>
        <v>52.416666666666664</v>
      </c>
    </row>
    <row r="22" spans="1:18" ht="14.25" customHeight="1">
      <c r="A22" s="104"/>
      <c r="B22" s="106" t="s">
        <v>28</v>
      </c>
      <c r="C22" s="106" t="s">
        <v>22</v>
      </c>
      <c r="D22" s="30">
        <v>3</v>
      </c>
      <c r="E22" s="30">
        <v>12</v>
      </c>
      <c r="F22" s="30">
        <v>0</v>
      </c>
      <c r="G22" s="30">
        <v>0</v>
      </c>
      <c r="H22" s="30">
        <v>0</v>
      </c>
      <c r="I22" s="30">
        <v>4</v>
      </c>
      <c r="J22" s="30">
        <v>4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2">
        <f t="shared" si="6"/>
        <v>23</v>
      </c>
      <c r="Q22" s="108">
        <f t="shared" si="7"/>
        <v>1.9166666666666667</v>
      </c>
    </row>
    <row r="23" spans="1:18" ht="14.25" customHeight="1">
      <c r="A23" s="104"/>
      <c r="B23" s="106"/>
      <c r="C23" s="109" t="s">
        <v>29</v>
      </c>
      <c r="D23" s="109">
        <v>3</v>
      </c>
      <c r="E23" s="109">
        <v>12</v>
      </c>
      <c r="F23" s="109">
        <v>0</v>
      </c>
      <c r="G23" s="109">
        <v>0</v>
      </c>
      <c r="H23" s="109">
        <v>0</v>
      </c>
      <c r="I23" s="109">
        <v>4</v>
      </c>
      <c r="J23" s="109">
        <v>4</v>
      </c>
      <c r="K23" s="109">
        <v>0</v>
      </c>
      <c r="L23" s="109">
        <v>0</v>
      </c>
      <c r="M23" s="109">
        <v>0</v>
      </c>
      <c r="N23" s="109">
        <v>0</v>
      </c>
      <c r="O23" s="30">
        <v>0</v>
      </c>
      <c r="P23" s="32">
        <f t="shared" si="6"/>
        <v>23</v>
      </c>
      <c r="Q23" s="108">
        <f t="shared" si="7"/>
        <v>1.9166666666666667</v>
      </c>
    </row>
    <row r="24" spans="1:18" ht="14.25" customHeight="1">
      <c r="A24" s="104"/>
      <c r="B24" s="106"/>
      <c r="C24" s="109" t="s">
        <v>30</v>
      </c>
      <c r="D24" s="109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30">
        <v>0</v>
      </c>
      <c r="P24" s="32">
        <f t="shared" si="6"/>
        <v>0</v>
      </c>
      <c r="Q24" s="108">
        <f t="shared" si="7"/>
        <v>0</v>
      </c>
    </row>
    <row r="25" spans="1:18" ht="14.25" customHeight="1">
      <c r="A25" s="104"/>
      <c r="B25" s="106" t="s">
        <v>31</v>
      </c>
      <c r="C25" s="107" t="s">
        <v>105</v>
      </c>
      <c r="D25" s="31">
        <f t="shared" ref="D25:O25" si="9">D21-D22</f>
        <v>65</v>
      </c>
      <c r="E25" s="31">
        <f t="shared" si="9"/>
        <v>53</v>
      </c>
      <c r="F25" s="31">
        <f t="shared" si="9"/>
        <v>53</v>
      </c>
      <c r="G25" s="31">
        <f t="shared" si="9"/>
        <v>53</v>
      </c>
      <c r="H25" s="31">
        <f t="shared" si="9"/>
        <v>53</v>
      </c>
      <c r="I25" s="31">
        <f t="shared" si="9"/>
        <v>49</v>
      </c>
      <c r="J25" s="31">
        <f t="shared" si="9"/>
        <v>45</v>
      </c>
      <c r="K25" s="31">
        <f t="shared" si="9"/>
        <v>45</v>
      </c>
      <c r="L25" s="31">
        <f t="shared" si="9"/>
        <v>46</v>
      </c>
      <c r="M25" s="31">
        <f t="shared" si="9"/>
        <v>46</v>
      </c>
      <c r="N25" s="31">
        <f t="shared" si="9"/>
        <v>49</v>
      </c>
      <c r="O25" s="30">
        <f t="shared" si="9"/>
        <v>49</v>
      </c>
      <c r="P25" s="32">
        <f t="shared" si="6"/>
        <v>606</v>
      </c>
      <c r="Q25" s="108">
        <f t="shared" si="7"/>
        <v>50.5</v>
      </c>
    </row>
    <row r="26" spans="1:18" ht="14.25" customHeight="1">
      <c r="A26" s="104"/>
      <c r="B26" s="173" t="s">
        <v>107</v>
      </c>
      <c r="C26" s="174"/>
      <c r="D26" s="30">
        <v>5</v>
      </c>
      <c r="E26" s="30">
        <v>6</v>
      </c>
      <c r="F26" s="30">
        <v>0</v>
      </c>
      <c r="G26" s="30">
        <v>6</v>
      </c>
      <c r="H26" s="30">
        <v>5</v>
      </c>
      <c r="I26" s="30">
        <v>5</v>
      </c>
      <c r="J26" s="30">
        <v>0</v>
      </c>
      <c r="K26" s="30">
        <v>27</v>
      </c>
      <c r="L26" s="30">
        <v>3</v>
      </c>
      <c r="M26" s="30">
        <v>4</v>
      </c>
      <c r="N26" s="30">
        <v>5</v>
      </c>
      <c r="O26" s="30">
        <v>2</v>
      </c>
      <c r="P26" s="32">
        <f t="shared" si="6"/>
        <v>68</v>
      </c>
      <c r="Q26" s="108">
        <f t="shared" si="7"/>
        <v>5.666666666666667</v>
      </c>
    </row>
    <row r="27" spans="1:18" ht="14.25" customHeight="1">
      <c r="A27" s="104"/>
      <c r="B27" s="173" t="s">
        <v>108</v>
      </c>
      <c r="C27" s="174"/>
      <c r="D27" s="30">
        <v>9</v>
      </c>
      <c r="E27" s="30">
        <v>13</v>
      </c>
      <c r="F27" s="30">
        <v>5</v>
      </c>
      <c r="G27" s="30">
        <v>9</v>
      </c>
      <c r="H27" s="30">
        <v>9</v>
      </c>
      <c r="I27" s="30">
        <v>7</v>
      </c>
      <c r="J27" s="30">
        <v>5</v>
      </c>
      <c r="K27" s="30">
        <v>10</v>
      </c>
      <c r="L27" s="30">
        <v>8</v>
      </c>
      <c r="M27" s="30">
        <v>5</v>
      </c>
      <c r="N27" s="30">
        <v>15</v>
      </c>
      <c r="O27" s="30">
        <v>15</v>
      </c>
      <c r="P27" s="32">
        <f t="shared" si="6"/>
        <v>110</v>
      </c>
      <c r="Q27" s="108">
        <f t="shared" si="7"/>
        <v>9.1666666666666661</v>
      </c>
    </row>
    <row r="28" spans="1:18" ht="14.25" customHeight="1">
      <c r="A28" s="104"/>
      <c r="B28" s="166" t="s">
        <v>109</v>
      </c>
      <c r="C28" s="167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2"/>
      <c r="Q28" s="105"/>
    </row>
    <row r="29" spans="1:18" ht="14.25" customHeight="1">
      <c r="A29" s="104"/>
      <c r="B29" s="106" t="s">
        <v>32</v>
      </c>
      <c r="C29" s="112" t="s">
        <v>33</v>
      </c>
      <c r="D29" s="30">
        <v>25</v>
      </c>
      <c r="E29" s="30">
        <v>15</v>
      </c>
      <c r="F29" s="30">
        <v>8</v>
      </c>
      <c r="G29" s="30">
        <v>13</v>
      </c>
      <c r="H29" s="30">
        <v>14</v>
      </c>
      <c r="I29" s="30">
        <v>75</v>
      </c>
      <c r="J29" s="30">
        <v>17</v>
      </c>
      <c r="K29" s="30">
        <v>18</v>
      </c>
      <c r="L29" s="30">
        <v>25</v>
      </c>
      <c r="M29" s="30">
        <v>14</v>
      </c>
      <c r="N29" s="30">
        <v>16</v>
      </c>
      <c r="O29" s="30">
        <v>8</v>
      </c>
      <c r="P29" s="32">
        <f>SUM(D29:O29)</f>
        <v>248</v>
      </c>
      <c r="Q29" s="108">
        <f>P29/12</f>
        <v>20.666666666666668</v>
      </c>
    </row>
    <row r="30" spans="1:18" ht="14.25" customHeight="1">
      <c r="A30" s="106"/>
      <c r="B30" s="106" t="s">
        <v>34</v>
      </c>
      <c r="C30" s="112" t="s">
        <v>35</v>
      </c>
      <c r="D30" s="30">
        <v>25</v>
      </c>
      <c r="E30" s="30">
        <v>34</v>
      </c>
      <c r="F30" s="30">
        <v>8</v>
      </c>
      <c r="G30" s="30">
        <v>6</v>
      </c>
      <c r="H30" s="30">
        <v>19</v>
      </c>
      <c r="I30" s="30">
        <v>57</v>
      </c>
      <c r="J30" s="30">
        <v>20</v>
      </c>
      <c r="K30" s="30">
        <v>27</v>
      </c>
      <c r="L30" s="30">
        <v>26</v>
      </c>
      <c r="M30" s="30">
        <v>16</v>
      </c>
      <c r="N30" s="30">
        <v>15</v>
      </c>
      <c r="O30" s="30">
        <v>3</v>
      </c>
      <c r="P30" s="32">
        <f>SUM(D30:O30)</f>
        <v>256</v>
      </c>
      <c r="Q30" s="108">
        <f>P30/12</f>
        <v>21.333333333333332</v>
      </c>
    </row>
    <row r="31" spans="1:18" ht="14.25" customHeight="1">
      <c r="A31" s="8"/>
      <c r="B31" s="8"/>
      <c r="C31" s="15"/>
      <c r="D31" s="16"/>
      <c r="E31" s="10"/>
      <c r="F31" s="16"/>
      <c r="G31" s="16"/>
      <c r="H31" s="16"/>
      <c r="I31" s="16"/>
      <c r="J31" s="16"/>
      <c r="K31" s="16"/>
      <c r="L31" s="16"/>
      <c r="M31" s="16"/>
      <c r="N31" s="10"/>
      <c r="O31" s="16"/>
      <c r="P31" s="27"/>
      <c r="Q31" s="12"/>
      <c r="R31" s="6"/>
    </row>
    <row r="32" spans="1:18" ht="14.25" customHeight="1" thickBot="1">
      <c r="A32" s="8"/>
      <c r="B32" s="8"/>
      <c r="C32" s="15"/>
      <c r="D32" s="16"/>
      <c r="E32" s="10"/>
      <c r="F32" s="16"/>
      <c r="G32" s="16"/>
      <c r="H32" s="16"/>
      <c r="I32" s="16"/>
      <c r="J32" s="16"/>
      <c r="K32" s="16"/>
      <c r="L32" s="16"/>
      <c r="M32" s="16"/>
      <c r="N32" s="10"/>
      <c r="O32" s="16"/>
      <c r="P32" s="27"/>
      <c r="Q32" s="12"/>
      <c r="R32" s="6"/>
    </row>
    <row r="33" spans="1:17" ht="33.75" customHeight="1" thickBot="1">
      <c r="A33" s="58"/>
      <c r="B33" s="181"/>
      <c r="C33" s="182"/>
      <c r="D33" s="29" t="s">
        <v>0</v>
      </c>
      <c r="E33" s="29" t="s">
        <v>1</v>
      </c>
      <c r="F33" s="29" t="s">
        <v>2</v>
      </c>
      <c r="G33" s="29" t="s">
        <v>3</v>
      </c>
      <c r="H33" s="29" t="s">
        <v>4</v>
      </c>
      <c r="I33" s="29" t="s">
        <v>5</v>
      </c>
      <c r="J33" s="29" t="s">
        <v>6</v>
      </c>
      <c r="K33" s="29" t="s">
        <v>7</v>
      </c>
      <c r="L33" s="29" t="s">
        <v>8</v>
      </c>
      <c r="M33" s="29" t="s">
        <v>9</v>
      </c>
      <c r="N33" s="29" t="s">
        <v>10</v>
      </c>
      <c r="O33" s="29" t="s">
        <v>11</v>
      </c>
      <c r="P33" s="29" t="s">
        <v>12</v>
      </c>
      <c r="Q33" s="59" t="s">
        <v>13</v>
      </c>
    </row>
    <row r="34" spans="1:17" ht="13.5">
      <c r="A34" s="117">
        <v>2.2999999999999998</v>
      </c>
      <c r="B34" s="169" t="s">
        <v>138</v>
      </c>
      <c r="C34" s="17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105"/>
    </row>
    <row r="35" spans="1:17" ht="13.5">
      <c r="A35" s="104"/>
      <c r="B35" s="169" t="s">
        <v>182</v>
      </c>
      <c r="C35" s="17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105"/>
    </row>
    <row r="36" spans="1:17" ht="13.5">
      <c r="A36" s="104"/>
      <c r="B36" s="106" t="s">
        <v>60</v>
      </c>
      <c r="C36" s="107" t="s">
        <v>16</v>
      </c>
      <c r="D36" s="31">
        <v>2095</v>
      </c>
      <c r="E36" s="31">
        <f t="shared" ref="E36:O36" si="10">D43</f>
        <v>2098</v>
      </c>
      <c r="F36" s="31">
        <f t="shared" si="10"/>
        <v>2159</v>
      </c>
      <c r="G36" s="31">
        <f t="shared" si="10"/>
        <v>2266</v>
      </c>
      <c r="H36" s="31">
        <f t="shared" si="10"/>
        <v>2351</v>
      </c>
      <c r="I36" s="31">
        <f t="shared" si="10"/>
        <v>2405</v>
      </c>
      <c r="J36" s="31">
        <f t="shared" si="10"/>
        <v>2496</v>
      </c>
      <c r="K36" s="31">
        <f t="shared" si="10"/>
        <v>2260</v>
      </c>
      <c r="L36" s="31">
        <f t="shared" si="10"/>
        <v>2396</v>
      </c>
      <c r="M36" s="31">
        <f t="shared" si="10"/>
        <v>2480</v>
      </c>
      <c r="N36" s="31">
        <f t="shared" si="10"/>
        <v>2568</v>
      </c>
      <c r="O36" s="31">
        <f t="shared" si="10"/>
        <v>2571</v>
      </c>
      <c r="P36" s="32">
        <f t="shared" ref="P36:P45" si="11">SUM(D36:O36)</f>
        <v>28145</v>
      </c>
      <c r="Q36" s="108">
        <f t="shared" ref="Q36:Q45" si="12">P36/12</f>
        <v>2345.4166666666665</v>
      </c>
    </row>
    <row r="37" spans="1:17" ht="13.5">
      <c r="A37" s="104"/>
      <c r="B37" s="106" t="s">
        <v>61</v>
      </c>
      <c r="C37" s="106" t="s">
        <v>18</v>
      </c>
      <c r="D37" s="30">
        <v>87</v>
      </c>
      <c r="E37" s="30">
        <v>71</v>
      </c>
      <c r="F37" s="30">
        <v>112</v>
      </c>
      <c r="G37" s="30">
        <v>92</v>
      </c>
      <c r="H37" s="30">
        <v>57</v>
      </c>
      <c r="I37" s="30">
        <v>97</v>
      </c>
      <c r="J37" s="30">
        <v>63</v>
      </c>
      <c r="K37" s="30">
        <v>141</v>
      </c>
      <c r="L37" s="30">
        <v>91</v>
      </c>
      <c r="M37" s="30">
        <v>89</v>
      </c>
      <c r="N37" s="30">
        <v>100</v>
      </c>
      <c r="O37" s="30">
        <v>64</v>
      </c>
      <c r="P37" s="32">
        <f t="shared" si="11"/>
        <v>1064</v>
      </c>
      <c r="Q37" s="108">
        <f t="shared" si="12"/>
        <v>88.666666666666671</v>
      </c>
    </row>
    <row r="38" spans="1:17" ht="13.5">
      <c r="A38" s="104"/>
      <c r="B38" s="106" t="s">
        <v>62</v>
      </c>
      <c r="C38" s="107" t="s">
        <v>20</v>
      </c>
      <c r="D38" s="31">
        <f t="shared" ref="D38:O38" si="13">D36+D37</f>
        <v>2182</v>
      </c>
      <c r="E38" s="31">
        <f t="shared" si="13"/>
        <v>2169</v>
      </c>
      <c r="F38" s="31">
        <f t="shared" si="13"/>
        <v>2271</v>
      </c>
      <c r="G38" s="31">
        <f t="shared" si="13"/>
        <v>2358</v>
      </c>
      <c r="H38" s="31">
        <f t="shared" si="13"/>
        <v>2408</v>
      </c>
      <c r="I38" s="31">
        <f t="shared" si="13"/>
        <v>2502</v>
      </c>
      <c r="J38" s="31">
        <f t="shared" si="13"/>
        <v>2559</v>
      </c>
      <c r="K38" s="31">
        <f t="shared" si="13"/>
        <v>2401</v>
      </c>
      <c r="L38" s="31">
        <f t="shared" si="13"/>
        <v>2487</v>
      </c>
      <c r="M38" s="31">
        <f t="shared" si="13"/>
        <v>2569</v>
      </c>
      <c r="N38" s="31">
        <f t="shared" si="13"/>
        <v>2668</v>
      </c>
      <c r="O38" s="31">
        <f t="shared" si="13"/>
        <v>2635</v>
      </c>
      <c r="P38" s="32">
        <f t="shared" si="11"/>
        <v>29209</v>
      </c>
      <c r="Q38" s="108">
        <f t="shared" si="12"/>
        <v>2434.0833333333335</v>
      </c>
    </row>
    <row r="39" spans="1:17" ht="13.5">
      <c r="A39" s="104"/>
      <c r="B39" s="106" t="s">
        <v>63</v>
      </c>
      <c r="C39" s="106" t="s">
        <v>22</v>
      </c>
      <c r="D39" s="30">
        <v>84</v>
      </c>
      <c r="E39" s="30">
        <v>10</v>
      </c>
      <c r="F39" s="30">
        <v>5</v>
      </c>
      <c r="G39" s="30">
        <v>7</v>
      </c>
      <c r="H39" s="30">
        <v>3</v>
      </c>
      <c r="I39" s="30">
        <v>6</v>
      </c>
      <c r="J39" s="30">
        <v>299</v>
      </c>
      <c r="K39" s="30">
        <v>5</v>
      </c>
      <c r="L39" s="30">
        <v>7</v>
      </c>
      <c r="M39" s="30">
        <v>1</v>
      </c>
      <c r="N39" s="30">
        <v>97</v>
      </c>
      <c r="O39" s="30">
        <v>3</v>
      </c>
      <c r="P39" s="32">
        <f t="shared" si="11"/>
        <v>527</v>
      </c>
      <c r="Q39" s="108">
        <f t="shared" si="12"/>
        <v>43.916666666666664</v>
      </c>
    </row>
    <row r="40" spans="1:17" ht="13.5">
      <c r="A40" s="104"/>
      <c r="B40" s="106"/>
      <c r="C40" s="109" t="s">
        <v>29</v>
      </c>
      <c r="D40" s="109">
        <v>3</v>
      </c>
      <c r="E40" s="109">
        <v>8</v>
      </c>
      <c r="F40" s="109">
        <v>2</v>
      </c>
      <c r="G40" s="109">
        <v>4</v>
      </c>
      <c r="H40" s="109">
        <v>1</v>
      </c>
      <c r="I40" s="109">
        <v>3</v>
      </c>
      <c r="J40" s="109">
        <v>150</v>
      </c>
      <c r="K40" s="109">
        <v>1</v>
      </c>
      <c r="L40" s="109">
        <v>1</v>
      </c>
      <c r="M40" s="109">
        <v>0</v>
      </c>
      <c r="N40" s="109">
        <v>34</v>
      </c>
      <c r="O40" s="109">
        <v>3</v>
      </c>
      <c r="P40" s="32">
        <f t="shared" si="11"/>
        <v>210</v>
      </c>
      <c r="Q40" s="108">
        <f t="shared" si="12"/>
        <v>17.5</v>
      </c>
    </row>
    <row r="41" spans="1:17" ht="13.5">
      <c r="A41" s="104"/>
      <c r="B41" s="106"/>
      <c r="C41" s="109" t="s">
        <v>30</v>
      </c>
      <c r="D41" s="109">
        <v>3</v>
      </c>
      <c r="E41" s="109">
        <v>2</v>
      </c>
      <c r="F41" s="109">
        <v>3</v>
      </c>
      <c r="G41" s="109">
        <v>3</v>
      </c>
      <c r="H41" s="109">
        <v>2</v>
      </c>
      <c r="I41" s="109">
        <v>3</v>
      </c>
      <c r="J41" s="109">
        <v>149</v>
      </c>
      <c r="K41" s="109">
        <v>4</v>
      </c>
      <c r="L41" s="109">
        <v>6</v>
      </c>
      <c r="M41" s="109">
        <v>1</v>
      </c>
      <c r="N41" s="109">
        <v>63</v>
      </c>
      <c r="O41" s="109">
        <v>0</v>
      </c>
      <c r="P41" s="32"/>
      <c r="Q41" s="108"/>
    </row>
    <row r="42" spans="1:17" ht="14.25">
      <c r="A42" s="118"/>
      <c r="B42" s="118"/>
      <c r="C42" s="118" t="s">
        <v>139</v>
      </c>
      <c r="D42" s="119">
        <v>0</v>
      </c>
      <c r="E42" s="119">
        <v>0</v>
      </c>
      <c r="F42" s="119">
        <v>0</v>
      </c>
      <c r="G42" s="119">
        <v>0</v>
      </c>
      <c r="H42" s="119">
        <v>0</v>
      </c>
      <c r="I42" s="119">
        <v>0</v>
      </c>
      <c r="J42" s="119">
        <v>0</v>
      </c>
      <c r="K42" s="119">
        <v>0</v>
      </c>
      <c r="L42" s="119">
        <v>0</v>
      </c>
      <c r="M42" s="119">
        <v>0</v>
      </c>
      <c r="N42" s="119">
        <v>0</v>
      </c>
      <c r="O42" s="119">
        <v>0</v>
      </c>
      <c r="P42" s="120">
        <f>SUM(I42:O42)</f>
        <v>0</v>
      </c>
      <c r="Q42" s="119">
        <f>P42/12</f>
        <v>0</v>
      </c>
    </row>
    <row r="43" spans="1:17" ht="14.25">
      <c r="A43" s="118"/>
      <c r="B43" s="106" t="s">
        <v>64</v>
      </c>
      <c r="C43" s="107" t="s">
        <v>105</v>
      </c>
      <c r="D43" s="121">
        <f t="shared" ref="D43:O43" si="14">D38-D39</f>
        <v>2098</v>
      </c>
      <c r="E43" s="121">
        <f t="shared" si="14"/>
        <v>2159</v>
      </c>
      <c r="F43" s="121">
        <f t="shared" si="14"/>
        <v>2266</v>
      </c>
      <c r="G43" s="121">
        <f t="shared" si="14"/>
        <v>2351</v>
      </c>
      <c r="H43" s="121">
        <f t="shared" si="14"/>
        <v>2405</v>
      </c>
      <c r="I43" s="121">
        <f t="shared" si="14"/>
        <v>2496</v>
      </c>
      <c r="J43" s="121">
        <f t="shared" si="14"/>
        <v>2260</v>
      </c>
      <c r="K43" s="121">
        <f t="shared" si="14"/>
        <v>2396</v>
      </c>
      <c r="L43" s="121">
        <f t="shared" si="14"/>
        <v>2480</v>
      </c>
      <c r="M43" s="121">
        <f t="shared" si="14"/>
        <v>2568</v>
      </c>
      <c r="N43" s="121">
        <f t="shared" si="14"/>
        <v>2571</v>
      </c>
      <c r="O43" s="121">
        <f t="shared" si="14"/>
        <v>2632</v>
      </c>
      <c r="P43" s="120"/>
      <c r="Q43" s="122"/>
    </row>
    <row r="44" spans="1:17" ht="13.5">
      <c r="A44" s="104"/>
      <c r="B44" s="148" t="s">
        <v>183</v>
      </c>
      <c r="C44" s="149"/>
      <c r="D44" s="30">
        <v>12</v>
      </c>
      <c r="E44" s="30">
        <v>4</v>
      </c>
      <c r="F44" s="30">
        <v>1</v>
      </c>
      <c r="G44" s="30">
        <v>4</v>
      </c>
      <c r="H44" s="30">
        <v>2</v>
      </c>
      <c r="I44" s="30">
        <v>1</v>
      </c>
      <c r="J44" s="30">
        <v>2</v>
      </c>
      <c r="K44" s="30">
        <v>8</v>
      </c>
      <c r="L44" s="30">
        <v>12</v>
      </c>
      <c r="M44" s="30">
        <v>9</v>
      </c>
      <c r="N44" s="30">
        <v>8</v>
      </c>
      <c r="O44" s="30">
        <v>11</v>
      </c>
      <c r="P44" s="32">
        <f t="shared" si="11"/>
        <v>74</v>
      </c>
      <c r="Q44" s="108">
        <f t="shared" si="12"/>
        <v>6.166666666666667</v>
      </c>
    </row>
    <row r="45" spans="1:17" ht="13.5">
      <c r="A45" s="104"/>
      <c r="B45" s="173" t="s">
        <v>184</v>
      </c>
      <c r="C45" s="174"/>
      <c r="D45" s="30">
        <v>15</v>
      </c>
      <c r="E45" s="30">
        <v>13</v>
      </c>
      <c r="F45" s="30">
        <v>15</v>
      </c>
      <c r="G45" s="30">
        <v>22</v>
      </c>
      <c r="H45" s="30">
        <v>12</v>
      </c>
      <c r="I45" s="30">
        <v>13</v>
      </c>
      <c r="J45" s="30">
        <v>9</v>
      </c>
      <c r="K45" s="30">
        <v>13</v>
      </c>
      <c r="L45" s="30">
        <v>9</v>
      </c>
      <c r="M45" s="30">
        <v>20</v>
      </c>
      <c r="N45" s="30">
        <v>31</v>
      </c>
      <c r="O45" s="30">
        <v>18</v>
      </c>
      <c r="P45" s="32">
        <f t="shared" si="11"/>
        <v>190</v>
      </c>
      <c r="Q45" s="108">
        <f t="shared" si="12"/>
        <v>15.833333333333334</v>
      </c>
    </row>
    <row r="46" spans="1:17" ht="13.5">
      <c r="A46" s="104"/>
      <c r="B46" s="169" t="s">
        <v>185</v>
      </c>
      <c r="C46" s="17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2"/>
      <c r="Q46" s="105"/>
    </row>
    <row r="47" spans="1:17" ht="13.5">
      <c r="A47" s="104"/>
      <c r="B47" s="106"/>
      <c r="C47" s="112" t="s">
        <v>33</v>
      </c>
      <c r="D47" s="30">
        <v>25</v>
      </c>
      <c r="E47" s="30">
        <v>19</v>
      </c>
      <c r="F47" s="30">
        <v>22</v>
      </c>
      <c r="G47" s="30">
        <v>14</v>
      </c>
      <c r="H47" s="30">
        <v>8</v>
      </c>
      <c r="I47" s="30">
        <v>12</v>
      </c>
      <c r="J47" s="30">
        <v>24</v>
      </c>
      <c r="K47" s="30">
        <v>30</v>
      </c>
      <c r="L47" s="30">
        <v>67</v>
      </c>
      <c r="M47" s="30">
        <v>29</v>
      </c>
      <c r="N47" s="30">
        <v>36</v>
      </c>
      <c r="O47" s="30">
        <v>20</v>
      </c>
      <c r="P47" s="32">
        <f>SUM(D47:O47)</f>
        <v>306</v>
      </c>
      <c r="Q47" s="108">
        <f>P47/12</f>
        <v>25.5</v>
      </c>
    </row>
    <row r="48" spans="1:17" ht="13.5">
      <c r="A48" s="104"/>
      <c r="B48" s="106"/>
      <c r="C48" s="112" t="s">
        <v>35</v>
      </c>
      <c r="D48" s="30">
        <v>297</v>
      </c>
      <c r="E48" s="30">
        <v>227</v>
      </c>
      <c r="F48" s="30">
        <v>318</v>
      </c>
      <c r="G48" s="30">
        <v>272</v>
      </c>
      <c r="H48" s="30">
        <v>236</v>
      </c>
      <c r="I48" s="30">
        <v>334</v>
      </c>
      <c r="J48" s="30">
        <v>218</v>
      </c>
      <c r="K48" s="30">
        <v>341</v>
      </c>
      <c r="L48" s="30">
        <v>244</v>
      </c>
      <c r="M48" s="30">
        <v>246</v>
      </c>
      <c r="N48" s="30">
        <v>299</v>
      </c>
      <c r="O48" s="30">
        <v>194</v>
      </c>
      <c r="P48" s="32">
        <f>SUM(D48:O48)</f>
        <v>3226</v>
      </c>
      <c r="Q48" s="108">
        <f>P48/12</f>
        <v>268.83333333333331</v>
      </c>
    </row>
    <row r="49" spans="1:17" ht="13.5">
      <c r="A49" s="104"/>
      <c r="B49" s="169" t="s">
        <v>186</v>
      </c>
      <c r="C49" s="17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2"/>
      <c r="Q49" s="105"/>
    </row>
    <row r="50" spans="1:17" ht="13.5">
      <c r="A50" s="104"/>
      <c r="B50" s="106" t="s">
        <v>65</v>
      </c>
      <c r="C50" s="107" t="s">
        <v>16</v>
      </c>
      <c r="D50" s="31">
        <v>18</v>
      </c>
      <c r="E50" s="31">
        <f t="shared" ref="E50:O50" si="15">D57</f>
        <v>18</v>
      </c>
      <c r="F50" s="31">
        <f t="shared" si="15"/>
        <v>18</v>
      </c>
      <c r="G50" s="31">
        <f t="shared" si="15"/>
        <v>18</v>
      </c>
      <c r="H50" s="31">
        <f t="shared" si="15"/>
        <v>18</v>
      </c>
      <c r="I50" s="31">
        <f t="shared" si="15"/>
        <v>18</v>
      </c>
      <c r="J50" s="31">
        <f t="shared" si="15"/>
        <v>17</v>
      </c>
      <c r="K50" s="31">
        <f t="shared" si="15"/>
        <v>19</v>
      </c>
      <c r="L50" s="31">
        <f t="shared" si="15"/>
        <v>19</v>
      </c>
      <c r="M50" s="31">
        <f t="shared" si="15"/>
        <v>19</v>
      </c>
      <c r="N50" s="31">
        <f t="shared" si="15"/>
        <v>19</v>
      </c>
      <c r="O50" s="31">
        <f t="shared" si="15"/>
        <v>19</v>
      </c>
      <c r="P50" s="32">
        <f t="shared" ref="P50:P56" si="16">SUM(D50:O50)</f>
        <v>220</v>
      </c>
      <c r="Q50" s="108">
        <f t="shared" ref="Q50:Q56" si="17">P50/12</f>
        <v>18.333333333333332</v>
      </c>
    </row>
    <row r="51" spans="1:17" ht="13.5">
      <c r="A51" s="104"/>
      <c r="B51" s="106" t="s">
        <v>66</v>
      </c>
      <c r="C51" s="106" t="s">
        <v>18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2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2">
        <f t="shared" si="16"/>
        <v>2</v>
      </c>
      <c r="Q51" s="108">
        <f t="shared" si="17"/>
        <v>0.16666666666666666</v>
      </c>
    </row>
    <row r="52" spans="1:17" ht="13.5">
      <c r="A52" s="104"/>
      <c r="B52" s="106" t="s">
        <v>67</v>
      </c>
      <c r="C52" s="107" t="s">
        <v>131</v>
      </c>
      <c r="D52" s="31">
        <f t="shared" ref="D52:O52" si="18">D50+D51</f>
        <v>18</v>
      </c>
      <c r="E52" s="31">
        <f t="shared" si="18"/>
        <v>18</v>
      </c>
      <c r="F52" s="31">
        <f t="shared" si="18"/>
        <v>18</v>
      </c>
      <c r="G52" s="31">
        <f t="shared" si="18"/>
        <v>18</v>
      </c>
      <c r="H52" s="31">
        <f t="shared" si="18"/>
        <v>18</v>
      </c>
      <c r="I52" s="31">
        <f t="shared" si="18"/>
        <v>18</v>
      </c>
      <c r="J52" s="31">
        <f t="shared" si="18"/>
        <v>19</v>
      </c>
      <c r="K52" s="31">
        <f t="shared" si="18"/>
        <v>19</v>
      </c>
      <c r="L52" s="31">
        <f t="shared" si="18"/>
        <v>19</v>
      </c>
      <c r="M52" s="31">
        <f t="shared" si="18"/>
        <v>19</v>
      </c>
      <c r="N52" s="31">
        <f t="shared" si="18"/>
        <v>19</v>
      </c>
      <c r="O52" s="31">
        <f t="shared" si="18"/>
        <v>19</v>
      </c>
      <c r="P52" s="32">
        <f t="shared" si="16"/>
        <v>222</v>
      </c>
      <c r="Q52" s="108">
        <f t="shared" si="17"/>
        <v>18.5</v>
      </c>
    </row>
    <row r="53" spans="1:17" ht="13.5">
      <c r="A53" s="104"/>
      <c r="B53" s="106" t="s">
        <v>68</v>
      </c>
      <c r="C53" s="106" t="s">
        <v>22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1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2">
        <f t="shared" si="16"/>
        <v>1</v>
      </c>
      <c r="Q53" s="108">
        <f t="shared" si="17"/>
        <v>8.3333333333333329E-2</v>
      </c>
    </row>
    <row r="54" spans="1:17" ht="13.5">
      <c r="A54" s="104"/>
      <c r="B54" s="106"/>
      <c r="C54" s="123" t="s">
        <v>132</v>
      </c>
      <c r="D54" s="109">
        <v>0</v>
      </c>
      <c r="E54" s="109">
        <v>0</v>
      </c>
      <c r="F54" s="109">
        <v>0</v>
      </c>
      <c r="G54" s="109">
        <v>0</v>
      </c>
      <c r="H54" s="109">
        <v>0</v>
      </c>
      <c r="I54" s="109">
        <v>1</v>
      </c>
      <c r="J54" s="109">
        <v>0</v>
      </c>
      <c r="K54" s="109">
        <v>0</v>
      </c>
      <c r="L54" s="109">
        <v>0</v>
      </c>
      <c r="M54" s="109">
        <v>0</v>
      </c>
      <c r="N54" s="109">
        <v>0</v>
      </c>
      <c r="O54" s="109">
        <v>0</v>
      </c>
      <c r="P54" s="32">
        <f t="shared" si="16"/>
        <v>1</v>
      </c>
      <c r="Q54" s="108">
        <f t="shared" si="17"/>
        <v>8.3333333333333329E-2</v>
      </c>
    </row>
    <row r="55" spans="1:17" ht="13.5">
      <c r="A55" s="104"/>
      <c r="B55" s="106"/>
      <c r="C55" s="124" t="s">
        <v>136</v>
      </c>
      <c r="D55" s="109">
        <v>0</v>
      </c>
      <c r="E55" s="109">
        <v>0</v>
      </c>
      <c r="F55" s="109">
        <v>0</v>
      </c>
      <c r="G55" s="109">
        <v>0</v>
      </c>
      <c r="H55" s="109">
        <v>0</v>
      </c>
      <c r="I55" s="109">
        <v>0</v>
      </c>
      <c r="J55" s="109">
        <v>0</v>
      </c>
      <c r="K55" s="109">
        <v>0</v>
      </c>
      <c r="L55" s="109">
        <v>0</v>
      </c>
      <c r="M55" s="109">
        <v>0</v>
      </c>
      <c r="N55" s="109">
        <v>0</v>
      </c>
      <c r="O55" s="109">
        <v>0</v>
      </c>
      <c r="P55" s="32">
        <f t="shared" si="16"/>
        <v>0</v>
      </c>
      <c r="Q55" s="108">
        <f t="shared" si="17"/>
        <v>0</v>
      </c>
    </row>
    <row r="56" spans="1:17" ht="13.5">
      <c r="A56" s="104"/>
      <c r="B56" s="106"/>
      <c r="C56" s="125" t="s">
        <v>153</v>
      </c>
      <c r="D56" s="109">
        <v>0</v>
      </c>
      <c r="E56" s="109">
        <v>0</v>
      </c>
      <c r="F56" s="109">
        <v>0</v>
      </c>
      <c r="G56" s="109">
        <v>0</v>
      </c>
      <c r="H56" s="109">
        <v>0</v>
      </c>
      <c r="I56" s="109">
        <v>0</v>
      </c>
      <c r="J56" s="109">
        <v>0</v>
      </c>
      <c r="K56" s="109">
        <v>0</v>
      </c>
      <c r="L56" s="109">
        <v>0</v>
      </c>
      <c r="M56" s="109">
        <v>0</v>
      </c>
      <c r="N56" s="109">
        <v>0</v>
      </c>
      <c r="O56" s="109">
        <v>0</v>
      </c>
      <c r="P56" s="32">
        <f t="shared" si="16"/>
        <v>0</v>
      </c>
      <c r="Q56" s="108">
        <f t="shared" si="17"/>
        <v>0</v>
      </c>
    </row>
    <row r="57" spans="1:17" ht="14.25">
      <c r="A57" s="118"/>
      <c r="B57" s="106" t="s">
        <v>69</v>
      </c>
      <c r="C57" s="107" t="s">
        <v>105</v>
      </c>
      <c r="D57" s="121">
        <f t="shared" ref="D57:O57" si="19">D52-D53</f>
        <v>18</v>
      </c>
      <c r="E57" s="121">
        <f t="shared" si="19"/>
        <v>18</v>
      </c>
      <c r="F57" s="121">
        <f t="shared" si="19"/>
        <v>18</v>
      </c>
      <c r="G57" s="121">
        <f t="shared" si="19"/>
        <v>18</v>
      </c>
      <c r="H57" s="121">
        <f t="shared" si="19"/>
        <v>18</v>
      </c>
      <c r="I57" s="121">
        <f t="shared" si="19"/>
        <v>17</v>
      </c>
      <c r="J57" s="121">
        <f t="shared" si="19"/>
        <v>19</v>
      </c>
      <c r="K57" s="121">
        <f t="shared" si="19"/>
        <v>19</v>
      </c>
      <c r="L57" s="121">
        <f t="shared" si="19"/>
        <v>19</v>
      </c>
      <c r="M57" s="121">
        <f t="shared" si="19"/>
        <v>19</v>
      </c>
      <c r="N57" s="121">
        <f t="shared" si="19"/>
        <v>19</v>
      </c>
      <c r="O57" s="187">
        <f t="shared" si="19"/>
        <v>19</v>
      </c>
      <c r="P57" s="120"/>
      <c r="Q57" s="119"/>
    </row>
    <row r="58" spans="1:17" s="17" customFormat="1">
      <c r="B58" s="18"/>
      <c r="C58" s="19"/>
      <c r="D58" s="20"/>
      <c r="E58" s="20"/>
      <c r="F58" s="20"/>
      <c r="G58" s="20"/>
      <c r="H58" s="20"/>
      <c r="I58" s="20"/>
      <c r="J58" s="20"/>
      <c r="K58" s="21"/>
      <c r="L58" s="21"/>
      <c r="M58" s="21"/>
      <c r="N58" s="21"/>
      <c r="O58" s="21"/>
      <c r="P58" s="22"/>
      <c r="Q58" s="21"/>
    </row>
    <row r="59" spans="1:17" s="17" customFormat="1">
      <c r="B59" s="18"/>
      <c r="C59" s="19"/>
      <c r="D59" s="20"/>
      <c r="E59" s="20"/>
      <c r="F59" s="20"/>
      <c r="G59" s="20"/>
      <c r="H59" s="20"/>
      <c r="I59" s="20"/>
      <c r="J59" s="20"/>
      <c r="K59" s="21"/>
      <c r="L59" s="21"/>
      <c r="M59" s="21"/>
      <c r="N59" s="21"/>
      <c r="O59" s="21"/>
      <c r="P59" s="22"/>
      <c r="Q59" s="21"/>
    </row>
    <row r="60" spans="1:17" s="17" customFormat="1">
      <c r="B60" s="18"/>
      <c r="C60" s="19"/>
      <c r="D60" s="20"/>
      <c r="E60" s="20"/>
      <c r="F60" s="20"/>
      <c r="G60" s="20"/>
      <c r="H60" s="20"/>
      <c r="I60" s="20"/>
      <c r="J60" s="20"/>
      <c r="K60" s="21"/>
      <c r="L60" s="21"/>
      <c r="M60" s="21"/>
      <c r="N60" s="21"/>
      <c r="O60" s="21"/>
      <c r="P60" s="22"/>
      <c r="Q60" s="21"/>
    </row>
    <row r="61" spans="1:17" s="17" customFormat="1">
      <c r="B61" s="18"/>
      <c r="C61" s="19"/>
      <c r="D61" s="20"/>
      <c r="E61" s="20"/>
      <c r="F61" s="20"/>
      <c r="G61" s="20"/>
      <c r="H61" s="20"/>
      <c r="I61" s="20"/>
      <c r="J61" s="20"/>
      <c r="K61" s="21"/>
      <c r="L61" s="21"/>
      <c r="M61" s="21"/>
      <c r="N61" s="21"/>
      <c r="O61" s="21"/>
      <c r="P61" s="22"/>
      <c r="Q61" s="21"/>
    </row>
    <row r="62" spans="1:17" s="17" customFormat="1" ht="13.5" thickBot="1">
      <c r="B62" s="18"/>
      <c r="C62" s="19"/>
      <c r="D62" s="20"/>
      <c r="E62" s="20"/>
      <c r="F62" s="20"/>
      <c r="G62" s="20"/>
      <c r="H62" s="20"/>
      <c r="I62" s="20"/>
      <c r="J62" s="20"/>
      <c r="K62" s="21"/>
      <c r="L62" s="21"/>
      <c r="M62" s="21"/>
      <c r="N62" s="21"/>
      <c r="O62" s="21"/>
      <c r="P62" s="22"/>
      <c r="Q62" s="21"/>
    </row>
    <row r="63" spans="1:17" ht="34.5" customHeight="1" thickBot="1">
      <c r="A63" s="71"/>
      <c r="B63" s="181"/>
      <c r="C63" s="182"/>
      <c r="D63" s="29" t="s">
        <v>0</v>
      </c>
      <c r="E63" s="29" t="s">
        <v>1</v>
      </c>
      <c r="F63" s="29" t="s">
        <v>2</v>
      </c>
      <c r="G63" s="29" t="s">
        <v>3</v>
      </c>
      <c r="H63" s="29" t="s">
        <v>4</v>
      </c>
      <c r="I63" s="29" t="s">
        <v>5</v>
      </c>
      <c r="J63" s="29" t="s">
        <v>6</v>
      </c>
      <c r="K63" s="29" t="s">
        <v>7</v>
      </c>
      <c r="L63" s="29" t="s">
        <v>8</v>
      </c>
      <c r="M63" s="29" t="s">
        <v>9</v>
      </c>
      <c r="N63" s="29" t="s">
        <v>10</v>
      </c>
      <c r="O63" s="29" t="s">
        <v>11</v>
      </c>
      <c r="P63" s="29" t="s">
        <v>12</v>
      </c>
      <c r="Q63" s="29" t="s">
        <v>13</v>
      </c>
    </row>
    <row r="64" spans="1:17" ht="13.5">
      <c r="A64" s="126">
        <v>2.2999999999999998</v>
      </c>
      <c r="B64" s="177" t="s">
        <v>140</v>
      </c>
      <c r="C64" s="178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3"/>
      <c r="Q64" s="127"/>
    </row>
    <row r="65" spans="1:17" ht="13.5">
      <c r="A65" s="104"/>
      <c r="B65" s="169" t="s">
        <v>128</v>
      </c>
      <c r="C65" s="17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2"/>
      <c r="Q65" s="105"/>
    </row>
    <row r="66" spans="1:17" ht="13.5">
      <c r="A66" s="104"/>
      <c r="B66" s="106" t="s">
        <v>60</v>
      </c>
      <c r="C66" s="107" t="s">
        <v>16</v>
      </c>
      <c r="D66" s="31">
        <v>13</v>
      </c>
      <c r="E66" s="31">
        <f t="shared" ref="E66:L66" si="20">D72</f>
        <v>15</v>
      </c>
      <c r="F66" s="31">
        <f t="shared" si="20"/>
        <v>13</v>
      </c>
      <c r="G66" s="31">
        <f t="shared" si="20"/>
        <v>10</v>
      </c>
      <c r="H66" s="31">
        <f t="shared" si="20"/>
        <v>9</v>
      </c>
      <c r="I66" s="31">
        <f t="shared" si="20"/>
        <v>11</v>
      </c>
      <c r="J66" s="31">
        <f t="shared" si="20"/>
        <v>11</v>
      </c>
      <c r="K66" s="31">
        <f t="shared" si="20"/>
        <v>15</v>
      </c>
      <c r="L66" s="31">
        <f t="shared" si="20"/>
        <v>18</v>
      </c>
      <c r="M66" s="31">
        <f>L72</f>
        <v>14</v>
      </c>
      <c r="N66" s="31">
        <f>M72</f>
        <v>17</v>
      </c>
      <c r="O66" s="31">
        <f>N72</f>
        <v>21</v>
      </c>
      <c r="P66" s="32">
        <f t="shared" ref="P66:P71" si="21">SUM(D66:O66)</f>
        <v>167</v>
      </c>
      <c r="Q66" s="108">
        <f>AVERAGE(D66:O66)</f>
        <v>13.916666666666666</v>
      </c>
    </row>
    <row r="67" spans="1:17" ht="13.5">
      <c r="A67" s="104"/>
      <c r="B67" s="106" t="s">
        <v>61</v>
      </c>
      <c r="C67" s="106" t="s">
        <v>18</v>
      </c>
      <c r="D67" s="30">
        <v>6</v>
      </c>
      <c r="E67" s="30">
        <v>3</v>
      </c>
      <c r="F67" s="30">
        <v>2</v>
      </c>
      <c r="G67" s="30">
        <v>3</v>
      </c>
      <c r="H67" s="30">
        <v>4</v>
      </c>
      <c r="I67" s="30">
        <v>3</v>
      </c>
      <c r="J67" s="30">
        <v>7</v>
      </c>
      <c r="K67" s="30">
        <v>10</v>
      </c>
      <c r="L67" s="30">
        <v>5</v>
      </c>
      <c r="M67" s="30">
        <v>9</v>
      </c>
      <c r="N67" s="30">
        <v>7</v>
      </c>
      <c r="O67" s="30">
        <v>1</v>
      </c>
      <c r="P67" s="32">
        <f t="shared" si="21"/>
        <v>60</v>
      </c>
      <c r="Q67" s="105">
        <f>AVERAGE(D67:O67)</f>
        <v>5</v>
      </c>
    </row>
    <row r="68" spans="1:17" ht="13.5">
      <c r="A68" s="104"/>
      <c r="B68" s="106" t="s">
        <v>62</v>
      </c>
      <c r="C68" s="107" t="s">
        <v>20</v>
      </c>
      <c r="D68" s="31">
        <f t="shared" ref="D68:L68" si="22">D66+D67</f>
        <v>19</v>
      </c>
      <c r="E68" s="31">
        <f t="shared" si="22"/>
        <v>18</v>
      </c>
      <c r="F68" s="31">
        <f t="shared" si="22"/>
        <v>15</v>
      </c>
      <c r="G68" s="31">
        <f t="shared" si="22"/>
        <v>13</v>
      </c>
      <c r="H68" s="31">
        <f t="shared" si="22"/>
        <v>13</v>
      </c>
      <c r="I68" s="31">
        <f t="shared" si="22"/>
        <v>14</v>
      </c>
      <c r="J68" s="31">
        <f t="shared" si="22"/>
        <v>18</v>
      </c>
      <c r="K68" s="31">
        <f t="shared" si="22"/>
        <v>25</v>
      </c>
      <c r="L68" s="31">
        <f t="shared" si="22"/>
        <v>23</v>
      </c>
      <c r="M68" s="31">
        <f>M66+M67</f>
        <v>23</v>
      </c>
      <c r="N68" s="31">
        <f>N66+N67</f>
        <v>24</v>
      </c>
      <c r="O68" s="31">
        <f>O66+O67</f>
        <v>22</v>
      </c>
      <c r="P68" s="32">
        <f t="shared" si="21"/>
        <v>227</v>
      </c>
      <c r="Q68" s="128">
        <f>P69/P67</f>
        <v>1</v>
      </c>
    </row>
    <row r="69" spans="1:17" ht="13.5">
      <c r="A69" s="104"/>
      <c r="B69" s="106" t="s">
        <v>63</v>
      </c>
      <c r="C69" s="106" t="s">
        <v>22</v>
      </c>
      <c r="D69" s="30">
        <v>4</v>
      </c>
      <c r="E69" s="30">
        <v>5</v>
      </c>
      <c r="F69" s="30">
        <v>5</v>
      </c>
      <c r="G69" s="30">
        <v>4</v>
      </c>
      <c r="H69" s="30">
        <v>2</v>
      </c>
      <c r="I69" s="30">
        <v>3</v>
      </c>
      <c r="J69" s="30">
        <v>3</v>
      </c>
      <c r="K69" s="30">
        <v>7</v>
      </c>
      <c r="L69" s="30">
        <v>9</v>
      </c>
      <c r="M69" s="30">
        <v>6</v>
      </c>
      <c r="N69" s="30">
        <v>3</v>
      </c>
      <c r="O69" s="30">
        <v>9</v>
      </c>
      <c r="P69" s="32">
        <f t="shared" si="21"/>
        <v>60</v>
      </c>
      <c r="Q69" s="105">
        <f>AVERAGE(D69:O69)</f>
        <v>5</v>
      </c>
    </row>
    <row r="70" spans="1:17" ht="13.5">
      <c r="A70" s="104"/>
      <c r="B70" s="106"/>
      <c r="C70" s="109" t="s">
        <v>80</v>
      </c>
      <c r="D70" s="109">
        <v>3</v>
      </c>
      <c r="E70" s="109">
        <v>2</v>
      </c>
      <c r="F70" s="109">
        <v>1</v>
      </c>
      <c r="G70" s="109">
        <v>2</v>
      </c>
      <c r="H70" s="109">
        <v>1</v>
      </c>
      <c r="I70" s="109">
        <v>3</v>
      </c>
      <c r="J70" s="109">
        <v>0</v>
      </c>
      <c r="K70" s="109">
        <v>2</v>
      </c>
      <c r="L70" s="109">
        <v>3</v>
      </c>
      <c r="M70" s="109">
        <v>2</v>
      </c>
      <c r="N70" s="109">
        <v>1</v>
      </c>
      <c r="O70" s="109">
        <v>4</v>
      </c>
      <c r="P70" s="32">
        <f t="shared" si="21"/>
        <v>24</v>
      </c>
      <c r="Q70" s="105">
        <f>AVERAGE(D70:O70)</f>
        <v>2</v>
      </c>
    </row>
    <row r="71" spans="1:17" ht="13.5">
      <c r="A71" s="104"/>
      <c r="B71" s="106"/>
      <c r="C71" s="109" t="s">
        <v>81</v>
      </c>
      <c r="D71" s="109">
        <v>1</v>
      </c>
      <c r="E71" s="109">
        <v>3</v>
      </c>
      <c r="F71" s="109">
        <v>4</v>
      </c>
      <c r="G71" s="109">
        <v>2</v>
      </c>
      <c r="H71" s="109">
        <v>1</v>
      </c>
      <c r="I71" s="109">
        <v>0</v>
      </c>
      <c r="J71" s="109">
        <v>3</v>
      </c>
      <c r="K71" s="109">
        <v>5</v>
      </c>
      <c r="L71" s="109">
        <v>6</v>
      </c>
      <c r="M71" s="109">
        <v>4</v>
      </c>
      <c r="N71" s="109">
        <v>2</v>
      </c>
      <c r="O71" s="109">
        <v>5</v>
      </c>
      <c r="P71" s="32">
        <f t="shared" si="21"/>
        <v>36</v>
      </c>
      <c r="Q71" s="105">
        <f>AVERAGE(D71:O71)</f>
        <v>3</v>
      </c>
    </row>
    <row r="72" spans="1:17" ht="13.5">
      <c r="A72" s="104"/>
      <c r="B72" s="106" t="s">
        <v>64</v>
      </c>
      <c r="C72" s="107" t="s">
        <v>105</v>
      </c>
      <c r="D72" s="31">
        <f t="shared" ref="D72:O72" si="23">D68-D69</f>
        <v>15</v>
      </c>
      <c r="E72" s="31">
        <f t="shared" si="23"/>
        <v>13</v>
      </c>
      <c r="F72" s="31">
        <f t="shared" si="23"/>
        <v>10</v>
      </c>
      <c r="G72" s="31">
        <f t="shared" si="23"/>
        <v>9</v>
      </c>
      <c r="H72" s="31">
        <f t="shared" si="23"/>
        <v>11</v>
      </c>
      <c r="I72" s="31">
        <f t="shared" si="23"/>
        <v>11</v>
      </c>
      <c r="J72" s="31">
        <f t="shared" si="23"/>
        <v>15</v>
      </c>
      <c r="K72" s="31">
        <f t="shared" si="23"/>
        <v>18</v>
      </c>
      <c r="L72" s="31">
        <f t="shared" si="23"/>
        <v>14</v>
      </c>
      <c r="M72" s="31">
        <f t="shared" si="23"/>
        <v>17</v>
      </c>
      <c r="N72" s="31">
        <f t="shared" si="23"/>
        <v>21</v>
      </c>
      <c r="O72" s="31">
        <f t="shared" si="23"/>
        <v>13</v>
      </c>
      <c r="P72" s="32">
        <f>SUM(D72:O72)</f>
        <v>167</v>
      </c>
      <c r="Q72" s="105"/>
    </row>
    <row r="73" spans="1:17" ht="13.5">
      <c r="A73" s="104"/>
      <c r="B73" s="173" t="s">
        <v>148</v>
      </c>
      <c r="C73" s="174"/>
      <c r="D73" s="30">
        <v>9</v>
      </c>
      <c r="E73" s="30">
        <v>10</v>
      </c>
      <c r="F73" s="30">
        <v>9</v>
      </c>
      <c r="G73" s="30">
        <v>4</v>
      </c>
      <c r="H73" s="30">
        <v>6</v>
      </c>
      <c r="I73" s="30">
        <v>7</v>
      </c>
      <c r="J73" s="30">
        <v>6</v>
      </c>
      <c r="K73" s="30">
        <v>16</v>
      </c>
      <c r="L73" s="30">
        <v>14</v>
      </c>
      <c r="M73" s="30">
        <v>15</v>
      </c>
      <c r="N73" s="30">
        <v>11</v>
      </c>
      <c r="O73" s="30">
        <v>9</v>
      </c>
      <c r="P73" s="32">
        <f>SUM(D73:O73)</f>
        <v>116</v>
      </c>
      <c r="Q73" s="105">
        <f>AVERAGE(D73:O73)</f>
        <v>9.6666666666666661</v>
      </c>
    </row>
    <row r="74" spans="1:17" ht="13.5">
      <c r="A74" s="104"/>
      <c r="B74" s="173" t="s">
        <v>149</v>
      </c>
      <c r="C74" s="174"/>
      <c r="D74" s="30">
        <v>7</v>
      </c>
      <c r="E74" s="30">
        <v>13</v>
      </c>
      <c r="F74" s="30">
        <v>17</v>
      </c>
      <c r="G74" s="30">
        <v>7</v>
      </c>
      <c r="H74" s="30">
        <v>7</v>
      </c>
      <c r="I74" s="30">
        <v>13</v>
      </c>
      <c r="J74" s="30">
        <v>19</v>
      </c>
      <c r="K74" s="30">
        <v>13</v>
      </c>
      <c r="L74" s="30">
        <v>12</v>
      </c>
      <c r="M74" s="30">
        <v>13</v>
      </c>
      <c r="N74" s="30"/>
      <c r="O74" s="30">
        <v>7</v>
      </c>
      <c r="P74" s="32">
        <f>SUM(D74:O74)</f>
        <v>128</v>
      </c>
      <c r="Q74" s="105">
        <f>AVERAGE(D74:O74)</f>
        <v>11.636363636363637</v>
      </c>
    </row>
    <row r="75" spans="1:17" ht="13.5">
      <c r="A75" s="104"/>
      <c r="B75" s="166" t="s">
        <v>150</v>
      </c>
      <c r="C75" s="167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>
        <v>12</v>
      </c>
      <c r="O75" s="30"/>
      <c r="P75" s="32"/>
      <c r="Q75" s="105"/>
    </row>
    <row r="76" spans="1:17" ht="13.5">
      <c r="A76" s="104"/>
      <c r="B76" s="106" t="s">
        <v>151</v>
      </c>
      <c r="C76" s="112" t="s">
        <v>33</v>
      </c>
      <c r="D76" s="30">
        <v>10</v>
      </c>
      <c r="E76" s="30">
        <v>11</v>
      </c>
      <c r="F76" s="30">
        <v>12</v>
      </c>
      <c r="G76" s="30">
        <v>4</v>
      </c>
      <c r="H76" s="30">
        <v>8</v>
      </c>
      <c r="I76" s="30">
        <v>19</v>
      </c>
      <c r="J76" s="30">
        <v>18</v>
      </c>
      <c r="K76" s="30">
        <v>25</v>
      </c>
      <c r="L76" s="30">
        <v>13</v>
      </c>
      <c r="M76" s="30">
        <v>16</v>
      </c>
      <c r="N76" s="30">
        <v>16</v>
      </c>
      <c r="O76" s="30">
        <v>13</v>
      </c>
      <c r="P76" s="32">
        <f>SUM(D76:O76)</f>
        <v>165</v>
      </c>
      <c r="Q76" s="105">
        <f>AVERAGE(D76:O76)</f>
        <v>13.75</v>
      </c>
    </row>
    <row r="77" spans="1:17" ht="13.5">
      <c r="A77" s="106"/>
      <c r="B77" s="106" t="s">
        <v>152</v>
      </c>
      <c r="C77" s="112" t="s">
        <v>35</v>
      </c>
      <c r="D77" s="30">
        <v>31</v>
      </c>
      <c r="E77" s="30">
        <v>24</v>
      </c>
      <c r="F77" s="30">
        <v>39</v>
      </c>
      <c r="G77" s="30">
        <v>17</v>
      </c>
      <c r="H77" s="30">
        <v>23</v>
      </c>
      <c r="I77" s="30">
        <v>34</v>
      </c>
      <c r="J77" s="30">
        <v>39</v>
      </c>
      <c r="K77" s="30">
        <v>70</v>
      </c>
      <c r="L77" s="30">
        <v>43</v>
      </c>
      <c r="M77" s="30">
        <v>53</v>
      </c>
      <c r="N77" s="30">
        <v>65</v>
      </c>
      <c r="O77" s="30">
        <v>27</v>
      </c>
      <c r="P77" s="32">
        <f>SUM(D77:O77)</f>
        <v>465</v>
      </c>
      <c r="Q77" s="106">
        <f>AVERAGE(D77:O77)</f>
        <v>38.75</v>
      </c>
    </row>
    <row r="78" spans="1:17" ht="13.5">
      <c r="A78" s="104"/>
      <c r="B78" s="169" t="s">
        <v>192</v>
      </c>
      <c r="C78" s="17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2"/>
      <c r="Q78" s="105"/>
    </row>
    <row r="79" spans="1:17" ht="13.5">
      <c r="A79" s="104"/>
      <c r="B79" s="106" t="s">
        <v>65</v>
      </c>
      <c r="C79" s="107" t="s">
        <v>16</v>
      </c>
      <c r="D79" s="31">
        <v>172</v>
      </c>
      <c r="E79" s="31">
        <f t="shared" ref="E79:O79" si="24">D86</f>
        <v>164</v>
      </c>
      <c r="F79" s="31">
        <f t="shared" si="24"/>
        <v>148</v>
      </c>
      <c r="G79" s="31">
        <f t="shared" si="24"/>
        <v>148</v>
      </c>
      <c r="H79" s="31">
        <f t="shared" si="24"/>
        <v>145</v>
      </c>
      <c r="I79" s="31">
        <f t="shared" si="24"/>
        <v>134</v>
      </c>
      <c r="J79" s="31">
        <f t="shared" si="24"/>
        <v>141</v>
      </c>
      <c r="K79" s="31">
        <f t="shared" si="24"/>
        <v>151</v>
      </c>
      <c r="L79" s="31">
        <f t="shared" si="24"/>
        <v>159</v>
      </c>
      <c r="M79" s="31">
        <f t="shared" si="24"/>
        <v>157</v>
      </c>
      <c r="N79" s="31">
        <f t="shared" si="24"/>
        <v>160</v>
      </c>
      <c r="O79" s="31">
        <f t="shared" si="24"/>
        <v>161</v>
      </c>
      <c r="P79" s="32">
        <f t="shared" ref="P79:P88" si="25">SUM(D79:O79)</f>
        <v>1840</v>
      </c>
      <c r="Q79" s="108">
        <f>AVERAGE(D79:O79)</f>
        <v>153.33333333333334</v>
      </c>
    </row>
    <row r="80" spans="1:17" ht="13.5">
      <c r="A80" s="104"/>
      <c r="B80" s="106" t="s">
        <v>66</v>
      </c>
      <c r="C80" s="106" t="s">
        <v>18</v>
      </c>
      <c r="D80" s="30">
        <v>14</v>
      </c>
      <c r="E80" s="30">
        <v>8</v>
      </c>
      <c r="F80" s="30">
        <v>13</v>
      </c>
      <c r="G80" s="30">
        <v>3</v>
      </c>
      <c r="H80" s="30">
        <v>17</v>
      </c>
      <c r="I80" s="30">
        <v>16</v>
      </c>
      <c r="J80" s="30">
        <v>14</v>
      </c>
      <c r="K80" s="30">
        <v>11</v>
      </c>
      <c r="L80" s="30">
        <v>12</v>
      </c>
      <c r="M80" s="30">
        <v>14</v>
      </c>
      <c r="N80" s="30">
        <v>7</v>
      </c>
      <c r="O80" s="30">
        <v>6</v>
      </c>
      <c r="P80" s="32">
        <f t="shared" si="25"/>
        <v>135</v>
      </c>
      <c r="Q80" s="105">
        <f>AVERAGE(D80:O80)</f>
        <v>11.25</v>
      </c>
    </row>
    <row r="81" spans="1:17" ht="13.5">
      <c r="A81" s="104"/>
      <c r="B81" s="106" t="s">
        <v>67</v>
      </c>
      <c r="C81" s="107" t="s">
        <v>20</v>
      </c>
      <c r="D81" s="31">
        <f t="shared" ref="D81:J81" si="26">D79+D80</f>
        <v>186</v>
      </c>
      <c r="E81" s="31">
        <f t="shared" si="26"/>
        <v>172</v>
      </c>
      <c r="F81" s="31">
        <f t="shared" si="26"/>
        <v>161</v>
      </c>
      <c r="G81" s="31">
        <f t="shared" si="26"/>
        <v>151</v>
      </c>
      <c r="H81" s="31">
        <f t="shared" si="26"/>
        <v>162</v>
      </c>
      <c r="I81" s="31">
        <f t="shared" si="26"/>
        <v>150</v>
      </c>
      <c r="J81" s="31">
        <f t="shared" si="26"/>
        <v>155</v>
      </c>
      <c r="K81" s="31">
        <f>K79+K80</f>
        <v>162</v>
      </c>
      <c r="L81" s="31">
        <f>L79+L80</f>
        <v>171</v>
      </c>
      <c r="M81" s="31">
        <f>M79+M80</f>
        <v>171</v>
      </c>
      <c r="N81" s="31">
        <f>N79+N80</f>
        <v>167</v>
      </c>
      <c r="O81" s="31">
        <f>O79+O80</f>
        <v>167</v>
      </c>
      <c r="P81" s="32">
        <f t="shared" si="25"/>
        <v>1975</v>
      </c>
      <c r="Q81" s="128">
        <f>P82/P80</f>
        <v>1.0740740740740742</v>
      </c>
    </row>
    <row r="82" spans="1:17" ht="13.5">
      <c r="A82" s="104"/>
      <c r="B82" s="106" t="s">
        <v>68</v>
      </c>
      <c r="C82" s="106" t="s">
        <v>22</v>
      </c>
      <c r="D82" s="30">
        <v>22</v>
      </c>
      <c r="E82" s="30">
        <v>24</v>
      </c>
      <c r="F82" s="30">
        <v>13</v>
      </c>
      <c r="G82" s="30">
        <v>6</v>
      </c>
      <c r="H82" s="30">
        <v>28</v>
      </c>
      <c r="I82" s="30">
        <v>9</v>
      </c>
      <c r="J82" s="30">
        <v>4</v>
      </c>
      <c r="K82" s="30">
        <v>3</v>
      </c>
      <c r="L82" s="30">
        <v>14</v>
      </c>
      <c r="M82" s="30">
        <v>11</v>
      </c>
      <c r="N82" s="30">
        <v>6</v>
      </c>
      <c r="O82" s="30">
        <v>5</v>
      </c>
      <c r="P82" s="32">
        <f t="shared" si="25"/>
        <v>145</v>
      </c>
      <c r="Q82" s="105">
        <f>AVERAGE(D82:O82)</f>
        <v>12.083333333333334</v>
      </c>
    </row>
    <row r="83" spans="1:17" ht="13.5">
      <c r="A83" s="104"/>
      <c r="B83" s="106"/>
      <c r="C83" s="109" t="s">
        <v>80</v>
      </c>
      <c r="D83" s="109">
        <v>8</v>
      </c>
      <c r="E83" s="109">
        <v>18</v>
      </c>
      <c r="F83" s="109">
        <v>1</v>
      </c>
      <c r="G83" s="109">
        <v>1</v>
      </c>
      <c r="H83" s="109">
        <v>27</v>
      </c>
      <c r="I83" s="109">
        <v>1</v>
      </c>
      <c r="J83" s="109">
        <v>1</v>
      </c>
      <c r="K83" s="109">
        <v>2</v>
      </c>
      <c r="L83" s="109">
        <v>7</v>
      </c>
      <c r="M83" s="109">
        <v>5</v>
      </c>
      <c r="N83" s="109">
        <v>4</v>
      </c>
      <c r="O83" s="109">
        <v>3</v>
      </c>
      <c r="P83" s="32">
        <f t="shared" si="25"/>
        <v>78</v>
      </c>
      <c r="Q83" s="105">
        <f>AVERAGE(D83:O83)</f>
        <v>6.5</v>
      </c>
    </row>
    <row r="84" spans="1:17" ht="13.5">
      <c r="A84" s="104"/>
      <c r="B84" s="106"/>
      <c r="C84" s="109" t="s">
        <v>81</v>
      </c>
      <c r="D84" s="109">
        <v>14</v>
      </c>
      <c r="E84" s="109">
        <v>5</v>
      </c>
      <c r="F84" s="109">
        <v>12</v>
      </c>
      <c r="G84" s="109">
        <v>5</v>
      </c>
      <c r="H84" s="109">
        <v>0</v>
      </c>
      <c r="I84" s="109">
        <v>8</v>
      </c>
      <c r="J84" s="109">
        <v>3</v>
      </c>
      <c r="K84" s="109">
        <v>1</v>
      </c>
      <c r="L84" s="109">
        <v>6</v>
      </c>
      <c r="M84" s="109">
        <v>6</v>
      </c>
      <c r="N84" s="109">
        <v>2</v>
      </c>
      <c r="O84" s="109">
        <v>2</v>
      </c>
      <c r="P84" s="32">
        <f t="shared" si="25"/>
        <v>64</v>
      </c>
      <c r="Q84" s="105">
        <f>AVERAGE(D84:O84)</f>
        <v>5.333333333333333</v>
      </c>
    </row>
    <row r="85" spans="1:17" ht="13.5">
      <c r="A85" s="104"/>
      <c r="B85" s="106"/>
      <c r="C85" s="109" t="s">
        <v>154</v>
      </c>
      <c r="D85" s="109">
        <v>0</v>
      </c>
      <c r="E85" s="109">
        <v>1</v>
      </c>
      <c r="F85" s="109">
        <v>0</v>
      </c>
      <c r="G85" s="109">
        <v>0</v>
      </c>
      <c r="H85" s="109">
        <v>1</v>
      </c>
      <c r="I85" s="109">
        <v>0</v>
      </c>
      <c r="J85" s="109">
        <v>0</v>
      </c>
      <c r="K85" s="109">
        <v>0</v>
      </c>
      <c r="L85" s="109">
        <v>1</v>
      </c>
      <c r="M85" s="109">
        <v>0</v>
      </c>
      <c r="N85" s="109">
        <v>0</v>
      </c>
      <c r="O85" s="109">
        <v>0</v>
      </c>
      <c r="P85" s="32">
        <f t="shared" si="25"/>
        <v>3</v>
      </c>
      <c r="Q85" s="105"/>
    </row>
    <row r="86" spans="1:17" ht="14.25" thickBot="1">
      <c r="A86" s="113"/>
      <c r="B86" s="114" t="s">
        <v>82</v>
      </c>
      <c r="C86" s="129" t="s">
        <v>105</v>
      </c>
      <c r="D86" s="74">
        <f t="shared" ref="D86:J86" si="27">D81-D82</f>
        <v>164</v>
      </c>
      <c r="E86" s="74">
        <f t="shared" si="27"/>
        <v>148</v>
      </c>
      <c r="F86" s="74">
        <f t="shared" si="27"/>
        <v>148</v>
      </c>
      <c r="G86" s="74">
        <f t="shared" si="27"/>
        <v>145</v>
      </c>
      <c r="H86" s="74">
        <f t="shared" si="27"/>
        <v>134</v>
      </c>
      <c r="I86" s="74">
        <f t="shared" si="27"/>
        <v>141</v>
      </c>
      <c r="J86" s="74">
        <f t="shared" si="27"/>
        <v>151</v>
      </c>
      <c r="K86" s="74">
        <f>K81-K82</f>
        <v>159</v>
      </c>
      <c r="L86" s="74">
        <f>L81-L82</f>
        <v>157</v>
      </c>
      <c r="M86" s="74">
        <f>M81-M82</f>
        <v>160</v>
      </c>
      <c r="N86" s="74">
        <f>N81-N82</f>
        <v>161</v>
      </c>
      <c r="O86" s="74">
        <f>O81-O82</f>
        <v>162</v>
      </c>
      <c r="P86" s="34">
        <f t="shared" si="25"/>
        <v>1830</v>
      </c>
      <c r="Q86" s="130"/>
    </row>
    <row r="87" spans="1:17" ht="13.5">
      <c r="A87" s="131"/>
      <c r="B87" s="185" t="s">
        <v>164</v>
      </c>
      <c r="C87" s="186"/>
      <c r="D87" s="72">
        <v>15</v>
      </c>
      <c r="E87" s="72">
        <v>21</v>
      </c>
      <c r="F87" s="72">
        <v>25</v>
      </c>
      <c r="G87" s="72">
        <v>18</v>
      </c>
      <c r="H87" s="72">
        <v>25</v>
      </c>
      <c r="I87" s="72">
        <v>20</v>
      </c>
      <c r="J87" s="72">
        <v>26</v>
      </c>
      <c r="K87" s="72">
        <v>19</v>
      </c>
      <c r="L87" s="72">
        <v>35</v>
      </c>
      <c r="M87" s="72">
        <v>33</v>
      </c>
      <c r="N87" s="72">
        <v>42</v>
      </c>
      <c r="O87" s="72">
        <v>23</v>
      </c>
      <c r="P87" s="73">
        <f t="shared" si="25"/>
        <v>302</v>
      </c>
      <c r="Q87" s="127">
        <f>AVERAGE(D87:O87)</f>
        <v>25.166666666666668</v>
      </c>
    </row>
    <row r="88" spans="1:17" ht="13.5">
      <c r="A88" s="104"/>
      <c r="B88" s="173" t="s">
        <v>116</v>
      </c>
      <c r="C88" s="174"/>
      <c r="D88" s="30">
        <v>18</v>
      </c>
      <c r="E88" s="30">
        <v>18</v>
      </c>
      <c r="F88" s="30">
        <v>19</v>
      </c>
      <c r="G88" s="30">
        <v>22</v>
      </c>
      <c r="H88" s="30">
        <v>26</v>
      </c>
      <c r="I88" s="30">
        <v>17</v>
      </c>
      <c r="J88" s="30">
        <v>17</v>
      </c>
      <c r="K88" s="30">
        <v>25</v>
      </c>
      <c r="L88" s="30">
        <v>37</v>
      </c>
      <c r="M88" s="30">
        <v>36</v>
      </c>
      <c r="N88" s="30">
        <v>28</v>
      </c>
      <c r="O88" s="30">
        <v>17</v>
      </c>
      <c r="P88" s="32">
        <f t="shared" si="25"/>
        <v>280</v>
      </c>
      <c r="Q88" s="105">
        <f>AVERAGE(D88:O88)</f>
        <v>23.333333333333332</v>
      </c>
    </row>
    <row r="89" spans="1:17" ht="13.5">
      <c r="A89" s="104"/>
      <c r="B89" s="166" t="s">
        <v>117</v>
      </c>
      <c r="C89" s="167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2"/>
      <c r="Q89" s="105"/>
    </row>
    <row r="90" spans="1:17" ht="13.5">
      <c r="A90" s="104"/>
      <c r="B90" s="106" t="s">
        <v>78</v>
      </c>
      <c r="C90" s="112" t="s">
        <v>33</v>
      </c>
      <c r="D90" s="30">
        <v>68</v>
      </c>
      <c r="E90" s="30">
        <v>46</v>
      </c>
      <c r="F90" s="30">
        <v>57</v>
      </c>
      <c r="G90" s="30">
        <v>26</v>
      </c>
      <c r="H90" s="30">
        <v>62</v>
      </c>
      <c r="I90" s="30">
        <v>81</v>
      </c>
      <c r="J90" s="30">
        <v>141</v>
      </c>
      <c r="K90" s="30">
        <v>98</v>
      </c>
      <c r="L90" s="30">
        <v>83</v>
      </c>
      <c r="M90" s="30">
        <v>88</v>
      </c>
      <c r="N90" s="30">
        <v>75</v>
      </c>
      <c r="O90" s="30">
        <v>51</v>
      </c>
      <c r="P90" s="32">
        <f>SUM(D90:O90)</f>
        <v>876</v>
      </c>
      <c r="Q90" s="105">
        <f>AVERAGE(D90:O90)</f>
        <v>73</v>
      </c>
    </row>
    <row r="91" spans="1:17" ht="13.5">
      <c r="A91" s="106"/>
      <c r="B91" s="106" t="s">
        <v>79</v>
      </c>
      <c r="C91" s="112" t="s">
        <v>35</v>
      </c>
      <c r="D91" s="30">
        <v>134</v>
      </c>
      <c r="E91" s="30">
        <v>86</v>
      </c>
      <c r="F91" s="30">
        <v>77</v>
      </c>
      <c r="G91" s="30">
        <v>45</v>
      </c>
      <c r="H91" s="30">
        <v>128</v>
      </c>
      <c r="I91" s="30">
        <v>154</v>
      </c>
      <c r="J91" s="30">
        <v>144</v>
      </c>
      <c r="K91" s="30">
        <v>129</v>
      </c>
      <c r="L91" s="30">
        <v>107</v>
      </c>
      <c r="M91" s="30">
        <v>119</v>
      </c>
      <c r="N91" s="30">
        <v>144</v>
      </c>
      <c r="O91" s="30">
        <v>41</v>
      </c>
      <c r="P91" s="32">
        <f>SUM(D91:O91)</f>
        <v>1308</v>
      </c>
      <c r="Q91" s="106">
        <f>AVERAGE(D91:O91)</f>
        <v>109</v>
      </c>
    </row>
    <row r="92" spans="1:17" s="17" customFormat="1">
      <c r="A92" s="18"/>
      <c r="B92" s="18"/>
      <c r="C92" s="23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5"/>
      <c r="Q92" s="26"/>
    </row>
    <row r="93" spans="1:17" s="17" customFormat="1">
      <c r="A93" s="18"/>
      <c r="B93" s="18"/>
      <c r="C93" s="23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5"/>
      <c r="Q93" s="26"/>
    </row>
    <row r="94" spans="1:17" s="17" customFormat="1">
      <c r="A94" s="18"/>
      <c r="B94" s="18"/>
      <c r="C94" s="23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5"/>
      <c r="Q94" s="26"/>
    </row>
    <row r="95" spans="1:17" s="17" customFormat="1">
      <c r="A95" s="18"/>
      <c r="B95" s="18"/>
      <c r="C95" s="23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5"/>
      <c r="Q95" s="26"/>
    </row>
    <row r="96" spans="1:17" s="17" customFormat="1" ht="13.5" thickBot="1">
      <c r="A96" s="18"/>
      <c r="B96" s="18"/>
      <c r="C96" s="23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5"/>
      <c r="Q96" s="26"/>
    </row>
    <row r="97" spans="1:17" ht="35.25" customHeight="1" thickBot="1">
      <c r="A97" s="71"/>
      <c r="B97" s="181"/>
      <c r="C97" s="182"/>
      <c r="D97" s="29" t="s">
        <v>0</v>
      </c>
      <c r="E97" s="29" t="s">
        <v>1</v>
      </c>
      <c r="F97" s="29" t="s">
        <v>2</v>
      </c>
      <c r="G97" s="29" t="s">
        <v>3</v>
      </c>
      <c r="H97" s="29" t="s">
        <v>4</v>
      </c>
      <c r="I97" s="29" t="s">
        <v>5</v>
      </c>
      <c r="J97" s="29" t="s">
        <v>6</v>
      </c>
      <c r="K97" s="29" t="s">
        <v>7</v>
      </c>
      <c r="L97" s="29" t="s">
        <v>8</v>
      </c>
      <c r="M97" s="29" t="s">
        <v>9</v>
      </c>
      <c r="N97" s="29" t="s">
        <v>10</v>
      </c>
      <c r="O97" s="29" t="s">
        <v>11</v>
      </c>
      <c r="P97" s="29" t="s">
        <v>12</v>
      </c>
      <c r="Q97" s="29" t="s">
        <v>13</v>
      </c>
    </row>
    <row r="98" spans="1:17" ht="13.5">
      <c r="A98" s="131"/>
      <c r="B98" s="177" t="s">
        <v>125</v>
      </c>
      <c r="C98" s="178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3"/>
      <c r="Q98" s="127"/>
    </row>
    <row r="99" spans="1:17" ht="13.5">
      <c r="A99" s="104"/>
      <c r="B99" s="106" t="s">
        <v>41</v>
      </c>
      <c r="C99" s="107" t="s">
        <v>16</v>
      </c>
      <c r="D99" s="31">
        <v>50</v>
      </c>
      <c r="E99" s="31">
        <f t="shared" ref="E99:O99" si="28">D105</f>
        <v>57</v>
      </c>
      <c r="F99" s="31">
        <f t="shared" si="28"/>
        <v>65</v>
      </c>
      <c r="G99" s="31">
        <f t="shared" si="28"/>
        <v>70</v>
      </c>
      <c r="H99" s="31">
        <f t="shared" si="28"/>
        <v>80</v>
      </c>
      <c r="I99" s="31">
        <f t="shared" si="28"/>
        <v>74</v>
      </c>
      <c r="J99" s="31">
        <f t="shared" si="28"/>
        <v>84</v>
      </c>
      <c r="K99" s="31">
        <f t="shared" si="28"/>
        <v>84</v>
      </c>
      <c r="L99" s="31">
        <f t="shared" si="28"/>
        <v>82</v>
      </c>
      <c r="M99" s="31">
        <f t="shared" si="28"/>
        <v>83</v>
      </c>
      <c r="N99" s="31">
        <f t="shared" si="28"/>
        <v>77</v>
      </c>
      <c r="O99" s="31">
        <f t="shared" si="28"/>
        <v>84</v>
      </c>
      <c r="P99" s="32">
        <f t="shared" ref="P99:P105" si="29">SUM(D99:O99)</f>
        <v>890</v>
      </c>
      <c r="Q99" s="108">
        <f t="shared" ref="Q99:Q105" si="30">P99/12</f>
        <v>74.166666666666671</v>
      </c>
    </row>
    <row r="100" spans="1:17" ht="13.5">
      <c r="A100" s="104"/>
      <c r="B100" s="106" t="s">
        <v>42</v>
      </c>
      <c r="C100" s="106" t="s">
        <v>18</v>
      </c>
      <c r="D100" s="30">
        <v>11</v>
      </c>
      <c r="E100" s="30">
        <v>14</v>
      </c>
      <c r="F100" s="30">
        <v>14</v>
      </c>
      <c r="G100" s="30">
        <v>14</v>
      </c>
      <c r="H100" s="30">
        <v>5</v>
      </c>
      <c r="I100" s="30">
        <v>21</v>
      </c>
      <c r="J100" s="30">
        <v>13</v>
      </c>
      <c r="K100" s="30">
        <v>12</v>
      </c>
      <c r="L100" s="30">
        <v>17</v>
      </c>
      <c r="M100" s="30">
        <v>9</v>
      </c>
      <c r="N100" s="30">
        <v>7</v>
      </c>
      <c r="O100" s="30">
        <v>5</v>
      </c>
      <c r="P100" s="32">
        <f t="shared" si="29"/>
        <v>142</v>
      </c>
      <c r="Q100" s="108">
        <f t="shared" si="30"/>
        <v>11.833333333333334</v>
      </c>
    </row>
    <row r="101" spans="1:17" ht="13.5">
      <c r="A101" s="104"/>
      <c r="B101" s="106" t="s">
        <v>43</v>
      </c>
      <c r="C101" s="107" t="s">
        <v>20</v>
      </c>
      <c r="D101" s="31">
        <f t="shared" ref="D101:O101" si="31">D99+D100</f>
        <v>61</v>
      </c>
      <c r="E101" s="31">
        <f t="shared" si="31"/>
        <v>71</v>
      </c>
      <c r="F101" s="31">
        <f t="shared" si="31"/>
        <v>79</v>
      </c>
      <c r="G101" s="31">
        <f t="shared" si="31"/>
        <v>84</v>
      </c>
      <c r="H101" s="31">
        <f t="shared" si="31"/>
        <v>85</v>
      </c>
      <c r="I101" s="31">
        <f t="shared" si="31"/>
        <v>95</v>
      </c>
      <c r="J101" s="31">
        <f t="shared" si="31"/>
        <v>97</v>
      </c>
      <c r="K101" s="31">
        <f t="shared" si="31"/>
        <v>96</v>
      </c>
      <c r="L101" s="31">
        <f t="shared" si="31"/>
        <v>99</v>
      </c>
      <c r="M101" s="31">
        <f t="shared" si="31"/>
        <v>92</v>
      </c>
      <c r="N101" s="31">
        <f t="shared" si="31"/>
        <v>84</v>
      </c>
      <c r="O101" s="31">
        <f t="shared" si="31"/>
        <v>89</v>
      </c>
      <c r="P101" s="32">
        <f t="shared" si="29"/>
        <v>1032</v>
      </c>
      <c r="Q101" s="108">
        <f t="shared" si="30"/>
        <v>86</v>
      </c>
    </row>
    <row r="102" spans="1:17" ht="13.5">
      <c r="A102" s="104"/>
      <c r="B102" s="106" t="s">
        <v>44</v>
      </c>
      <c r="C102" s="106" t="s">
        <v>22</v>
      </c>
      <c r="D102" s="30">
        <v>4</v>
      </c>
      <c r="E102" s="30">
        <v>6</v>
      </c>
      <c r="F102" s="30">
        <v>9</v>
      </c>
      <c r="G102" s="30">
        <v>4</v>
      </c>
      <c r="H102" s="30">
        <v>11</v>
      </c>
      <c r="I102" s="30">
        <v>11</v>
      </c>
      <c r="J102" s="30">
        <v>13</v>
      </c>
      <c r="K102" s="30">
        <v>14</v>
      </c>
      <c r="L102" s="30">
        <v>16</v>
      </c>
      <c r="M102" s="30">
        <v>15</v>
      </c>
      <c r="N102" s="30">
        <v>0</v>
      </c>
      <c r="O102" s="30">
        <v>23</v>
      </c>
      <c r="P102" s="32">
        <f t="shared" si="29"/>
        <v>126</v>
      </c>
      <c r="Q102" s="108">
        <f t="shared" si="30"/>
        <v>10.5</v>
      </c>
    </row>
    <row r="103" spans="1:17" ht="13.5">
      <c r="A103" s="104"/>
      <c r="B103" s="106"/>
      <c r="C103" s="109" t="s">
        <v>103</v>
      </c>
      <c r="D103" s="109">
        <v>2</v>
      </c>
      <c r="E103" s="109">
        <v>3</v>
      </c>
      <c r="F103" s="109">
        <v>3</v>
      </c>
      <c r="G103" s="109">
        <v>4</v>
      </c>
      <c r="H103" s="109">
        <v>5</v>
      </c>
      <c r="I103" s="109">
        <v>2</v>
      </c>
      <c r="J103" s="109">
        <v>6</v>
      </c>
      <c r="K103" s="109">
        <v>10</v>
      </c>
      <c r="L103" s="109">
        <v>13</v>
      </c>
      <c r="M103" s="109">
        <v>9</v>
      </c>
      <c r="N103" s="109">
        <v>0</v>
      </c>
      <c r="O103" s="109">
        <v>3</v>
      </c>
      <c r="P103" s="32">
        <f t="shared" si="29"/>
        <v>60</v>
      </c>
      <c r="Q103" s="108">
        <f t="shared" si="30"/>
        <v>5</v>
      </c>
    </row>
    <row r="104" spans="1:17" ht="13.5">
      <c r="A104" s="104"/>
      <c r="B104" s="106"/>
      <c r="C104" s="109" t="s">
        <v>45</v>
      </c>
      <c r="D104" s="109">
        <v>2</v>
      </c>
      <c r="E104" s="109">
        <v>3</v>
      </c>
      <c r="F104" s="109">
        <v>6</v>
      </c>
      <c r="G104" s="109">
        <v>0</v>
      </c>
      <c r="H104" s="109">
        <v>6</v>
      </c>
      <c r="I104" s="109">
        <v>9</v>
      </c>
      <c r="J104" s="109">
        <v>6</v>
      </c>
      <c r="K104" s="109">
        <v>4</v>
      </c>
      <c r="L104" s="109">
        <v>3</v>
      </c>
      <c r="M104" s="109">
        <v>6</v>
      </c>
      <c r="N104" s="109">
        <v>0</v>
      </c>
      <c r="O104" s="109">
        <v>20</v>
      </c>
      <c r="P104" s="32">
        <f t="shared" si="29"/>
        <v>65</v>
      </c>
      <c r="Q104" s="108">
        <f t="shared" si="30"/>
        <v>5.416666666666667</v>
      </c>
    </row>
    <row r="105" spans="1:17" ht="13.5">
      <c r="A105" s="106"/>
      <c r="B105" s="106" t="s">
        <v>47</v>
      </c>
      <c r="C105" s="107" t="s">
        <v>105</v>
      </c>
      <c r="D105" s="31">
        <f t="shared" ref="D105:O105" si="32">D101-D102</f>
        <v>57</v>
      </c>
      <c r="E105" s="31">
        <f t="shared" si="32"/>
        <v>65</v>
      </c>
      <c r="F105" s="31">
        <f t="shared" si="32"/>
        <v>70</v>
      </c>
      <c r="G105" s="31">
        <f t="shared" si="32"/>
        <v>80</v>
      </c>
      <c r="H105" s="31">
        <f t="shared" si="32"/>
        <v>74</v>
      </c>
      <c r="I105" s="31">
        <f t="shared" si="32"/>
        <v>84</v>
      </c>
      <c r="J105" s="31">
        <f t="shared" si="32"/>
        <v>84</v>
      </c>
      <c r="K105" s="31">
        <f t="shared" si="32"/>
        <v>82</v>
      </c>
      <c r="L105" s="31">
        <f t="shared" si="32"/>
        <v>83</v>
      </c>
      <c r="M105" s="31">
        <f t="shared" si="32"/>
        <v>77</v>
      </c>
      <c r="N105" s="31">
        <f t="shared" si="32"/>
        <v>84</v>
      </c>
      <c r="O105" s="31">
        <f t="shared" si="32"/>
        <v>66</v>
      </c>
      <c r="P105" s="32">
        <f t="shared" si="29"/>
        <v>906</v>
      </c>
      <c r="Q105" s="134">
        <f t="shared" si="30"/>
        <v>75.5</v>
      </c>
    </row>
    <row r="106" spans="1:17" ht="13.5">
      <c r="A106" s="131"/>
      <c r="B106" s="169" t="s">
        <v>127</v>
      </c>
      <c r="C106" s="170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3"/>
      <c r="Q106" s="127"/>
    </row>
    <row r="107" spans="1:17" ht="13.5">
      <c r="A107" s="104"/>
      <c r="B107" s="106" t="s">
        <v>48</v>
      </c>
      <c r="C107" s="107" t="s">
        <v>16</v>
      </c>
      <c r="D107" s="31">
        <v>31</v>
      </c>
      <c r="E107" s="31">
        <f t="shared" ref="E107:O107" si="33">D113</f>
        <v>29</v>
      </c>
      <c r="F107" s="31">
        <f t="shared" si="33"/>
        <v>27</v>
      </c>
      <c r="G107" s="31">
        <f t="shared" si="33"/>
        <v>25</v>
      </c>
      <c r="H107" s="31">
        <f t="shared" si="33"/>
        <v>32</v>
      </c>
      <c r="I107" s="31">
        <f t="shared" si="33"/>
        <v>31</v>
      </c>
      <c r="J107" s="31">
        <f t="shared" si="33"/>
        <v>31</v>
      </c>
      <c r="K107" s="31">
        <f t="shared" si="33"/>
        <v>33</v>
      </c>
      <c r="L107" s="31">
        <f t="shared" si="33"/>
        <v>30</v>
      </c>
      <c r="M107" s="31">
        <f t="shared" si="33"/>
        <v>31</v>
      </c>
      <c r="N107" s="31">
        <f t="shared" si="33"/>
        <v>33</v>
      </c>
      <c r="O107" s="31">
        <f t="shared" si="33"/>
        <v>34</v>
      </c>
      <c r="P107" s="32">
        <f t="shared" ref="P107:P112" si="34">SUM(D107:O107)</f>
        <v>367</v>
      </c>
      <c r="Q107" s="108">
        <f t="shared" ref="Q107:Q112" si="35">P107/12</f>
        <v>30.583333333333332</v>
      </c>
    </row>
    <row r="108" spans="1:17" ht="13.5">
      <c r="A108" s="104"/>
      <c r="B108" s="106" t="s">
        <v>49</v>
      </c>
      <c r="C108" s="106" t="s">
        <v>18</v>
      </c>
      <c r="D108" s="30">
        <v>0</v>
      </c>
      <c r="E108" s="30">
        <v>1</v>
      </c>
      <c r="F108" s="30">
        <v>1</v>
      </c>
      <c r="G108" s="30">
        <v>8</v>
      </c>
      <c r="H108" s="30">
        <v>2</v>
      </c>
      <c r="I108" s="30">
        <v>1</v>
      </c>
      <c r="J108" s="30">
        <v>2</v>
      </c>
      <c r="K108" s="30">
        <v>1</v>
      </c>
      <c r="L108" s="30">
        <v>1</v>
      </c>
      <c r="M108" s="30">
        <v>2</v>
      </c>
      <c r="N108" s="30">
        <v>1</v>
      </c>
      <c r="O108" s="30">
        <v>0</v>
      </c>
      <c r="P108" s="32">
        <f t="shared" si="34"/>
        <v>20</v>
      </c>
      <c r="Q108" s="108">
        <f t="shared" si="35"/>
        <v>1.6666666666666667</v>
      </c>
    </row>
    <row r="109" spans="1:17" ht="13.5">
      <c r="A109" s="104"/>
      <c r="B109" s="106" t="s">
        <v>50</v>
      </c>
      <c r="C109" s="107" t="s">
        <v>20</v>
      </c>
      <c r="D109" s="31">
        <f t="shared" ref="D109:O109" si="36">D107+D108</f>
        <v>31</v>
      </c>
      <c r="E109" s="31">
        <f t="shared" si="36"/>
        <v>30</v>
      </c>
      <c r="F109" s="31">
        <f t="shared" si="36"/>
        <v>28</v>
      </c>
      <c r="G109" s="31">
        <f t="shared" si="36"/>
        <v>33</v>
      </c>
      <c r="H109" s="31">
        <f t="shared" si="36"/>
        <v>34</v>
      </c>
      <c r="I109" s="31">
        <f t="shared" si="36"/>
        <v>32</v>
      </c>
      <c r="J109" s="31">
        <f t="shared" si="36"/>
        <v>33</v>
      </c>
      <c r="K109" s="31">
        <f t="shared" si="36"/>
        <v>34</v>
      </c>
      <c r="L109" s="31">
        <f t="shared" si="36"/>
        <v>31</v>
      </c>
      <c r="M109" s="31">
        <f t="shared" si="36"/>
        <v>33</v>
      </c>
      <c r="N109" s="31">
        <f t="shared" si="36"/>
        <v>34</v>
      </c>
      <c r="O109" s="31">
        <f t="shared" si="36"/>
        <v>34</v>
      </c>
      <c r="P109" s="32">
        <f t="shared" si="34"/>
        <v>387</v>
      </c>
      <c r="Q109" s="108">
        <f t="shared" si="35"/>
        <v>32.25</v>
      </c>
    </row>
    <row r="110" spans="1:17" ht="13.5">
      <c r="A110" s="104"/>
      <c r="B110" s="106" t="s">
        <v>51</v>
      </c>
      <c r="C110" s="106" t="s">
        <v>22</v>
      </c>
      <c r="D110" s="30">
        <v>2</v>
      </c>
      <c r="E110" s="30">
        <v>3</v>
      </c>
      <c r="F110" s="30">
        <v>3</v>
      </c>
      <c r="G110" s="30">
        <v>1</v>
      </c>
      <c r="H110" s="30">
        <v>3</v>
      </c>
      <c r="I110" s="30">
        <v>1</v>
      </c>
      <c r="J110" s="30">
        <v>0</v>
      </c>
      <c r="K110" s="30">
        <v>4</v>
      </c>
      <c r="L110" s="30">
        <v>0</v>
      </c>
      <c r="M110" s="30">
        <v>0</v>
      </c>
      <c r="N110" s="30">
        <v>0</v>
      </c>
      <c r="O110" s="30">
        <v>6</v>
      </c>
      <c r="P110" s="32">
        <f t="shared" si="34"/>
        <v>23</v>
      </c>
      <c r="Q110" s="108">
        <f t="shared" si="35"/>
        <v>1.9166666666666667</v>
      </c>
    </row>
    <row r="111" spans="1:17" ht="13.5">
      <c r="A111" s="104"/>
      <c r="B111" s="106"/>
      <c r="C111" s="109" t="s">
        <v>52</v>
      </c>
      <c r="D111" s="109">
        <v>1</v>
      </c>
      <c r="E111" s="109">
        <v>1</v>
      </c>
      <c r="F111" s="109">
        <v>2</v>
      </c>
      <c r="G111" s="109">
        <v>0</v>
      </c>
      <c r="H111" s="109">
        <v>0</v>
      </c>
      <c r="I111" s="109">
        <v>1</v>
      </c>
      <c r="J111" s="109">
        <v>0</v>
      </c>
      <c r="K111" s="109">
        <v>3</v>
      </c>
      <c r="L111" s="109">
        <v>0</v>
      </c>
      <c r="M111" s="109">
        <v>0</v>
      </c>
      <c r="N111" s="109">
        <v>0</v>
      </c>
      <c r="O111" s="109">
        <v>6</v>
      </c>
      <c r="P111" s="32">
        <f t="shared" si="34"/>
        <v>14</v>
      </c>
      <c r="Q111" s="108">
        <f t="shared" si="35"/>
        <v>1.1666666666666667</v>
      </c>
    </row>
    <row r="112" spans="1:17" ht="13.5">
      <c r="A112" s="104"/>
      <c r="B112" s="106"/>
      <c r="C112" s="109" t="s">
        <v>45</v>
      </c>
      <c r="D112" s="109">
        <v>1</v>
      </c>
      <c r="E112" s="109">
        <v>2</v>
      </c>
      <c r="F112" s="109">
        <v>1</v>
      </c>
      <c r="G112" s="109">
        <v>1</v>
      </c>
      <c r="H112" s="109">
        <v>3</v>
      </c>
      <c r="I112" s="109">
        <v>0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0</v>
      </c>
      <c r="P112" s="32">
        <f t="shared" si="34"/>
        <v>9</v>
      </c>
      <c r="Q112" s="108">
        <f t="shared" si="35"/>
        <v>0.75</v>
      </c>
    </row>
    <row r="113" spans="1:17" ht="13.5">
      <c r="A113" s="104"/>
      <c r="B113" s="106" t="s">
        <v>53</v>
      </c>
      <c r="C113" s="107" t="s">
        <v>105</v>
      </c>
      <c r="D113" s="31">
        <f t="shared" ref="D113:O113" si="37">D109-D110</f>
        <v>29</v>
      </c>
      <c r="E113" s="31">
        <f t="shared" si="37"/>
        <v>27</v>
      </c>
      <c r="F113" s="31">
        <f t="shared" si="37"/>
        <v>25</v>
      </c>
      <c r="G113" s="31">
        <f t="shared" si="37"/>
        <v>32</v>
      </c>
      <c r="H113" s="31">
        <f t="shared" si="37"/>
        <v>31</v>
      </c>
      <c r="I113" s="31">
        <f t="shared" si="37"/>
        <v>31</v>
      </c>
      <c r="J113" s="31">
        <f t="shared" si="37"/>
        <v>33</v>
      </c>
      <c r="K113" s="31">
        <f t="shared" si="37"/>
        <v>30</v>
      </c>
      <c r="L113" s="31">
        <f t="shared" si="37"/>
        <v>31</v>
      </c>
      <c r="M113" s="31">
        <f t="shared" si="37"/>
        <v>33</v>
      </c>
      <c r="N113" s="31">
        <f t="shared" si="37"/>
        <v>34</v>
      </c>
      <c r="O113" s="31">
        <f t="shared" si="37"/>
        <v>28</v>
      </c>
      <c r="P113" s="32"/>
      <c r="Q113" s="108"/>
    </row>
    <row r="114" spans="1:17" ht="13.5">
      <c r="A114" s="104"/>
      <c r="B114" s="175" t="s">
        <v>112</v>
      </c>
      <c r="C114" s="176"/>
      <c r="D114" s="30">
        <v>0</v>
      </c>
      <c r="E114" s="30">
        <v>0</v>
      </c>
      <c r="F114" s="30">
        <v>0</v>
      </c>
      <c r="G114" s="30">
        <v>0</v>
      </c>
      <c r="H114" s="30">
        <v>2</v>
      </c>
      <c r="I114" s="30">
        <v>2</v>
      </c>
      <c r="J114" s="30">
        <v>3</v>
      </c>
      <c r="K114" s="30">
        <v>7</v>
      </c>
      <c r="L114" s="30">
        <v>3</v>
      </c>
      <c r="M114" s="30">
        <v>3</v>
      </c>
      <c r="N114" s="30">
        <v>0</v>
      </c>
      <c r="O114" s="30">
        <v>0</v>
      </c>
      <c r="P114" s="32">
        <f>SUM(D114:O114)</f>
        <v>20</v>
      </c>
      <c r="Q114" s="105">
        <f>AVERAGE(D114:O114)</f>
        <v>1.6666666666666667</v>
      </c>
    </row>
    <row r="115" spans="1:17" ht="13.5">
      <c r="A115" s="104"/>
      <c r="B115" s="173" t="s">
        <v>113</v>
      </c>
      <c r="C115" s="174"/>
      <c r="D115" s="30">
        <v>8</v>
      </c>
      <c r="E115" s="30">
        <v>3</v>
      </c>
      <c r="F115" s="30">
        <v>18</v>
      </c>
      <c r="G115" s="30">
        <v>11</v>
      </c>
      <c r="H115" s="30">
        <v>21</v>
      </c>
      <c r="I115" s="30">
        <v>14</v>
      </c>
      <c r="J115" s="30">
        <v>15</v>
      </c>
      <c r="K115" s="30">
        <v>11</v>
      </c>
      <c r="L115" s="30">
        <v>10</v>
      </c>
      <c r="M115" s="30">
        <v>13</v>
      </c>
      <c r="N115" s="30">
        <v>15</v>
      </c>
      <c r="O115" s="30">
        <v>10</v>
      </c>
      <c r="P115" s="32">
        <f>SUM(D115:O115)</f>
        <v>149</v>
      </c>
      <c r="Q115" s="105">
        <f>AVERAGE(D115:O115)</f>
        <v>12.416666666666666</v>
      </c>
    </row>
    <row r="116" spans="1:17" ht="13.5">
      <c r="A116" s="104"/>
      <c r="B116" s="166" t="s">
        <v>114</v>
      </c>
      <c r="C116" s="167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2"/>
      <c r="Q116" s="105"/>
    </row>
    <row r="117" spans="1:17" ht="13.5">
      <c r="A117" s="104"/>
      <c r="B117" s="106" t="s">
        <v>76</v>
      </c>
      <c r="C117" s="112" t="s">
        <v>33</v>
      </c>
      <c r="D117" s="30">
        <v>16</v>
      </c>
      <c r="E117" s="30">
        <v>17</v>
      </c>
      <c r="F117" s="30">
        <v>19</v>
      </c>
      <c r="G117" s="30">
        <v>12</v>
      </c>
      <c r="H117" s="30">
        <v>48</v>
      </c>
      <c r="I117" s="30">
        <v>35</v>
      </c>
      <c r="J117" s="30">
        <v>21</v>
      </c>
      <c r="K117" s="30">
        <v>18</v>
      </c>
      <c r="L117" s="30">
        <v>19</v>
      </c>
      <c r="M117" s="30">
        <v>42</v>
      </c>
      <c r="N117" s="30">
        <v>20</v>
      </c>
      <c r="O117" s="30">
        <v>19</v>
      </c>
      <c r="P117" s="32">
        <f>SUM(D117:O117)</f>
        <v>286</v>
      </c>
      <c r="Q117" s="105">
        <f>AVERAGE(D117:O117)</f>
        <v>23.833333333333332</v>
      </c>
    </row>
    <row r="118" spans="1:17" ht="14.25" thickBot="1">
      <c r="A118" s="113"/>
      <c r="B118" s="114" t="s">
        <v>77</v>
      </c>
      <c r="C118" s="115" t="s">
        <v>35</v>
      </c>
      <c r="D118" s="33">
        <v>38</v>
      </c>
      <c r="E118" s="33">
        <v>28</v>
      </c>
      <c r="F118" s="33">
        <v>64</v>
      </c>
      <c r="G118" s="33">
        <v>25</v>
      </c>
      <c r="H118" s="33">
        <v>43</v>
      </c>
      <c r="I118" s="33">
        <v>67</v>
      </c>
      <c r="J118" s="33">
        <v>55</v>
      </c>
      <c r="K118" s="33">
        <v>58</v>
      </c>
      <c r="L118" s="33">
        <v>46</v>
      </c>
      <c r="M118" s="33">
        <v>60</v>
      </c>
      <c r="N118" s="33">
        <v>51</v>
      </c>
      <c r="O118" s="33">
        <v>23</v>
      </c>
      <c r="P118" s="34">
        <f>SUM(D118:O118)</f>
        <v>558</v>
      </c>
      <c r="Q118" s="130">
        <f>AVERAGE(D118:O118)</f>
        <v>46.5</v>
      </c>
    </row>
    <row r="119" spans="1:17" ht="13.5">
      <c r="A119" s="104"/>
      <c r="B119" s="169" t="s">
        <v>126</v>
      </c>
      <c r="C119" s="17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2"/>
      <c r="Q119" s="105"/>
    </row>
    <row r="120" spans="1:17" ht="13.5">
      <c r="A120" s="104"/>
      <c r="B120" s="106" t="s">
        <v>54</v>
      </c>
      <c r="C120" s="107" t="s">
        <v>16</v>
      </c>
      <c r="D120" s="31">
        <v>78</v>
      </c>
      <c r="E120" s="31">
        <f>D127</f>
        <v>69</v>
      </c>
      <c r="F120" s="31">
        <f>E127</f>
        <v>64</v>
      </c>
      <c r="G120" s="31">
        <f t="shared" ref="G120:O120" si="38">F127</f>
        <v>60</v>
      </c>
      <c r="H120" s="31">
        <f t="shared" si="38"/>
        <v>63</v>
      </c>
      <c r="I120" s="31">
        <f t="shared" si="38"/>
        <v>60</v>
      </c>
      <c r="J120" s="31">
        <f t="shared" si="38"/>
        <v>61</v>
      </c>
      <c r="K120" s="31">
        <f t="shared" si="38"/>
        <v>58</v>
      </c>
      <c r="L120" s="31">
        <f t="shared" si="38"/>
        <v>57</v>
      </c>
      <c r="M120" s="31">
        <f t="shared" si="38"/>
        <v>61</v>
      </c>
      <c r="N120" s="31">
        <f t="shared" si="38"/>
        <v>64</v>
      </c>
      <c r="O120" s="31">
        <f t="shared" si="38"/>
        <v>58</v>
      </c>
      <c r="P120" s="32">
        <f t="shared" ref="P120:P126" si="39">SUM(D120:O120)</f>
        <v>753</v>
      </c>
      <c r="Q120" s="108">
        <f t="shared" ref="Q120:Q127" si="40">P120/12</f>
        <v>62.75</v>
      </c>
    </row>
    <row r="121" spans="1:17" ht="13.5">
      <c r="A121" s="104"/>
      <c r="B121" s="106" t="s">
        <v>55</v>
      </c>
      <c r="C121" s="106" t="s">
        <v>18</v>
      </c>
      <c r="D121" s="30">
        <v>6</v>
      </c>
      <c r="E121" s="30">
        <v>2</v>
      </c>
      <c r="F121" s="30">
        <v>1</v>
      </c>
      <c r="G121" s="30">
        <v>5</v>
      </c>
      <c r="H121" s="30">
        <v>5</v>
      </c>
      <c r="I121" s="30">
        <v>10</v>
      </c>
      <c r="J121" s="30">
        <v>3</v>
      </c>
      <c r="K121" s="30">
        <v>10</v>
      </c>
      <c r="L121" s="30">
        <v>15</v>
      </c>
      <c r="M121" s="30">
        <v>9</v>
      </c>
      <c r="N121" s="30">
        <v>7</v>
      </c>
      <c r="O121" s="30">
        <v>4</v>
      </c>
      <c r="P121" s="32">
        <f t="shared" si="39"/>
        <v>77</v>
      </c>
      <c r="Q121" s="108">
        <f t="shared" si="40"/>
        <v>6.416666666666667</v>
      </c>
    </row>
    <row r="122" spans="1:17" ht="13.5">
      <c r="A122" s="104"/>
      <c r="B122" s="106" t="s">
        <v>56</v>
      </c>
      <c r="C122" s="107" t="s">
        <v>20</v>
      </c>
      <c r="D122" s="31">
        <f t="shared" ref="D122:O122" si="41">D120+D121</f>
        <v>84</v>
      </c>
      <c r="E122" s="31">
        <f t="shared" si="41"/>
        <v>71</v>
      </c>
      <c r="F122" s="31">
        <f t="shared" si="41"/>
        <v>65</v>
      </c>
      <c r="G122" s="31">
        <f t="shared" si="41"/>
        <v>65</v>
      </c>
      <c r="H122" s="31">
        <f t="shared" si="41"/>
        <v>68</v>
      </c>
      <c r="I122" s="31">
        <f t="shared" si="41"/>
        <v>70</v>
      </c>
      <c r="J122" s="31">
        <f t="shared" si="41"/>
        <v>64</v>
      </c>
      <c r="K122" s="31">
        <f t="shared" si="41"/>
        <v>68</v>
      </c>
      <c r="L122" s="31">
        <f t="shared" si="41"/>
        <v>72</v>
      </c>
      <c r="M122" s="31">
        <f t="shared" si="41"/>
        <v>70</v>
      </c>
      <c r="N122" s="31">
        <f t="shared" si="41"/>
        <v>71</v>
      </c>
      <c r="O122" s="31">
        <f t="shared" si="41"/>
        <v>62</v>
      </c>
      <c r="P122" s="32">
        <f t="shared" si="39"/>
        <v>830</v>
      </c>
      <c r="Q122" s="108">
        <f t="shared" si="40"/>
        <v>69.166666666666671</v>
      </c>
    </row>
    <row r="123" spans="1:17" ht="13.5">
      <c r="A123" s="104"/>
      <c r="B123" s="106" t="s">
        <v>57</v>
      </c>
      <c r="C123" s="106" t="s">
        <v>22</v>
      </c>
      <c r="D123" s="30">
        <v>15</v>
      </c>
      <c r="E123" s="30">
        <v>7</v>
      </c>
      <c r="F123" s="30">
        <v>5</v>
      </c>
      <c r="G123" s="30">
        <v>2</v>
      </c>
      <c r="H123" s="30">
        <v>8</v>
      </c>
      <c r="I123" s="30">
        <v>9</v>
      </c>
      <c r="J123" s="30">
        <v>6</v>
      </c>
      <c r="K123" s="30">
        <v>11</v>
      </c>
      <c r="L123" s="30">
        <v>11</v>
      </c>
      <c r="M123" s="30">
        <v>6</v>
      </c>
      <c r="N123" s="30">
        <v>13</v>
      </c>
      <c r="O123" s="30">
        <v>2</v>
      </c>
      <c r="P123" s="32">
        <f t="shared" si="39"/>
        <v>95</v>
      </c>
      <c r="Q123" s="108">
        <f t="shared" si="40"/>
        <v>7.916666666666667</v>
      </c>
    </row>
    <row r="124" spans="1:17" ht="13.5">
      <c r="A124" s="104"/>
      <c r="B124" s="106"/>
      <c r="C124" s="109" t="s">
        <v>45</v>
      </c>
      <c r="D124" s="109">
        <v>5</v>
      </c>
      <c r="E124" s="109">
        <v>6</v>
      </c>
      <c r="F124" s="109">
        <v>2</v>
      </c>
      <c r="G124" s="109">
        <v>1</v>
      </c>
      <c r="H124" s="109">
        <v>6</v>
      </c>
      <c r="I124" s="109">
        <v>1</v>
      </c>
      <c r="J124" s="109">
        <v>2</v>
      </c>
      <c r="K124" s="109">
        <v>5</v>
      </c>
      <c r="L124" s="109">
        <v>6</v>
      </c>
      <c r="M124" s="109">
        <v>1</v>
      </c>
      <c r="N124" s="109">
        <v>2</v>
      </c>
      <c r="O124" s="109">
        <v>1</v>
      </c>
      <c r="P124" s="32">
        <f t="shared" si="39"/>
        <v>38</v>
      </c>
      <c r="Q124" s="108">
        <f t="shared" si="40"/>
        <v>3.1666666666666665</v>
      </c>
    </row>
    <row r="125" spans="1:17" ht="13.5">
      <c r="A125" s="104"/>
      <c r="B125" s="106"/>
      <c r="C125" s="109" t="s">
        <v>133</v>
      </c>
      <c r="D125" s="109">
        <v>6</v>
      </c>
      <c r="E125" s="109">
        <v>0</v>
      </c>
      <c r="F125" s="109">
        <v>1</v>
      </c>
      <c r="G125" s="109">
        <v>1</v>
      </c>
      <c r="H125" s="109">
        <v>2</v>
      </c>
      <c r="I125" s="109">
        <v>3</v>
      </c>
      <c r="J125" s="109">
        <v>3</v>
      </c>
      <c r="K125" s="109">
        <v>6</v>
      </c>
      <c r="L125" s="109">
        <v>5</v>
      </c>
      <c r="M125" s="109">
        <v>3</v>
      </c>
      <c r="N125" s="109">
        <v>5</v>
      </c>
      <c r="O125" s="109">
        <v>0</v>
      </c>
      <c r="P125" s="32">
        <f t="shared" si="39"/>
        <v>35</v>
      </c>
      <c r="Q125" s="108">
        <f t="shared" si="40"/>
        <v>2.9166666666666665</v>
      </c>
    </row>
    <row r="126" spans="1:17" ht="13.5">
      <c r="A126" s="104"/>
      <c r="B126" s="106"/>
      <c r="C126" s="109" t="s">
        <v>46</v>
      </c>
      <c r="D126" s="109">
        <v>4</v>
      </c>
      <c r="E126" s="109">
        <v>1</v>
      </c>
      <c r="F126" s="109">
        <v>2</v>
      </c>
      <c r="G126" s="109">
        <v>0</v>
      </c>
      <c r="H126" s="109">
        <v>0</v>
      </c>
      <c r="I126" s="109">
        <v>7</v>
      </c>
      <c r="J126" s="109">
        <v>1</v>
      </c>
      <c r="K126" s="109">
        <v>0</v>
      </c>
      <c r="L126" s="109">
        <v>0</v>
      </c>
      <c r="M126" s="109">
        <v>2</v>
      </c>
      <c r="N126" s="109">
        <v>6</v>
      </c>
      <c r="O126" s="109">
        <v>1</v>
      </c>
      <c r="P126" s="32">
        <f t="shared" si="39"/>
        <v>24</v>
      </c>
      <c r="Q126" s="108">
        <f t="shared" si="40"/>
        <v>2</v>
      </c>
    </row>
    <row r="127" spans="1:17" ht="14.25" thickBot="1">
      <c r="A127" s="113"/>
      <c r="B127" s="114" t="s">
        <v>58</v>
      </c>
      <c r="C127" s="129" t="s">
        <v>105</v>
      </c>
      <c r="D127" s="74">
        <f t="shared" ref="D127:O127" si="42">D122-D123</f>
        <v>69</v>
      </c>
      <c r="E127" s="74">
        <f t="shared" si="42"/>
        <v>64</v>
      </c>
      <c r="F127" s="74">
        <f t="shared" si="42"/>
        <v>60</v>
      </c>
      <c r="G127" s="74">
        <f t="shared" si="42"/>
        <v>63</v>
      </c>
      <c r="H127" s="74">
        <f t="shared" si="42"/>
        <v>60</v>
      </c>
      <c r="I127" s="74">
        <f t="shared" si="42"/>
        <v>61</v>
      </c>
      <c r="J127" s="74">
        <f t="shared" si="42"/>
        <v>58</v>
      </c>
      <c r="K127" s="74">
        <f t="shared" si="42"/>
        <v>57</v>
      </c>
      <c r="L127" s="74">
        <f t="shared" si="42"/>
        <v>61</v>
      </c>
      <c r="M127" s="74">
        <f t="shared" si="42"/>
        <v>64</v>
      </c>
      <c r="N127" s="74">
        <f t="shared" si="42"/>
        <v>58</v>
      </c>
      <c r="O127" s="74">
        <f t="shared" si="42"/>
        <v>60</v>
      </c>
      <c r="P127" s="34">
        <f>SUM(D127:O127)</f>
        <v>735</v>
      </c>
      <c r="Q127" s="116">
        <f t="shared" si="40"/>
        <v>61.25</v>
      </c>
    </row>
    <row r="128" spans="1:17" ht="13.5">
      <c r="A128" s="104"/>
      <c r="B128" s="175" t="s">
        <v>112</v>
      </c>
      <c r="C128" s="176"/>
      <c r="D128" s="30">
        <v>2</v>
      </c>
      <c r="E128" s="30">
        <v>3</v>
      </c>
      <c r="F128" s="30">
        <v>1</v>
      </c>
      <c r="G128" s="30">
        <v>1</v>
      </c>
      <c r="H128" s="30">
        <v>2</v>
      </c>
      <c r="I128" s="30">
        <v>3</v>
      </c>
      <c r="J128" s="30">
        <v>3</v>
      </c>
      <c r="K128" s="30">
        <v>4</v>
      </c>
      <c r="L128" s="30">
        <v>3</v>
      </c>
      <c r="M128" s="30">
        <v>3</v>
      </c>
      <c r="N128" s="30">
        <v>2</v>
      </c>
      <c r="O128" s="30">
        <v>2</v>
      </c>
      <c r="P128" s="32">
        <f>SUM(D128:O128)</f>
        <v>29</v>
      </c>
      <c r="Q128" s="105">
        <f>AVERAGE(D128:O128)</f>
        <v>2.4166666666666665</v>
      </c>
    </row>
    <row r="129" spans="1:17" ht="13.5">
      <c r="A129" s="104"/>
      <c r="B129" s="173" t="s">
        <v>113</v>
      </c>
      <c r="C129" s="174"/>
      <c r="D129" s="30">
        <v>17</v>
      </c>
      <c r="E129" s="30">
        <v>15</v>
      </c>
      <c r="F129" s="30">
        <v>13</v>
      </c>
      <c r="G129" s="30">
        <v>11</v>
      </c>
      <c r="H129" s="30">
        <v>13</v>
      </c>
      <c r="I129" s="30">
        <v>15</v>
      </c>
      <c r="J129" s="30">
        <v>15</v>
      </c>
      <c r="K129" s="30">
        <v>17</v>
      </c>
      <c r="L129" s="30">
        <v>16</v>
      </c>
      <c r="M129" s="30">
        <v>14</v>
      </c>
      <c r="N129" s="30">
        <v>16</v>
      </c>
      <c r="O129" s="30">
        <v>15</v>
      </c>
      <c r="P129" s="32">
        <f>SUM(D129:O129)</f>
        <v>177</v>
      </c>
      <c r="Q129" s="105">
        <f>AVERAGE(D129:O129)</f>
        <v>14.75</v>
      </c>
    </row>
    <row r="130" spans="1:17" ht="13.5">
      <c r="A130" s="104"/>
      <c r="B130" s="166" t="s">
        <v>114</v>
      </c>
      <c r="C130" s="167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2"/>
      <c r="Q130" s="105"/>
    </row>
    <row r="131" spans="1:17" ht="13.5">
      <c r="A131" s="104"/>
      <c r="B131" s="106" t="s">
        <v>76</v>
      </c>
      <c r="C131" s="112" t="s">
        <v>33</v>
      </c>
      <c r="D131" s="30">
        <v>37</v>
      </c>
      <c r="E131" s="30">
        <v>84</v>
      </c>
      <c r="F131" s="30">
        <v>17</v>
      </c>
      <c r="G131" s="30">
        <v>19</v>
      </c>
      <c r="H131" s="30">
        <v>20</v>
      </c>
      <c r="I131" s="30">
        <v>24</v>
      </c>
      <c r="J131" s="30">
        <v>33</v>
      </c>
      <c r="K131" s="30">
        <v>60</v>
      </c>
      <c r="L131" s="30">
        <v>58</v>
      </c>
      <c r="M131" s="30">
        <v>46</v>
      </c>
      <c r="N131" s="30">
        <v>76</v>
      </c>
      <c r="O131" s="30">
        <v>40</v>
      </c>
      <c r="P131" s="32">
        <f>SUM(D131:O131)</f>
        <v>514</v>
      </c>
      <c r="Q131" s="105">
        <f>AVERAGE(D131:O131)</f>
        <v>42.833333333333336</v>
      </c>
    </row>
    <row r="132" spans="1:17" ht="14.25" thickBot="1">
      <c r="A132" s="104"/>
      <c r="B132" s="106" t="s">
        <v>77</v>
      </c>
      <c r="C132" s="112" t="s">
        <v>35</v>
      </c>
      <c r="D132" s="30">
        <v>43</v>
      </c>
      <c r="E132" s="30">
        <v>19</v>
      </c>
      <c r="F132" s="30">
        <v>16</v>
      </c>
      <c r="G132" s="30">
        <v>11</v>
      </c>
      <c r="H132" s="30">
        <v>20</v>
      </c>
      <c r="I132" s="30">
        <v>39</v>
      </c>
      <c r="J132" s="30">
        <v>25</v>
      </c>
      <c r="K132" s="30">
        <v>29</v>
      </c>
      <c r="L132" s="30">
        <v>26</v>
      </c>
      <c r="M132" s="30">
        <v>24</v>
      </c>
      <c r="N132" s="30">
        <v>20</v>
      </c>
      <c r="O132" s="30">
        <v>12</v>
      </c>
      <c r="P132" s="32">
        <f>SUM(D132:O132)</f>
        <v>284</v>
      </c>
      <c r="Q132" s="105">
        <f>AVERAGE(D132:O132)</f>
        <v>23.666666666666668</v>
      </c>
    </row>
    <row r="133" spans="1:17" ht="40.5" customHeight="1" thickBot="1">
      <c r="A133" s="132"/>
      <c r="B133" s="183"/>
      <c r="C133" s="184"/>
      <c r="D133" s="133" t="s">
        <v>0</v>
      </c>
      <c r="E133" s="133" t="s">
        <v>1</v>
      </c>
      <c r="F133" s="133" t="s">
        <v>2</v>
      </c>
      <c r="G133" s="133" t="s">
        <v>3</v>
      </c>
      <c r="H133" s="133" t="s">
        <v>4</v>
      </c>
      <c r="I133" s="133" t="s">
        <v>5</v>
      </c>
      <c r="J133" s="133" t="s">
        <v>6</v>
      </c>
      <c r="K133" s="133" t="s">
        <v>7</v>
      </c>
      <c r="L133" s="133" t="s">
        <v>8</v>
      </c>
      <c r="M133" s="133" t="s">
        <v>9</v>
      </c>
      <c r="N133" s="133" t="s">
        <v>10</v>
      </c>
      <c r="O133" s="133" t="s">
        <v>11</v>
      </c>
      <c r="P133" s="133" t="s">
        <v>12</v>
      </c>
      <c r="Q133" s="133" t="s">
        <v>13</v>
      </c>
    </row>
    <row r="134" spans="1:17" ht="13.5">
      <c r="A134" s="126">
        <v>2.4</v>
      </c>
      <c r="B134" s="177" t="s">
        <v>59</v>
      </c>
      <c r="C134" s="178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31"/>
      <c r="P134" s="73"/>
      <c r="Q134" s="127"/>
    </row>
    <row r="135" spans="1:17" ht="13.5">
      <c r="A135" s="104"/>
      <c r="B135" s="169" t="s">
        <v>110</v>
      </c>
      <c r="C135" s="17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1"/>
      <c r="P135" s="32"/>
      <c r="Q135" s="105"/>
    </row>
    <row r="136" spans="1:17" ht="13.5">
      <c r="A136" s="104"/>
      <c r="B136" s="106" t="s">
        <v>60</v>
      </c>
      <c r="C136" s="107" t="s">
        <v>16</v>
      </c>
      <c r="D136" s="31">
        <v>343</v>
      </c>
      <c r="E136" s="31">
        <f t="shared" ref="E136:O136" si="43">D142</f>
        <v>343</v>
      </c>
      <c r="F136" s="31">
        <f t="shared" si="43"/>
        <v>343</v>
      </c>
      <c r="G136" s="31">
        <f t="shared" si="43"/>
        <v>343</v>
      </c>
      <c r="H136" s="31">
        <f t="shared" si="43"/>
        <v>342</v>
      </c>
      <c r="I136" s="31">
        <f t="shared" si="43"/>
        <v>342</v>
      </c>
      <c r="J136" s="31">
        <f t="shared" si="43"/>
        <v>344</v>
      </c>
      <c r="K136" s="31">
        <f t="shared" si="43"/>
        <v>348</v>
      </c>
      <c r="L136" s="31">
        <f t="shared" si="43"/>
        <v>342</v>
      </c>
      <c r="M136" s="31">
        <f t="shared" si="43"/>
        <v>342</v>
      </c>
      <c r="N136" s="31">
        <f t="shared" si="43"/>
        <v>343</v>
      </c>
      <c r="O136" s="31">
        <f t="shared" si="43"/>
        <v>344</v>
      </c>
      <c r="P136" s="32">
        <f t="shared" ref="P136:P144" si="44">SUM(D136:O136)</f>
        <v>4119</v>
      </c>
      <c r="Q136" s="108">
        <f>AVERAGE(D136:O136)</f>
        <v>343.25</v>
      </c>
    </row>
    <row r="137" spans="1:17" ht="13.5">
      <c r="A137" s="104"/>
      <c r="B137" s="106" t="s">
        <v>61</v>
      </c>
      <c r="C137" s="106" t="s">
        <v>18</v>
      </c>
      <c r="D137" s="30">
        <v>1</v>
      </c>
      <c r="E137" s="30">
        <v>1</v>
      </c>
      <c r="F137" s="30">
        <v>1</v>
      </c>
      <c r="G137" s="30">
        <v>0</v>
      </c>
      <c r="H137" s="30">
        <v>1</v>
      </c>
      <c r="I137" s="30">
        <v>2</v>
      </c>
      <c r="J137" s="30">
        <v>4</v>
      </c>
      <c r="K137" s="30">
        <v>2</v>
      </c>
      <c r="L137" s="30">
        <v>0</v>
      </c>
      <c r="M137" s="30">
        <v>1</v>
      </c>
      <c r="N137" s="30">
        <v>1</v>
      </c>
      <c r="O137" s="30">
        <v>2</v>
      </c>
      <c r="P137" s="32">
        <f t="shared" si="44"/>
        <v>16</v>
      </c>
      <c r="Q137" s="105">
        <f>AVERAGE(D137:O137)</f>
        <v>1.3333333333333333</v>
      </c>
    </row>
    <row r="138" spans="1:17" ht="13.5">
      <c r="A138" s="104"/>
      <c r="B138" s="106" t="s">
        <v>62</v>
      </c>
      <c r="C138" s="107" t="s">
        <v>20</v>
      </c>
      <c r="D138" s="31">
        <f t="shared" ref="D138:O138" si="45">D136+D137</f>
        <v>344</v>
      </c>
      <c r="E138" s="31">
        <f t="shared" si="45"/>
        <v>344</v>
      </c>
      <c r="F138" s="31">
        <f t="shared" si="45"/>
        <v>344</v>
      </c>
      <c r="G138" s="31">
        <f t="shared" si="45"/>
        <v>343</v>
      </c>
      <c r="H138" s="31">
        <f t="shared" si="45"/>
        <v>343</v>
      </c>
      <c r="I138" s="31">
        <f t="shared" si="45"/>
        <v>344</v>
      </c>
      <c r="J138" s="31">
        <f t="shared" si="45"/>
        <v>348</v>
      </c>
      <c r="K138" s="31">
        <f t="shared" si="45"/>
        <v>350</v>
      </c>
      <c r="L138" s="31">
        <f t="shared" si="45"/>
        <v>342</v>
      </c>
      <c r="M138" s="31">
        <f t="shared" si="45"/>
        <v>343</v>
      </c>
      <c r="N138" s="31">
        <f t="shared" si="45"/>
        <v>344</v>
      </c>
      <c r="O138" s="31">
        <f t="shared" si="45"/>
        <v>346</v>
      </c>
      <c r="P138" s="32">
        <f t="shared" si="44"/>
        <v>4135</v>
      </c>
      <c r="Q138" s="128">
        <f>P139/P137</f>
        <v>0.8125</v>
      </c>
    </row>
    <row r="139" spans="1:17" ht="13.5">
      <c r="A139" s="104"/>
      <c r="B139" s="106" t="s">
        <v>63</v>
      </c>
      <c r="C139" s="106" t="s">
        <v>22</v>
      </c>
      <c r="D139" s="30">
        <v>1</v>
      </c>
      <c r="E139" s="30">
        <v>1</v>
      </c>
      <c r="F139" s="30">
        <v>1</v>
      </c>
      <c r="G139" s="30">
        <v>1</v>
      </c>
      <c r="H139" s="30">
        <v>1</v>
      </c>
      <c r="I139" s="30">
        <v>0</v>
      </c>
      <c r="J139" s="30">
        <v>0</v>
      </c>
      <c r="K139" s="30">
        <v>8</v>
      </c>
      <c r="L139" s="30">
        <v>0</v>
      </c>
      <c r="M139" s="30">
        <v>0</v>
      </c>
      <c r="N139" s="30">
        <v>0</v>
      </c>
      <c r="O139" s="30">
        <v>0</v>
      </c>
      <c r="P139" s="32">
        <f t="shared" si="44"/>
        <v>13</v>
      </c>
      <c r="Q139" s="105">
        <f>AVERAGE(D139:O139)</f>
        <v>1.0833333333333333</v>
      </c>
    </row>
    <row r="140" spans="1:17" ht="13.5">
      <c r="A140" s="104"/>
      <c r="B140" s="106"/>
      <c r="C140" s="109" t="s">
        <v>29</v>
      </c>
      <c r="D140" s="109">
        <v>1</v>
      </c>
      <c r="E140" s="109">
        <v>1</v>
      </c>
      <c r="F140" s="109">
        <v>1</v>
      </c>
      <c r="G140" s="109">
        <v>1</v>
      </c>
      <c r="H140" s="109">
        <v>1</v>
      </c>
      <c r="I140" s="109">
        <v>0</v>
      </c>
      <c r="J140" s="109">
        <v>0</v>
      </c>
      <c r="K140" s="109">
        <v>8</v>
      </c>
      <c r="L140" s="109">
        <v>0</v>
      </c>
      <c r="M140" s="109">
        <v>0</v>
      </c>
      <c r="N140" s="109">
        <v>0</v>
      </c>
      <c r="O140" s="109">
        <v>0</v>
      </c>
      <c r="P140" s="32">
        <f t="shared" si="44"/>
        <v>13</v>
      </c>
      <c r="Q140" s="105">
        <f>AVERAGE(D140:O140)</f>
        <v>1.0833333333333333</v>
      </c>
    </row>
    <row r="141" spans="1:17" ht="13.5">
      <c r="A141" s="104"/>
      <c r="B141" s="106"/>
      <c r="C141" s="109" t="s">
        <v>30</v>
      </c>
      <c r="D141" s="109">
        <v>0</v>
      </c>
      <c r="E141" s="109">
        <v>0</v>
      </c>
      <c r="F141" s="109">
        <v>0</v>
      </c>
      <c r="G141" s="109">
        <v>0</v>
      </c>
      <c r="H141" s="109">
        <v>0</v>
      </c>
      <c r="I141" s="109">
        <v>0</v>
      </c>
      <c r="J141" s="109">
        <v>0</v>
      </c>
      <c r="K141" s="109">
        <v>0</v>
      </c>
      <c r="L141" s="109">
        <v>0</v>
      </c>
      <c r="M141" s="109">
        <v>0</v>
      </c>
      <c r="N141" s="109">
        <v>0</v>
      </c>
      <c r="O141" s="109">
        <v>0</v>
      </c>
      <c r="P141" s="32">
        <f t="shared" si="44"/>
        <v>0</v>
      </c>
      <c r="Q141" s="105">
        <f>AVERAGE(D141:O141)</f>
        <v>0</v>
      </c>
    </row>
    <row r="142" spans="1:17" ht="13.5">
      <c r="A142" s="104"/>
      <c r="B142" s="106" t="s">
        <v>64</v>
      </c>
      <c r="C142" s="107" t="s">
        <v>105</v>
      </c>
      <c r="D142" s="31">
        <f t="shared" ref="D142:O142" si="46">D138-D139</f>
        <v>343</v>
      </c>
      <c r="E142" s="31">
        <f t="shared" si="46"/>
        <v>343</v>
      </c>
      <c r="F142" s="31">
        <f t="shared" si="46"/>
        <v>343</v>
      </c>
      <c r="G142" s="31">
        <f t="shared" si="46"/>
        <v>342</v>
      </c>
      <c r="H142" s="31">
        <f t="shared" si="46"/>
        <v>342</v>
      </c>
      <c r="I142" s="31">
        <f t="shared" si="46"/>
        <v>344</v>
      </c>
      <c r="J142" s="31">
        <f t="shared" si="46"/>
        <v>348</v>
      </c>
      <c r="K142" s="31">
        <f t="shared" si="46"/>
        <v>342</v>
      </c>
      <c r="L142" s="31">
        <f t="shared" si="46"/>
        <v>342</v>
      </c>
      <c r="M142" s="31">
        <f t="shared" si="46"/>
        <v>343</v>
      </c>
      <c r="N142" s="31">
        <f t="shared" si="46"/>
        <v>344</v>
      </c>
      <c r="O142" s="31">
        <f t="shared" si="46"/>
        <v>346</v>
      </c>
      <c r="P142" s="32">
        <f t="shared" si="44"/>
        <v>4122</v>
      </c>
      <c r="Q142" s="105">
        <f>AVERAGE(D142:P142)</f>
        <v>634.15384615384619</v>
      </c>
    </row>
    <row r="143" spans="1:17" ht="13.5">
      <c r="A143" s="104"/>
      <c r="B143" s="175" t="s">
        <v>112</v>
      </c>
      <c r="C143" s="176"/>
      <c r="D143" s="30">
        <v>3</v>
      </c>
      <c r="E143" s="30">
        <v>7</v>
      </c>
      <c r="F143" s="30">
        <v>6</v>
      </c>
      <c r="G143" s="30">
        <v>7</v>
      </c>
      <c r="H143" s="30">
        <v>3</v>
      </c>
      <c r="I143" s="30">
        <v>6</v>
      </c>
      <c r="J143" s="30">
        <v>5</v>
      </c>
      <c r="K143" s="30">
        <v>4</v>
      </c>
      <c r="L143" s="30">
        <v>3</v>
      </c>
      <c r="M143" s="30">
        <v>6</v>
      </c>
      <c r="N143" s="30">
        <v>3</v>
      </c>
      <c r="O143" s="30">
        <v>3</v>
      </c>
      <c r="P143" s="32">
        <f t="shared" si="44"/>
        <v>56</v>
      </c>
      <c r="Q143" s="105">
        <f>AVERAGE(D143:O143)</f>
        <v>4.666666666666667</v>
      </c>
    </row>
    <row r="144" spans="1:17" ht="13.5">
      <c r="A144" s="104"/>
      <c r="B144" s="173" t="s">
        <v>113</v>
      </c>
      <c r="C144" s="174"/>
      <c r="D144" s="30">
        <v>6</v>
      </c>
      <c r="E144" s="30">
        <v>9</v>
      </c>
      <c r="F144" s="30">
        <v>8</v>
      </c>
      <c r="G144" s="30">
        <v>6</v>
      </c>
      <c r="H144" s="30">
        <v>6</v>
      </c>
      <c r="I144" s="30">
        <v>7</v>
      </c>
      <c r="J144" s="30">
        <v>3</v>
      </c>
      <c r="K144" s="30">
        <v>6</v>
      </c>
      <c r="L144" s="30">
        <v>5</v>
      </c>
      <c r="M144" s="30">
        <v>7</v>
      </c>
      <c r="N144" s="30">
        <v>5</v>
      </c>
      <c r="O144" s="30">
        <v>6</v>
      </c>
      <c r="P144" s="32">
        <f t="shared" si="44"/>
        <v>74</v>
      </c>
      <c r="Q144" s="105">
        <f>AVERAGE(D144:O144)</f>
        <v>6.166666666666667</v>
      </c>
    </row>
    <row r="145" spans="1:17" ht="13.5">
      <c r="A145" s="104"/>
      <c r="B145" s="166" t="s">
        <v>114</v>
      </c>
      <c r="C145" s="167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2"/>
      <c r="Q145" s="105"/>
    </row>
    <row r="146" spans="1:17" ht="13.5">
      <c r="A146" s="104"/>
      <c r="B146" s="106" t="s">
        <v>76</v>
      </c>
      <c r="C146" s="112" t="s">
        <v>33</v>
      </c>
      <c r="D146" s="30">
        <v>28</v>
      </c>
      <c r="E146" s="30">
        <v>20</v>
      </c>
      <c r="F146" s="30">
        <v>19</v>
      </c>
      <c r="G146" s="30">
        <v>17</v>
      </c>
      <c r="H146" s="30">
        <v>22</v>
      </c>
      <c r="I146" s="30">
        <v>34</v>
      </c>
      <c r="J146" s="30">
        <v>20</v>
      </c>
      <c r="K146" s="30">
        <v>18</v>
      </c>
      <c r="L146" s="30">
        <v>26</v>
      </c>
      <c r="M146" s="30">
        <v>26</v>
      </c>
      <c r="N146" s="30">
        <v>24</v>
      </c>
      <c r="O146" s="30">
        <v>19</v>
      </c>
      <c r="P146" s="32">
        <f>SUM(D146:O146)</f>
        <v>273</v>
      </c>
      <c r="Q146" s="105">
        <f>AVERAGE(D146:O146)</f>
        <v>22.75</v>
      </c>
    </row>
    <row r="147" spans="1:17" ht="14.25" thickBot="1">
      <c r="A147" s="113"/>
      <c r="B147" s="114" t="s">
        <v>77</v>
      </c>
      <c r="C147" s="115" t="s">
        <v>35</v>
      </c>
      <c r="D147" s="33">
        <v>11</v>
      </c>
      <c r="E147" s="33">
        <v>26</v>
      </c>
      <c r="F147" s="33">
        <v>12</v>
      </c>
      <c r="G147" s="33">
        <v>5</v>
      </c>
      <c r="H147" s="33">
        <v>13</v>
      </c>
      <c r="I147" s="33">
        <v>14</v>
      </c>
      <c r="J147" s="33">
        <v>34</v>
      </c>
      <c r="K147" s="33">
        <v>17</v>
      </c>
      <c r="L147" s="33">
        <v>12</v>
      </c>
      <c r="M147" s="33">
        <v>15</v>
      </c>
      <c r="N147" s="33">
        <v>19</v>
      </c>
      <c r="O147" s="33">
        <v>7</v>
      </c>
      <c r="P147" s="34">
        <f>SUM(D147:O147)</f>
        <v>185</v>
      </c>
      <c r="Q147" s="130">
        <f>AVERAGE(D147:O147)</f>
        <v>15.416666666666666</v>
      </c>
    </row>
    <row r="148" spans="1:17" ht="13.5">
      <c r="A148" s="126">
        <v>2.5</v>
      </c>
      <c r="B148" s="177" t="s">
        <v>83</v>
      </c>
      <c r="C148" s="178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3"/>
      <c r="Q148" s="127"/>
    </row>
    <row r="149" spans="1:17" ht="13.5">
      <c r="A149" s="104"/>
      <c r="B149" s="179" t="s">
        <v>190</v>
      </c>
      <c r="C149" s="18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2"/>
      <c r="Q149" s="105"/>
    </row>
    <row r="150" spans="1:17" ht="13.5">
      <c r="A150" s="104"/>
      <c r="B150" s="106" t="s">
        <v>84</v>
      </c>
      <c r="C150" s="107" t="s">
        <v>16</v>
      </c>
      <c r="D150" s="31">
        <v>657</v>
      </c>
      <c r="E150" s="31">
        <f t="shared" ref="E150:O150" si="47">D154</f>
        <v>665</v>
      </c>
      <c r="F150" s="31">
        <f t="shared" si="47"/>
        <v>666</v>
      </c>
      <c r="G150" s="31">
        <f t="shared" si="47"/>
        <v>673</v>
      </c>
      <c r="H150" s="31">
        <f t="shared" si="47"/>
        <v>675</v>
      </c>
      <c r="I150" s="31">
        <f t="shared" si="47"/>
        <v>676</v>
      </c>
      <c r="J150" s="31">
        <f t="shared" si="47"/>
        <v>683</v>
      </c>
      <c r="K150" s="31">
        <f t="shared" si="47"/>
        <v>689</v>
      </c>
      <c r="L150" s="31">
        <f t="shared" si="47"/>
        <v>688</v>
      </c>
      <c r="M150" s="31">
        <f t="shared" si="47"/>
        <v>689</v>
      </c>
      <c r="N150" s="31">
        <f t="shared" si="47"/>
        <v>692</v>
      </c>
      <c r="O150" s="31">
        <f t="shared" si="47"/>
        <v>690</v>
      </c>
      <c r="P150" s="32">
        <f>SUM(D150:O150)</f>
        <v>8143</v>
      </c>
      <c r="Q150" s="108">
        <f>AVERAGE(D150:O150)</f>
        <v>678.58333333333337</v>
      </c>
    </row>
    <row r="151" spans="1:17" ht="13.5">
      <c r="A151" s="104"/>
      <c r="B151" s="106" t="s">
        <v>85</v>
      </c>
      <c r="C151" s="106" t="s">
        <v>18</v>
      </c>
      <c r="D151" s="30">
        <v>8</v>
      </c>
      <c r="E151" s="30">
        <v>3</v>
      </c>
      <c r="F151" s="30">
        <v>8</v>
      </c>
      <c r="G151" s="30">
        <v>2</v>
      </c>
      <c r="H151" s="30">
        <v>10</v>
      </c>
      <c r="I151" s="30">
        <v>8</v>
      </c>
      <c r="J151" s="30">
        <v>7</v>
      </c>
      <c r="K151" s="30">
        <v>4</v>
      </c>
      <c r="L151" s="30">
        <v>8</v>
      </c>
      <c r="M151" s="30">
        <v>12</v>
      </c>
      <c r="N151" s="30">
        <v>4</v>
      </c>
      <c r="O151" s="30">
        <v>3</v>
      </c>
      <c r="P151" s="32">
        <f>SUM(D151:O151)</f>
        <v>77</v>
      </c>
      <c r="Q151" s="105">
        <f>AVERAGE(D151:O151)</f>
        <v>6.416666666666667</v>
      </c>
    </row>
    <row r="152" spans="1:17" ht="13.5">
      <c r="A152" s="104"/>
      <c r="B152" s="106" t="s">
        <v>86</v>
      </c>
      <c r="C152" s="107" t="s">
        <v>20</v>
      </c>
      <c r="D152" s="31">
        <f t="shared" ref="D152:O152" si="48">D150+D151</f>
        <v>665</v>
      </c>
      <c r="E152" s="31">
        <f t="shared" si="48"/>
        <v>668</v>
      </c>
      <c r="F152" s="31">
        <f t="shared" si="48"/>
        <v>674</v>
      </c>
      <c r="G152" s="31">
        <f t="shared" si="48"/>
        <v>675</v>
      </c>
      <c r="H152" s="31">
        <f t="shared" si="48"/>
        <v>685</v>
      </c>
      <c r="I152" s="31">
        <f t="shared" si="48"/>
        <v>684</v>
      </c>
      <c r="J152" s="31">
        <f t="shared" si="48"/>
        <v>690</v>
      </c>
      <c r="K152" s="31">
        <f t="shared" si="48"/>
        <v>693</v>
      </c>
      <c r="L152" s="31">
        <f t="shared" si="48"/>
        <v>696</v>
      </c>
      <c r="M152" s="31">
        <f t="shared" si="48"/>
        <v>701</v>
      </c>
      <c r="N152" s="31">
        <f t="shared" si="48"/>
        <v>696</v>
      </c>
      <c r="O152" s="31">
        <f t="shared" si="48"/>
        <v>693</v>
      </c>
      <c r="P152" s="32">
        <f>SUM(D152:O152)</f>
        <v>8220</v>
      </c>
      <c r="Q152" s="128">
        <f>P153/P151</f>
        <v>0.55844155844155841</v>
      </c>
    </row>
    <row r="153" spans="1:17" ht="13.5">
      <c r="A153" s="104"/>
      <c r="B153" s="106" t="s">
        <v>87</v>
      </c>
      <c r="C153" s="106" t="s">
        <v>22</v>
      </c>
      <c r="D153" s="30">
        <v>0</v>
      </c>
      <c r="E153" s="30">
        <v>2</v>
      </c>
      <c r="F153" s="30">
        <v>1</v>
      </c>
      <c r="G153" s="30">
        <v>0</v>
      </c>
      <c r="H153" s="30">
        <v>9</v>
      </c>
      <c r="I153" s="30">
        <v>1</v>
      </c>
      <c r="J153" s="30">
        <v>1</v>
      </c>
      <c r="K153" s="30">
        <v>5</v>
      </c>
      <c r="L153" s="30">
        <v>7</v>
      </c>
      <c r="M153" s="30">
        <v>9</v>
      </c>
      <c r="N153" s="30">
        <v>6</v>
      </c>
      <c r="O153" s="30">
        <v>2</v>
      </c>
      <c r="P153" s="32">
        <f>SUM(D153:O153)</f>
        <v>43</v>
      </c>
      <c r="Q153" s="105">
        <f>AVERAGE(D153:O153)</f>
        <v>3.5833333333333335</v>
      </c>
    </row>
    <row r="154" spans="1:17" ht="13.5">
      <c r="A154" s="104"/>
      <c r="B154" s="106" t="s">
        <v>88</v>
      </c>
      <c r="C154" s="107" t="s">
        <v>105</v>
      </c>
      <c r="D154" s="31">
        <f t="shared" ref="D154:O154" si="49">D152-D153</f>
        <v>665</v>
      </c>
      <c r="E154" s="31">
        <f t="shared" si="49"/>
        <v>666</v>
      </c>
      <c r="F154" s="31">
        <f t="shared" si="49"/>
        <v>673</v>
      </c>
      <c r="G154" s="31">
        <f t="shared" si="49"/>
        <v>675</v>
      </c>
      <c r="H154" s="31">
        <f t="shared" si="49"/>
        <v>676</v>
      </c>
      <c r="I154" s="31">
        <f t="shared" si="49"/>
        <v>683</v>
      </c>
      <c r="J154" s="31">
        <f t="shared" si="49"/>
        <v>689</v>
      </c>
      <c r="K154" s="31">
        <f t="shared" si="49"/>
        <v>688</v>
      </c>
      <c r="L154" s="31">
        <f t="shared" si="49"/>
        <v>689</v>
      </c>
      <c r="M154" s="31">
        <f t="shared" si="49"/>
        <v>692</v>
      </c>
      <c r="N154" s="31">
        <f t="shared" si="49"/>
        <v>690</v>
      </c>
      <c r="O154" s="31">
        <f t="shared" si="49"/>
        <v>691</v>
      </c>
      <c r="P154" s="32">
        <f>SUM(D154:O154)</f>
        <v>8177</v>
      </c>
      <c r="Q154" s="105">
        <f>AVERAGE(D154:P154)</f>
        <v>1258</v>
      </c>
    </row>
    <row r="155" spans="1:17" ht="13.5">
      <c r="A155" s="104"/>
      <c r="B155" s="106"/>
      <c r="C155" s="109" t="s">
        <v>29</v>
      </c>
      <c r="D155" s="109">
        <v>0</v>
      </c>
      <c r="E155" s="109">
        <v>0</v>
      </c>
      <c r="F155" s="109">
        <v>0</v>
      </c>
      <c r="G155" s="109">
        <v>0</v>
      </c>
      <c r="H155" s="109">
        <v>0</v>
      </c>
      <c r="I155" s="109">
        <v>0</v>
      </c>
      <c r="J155" s="109">
        <v>0</v>
      </c>
      <c r="K155" s="109">
        <v>0</v>
      </c>
      <c r="L155" s="109">
        <v>0</v>
      </c>
      <c r="M155" s="109">
        <v>0</v>
      </c>
      <c r="N155" s="109">
        <v>0</v>
      </c>
      <c r="O155" s="109">
        <v>0</v>
      </c>
      <c r="P155" s="135"/>
      <c r="Q155" s="105">
        <f>AVERAGE(D155:O155)</f>
        <v>0</v>
      </c>
    </row>
    <row r="156" spans="1:17" ht="13.5">
      <c r="A156" s="104"/>
      <c r="B156" s="106"/>
      <c r="C156" s="109" t="s">
        <v>89</v>
      </c>
      <c r="D156" s="109">
        <v>0</v>
      </c>
      <c r="E156" s="109">
        <v>2</v>
      </c>
      <c r="F156" s="109">
        <v>1</v>
      </c>
      <c r="G156" s="109">
        <v>0</v>
      </c>
      <c r="H156" s="109">
        <v>9</v>
      </c>
      <c r="I156" s="109">
        <v>1</v>
      </c>
      <c r="J156" s="109">
        <v>1</v>
      </c>
      <c r="K156" s="109">
        <v>5</v>
      </c>
      <c r="L156" s="109">
        <v>7</v>
      </c>
      <c r="M156" s="109">
        <v>9</v>
      </c>
      <c r="N156" s="109">
        <v>6</v>
      </c>
      <c r="O156" s="109">
        <v>2</v>
      </c>
      <c r="P156" s="135"/>
      <c r="Q156" s="105">
        <f>AVERAGE(D156:O156)</f>
        <v>3.5833333333333335</v>
      </c>
    </row>
    <row r="157" spans="1:17" ht="13.5">
      <c r="A157" s="104"/>
      <c r="B157" s="169" t="s">
        <v>118</v>
      </c>
      <c r="C157" s="17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2"/>
      <c r="Q157" s="105"/>
    </row>
    <row r="158" spans="1:17" ht="13.5">
      <c r="A158" s="104"/>
      <c r="B158" s="106" t="s">
        <v>90</v>
      </c>
      <c r="C158" s="107" t="s">
        <v>16</v>
      </c>
      <c r="D158" s="31">
        <v>208</v>
      </c>
      <c r="E158" s="31">
        <f t="shared" ref="E158:O158" si="50">D162</f>
        <v>223</v>
      </c>
      <c r="F158" s="31">
        <f t="shared" si="50"/>
        <v>220</v>
      </c>
      <c r="G158" s="31">
        <f t="shared" si="50"/>
        <v>229</v>
      </c>
      <c r="H158" s="31">
        <f t="shared" si="50"/>
        <v>222</v>
      </c>
      <c r="I158" s="31">
        <f t="shared" si="50"/>
        <v>231</v>
      </c>
      <c r="J158" s="31">
        <f t="shared" si="50"/>
        <v>239</v>
      </c>
      <c r="K158" s="31">
        <f t="shared" si="50"/>
        <v>243</v>
      </c>
      <c r="L158" s="31">
        <f t="shared" si="50"/>
        <v>249</v>
      </c>
      <c r="M158" s="31">
        <f t="shared" si="50"/>
        <v>246</v>
      </c>
      <c r="N158" s="31">
        <f t="shared" si="50"/>
        <v>256</v>
      </c>
      <c r="O158" s="31">
        <f t="shared" si="50"/>
        <v>223</v>
      </c>
      <c r="P158" s="32">
        <f t="shared" ref="P158:P163" si="51">SUM(D158:O158)</f>
        <v>2789</v>
      </c>
      <c r="Q158" s="108">
        <f>AVERAGE(D158:O158)</f>
        <v>232.41666666666666</v>
      </c>
    </row>
    <row r="159" spans="1:17" ht="13.5">
      <c r="A159" s="104"/>
      <c r="B159" s="106" t="s">
        <v>91</v>
      </c>
      <c r="C159" s="106" t="s">
        <v>18</v>
      </c>
      <c r="D159" s="30">
        <v>33</v>
      </c>
      <c r="E159" s="30">
        <v>18</v>
      </c>
      <c r="F159" s="30">
        <v>25</v>
      </c>
      <c r="G159" s="30">
        <v>10</v>
      </c>
      <c r="H159" s="30">
        <v>14</v>
      </c>
      <c r="I159" s="30">
        <v>20</v>
      </c>
      <c r="J159" s="30">
        <v>18</v>
      </c>
      <c r="K159" s="30">
        <v>17</v>
      </c>
      <c r="L159" s="30">
        <v>20</v>
      </c>
      <c r="M159" s="30">
        <v>25</v>
      </c>
      <c r="N159" s="30">
        <v>28</v>
      </c>
      <c r="O159" s="30">
        <v>14</v>
      </c>
      <c r="P159" s="32">
        <f t="shared" si="51"/>
        <v>242</v>
      </c>
      <c r="Q159" s="105">
        <f>AVERAGE(D159:O159)</f>
        <v>20.166666666666668</v>
      </c>
    </row>
    <row r="160" spans="1:17" ht="13.5">
      <c r="A160" s="104"/>
      <c r="B160" s="106" t="s">
        <v>92</v>
      </c>
      <c r="C160" s="107" t="s">
        <v>20</v>
      </c>
      <c r="D160" s="31">
        <f t="shared" ref="D160:L160" si="52">D158+D159</f>
        <v>241</v>
      </c>
      <c r="E160" s="31">
        <f t="shared" si="52"/>
        <v>241</v>
      </c>
      <c r="F160" s="31">
        <f t="shared" si="52"/>
        <v>245</v>
      </c>
      <c r="G160" s="31">
        <f t="shared" si="52"/>
        <v>239</v>
      </c>
      <c r="H160" s="31">
        <f t="shared" si="52"/>
        <v>236</v>
      </c>
      <c r="I160" s="31">
        <f t="shared" si="52"/>
        <v>251</v>
      </c>
      <c r="J160" s="31">
        <f t="shared" si="52"/>
        <v>257</v>
      </c>
      <c r="K160" s="31">
        <f t="shared" si="52"/>
        <v>260</v>
      </c>
      <c r="L160" s="31">
        <f t="shared" si="52"/>
        <v>269</v>
      </c>
      <c r="M160" s="31">
        <f>M158+M159</f>
        <v>271</v>
      </c>
      <c r="N160" s="31">
        <f>N158+N159</f>
        <v>284</v>
      </c>
      <c r="O160" s="31">
        <f>O158+O159</f>
        <v>237</v>
      </c>
      <c r="P160" s="32">
        <f t="shared" si="51"/>
        <v>3031</v>
      </c>
      <c r="Q160" s="128">
        <f>P161/P159</f>
        <v>0.95454545454545459</v>
      </c>
    </row>
    <row r="161" spans="1:17" ht="13.5">
      <c r="A161" s="104"/>
      <c r="B161" s="106" t="s">
        <v>93</v>
      </c>
      <c r="C161" s="106" t="s">
        <v>22</v>
      </c>
      <c r="D161" s="30">
        <v>18</v>
      </c>
      <c r="E161" s="30">
        <v>21</v>
      </c>
      <c r="F161" s="30">
        <v>16</v>
      </c>
      <c r="G161" s="30">
        <v>17</v>
      </c>
      <c r="H161" s="30">
        <v>5</v>
      </c>
      <c r="I161" s="30">
        <v>12</v>
      </c>
      <c r="J161" s="30">
        <v>14</v>
      </c>
      <c r="K161" s="30">
        <v>11</v>
      </c>
      <c r="L161" s="30">
        <v>23</v>
      </c>
      <c r="M161" s="30">
        <v>15</v>
      </c>
      <c r="N161" s="30">
        <v>61</v>
      </c>
      <c r="O161" s="30">
        <v>18</v>
      </c>
      <c r="P161" s="32">
        <f t="shared" si="51"/>
        <v>231</v>
      </c>
      <c r="Q161" s="105">
        <f>AVERAGE(D161:O161)</f>
        <v>19.25</v>
      </c>
    </row>
    <row r="162" spans="1:17" ht="13.5">
      <c r="A162" s="104"/>
      <c r="B162" s="106" t="s">
        <v>94</v>
      </c>
      <c r="C162" s="107" t="s">
        <v>105</v>
      </c>
      <c r="D162" s="31">
        <f t="shared" ref="D162:L162" si="53">D160-D161</f>
        <v>223</v>
      </c>
      <c r="E162" s="31">
        <f t="shared" si="53"/>
        <v>220</v>
      </c>
      <c r="F162" s="31">
        <f t="shared" si="53"/>
        <v>229</v>
      </c>
      <c r="G162" s="31">
        <f t="shared" si="53"/>
        <v>222</v>
      </c>
      <c r="H162" s="31">
        <f t="shared" si="53"/>
        <v>231</v>
      </c>
      <c r="I162" s="31">
        <f t="shared" si="53"/>
        <v>239</v>
      </c>
      <c r="J162" s="31">
        <f t="shared" si="53"/>
        <v>243</v>
      </c>
      <c r="K162" s="31">
        <f t="shared" si="53"/>
        <v>249</v>
      </c>
      <c r="L162" s="31">
        <f t="shared" si="53"/>
        <v>246</v>
      </c>
      <c r="M162" s="31">
        <f>M160-M161</f>
        <v>256</v>
      </c>
      <c r="N162" s="31">
        <f>N160-N161</f>
        <v>223</v>
      </c>
      <c r="O162" s="31">
        <f>O160-O161</f>
        <v>219</v>
      </c>
      <c r="P162" s="32">
        <f t="shared" si="51"/>
        <v>2800</v>
      </c>
      <c r="Q162" s="105">
        <f>AVERAGE(D162:P162)</f>
        <v>430.76923076923077</v>
      </c>
    </row>
    <row r="163" spans="1:17" ht="13.5">
      <c r="A163" s="104" t="s">
        <v>135</v>
      </c>
      <c r="B163" s="106" t="s">
        <v>93</v>
      </c>
      <c r="C163" s="106" t="s">
        <v>95</v>
      </c>
      <c r="D163" s="75">
        <v>61188.29</v>
      </c>
      <c r="E163" s="75">
        <v>89110</v>
      </c>
      <c r="F163" s="75">
        <v>89321</v>
      </c>
      <c r="G163" s="75">
        <v>73664.7</v>
      </c>
      <c r="H163" s="75">
        <v>63003.09</v>
      </c>
      <c r="I163" s="75">
        <v>51777</v>
      </c>
      <c r="J163" s="75">
        <v>62822</v>
      </c>
      <c r="K163" s="75">
        <v>26068</v>
      </c>
      <c r="L163" s="75">
        <v>128162.32</v>
      </c>
      <c r="M163" s="75">
        <v>135126</v>
      </c>
      <c r="N163" s="75">
        <v>129904</v>
      </c>
      <c r="O163" s="75">
        <v>94715</v>
      </c>
      <c r="P163" s="76">
        <f t="shared" si="51"/>
        <v>1004861.3999999999</v>
      </c>
      <c r="Q163" s="105">
        <f>AVERAGE(D163:O163)</f>
        <v>83738.45</v>
      </c>
    </row>
    <row r="164" spans="1:17" ht="13.5">
      <c r="A164" s="104"/>
      <c r="B164" s="169" t="s">
        <v>119</v>
      </c>
      <c r="C164" s="17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2"/>
      <c r="Q164" s="105"/>
    </row>
    <row r="165" spans="1:17" ht="13.5">
      <c r="A165" s="104"/>
      <c r="B165" s="106" t="s">
        <v>96</v>
      </c>
      <c r="C165" s="107" t="s">
        <v>16</v>
      </c>
      <c r="D165" s="121">
        <v>658</v>
      </c>
      <c r="E165" s="31">
        <f t="shared" ref="E165:O165" si="54">D169</f>
        <v>652</v>
      </c>
      <c r="F165" s="31">
        <f t="shared" si="54"/>
        <v>651</v>
      </c>
      <c r="G165" s="31">
        <f t="shared" si="54"/>
        <v>652</v>
      </c>
      <c r="H165" s="31">
        <f t="shared" si="54"/>
        <v>645</v>
      </c>
      <c r="I165" s="31">
        <f t="shared" si="54"/>
        <v>643</v>
      </c>
      <c r="J165" s="31">
        <f t="shared" si="54"/>
        <v>641</v>
      </c>
      <c r="K165" s="31">
        <f t="shared" si="54"/>
        <v>636</v>
      </c>
      <c r="L165" s="31">
        <f t="shared" si="54"/>
        <v>633</v>
      </c>
      <c r="M165" s="31">
        <f t="shared" si="54"/>
        <v>629</v>
      </c>
      <c r="N165" s="31">
        <f t="shared" si="54"/>
        <v>630</v>
      </c>
      <c r="O165" s="31">
        <f t="shared" si="54"/>
        <v>628</v>
      </c>
      <c r="P165" s="32">
        <f t="shared" ref="P165:P172" si="55">SUM(D165:O165)</f>
        <v>7698</v>
      </c>
      <c r="Q165" s="108">
        <f>AVERAGE(D165:O165)</f>
        <v>641.5</v>
      </c>
    </row>
    <row r="166" spans="1:17" ht="13.5">
      <c r="A166" s="104"/>
      <c r="B166" s="106" t="s">
        <v>97</v>
      </c>
      <c r="C166" s="106" t="s">
        <v>18</v>
      </c>
      <c r="D166" s="30">
        <v>0</v>
      </c>
      <c r="E166" s="30">
        <v>2</v>
      </c>
      <c r="F166" s="30">
        <v>7</v>
      </c>
      <c r="G166" s="30">
        <v>2</v>
      </c>
      <c r="H166" s="30">
        <v>5</v>
      </c>
      <c r="I166" s="30">
        <v>1</v>
      </c>
      <c r="J166" s="30">
        <v>5</v>
      </c>
      <c r="K166" s="30">
        <v>2</v>
      </c>
      <c r="L166" s="30">
        <v>4</v>
      </c>
      <c r="M166" s="30">
        <v>5</v>
      </c>
      <c r="N166" s="30">
        <v>5</v>
      </c>
      <c r="O166" s="30">
        <v>2</v>
      </c>
      <c r="P166" s="32">
        <f t="shared" si="55"/>
        <v>40</v>
      </c>
      <c r="Q166" s="105">
        <f>AVERAGE(D166:O166)</f>
        <v>3.3333333333333335</v>
      </c>
    </row>
    <row r="167" spans="1:17" ht="13.5">
      <c r="A167" s="104"/>
      <c r="B167" s="106" t="s">
        <v>98</v>
      </c>
      <c r="C167" s="107" t="s">
        <v>20</v>
      </c>
      <c r="D167" s="31">
        <f t="shared" ref="D167:O167" si="56">D165+D166</f>
        <v>658</v>
      </c>
      <c r="E167" s="31">
        <f t="shared" si="56"/>
        <v>654</v>
      </c>
      <c r="F167" s="31">
        <f t="shared" si="56"/>
        <v>658</v>
      </c>
      <c r="G167" s="31">
        <f t="shared" si="56"/>
        <v>654</v>
      </c>
      <c r="H167" s="31">
        <f t="shared" si="56"/>
        <v>650</v>
      </c>
      <c r="I167" s="31">
        <f t="shared" si="56"/>
        <v>644</v>
      </c>
      <c r="J167" s="31">
        <f t="shared" si="56"/>
        <v>646</v>
      </c>
      <c r="K167" s="31">
        <f t="shared" si="56"/>
        <v>638</v>
      </c>
      <c r="L167" s="31">
        <f t="shared" si="56"/>
        <v>637</v>
      </c>
      <c r="M167" s="31">
        <f t="shared" si="56"/>
        <v>634</v>
      </c>
      <c r="N167" s="31">
        <f t="shared" si="56"/>
        <v>635</v>
      </c>
      <c r="O167" s="31">
        <f t="shared" si="56"/>
        <v>630</v>
      </c>
      <c r="P167" s="32">
        <f t="shared" si="55"/>
        <v>7738</v>
      </c>
      <c r="Q167" s="128">
        <f>P168/P166</f>
        <v>1.8</v>
      </c>
    </row>
    <row r="168" spans="1:17" ht="13.5">
      <c r="A168" s="104"/>
      <c r="B168" s="106" t="s">
        <v>99</v>
      </c>
      <c r="C168" s="106" t="s">
        <v>100</v>
      </c>
      <c r="D168" s="30">
        <v>6</v>
      </c>
      <c r="E168" s="30">
        <v>3</v>
      </c>
      <c r="F168" s="30">
        <v>6</v>
      </c>
      <c r="G168" s="30">
        <v>9</v>
      </c>
      <c r="H168" s="30">
        <v>7</v>
      </c>
      <c r="I168" s="30">
        <v>3</v>
      </c>
      <c r="J168" s="30">
        <v>10</v>
      </c>
      <c r="K168" s="30">
        <v>5</v>
      </c>
      <c r="L168" s="30">
        <v>8</v>
      </c>
      <c r="M168" s="30">
        <v>4</v>
      </c>
      <c r="N168" s="30">
        <v>7</v>
      </c>
      <c r="O168" s="30">
        <v>4</v>
      </c>
      <c r="P168" s="32">
        <f t="shared" si="55"/>
        <v>72</v>
      </c>
      <c r="Q168" s="105">
        <f>AVERAGE(D168:O168)</f>
        <v>6</v>
      </c>
    </row>
    <row r="169" spans="1:17" ht="14.25" thickBot="1">
      <c r="A169" s="104"/>
      <c r="B169" s="106" t="s">
        <v>101</v>
      </c>
      <c r="C169" s="107" t="s">
        <v>106</v>
      </c>
      <c r="D169" s="31">
        <f t="shared" ref="D169:O169" si="57">D167-D168</f>
        <v>652</v>
      </c>
      <c r="E169" s="31">
        <f t="shared" si="57"/>
        <v>651</v>
      </c>
      <c r="F169" s="31">
        <f t="shared" si="57"/>
        <v>652</v>
      </c>
      <c r="G169" s="31">
        <f t="shared" si="57"/>
        <v>645</v>
      </c>
      <c r="H169" s="31">
        <f t="shared" si="57"/>
        <v>643</v>
      </c>
      <c r="I169" s="31">
        <f t="shared" si="57"/>
        <v>641</v>
      </c>
      <c r="J169" s="31">
        <f t="shared" si="57"/>
        <v>636</v>
      </c>
      <c r="K169" s="31">
        <f t="shared" si="57"/>
        <v>633</v>
      </c>
      <c r="L169" s="31">
        <f t="shared" si="57"/>
        <v>629</v>
      </c>
      <c r="M169" s="31">
        <f t="shared" si="57"/>
        <v>630</v>
      </c>
      <c r="N169" s="31">
        <f t="shared" si="57"/>
        <v>628</v>
      </c>
      <c r="O169" s="31">
        <f t="shared" si="57"/>
        <v>626</v>
      </c>
      <c r="P169" s="32">
        <f t="shared" si="55"/>
        <v>7666</v>
      </c>
      <c r="Q169" s="105">
        <f>AVERAGE(D169:P169)</f>
        <v>1179.3846153846155</v>
      </c>
    </row>
    <row r="170" spans="1:17" ht="34.5" customHeight="1" thickBot="1">
      <c r="A170" s="71"/>
      <c r="B170" s="181"/>
      <c r="C170" s="182"/>
      <c r="D170" s="29" t="s">
        <v>0</v>
      </c>
      <c r="E170" s="29" t="s">
        <v>1</v>
      </c>
      <c r="F170" s="29" t="s">
        <v>2</v>
      </c>
      <c r="G170" s="29" t="s">
        <v>3</v>
      </c>
      <c r="H170" s="29" t="s">
        <v>4</v>
      </c>
      <c r="I170" s="29" t="s">
        <v>5</v>
      </c>
      <c r="J170" s="29" t="s">
        <v>6</v>
      </c>
      <c r="K170" s="29" t="s">
        <v>7</v>
      </c>
      <c r="L170" s="29" t="s">
        <v>8</v>
      </c>
      <c r="M170" s="29" t="s">
        <v>9</v>
      </c>
      <c r="N170" s="29" t="s">
        <v>10</v>
      </c>
      <c r="O170" s="29" t="s">
        <v>11</v>
      </c>
      <c r="P170" s="29" t="s">
        <v>12</v>
      </c>
      <c r="Q170" s="29" t="s">
        <v>13</v>
      </c>
    </row>
    <row r="171" spans="1:17" ht="13.5">
      <c r="A171" s="104"/>
      <c r="B171" s="173" t="s">
        <v>134</v>
      </c>
      <c r="C171" s="174"/>
      <c r="D171" s="30">
        <v>12</v>
      </c>
      <c r="E171" s="30">
        <v>13</v>
      </c>
      <c r="F171" s="30">
        <v>10</v>
      </c>
      <c r="G171" s="30">
        <v>8</v>
      </c>
      <c r="H171" s="30">
        <v>10</v>
      </c>
      <c r="I171" s="30">
        <v>15</v>
      </c>
      <c r="J171" s="30">
        <v>5</v>
      </c>
      <c r="K171" s="30">
        <v>10</v>
      </c>
      <c r="L171" s="30">
        <v>15</v>
      </c>
      <c r="M171" s="30">
        <v>10</v>
      </c>
      <c r="N171" s="30">
        <v>13</v>
      </c>
      <c r="O171" s="30">
        <v>8</v>
      </c>
      <c r="P171" s="32">
        <f t="shared" si="55"/>
        <v>129</v>
      </c>
      <c r="Q171" s="105">
        <f>AVERAGE(D171:O171)</f>
        <v>10.75</v>
      </c>
    </row>
    <row r="172" spans="1:17" ht="13.5">
      <c r="A172" s="104"/>
      <c r="B172" s="173" t="s">
        <v>120</v>
      </c>
      <c r="C172" s="174"/>
      <c r="D172" s="30">
        <v>18</v>
      </c>
      <c r="E172" s="30">
        <v>10</v>
      </c>
      <c r="F172" s="30">
        <v>12</v>
      </c>
      <c r="G172" s="30">
        <v>10</v>
      </c>
      <c r="H172" s="30">
        <v>10</v>
      </c>
      <c r="I172" s="30">
        <v>36</v>
      </c>
      <c r="J172" s="30">
        <v>6</v>
      </c>
      <c r="K172" s="30">
        <v>12</v>
      </c>
      <c r="L172" s="30">
        <v>16</v>
      </c>
      <c r="M172" s="30">
        <v>12</v>
      </c>
      <c r="N172" s="30">
        <v>14</v>
      </c>
      <c r="O172" s="30">
        <v>10</v>
      </c>
      <c r="P172" s="32">
        <f t="shared" si="55"/>
        <v>166</v>
      </c>
      <c r="Q172" s="105">
        <f>AVERAGE(D172:O172)</f>
        <v>13.833333333333334</v>
      </c>
    </row>
    <row r="173" spans="1:17" ht="13.5">
      <c r="A173" s="104"/>
      <c r="B173" s="166" t="s">
        <v>121</v>
      </c>
      <c r="C173" s="167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2"/>
      <c r="Q173" s="105"/>
    </row>
    <row r="174" spans="1:17" ht="13.5">
      <c r="A174" s="104"/>
      <c r="B174" s="106" t="s">
        <v>102</v>
      </c>
      <c r="C174" s="112" t="s">
        <v>33</v>
      </c>
      <c r="D174" s="30">
        <v>84</v>
      </c>
      <c r="E174" s="30">
        <v>86</v>
      </c>
      <c r="F174" s="30">
        <v>69</v>
      </c>
      <c r="G174" s="30">
        <v>52</v>
      </c>
      <c r="H174" s="30">
        <v>52</v>
      </c>
      <c r="I174" s="30">
        <v>156</v>
      </c>
      <c r="J174" s="30">
        <v>59</v>
      </c>
      <c r="K174" s="30">
        <v>55</v>
      </c>
      <c r="L174" s="30">
        <v>70</v>
      </c>
      <c r="M174" s="30">
        <v>68</v>
      </c>
      <c r="N174" s="30">
        <v>93</v>
      </c>
      <c r="O174" s="30">
        <v>62</v>
      </c>
      <c r="P174" s="32">
        <f>SUM(D174:O174)</f>
        <v>906</v>
      </c>
      <c r="Q174" s="105">
        <f>AVERAGE(D174:O174)</f>
        <v>75.5</v>
      </c>
    </row>
    <row r="175" spans="1:17" ht="14.25" thickBot="1">
      <c r="A175" s="113"/>
      <c r="B175" s="114" t="s">
        <v>102</v>
      </c>
      <c r="C175" s="115" t="s">
        <v>35</v>
      </c>
      <c r="D175" s="33">
        <v>134</v>
      </c>
      <c r="E175" s="33">
        <v>122</v>
      </c>
      <c r="F175" s="33">
        <v>127</v>
      </c>
      <c r="G175" s="33">
        <v>72</v>
      </c>
      <c r="H175" s="33">
        <v>77</v>
      </c>
      <c r="I175" s="33">
        <v>229</v>
      </c>
      <c r="J175" s="33">
        <v>82</v>
      </c>
      <c r="K175" s="33">
        <v>72</v>
      </c>
      <c r="L175" s="33">
        <v>86</v>
      </c>
      <c r="M175" s="33">
        <v>108</v>
      </c>
      <c r="N175" s="33">
        <v>138</v>
      </c>
      <c r="O175" s="33">
        <v>74</v>
      </c>
      <c r="P175" s="34">
        <f>SUM(D175:O175)</f>
        <v>1321</v>
      </c>
      <c r="Q175" s="130">
        <f>AVERAGE(D175:O175)</f>
        <v>110.08333333333333</v>
      </c>
    </row>
    <row r="176" spans="1:17" ht="13.5">
      <c r="A176" s="104"/>
      <c r="B176" s="169" t="s">
        <v>165</v>
      </c>
      <c r="C176" s="17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2"/>
      <c r="Q176" s="105"/>
    </row>
    <row r="177" spans="1:17" ht="13.5">
      <c r="A177" s="104"/>
      <c r="B177" s="106" t="s">
        <v>166</v>
      </c>
      <c r="C177" s="107" t="s">
        <v>16</v>
      </c>
      <c r="D177" s="31">
        <v>52</v>
      </c>
      <c r="E177" s="31">
        <f t="shared" ref="E177:O177" si="58">D184</f>
        <v>78</v>
      </c>
      <c r="F177" s="31">
        <f t="shared" si="58"/>
        <v>92</v>
      </c>
      <c r="G177" s="31">
        <f t="shared" si="58"/>
        <v>103</v>
      </c>
      <c r="H177" s="31">
        <f t="shared" si="58"/>
        <v>102</v>
      </c>
      <c r="I177" s="31">
        <f t="shared" si="58"/>
        <v>122</v>
      </c>
      <c r="J177" s="31">
        <f t="shared" si="58"/>
        <v>132</v>
      </c>
      <c r="K177" s="31">
        <f t="shared" si="58"/>
        <v>145</v>
      </c>
      <c r="L177" s="31">
        <f t="shared" si="58"/>
        <v>153</v>
      </c>
      <c r="M177" s="31">
        <f t="shared" si="58"/>
        <v>170</v>
      </c>
      <c r="N177" s="31">
        <f t="shared" si="58"/>
        <v>184</v>
      </c>
      <c r="O177" s="31">
        <f t="shared" si="58"/>
        <v>199</v>
      </c>
      <c r="P177" s="32">
        <f t="shared" ref="P177:P183" si="59">SUM(D177:O177)</f>
        <v>1532</v>
      </c>
      <c r="Q177" s="108">
        <f t="shared" ref="Q177:Q184" si="60">P177/12</f>
        <v>127.66666666666667</v>
      </c>
    </row>
    <row r="178" spans="1:17" ht="13.5">
      <c r="A178" s="104"/>
      <c r="B178" s="106" t="s">
        <v>167</v>
      </c>
      <c r="C178" s="106" t="s">
        <v>18</v>
      </c>
      <c r="D178" s="30">
        <v>26</v>
      </c>
      <c r="E178" s="30">
        <v>14</v>
      </c>
      <c r="F178" s="30">
        <v>11</v>
      </c>
      <c r="G178" s="30">
        <v>1</v>
      </c>
      <c r="H178" s="30">
        <v>20</v>
      </c>
      <c r="I178" s="30">
        <v>11</v>
      </c>
      <c r="J178" s="30">
        <v>13</v>
      </c>
      <c r="K178" s="30">
        <v>11</v>
      </c>
      <c r="L178" s="30">
        <v>17</v>
      </c>
      <c r="M178" s="30">
        <v>14</v>
      </c>
      <c r="N178" s="30">
        <v>15</v>
      </c>
      <c r="O178" s="30">
        <v>17</v>
      </c>
      <c r="P178" s="32">
        <f t="shared" si="59"/>
        <v>170</v>
      </c>
      <c r="Q178" s="108">
        <f t="shared" si="60"/>
        <v>14.166666666666666</v>
      </c>
    </row>
    <row r="179" spans="1:17" ht="13.5">
      <c r="A179" s="104"/>
      <c r="B179" s="106" t="s">
        <v>168</v>
      </c>
      <c r="C179" s="107" t="s">
        <v>20</v>
      </c>
      <c r="D179" s="31">
        <f t="shared" ref="D179:O179" si="61">D177+D178</f>
        <v>78</v>
      </c>
      <c r="E179" s="31">
        <f t="shared" si="61"/>
        <v>92</v>
      </c>
      <c r="F179" s="31">
        <f t="shared" si="61"/>
        <v>103</v>
      </c>
      <c r="G179" s="31">
        <f t="shared" si="61"/>
        <v>104</v>
      </c>
      <c r="H179" s="31">
        <f t="shared" si="61"/>
        <v>122</v>
      </c>
      <c r="I179" s="31">
        <f t="shared" si="61"/>
        <v>133</v>
      </c>
      <c r="J179" s="31">
        <f t="shared" si="61"/>
        <v>145</v>
      </c>
      <c r="K179" s="31">
        <f t="shared" si="61"/>
        <v>156</v>
      </c>
      <c r="L179" s="31">
        <f t="shared" si="61"/>
        <v>170</v>
      </c>
      <c r="M179" s="31">
        <f t="shared" si="61"/>
        <v>184</v>
      </c>
      <c r="N179" s="31">
        <f t="shared" si="61"/>
        <v>199</v>
      </c>
      <c r="O179" s="31">
        <f t="shared" si="61"/>
        <v>216</v>
      </c>
      <c r="P179" s="32">
        <f t="shared" si="59"/>
        <v>1702</v>
      </c>
      <c r="Q179" s="108">
        <f t="shared" si="60"/>
        <v>141.83333333333334</v>
      </c>
    </row>
    <row r="180" spans="1:17" ht="13.5">
      <c r="A180" s="104"/>
      <c r="B180" s="106" t="s">
        <v>169</v>
      </c>
      <c r="C180" s="106" t="s">
        <v>22</v>
      </c>
      <c r="D180" s="30">
        <v>0</v>
      </c>
      <c r="E180" s="30">
        <v>0</v>
      </c>
      <c r="F180" s="30">
        <v>0</v>
      </c>
      <c r="G180" s="30">
        <v>2</v>
      </c>
      <c r="H180" s="30">
        <v>0</v>
      </c>
      <c r="I180" s="30">
        <v>1</v>
      </c>
      <c r="J180" s="30">
        <v>0</v>
      </c>
      <c r="K180" s="30">
        <v>3</v>
      </c>
      <c r="L180" s="30">
        <v>0</v>
      </c>
      <c r="M180" s="30">
        <v>0</v>
      </c>
      <c r="N180" s="30">
        <v>0</v>
      </c>
      <c r="O180" s="30">
        <v>0</v>
      </c>
      <c r="P180" s="32">
        <f t="shared" si="59"/>
        <v>6</v>
      </c>
      <c r="Q180" s="108">
        <f t="shared" si="60"/>
        <v>0.5</v>
      </c>
    </row>
    <row r="181" spans="1:17" ht="13.5">
      <c r="A181" s="104"/>
      <c r="B181" s="106"/>
      <c r="C181" s="109" t="s">
        <v>161</v>
      </c>
      <c r="D181" s="109">
        <v>0</v>
      </c>
      <c r="E181" s="109">
        <v>0</v>
      </c>
      <c r="F181" s="109">
        <v>0</v>
      </c>
      <c r="G181" s="109">
        <v>0</v>
      </c>
      <c r="H181" s="109">
        <v>0</v>
      </c>
      <c r="I181" s="109">
        <v>1</v>
      </c>
      <c r="J181" s="109">
        <v>0</v>
      </c>
      <c r="K181" s="109">
        <v>1</v>
      </c>
      <c r="L181" s="109">
        <v>0</v>
      </c>
      <c r="M181" s="109">
        <v>0</v>
      </c>
      <c r="N181" s="109">
        <v>0</v>
      </c>
      <c r="O181" s="109">
        <v>0</v>
      </c>
      <c r="P181" s="32">
        <f t="shared" si="59"/>
        <v>2</v>
      </c>
      <c r="Q181" s="108">
        <f t="shared" si="60"/>
        <v>0.16666666666666666</v>
      </c>
    </row>
    <row r="182" spans="1:17" ht="13.5">
      <c r="A182" s="104"/>
      <c r="B182" s="106"/>
      <c r="C182" s="109" t="s">
        <v>162</v>
      </c>
      <c r="D182" s="109">
        <v>0</v>
      </c>
      <c r="E182" s="109">
        <v>0</v>
      </c>
      <c r="F182" s="109">
        <v>0</v>
      </c>
      <c r="G182" s="109">
        <v>2</v>
      </c>
      <c r="H182" s="109">
        <v>0</v>
      </c>
      <c r="I182" s="109">
        <v>0</v>
      </c>
      <c r="J182" s="109">
        <v>0</v>
      </c>
      <c r="K182" s="109">
        <v>1</v>
      </c>
      <c r="L182" s="109">
        <v>0</v>
      </c>
      <c r="M182" s="109">
        <v>0</v>
      </c>
      <c r="N182" s="109">
        <v>0</v>
      </c>
      <c r="O182" s="109">
        <v>0</v>
      </c>
      <c r="P182" s="32">
        <f t="shared" si="59"/>
        <v>3</v>
      </c>
      <c r="Q182" s="108">
        <f t="shared" si="60"/>
        <v>0.25</v>
      </c>
    </row>
    <row r="183" spans="1:17" ht="13.5">
      <c r="A183" s="104"/>
      <c r="B183" s="106"/>
      <c r="C183" s="109" t="s">
        <v>163</v>
      </c>
      <c r="D183" s="109">
        <v>0</v>
      </c>
      <c r="E183" s="109">
        <v>0</v>
      </c>
      <c r="F183" s="109">
        <v>0</v>
      </c>
      <c r="G183" s="109">
        <v>0</v>
      </c>
      <c r="H183" s="109">
        <v>0</v>
      </c>
      <c r="I183" s="109">
        <v>0</v>
      </c>
      <c r="J183" s="109">
        <v>0</v>
      </c>
      <c r="K183" s="109">
        <v>1</v>
      </c>
      <c r="L183" s="109">
        <v>0</v>
      </c>
      <c r="M183" s="109">
        <v>0</v>
      </c>
      <c r="N183" s="109">
        <v>0</v>
      </c>
      <c r="O183" s="109">
        <v>0</v>
      </c>
      <c r="P183" s="32">
        <f t="shared" si="59"/>
        <v>1</v>
      </c>
      <c r="Q183" s="108">
        <f t="shared" si="60"/>
        <v>8.3333333333333329E-2</v>
      </c>
    </row>
    <row r="184" spans="1:17" ht="14.25" thickBot="1">
      <c r="A184" s="113"/>
      <c r="B184" s="114" t="s">
        <v>170</v>
      </c>
      <c r="C184" s="129" t="s">
        <v>105</v>
      </c>
      <c r="D184" s="74">
        <f t="shared" ref="D184:O184" si="62">D179-D180</f>
        <v>78</v>
      </c>
      <c r="E184" s="74">
        <f t="shared" si="62"/>
        <v>92</v>
      </c>
      <c r="F184" s="74">
        <f t="shared" si="62"/>
        <v>103</v>
      </c>
      <c r="G184" s="74">
        <f t="shared" si="62"/>
        <v>102</v>
      </c>
      <c r="H184" s="74">
        <f t="shared" si="62"/>
        <v>122</v>
      </c>
      <c r="I184" s="74">
        <f t="shared" si="62"/>
        <v>132</v>
      </c>
      <c r="J184" s="74">
        <f t="shared" si="62"/>
        <v>145</v>
      </c>
      <c r="K184" s="74">
        <f t="shared" si="62"/>
        <v>153</v>
      </c>
      <c r="L184" s="74">
        <f t="shared" si="62"/>
        <v>170</v>
      </c>
      <c r="M184" s="74">
        <f t="shared" si="62"/>
        <v>184</v>
      </c>
      <c r="N184" s="74">
        <f t="shared" si="62"/>
        <v>199</v>
      </c>
      <c r="O184" s="74">
        <f t="shared" si="62"/>
        <v>216</v>
      </c>
      <c r="P184" s="34">
        <f>SUM(D184:O184)</f>
        <v>1696</v>
      </c>
      <c r="Q184" s="116">
        <f t="shared" si="60"/>
        <v>141.33333333333334</v>
      </c>
    </row>
    <row r="185" spans="1:17" ht="14.25">
      <c r="A185" s="118"/>
      <c r="B185" s="118"/>
      <c r="C185" s="118" t="s">
        <v>139</v>
      </c>
      <c r="D185" s="136">
        <v>726</v>
      </c>
      <c r="E185" s="136">
        <v>726</v>
      </c>
      <c r="F185" s="136">
        <v>726</v>
      </c>
      <c r="G185" s="119">
        <v>726</v>
      </c>
      <c r="H185" s="119">
        <v>726</v>
      </c>
      <c r="I185" s="119">
        <v>730</v>
      </c>
      <c r="J185" s="119">
        <v>730</v>
      </c>
      <c r="K185" s="119">
        <v>730</v>
      </c>
      <c r="L185" s="119">
        <v>730</v>
      </c>
      <c r="M185" s="119">
        <v>730</v>
      </c>
      <c r="N185" s="119">
        <v>730</v>
      </c>
      <c r="O185" s="119">
        <v>732</v>
      </c>
      <c r="P185" s="120">
        <f>SUM(I185:O185)</f>
        <v>5112</v>
      </c>
      <c r="Q185" s="119">
        <f>P185/12</f>
        <v>426</v>
      </c>
    </row>
    <row r="186" spans="1:17" ht="13.5">
      <c r="A186" s="104"/>
      <c r="B186" s="175" t="s">
        <v>112</v>
      </c>
      <c r="C186" s="176"/>
      <c r="D186" s="30">
        <v>16</v>
      </c>
      <c r="E186" s="30">
        <v>26</v>
      </c>
      <c r="F186" s="30">
        <v>33</v>
      </c>
      <c r="G186" s="30">
        <v>32</v>
      </c>
      <c r="H186" s="30">
        <v>34</v>
      </c>
      <c r="I186" s="30">
        <v>64</v>
      </c>
      <c r="J186" s="30">
        <v>36</v>
      </c>
      <c r="K186" s="30">
        <v>57</v>
      </c>
      <c r="L186" s="30">
        <v>31</v>
      </c>
      <c r="M186" s="30">
        <v>42</v>
      </c>
      <c r="N186" s="30">
        <v>23</v>
      </c>
      <c r="O186" s="30">
        <v>13</v>
      </c>
      <c r="P186" s="32">
        <f>SUM(D186:O186)</f>
        <v>407</v>
      </c>
      <c r="Q186" s="105">
        <f>AVERAGE(D186:O186)</f>
        <v>33.916666666666664</v>
      </c>
    </row>
    <row r="187" spans="1:17" ht="13.5">
      <c r="A187" s="104"/>
      <c r="B187" s="173" t="s">
        <v>113</v>
      </c>
      <c r="C187" s="174"/>
      <c r="D187" s="30">
        <v>30</v>
      </c>
      <c r="E187" s="30">
        <v>20</v>
      </c>
      <c r="F187" s="30">
        <v>26</v>
      </c>
      <c r="G187" s="30">
        <v>16</v>
      </c>
      <c r="H187" s="30">
        <v>22</v>
      </c>
      <c r="I187" s="30">
        <v>25</v>
      </c>
      <c r="J187" s="30">
        <v>20</v>
      </c>
      <c r="K187" s="30">
        <v>15</v>
      </c>
      <c r="L187" s="30">
        <v>10</v>
      </c>
      <c r="M187" s="30">
        <v>5</v>
      </c>
      <c r="N187" s="30">
        <v>6</v>
      </c>
      <c r="O187" s="30">
        <v>10</v>
      </c>
      <c r="P187" s="32">
        <f>SUM(D187:O187)</f>
        <v>205</v>
      </c>
      <c r="Q187" s="105">
        <f>AVERAGE(D187:O187)</f>
        <v>17.083333333333332</v>
      </c>
    </row>
    <row r="188" spans="1:17" ht="13.5">
      <c r="A188" s="104"/>
      <c r="B188" s="166" t="s">
        <v>114</v>
      </c>
      <c r="C188" s="167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2"/>
      <c r="Q188" s="105"/>
    </row>
    <row r="189" spans="1:17" ht="13.5">
      <c r="A189" s="104"/>
      <c r="B189" s="106" t="s">
        <v>76</v>
      </c>
      <c r="C189" s="112" t="s">
        <v>33</v>
      </c>
      <c r="D189" s="30">
        <v>280</v>
      </c>
      <c r="E189" s="30">
        <v>396</v>
      </c>
      <c r="F189" s="30">
        <v>380</v>
      </c>
      <c r="G189" s="30">
        <v>182</v>
      </c>
      <c r="H189" s="30">
        <v>368</v>
      </c>
      <c r="I189" s="30">
        <v>373</v>
      </c>
      <c r="J189" s="30">
        <v>338</v>
      </c>
      <c r="K189" s="30">
        <v>384</v>
      </c>
      <c r="L189" s="30">
        <v>461</v>
      </c>
      <c r="M189" s="30">
        <v>347</v>
      </c>
      <c r="N189" s="30">
        <v>330</v>
      </c>
      <c r="O189" s="30">
        <v>246</v>
      </c>
      <c r="P189" s="32">
        <f>SUM(D189:O189)</f>
        <v>4085</v>
      </c>
      <c r="Q189" s="105">
        <f>AVERAGE(D189:O189)</f>
        <v>340.41666666666669</v>
      </c>
    </row>
    <row r="190" spans="1:17" ht="13.5">
      <c r="A190" s="104"/>
      <c r="B190" s="106" t="s">
        <v>77</v>
      </c>
      <c r="C190" s="112" t="s">
        <v>35</v>
      </c>
      <c r="D190" s="30">
        <v>114</v>
      </c>
      <c r="E190" s="30">
        <v>80</v>
      </c>
      <c r="F190" s="30">
        <v>95</v>
      </c>
      <c r="G190" s="30">
        <v>64</v>
      </c>
      <c r="H190" s="30">
        <v>120</v>
      </c>
      <c r="I190" s="30">
        <v>130</v>
      </c>
      <c r="J190" s="30">
        <v>106</v>
      </c>
      <c r="K190" s="30">
        <v>93</v>
      </c>
      <c r="L190" s="30">
        <v>90</v>
      </c>
      <c r="M190" s="30">
        <v>89</v>
      </c>
      <c r="N190" s="30">
        <v>97</v>
      </c>
      <c r="O190" s="30">
        <v>68</v>
      </c>
      <c r="P190" s="32">
        <f>SUM(D190:O190)</f>
        <v>1146</v>
      </c>
      <c r="Q190" s="105">
        <f>AVERAGE(D190:O190)</f>
        <v>95.5</v>
      </c>
    </row>
    <row r="191" spans="1:17" ht="13.5">
      <c r="A191" s="104"/>
      <c r="B191" s="169" t="s">
        <v>187</v>
      </c>
      <c r="C191" s="17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2"/>
      <c r="Q191" s="105"/>
    </row>
    <row r="192" spans="1:17" ht="13.5">
      <c r="A192" s="104"/>
      <c r="B192" s="106" t="s">
        <v>71</v>
      </c>
      <c r="C192" s="107" t="s">
        <v>16</v>
      </c>
      <c r="D192" s="30">
        <v>0</v>
      </c>
      <c r="E192" s="30">
        <f>D198</f>
        <v>6</v>
      </c>
      <c r="F192" s="30">
        <f>E198</f>
        <v>5</v>
      </c>
      <c r="G192" s="31">
        <v>194</v>
      </c>
      <c r="H192" s="31">
        <f t="shared" ref="H192:O192" si="63">G198</f>
        <v>201</v>
      </c>
      <c r="I192" s="31">
        <f t="shared" si="63"/>
        <v>206</v>
      </c>
      <c r="J192" s="31">
        <f t="shared" si="63"/>
        <v>207</v>
      </c>
      <c r="K192" s="31">
        <f t="shared" si="63"/>
        <v>198</v>
      </c>
      <c r="L192" s="31">
        <f t="shared" si="63"/>
        <v>201</v>
      </c>
      <c r="M192" s="31">
        <f t="shared" si="63"/>
        <v>199</v>
      </c>
      <c r="N192" s="31">
        <f t="shared" si="63"/>
        <v>200</v>
      </c>
      <c r="O192" s="31">
        <f t="shared" si="63"/>
        <v>201</v>
      </c>
      <c r="P192" s="32">
        <f>SUM(D192:O192)</f>
        <v>1818</v>
      </c>
      <c r="Q192" s="108">
        <f>AVERAGE(D192:O192)</f>
        <v>151.5</v>
      </c>
    </row>
    <row r="193" spans="1:17" ht="13.5">
      <c r="A193" s="104"/>
      <c r="B193" s="106" t="s">
        <v>72</v>
      </c>
      <c r="C193" s="106" t="s">
        <v>18</v>
      </c>
      <c r="D193" s="30">
        <v>14</v>
      </c>
      <c r="E193" s="30">
        <v>6</v>
      </c>
      <c r="F193" s="30">
        <v>17</v>
      </c>
      <c r="G193" s="30">
        <v>13</v>
      </c>
      <c r="H193" s="30">
        <v>9</v>
      </c>
      <c r="I193" s="30">
        <v>11</v>
      </c>
      <c r="J193" s="30">
        <v>6</v>
      </c>
      <c r="K193" s="30">
        <v>5</v>
      </c>
      <c r="L193" s="30">
        <v>6</v>
      </c>
      <c r="M193" s="30">
        <v>7</v>
      </c>
      <c r="N193" s="30">
        <v>8</v>
      </c>
      <c r="O193" s="30">
        <v>4</v>
      </c>
      <c r="P193" s="32">
        <f>SUM(D193:O193)</f>
        <v>106</v>
      </c>
      <c r="Q193" s="105">
        <f>AVERAGE(D193:O193)</f>
        <v>8.8333333333333339</v>
      </c>
    </row>
    <row r="194" spans="1:17" ht="13.5">
      <c r="A194" s="104"/>
      <c r="B194" s="106" t="s">
        <v>73</v>
      </c>
      <c r="C194" s="107" t="s">
        <v>20</v>
      </c>
      <c r="D194" s="31">
        <f t="shared" ref="D194:O194" si="64">D192+D193</f>
        <v>14</v>
      </c>
      <c r="E194" s="31">
        <f t="shared" si="64"/>
        <v>12</v>
      </c>
      <c r="F194" s="31">
        <f t="shared" si="64"/>
        <v>22</v>
      </c>
      <c r="G194" s="31">
        <f t="shared" si="64"/>
        <v>207</v>
      </c>
      <c r="H194" s="31">
        <f t="shared" si="64"/>
        <v>210</v>
      </c>
      <c r="I194" s="31">
        <f t="shared" si="64"/>
        <v>217</v>
      </c>
      <c r="J194" s="31">
        <f t="shared" si="64"/>
        <v>213</v>
      </c>
      <c r="K194" s="31">
        <f t="shared" si="64"/>
        <v>203</v>
      </c>
      <c r="L194" s="31">
        <f t="shared" si="64"/>
        <v>207</v>
      </c>
      <c r="M194" s="31">
        <f t="shared" si="64"/>
        <v>206</v>
      </c>
      <c r="N194" s="31">
        <f t="shared" si="64"/>
        <v>208</v>
      </c>
      <c r="O194" s="31">
        <f t="shared" si="64"/>
        <v>205</v>
      </c>
      <c r="P194" s="32">
        <f>SUM(D194:O194)</f>
        <v>1924</v>
      </c>
      <c r="Q194" s="128">
        <f>P195/P193</f>
        <v>0.96226415094339623</v>
      </c>
    </row>
    <row r="195" spans="1:17" ht="13.5">
      <c r="A195" s="104"/>
      <c r="B195" s="106" t="s">
        <v>74</v>
      </c>
      <c r="C195" s="106" t="s">
        <v>70</v>
      </c>
      <c r="D195" s="30">
        <v>8</v>
      </c>
      <c r="E195" s="30">
        <v>7</v>
      </c>
      <c r="F195" s="30">
        <v>20</v>
      </c>
      <c r="G195" s="30">
        <v>6</v>
      </c>
      <c r="H195" s="30">
        <v>4</v>
      </c>
      <c r="I195" s="30">
        <v>10</v>
      </c>
      <c r="J195" s="30">
        <v>15</v>
      </c>
      <c r="K195" s="30">
        <v>2</v>
      </c>
      <c r="L195" s="30">
        <v>8</v>
      </c>
      <c r="M195" s="30">
        <v>6</v>
      </c>
      <c r="N195" s="30">
        <v>7</v>
      </c>
      <c r="O195" s="30">
        <v>9</v>
      </c>
      <c r="P195" s="32">
        <f>SUM(D195:O195)</f>
        <v>102</v>
      </c>
      <c r="Q195" s="105">
        <f>AVERAGE(D195:O195)</f>
        <v>8.5</v>
      </c>
    </row>
    <row r="196" spans="1:17" ht="13.5">
      <c r="A196" s="137"/>
      <c r="B196" s="138"/>
      <c r="C196" s="139" t="s">
        <v>188</v>
      </c>
      <c r="D196" s="139">
        <v>3</v>
      </c>
      <c r="E196" s="77">
        <v>1</v>
      </c>
      <c r="F196" s="77">
        <v>4</v>
      </c>
      <c r="G196" s="77">
        <v>3</v>
      </c>
      <c r="H196" s="77">
        <v>1</v>
      </c>
      <c r="I196" s="77">
        <v>4</v>
      </c>
      <c r="J196" s="77">
        <v>4</v>
      </c>
      <c r="K196" s="77">
        <v>1</v>
      </c>
      <c r="L196" s="77">
        <v>1</v>
      </c>
      <c r="M196" s="77">
        <v>2</v>
      </c>
      <c r="N196" s="77">
        <v>6</v>
      </c>
      <c r="O196" s="77">
        <v>4</v>
      </c>
      <c r="P196" s="32">
        <f t="shared" ref="P196:P197" si="65">SUM(D196:O196)</f>
        <v>34</v>
      </c>
      <c r="Q196" s="140"/>
    </row>
    <row r="197" spans="1:17" ht="13.5">
      <c r="A197" s="137"/>
      <c r="B197" s="138"/>
      <c r="C197" s="139" t="s">
        <v>189</v>
      </c>
      <c r="D197" s="139">
        <v>5</v>
      </c>
      <c r="E197" s="77">
        <v>6</v>
      </c>
      <c r="F197" s="77">
        <v>16</v>
      </c>
      <c r="G197" s="77">
        <v>3</v>
      </c>
      <c r="H197" s="77">
        <v>3</v>
      </c>
      <c r="I197" s="77">
        <v>6</v>
      </c>
      <c r="J197" s="77">
        <v>11</v>
      </c>
      <c r="K197" s="77">
        <v>1</v>
      </c>
      <c r="L197" s="77">
        <v>7</v>
      </c>
      <c r="M197" s="77">
        <v>4</v>
      </c>
      <c r="N197" s="77">
        <v>1</v>
      </c>
      <c r="O197" s="77">
        <v>5</v>
      </c>
      <c r="P197" s="32">
        <f t="shared" si="65"/>
        <v>68</v>
      </c>
      <c r="Q197" s="140"/>
    </row>
    <row r="198" spans="1:17" ht="14.25" thickBot="1">
      <c r="A198" s="113"/>
      <c r="B198" s="114" t="s">
        <v>58</v>
      </c>
      <c r="C198" s="129" t="s">
        <v>105</v>
      </c>
      <c r="D198" s="74">
        <f>D192+D193-D195</f>
        <v>6</v>
      </c>
      <c r="E198" s="74">
        <f>E192+E193-E195</f>
        <v>5</v>
      </c>
      <c r="F198" s="74">
        <f t="shared" ref="F198" si="66">F192+F193-F195</f>
        <v>2</v>
      </c>
      <c r="G198" s="74">
        <f t="shared" ref="G198:O198" si="67">G194-G195</f>
        <v>201</v>
      </c>
      <c r="H198" s="74">
        <f t="shared" si="67"/>
        <v>206</v>
      </c>
      <c r="I198" s="74">
        <f t="shared" si="67"/>
        <v>207</v>
      </c>
      <c r="J198" s="74">
        <f t="shared" si="67"/>
        <v>198</v>
      </c>
      <c r="K198" s="74">
        <f t="shared" si="67"/>
        <v>201</v>
      </c>
      <c r="L198" s="74">
        <f t="shared" si="67"/>
        <v>199</v>
      </c>
      <c r="M198" s="74">
        <f t="shared" si="67"/>
        <v>200</v>
      </c>
      <c r="N198" s="74">
        <f t="shared" si="67"/>
        <v>201</v>
      </c>
      <c r="O198" s="74">
        <f t="shared" si="67"/>
        <v>196</v>
      </c>
      <c r="P198" s="34">
        <f>SUM(D198:O198)</f>
        <v>1822</v>
      </c>
      <c r="Q198" s="116">
        <f t="shared" ref="Q198" si="68">P198/12</f>
        <v>151.83333333333334</v>
      </c>
    </row>
    <row r="199" spans="1:17" s="28" customFormat="1">
      <c r="A199" s="98"/>
      <c r="B199" s="99"/>
      <c r="C199" s="100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2"/>
      <c r="Q199" s="103"/>
    </row>
    <row r="200" spans="1:17" s="28" customFormat="1">
      <c r="A200" s="98"/>
      <c r="B200" s="99"/>
      <c r="C200" s="100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2"/>
      <c r="Q200" s="103"/>
    </row>
    <row r="201" spans="1:17" s="28" customFormat="1" ht="13.5" thickBot="1">
      <c r="A201" s="98"/>
      <c r="B201" s="99"/>
      <c r="C201" s="100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2"/>
      <c r="Q201" s="103"/>
    </row>
    <row r="202" spans="1:17" ht="13.5">
      <c r="A202" s="104"/>
      <c r="B202" s="171" t="s">
        <v>134</v>
      </c>
      <c r="C202" s="172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2">
        <f t="shared" ref="P202:P203" si="69">SUM(D202:O202)</f>
        <v>0</v>
      </c>
      <c r="Q202" s="105" t="e">
        <f>AVERAGE(D202:O202)</f>
        <v>#DIV/0!</v>
      </c>
    </row>
    <row r="203" spans="1:17" ht="13.5">
      <c r="A203" s="104"/>
      <c r="B203" s="173" t="s">
        <v>120</v>
      </c>
      <c r="C203" s="174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2">
        <f t="shared" si="69"/>
        <v>0</v>
      </c>
      <c r="Q203" s="105" t="e">
        <f>AVERAGE(D203:O203)</f>
        <v>#DIV/0!</v>
      </c>
    </row>
    <row r="204" spans="1:17" ht="13.5">
      <c r="A204" s="104"/>
      <c r="B204" s="166" t="s">
        <v>121</v>
      </c>
      <c r="C204" s="167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2"/>
      <c r="Q204" s="105"/>
    </row>
    <row r="205" spans="1:17" ht="13.5">
      <c r="A205" s="104"/>
      <c r="B205" s="106" t="s">
        <v>102</v>
      </c>
      <c r="C205" s="112" t="s">
        <v>33</v>
      </c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2">
        <f>SUM(D205:O205)</f>
        <v>0</v>
      </c>
      <c r="Q205" s="105" t="e">
        <f>AVERAGE(D205:O205)</f>
        <v>#DIV/0!</v>
      </c>
    </row>
    <row r="206" spans="1:17" ht="14.25" thickBot="1">
      <c r="A206" s="113"/>
      <c r="B206" s="114" t="s">
        <v>102</v>
      </c>
      <c r="C206" s="115" t="s">
        <v>35</v>
      </c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4">
        <f>SUM(D206:O206)</f>
        <v>0</v>
      </c>
      <c r="Q206" s="130" t="e">
        <f>AVERAGE(D206:O206)</f>
        <v>#DIV/0!</v>
      </c>
    </row>
    <row r="207" spans="1:17" ht="14.25">
      <c r="A207" s="141"/>
      <c r="B207" s="141"/>
      <c r="C207" s="141"/>
      <c r="D207" s="141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41"/>
    </row>
    <row r="208" spans="1:17" ht="14.25">
      <c r="A208" s="141"/>
      <c r="B208" s="141"/>
      <c r="C208" s="141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41"/>
    </row>
    <row r="209" spans="1:17" ht="13.5">
      <c r="A209" s="104"/>
      <c r="B209" s="175" t="s">
        <v>191</v>
      </c>
      <c r="C209" s="176"/>
      <c r="D209" s="30"/>
      <c r="E209" s="30"/>
      <c r="F209" s="30"/>
      <c r="G209" s="30">
        <v>12</v>
      </c>
      <c r="H209" s="30">
        <v>27</v>
      </c>
      <c r="I209" s="30">
        <v>57</v>
      </c>
      <c r="J209" s="30">
        <v>25</v>
      </c>
      <c r="K209" s="30">
        <v>25</v>
      </c>
      <c r="L209" s="30">
        <v>26</v>
      </c>
      <c r="M209" s="31">
        <v>15</v>
      </c>
      <c r="N209" s="30">
        <v>42</v>
      </c>
      <c r="O209" s="30">
        <v>12</v>
      </c>
      <c r="P209" s="32">
        <f>SUM(D209:O209)</f>
        <v>241</v>
      </c>
      <c r="Q209" s="105">
        <f>AVERAGE(D209:O209)</f>
        <v>26.777777777777779</v>
      </c>
    </row>
    <row r="210" spans="1:17" ht="13.5">
      <c r="A210" s="104"/>
      <c r="B210" s="173" t="s">
        <v>113</v>
      </c>
      <c r="C210" s="174"/>
      <c r="D210" s="30"/>
      <c r="E210" s="30"/>
      <c r="F210" s="30"/>
      <c r="G210" s="30">
        <v>4</v>
      </c>
      <c r="H210" s="30">
        <v>5</v>
      </c>
      <c r="I210" s="30">
        <v>6</v>
      </c>
      <c r="J210" s="30">
        <v>4</v>
      </c>
      <c r="K210" s="30">
        <v>6</v>
      </c>
      <c r="L210" s="30">
        <v>5</v>
      </c>
      <c r="M210" s="30">
        <v>4</v>
      </c>
      <c r="N210" s="30">
        <v>3</v>
      </c>
      <c r="O210" s="30">
        <v>4</v>
      </c>
      <c r="P210" s="32">
        <f>SUM(D210:O210)</f>
        <v>41</v>
      </c>
      <c r="Q210" s="105">
        <f>AVERAGE(D210:O210)</f>
        <v>4.5555555555555554</v>
      </c>
    </row>
    <row r="211" spans="1:17" ht="13.5">
      <c r="A211" s="104"/>
      <c r="B211" s="166" t="s">
        <v>114</v>
      </c>
      <c r="C211" s="167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2"/>
      <c r="Q211" s="105"/>
    </row>
    <row r="212" spans="1:17" ht="13.5">
      <c r="A212" s="104"/>
      <c r="B212" s="106" t="s">
        <v>76</v>
      </c>
      <c r="C212" s="112" t="s">
        <v>33</v>
      </c>
      <c r="D212" s="30"/>
      <c r="E212" s="30"/>
      <c r="F212" s="30"/>
      <c r="G212" s="30">
        <v>19</v>
      </c>
      <c r="H212" s="30">
        <v>41</v>
      </c>
      <c r="I212" s="30">
        <v>38</v>
      </c>
      <c r="J212" s="30">
        <v>25</v>
      </c>
      <c r="K212" s="30">
        <v>26</v>
      </c>
      <c r="L212" s="30">
        <v>15</v>
      </c>
      <c r="M212" s="30">
        <v>30</v>
      </c>
      <c r="N212" s="30">
        <v>17</v>
      </c>
      <c r="O212" s="30">
        <v>18</v>
      </c>
      <c r="P212" s="32">
        <f>SUM(D212:O212)</f>
        <v>229</v>
      </c>
      <c r="Q212" s="105">
        <f>AVERAGE(D212:O212)</f>
        <v>25.444444444444443</v>
      </c>
    </row>
    <row r="213" spans="1:17" ht="13.5">
      <c r="A213" s="104"/>
      <c r="B213" s="106" t="s">
        <v>77</v>
      </c>
      <c r="C213" s="112" t="s">
        <v>35</v>
      </c>
      <c r="D213" s="30"/>
      <c r="E213" s="30"/>
      <c r="F213" s="30"/>
      <c r="G213" s="30">
        <v>29</v>
      </c>
      <c r="H213" s="30">
        <v>31</v>
      </c>
      <c r="I213" s="30">
        <v>42</v>
      </c>
      <c r="J213" s="30">
        <v>37</v>
      </c>
      <c r="K213" s="30">
        <v>22</v>
      </c>
      <c r="L213" s="30">
        <v>39</v>
      </c>
      <c r="M213" s="30">
        <v>18</v>
      </c>
      <c r="N213" s="30">
        <v>32</v>
      </c>
      <c r="O213" s="30">
        <v>21</v>
      </c>
      <c r="P213" s="32">
        <f>SUM(D213:O213)</f>
        <v>271</v>
      </c>
      <c r="Q213" s="105">
        <f>AVERAGE(D213:O213)</f>
        <v>30.111111111111111</v>
      </c>
    </row>
    <row r="214" spans="1:17">
      <c r="A214" s="8"/>
      <c r="B214" s="8"/>
      <c r="C214" s="15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0"/>
      <c r="O214" s="16"/>
      <c r="P214" s="7"/>
      <c r="Q214" s="9"/>
    </row>
    <row r="215" spans="1:17">
      <c r="A215" s="8"/>
      <c r="B215" s="8"/>
      <c r="C215" s="15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0"/>
      <c r="O215" s="16"/>
      <c r="P215" s="7"/>
      <c r="Q215" s="9"/>
    </row>
  </sheetData>
  <mergeCells count="62">
    <mergeCell ref="B35:C35"/>
    <mergeCell ref="B2:C2"/>
    <mergeCell ref="B3:C3"/>
    <mergeCell ref="B13:C13"/>
    <mergeCell ref="B14:C14"/>
    <mergeCell ref="B15:C15"/>
    <mergeCell ref="B18:C18"/>
    <mergeCell ref="B26:C26"/>
    <mergeCell ref="B27:C27"/>
    <mergeCell ref="B28:C28"/>
    <mergeCell ref="B33:C33"/>
    <mergeCell ref="B34:C34"/>
    <mergeCell ref="B87:C87"/>
    <mergeCell ref="B44:C44"/>
    <mergeCell ref="B45:C45"/>
    <mergeCell ref="B46:C46"/>
    <mergeCell ref="B49:C49"/>
    <mergeCell ref="B63:C63"/>
    <mergeCell ref="B64:C64"/>
    <mergeCell ref="B65:C65"/>
    <mergeCell ref="B73:C73"/>
    <mergeCell ref="B74:C74"/>
    <mergeCell ref="B75:C75"/>
    <mergeCell ref="B78:C78"/>
    <mergeCell ref="B130:C130"/>
    <mergeCell ref="B88:C88"/>
    <mergeCell ref="B89:C89"/>
    <mergeCell ref="B97:C97"/>
    <mergeCell ref="B98:C98"/>
    <mergeCell ref="B106:C106"/>
    <mergeCell ref="B114:C114"/>
    <mergeCell ref="B115:C115"/>
    <mergeCell ref="B116:C116"/>
    <mergeCell ref="B119:C119"/>
    <mergeCell ref="B128:C128"/>
    <mergeCell ref="B129:C129"/>
    <mergeCell ref="B157:C157"/>
    <mergeCell ref="B164:C164"/>
    <mergeCell ref="B170:C170"/>
    <mergeCell ref="B171:C171"/>
    <mergeCell ref="B133:C133"/>
    <mergeCell ref="B134:C134"/>
    <mergeCell ref="B135:C135"/>
    <mergeCell ref="B143:C143"/>
    <mergeCell ref="B144:C144"/>
    <mergeCell ref="B145:C145"/>
    <mergeCell ref="B211:C211"/>
    <mergeCell ref="A1:Q1"/>
    <mergeCell ref="B191:C191"/>
    <mergeCell ref="B202:C202"/>
    <mergeCell ref="B203:C203"/>
    <mergeCell ref="B204:C204"/>
    <mergeCell ref="B209:C209"/>
    <mergeCell ref="B210:C210"/>
    <mergeCell ref="B172:C172"/>
    <mergeCell ref="B173:C173"/>
    <mergeCell ref="B176:C176"/>
    <mergeCell ref="B186:C186"/>
    <mergeCell ref="B187:C187"/>
    <mergeCell ref="B188:C188"/>
    <mergeCell ref="B148:C148"/>
    <mergeCell ref="B149:C149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2016</vt:lpstr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smarquez</cp:lastModifiedBy>
  <cp:lastPrinted>2017-06-06T18:58:54Z</cp:lastPrinted>
  <dcterms:created xsi:type="dcterms:W3CDTF">1996-11-27T10:00:04Z</dcterms:created>
  <dcterms:modified xsi:type="dcterms:W3CDTF">2018-01-24T18:39:54Z</dcterms:modified>
</cp:coreProperties>
</file>