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680" yWindow="450" windowWidth="15855" windowHeight="8115"/>
  </bookViews>
  <sheets>
    <sheet name="Zapopan" sheetId="4" r:id="rId1"/>
  </sheets>
  <definedNames>
    <definedName name="_xlnm.Print_Area" localSheetId="0">Zapopan!$A$1:$K$68</definedName>
  </definedNames>
  <calcPr calcId="125725"/>
</workbook>
</file>

<file path=xl/calcChain.xml><?xml version="1.0" encoding="utf-8"?>
<calcChain xmlns="http://schemas.openxmlformats.org/spreadsheetml/2006/main">
  <c r="J14" i="4"/>
  <c r="J15"/>
  <c r="J16"/>
  <c r="J17"/>
  <c r="J18"/>
  <c r="J19"/>
  <c r="J20"/>
  <c r="J21"/>
  <c r="J22"/>
  <c r="J23"/>
  <c r="J24"/>
  <c r="J25"/>
  <c r="J26"/>
  <c r="J13"/>
  <c r="J53" l="1"/>
  <c r="I53"/>
  <c r="J52" l="1"/>
  <c r="J47"/>
  <c r="I52"/>
  <c r="I47"/>
  <c r="I45"/>
  <c r="I44"/>
  <c r="I43"/>
  <c r="I42"/>
  <c r="I41"/>
  <c r="I40"/>
  <c r="I39"/>
  <c r="I38" s="1"/>
  <c r="I37"/>
  <c r="I36"/>
  <c r="I35"/>
  <c r="H52"/>
  <c r="H47"/>
  <c r="H45"/>
  <c r="H44"/>
  <c r="H43"/>
  <c r="H42"/>
  <c r="H40"/>
  <c r="H39"/>
  <c r="H38"/>
  <c r="H37"/>
  <c r="H36"/>
  <c r="H35"/>
  <c r="F52"/>
  <c r="G52"/>
  <c r="E52"/>
  <c r="F47"/>
  <c r="E47"/>
  <c r="G49"/>
  <c r="G50"/>
  <c r="G48"/>
  <c r="G47" s="1"/>
  <c r="G36"/>
  <c r="F45"/>
  <c r="F44"/>
  <c r="F43"/>
  <c r="F42"/>
  <c r="F41" s="1"/>
  <c r="F40"/>
  <c r="F39"/>
  <c r="G39" s="1"/>
  <c r="F37"/>
  <c r="F36"/>
  <c r="F35"/>
  <c r="E45"/>
  <c r="G45" s="1"/>
  <c r="E44"/>
  <c r="E43"/>
  <c r="E42"/>
  <c r="G42" s="1"/>
  <c r="G41" s="1"/>
  <c r="E40"/>
  <c r="G40" s="1"/>
  <c r="E39"/>
  <c r="E38" s="1"/>
  <c r="E37"/>
  <c r="E36"/>
  <c r="E35"/>
  <c r="J43"/>
  <c r="J40"/>
  <c r="I20"/>
  <c r="H20"/>
  <c r="I17"/>
  <c r="F20"/>
  <c r="E20"/>
  <c r="G21"/>
  <c r="J42" s="1"/>
  <c r="G18"/>
  <c r="J39" s="1"/>
  <c r="H17"/>
  <c r="F17"/>
  <c r="E17"/>
  <c r="G37" l="1"/>
  <c r="G35"/>
  <c r="J41"/>
  <c r="G38"/>
  <c r="H28"/>
  <c r="G17"/>
  <c r="I28"/>
  <c r="E41"/>
  <c r="G44"/>
  <c r="E55"/>
  <c r="F38"/>
  <c r="F55" s="1"/>
  <c r="H41"/>
  <c r="I55"/>
  <c r="J38"/>
  <c r="H55"/>
  <c r="G24"/>
  <c r="J44" s="1"/>
  <c r="G25"/>
  <c r="J45" s="1"/>
  <c r="G23"/>
  <c r="G20"/>
  <c r="G14"/>
  <c r="G15"/>
  <c r="J36" s="1"/>
  <c r="G16"/>
  <c r="J37" s="1"/>
  <c r="F28"/>
  <c r="E28"/>
  <c r="G13"/>
  <c r="G55" l="1"/>
  <c r="J28"/>
  <c r="J35"/>
  <c r="J55" s="1"/>
  <c r="G28"/>
</calcChain>
</file>

<file path=xl/sharedStrings.xml><?xml version="1.0" encoding="utf-8"?>
<sst xmlns="http://schemas.openxmlformats.org/spreadsheetml/2006/main" count="69" uniqueCount="40">
  <si>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</si>
  <si>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</si>
  <si>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</si>
  <si>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</si>
  <si>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</si>
  <si>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</si>
  <si>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</si>
  <si>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</si>
  <si>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</si>
  <si>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</si>
  <si>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</si>
  <si>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</si>
  <si>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</si>
  <si>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</si>
  <si>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</si>
  <si>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</si>
  <si>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</si>
  <si>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</si>
  <si>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</si>
  <si>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</si>
  <si>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</si>
  <si>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</si>
  <si>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</si>
  <si>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</si>
  <si>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</si>
  <si>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</si>
  <si>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</si>
  <si>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</si>
  <si>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</si>
  <si>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</si>
  <si>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</si>
  <si>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Ampliaciones y 
Reducciones</t>
  </si>
  <si>
    <t>(Pesos)</t>
  </si>
  <si>
    <t>Bajo protesta de decir verdad declaramos que los Estados Financieros y sus Notas son razonablemente correctos y responsabilidad del emisor</t>
  </si>
  <si>
    <t>MUNICIO DE ZAPOPAN</t>
  </si>
  <si>
    <t>PRESIDENTE MUNICIPAL</t>
  </si>
  <si>
    <t>TESORERO MUNICIPAL</t>
  </si>
  <si>
    <t>Del 1 de enero al 31 de diciembre de 2016</t>
  </si>
  <si>
    <t xml:space="preserve">Aprobado </t>
  </si>
  <si>
    <t>(6= 5 - 1 )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</si>
</sst>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43" formatCode="_-* #,##0.00_-;\-* #,##0.00_-;_-* &quot;-&quot;??_-;_-@_-"/>
    <numFmt numFmtId="164" formatCode="#,##0_ ;[Red]\-#,##0\ "/>
    <numFmt numFmtId="168" formatCode="#,##0_ ;\-#,##0\ 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  <border>
      <left/>
      <right style="thin">
        <color indexed="64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1" fillId="0" borderId="0"/>
  </cellStyleXfs>
  <cellXfs count="111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49" fontId="0" fillId="0" borderId="0" xfId="0" applyNumberFormat="1"/>
    <xf numFmtId="49" fontId="12" fillId="0" borderId="0" xfId="0" applyNumberFormat="1" applyFont="1"/>
    <xf numFmtId="0" fontId="12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4" applyFont="1" applyFill="1" applyBorder="1"/>
    <xf numFmtId="0" fontId="7" fillId="2" borderId="0" xfId="4" applyFont="1" applyFill="1" applyBorder="1"/>
    <xf numFmtId="0" fontId="7" fillId="2" borderId="0" xfId="4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/>
    <xf numFmtId="164" fontId="1" fillId="2" borderId="0" xfId="0" applyNumberFormat="1" applyFont="1" applyFill="1" applyBorder="1" applyAlignment="1">
      <alignment vertical="top"/>
    </xf>
    <xf numFmtId="164" fontId="1" fillId="2" borderId="0" xfId="0" applyNumberFormat="1" applyFont="1" applyFill="1" applyBorder="1" applyAlignment="1">
      <alignment horizontal="right" vertical="top"/>
    </xf>
    <xf numFmtId="0" fontId="7" fillId="2" borderId="8" xfId="4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right" vertical="top"/>
    </xf>
    <xf numFmtId="0" fontId="4" fillId="2" borderId="5" xfId="4" applyFont="1" applyFill="1" applyBorder="1" applyAlignment="1">
      <alignment horizontal="centerContinuous"/>
    </xf>
    <xf numFmtId="0" fontId="4" fillId="2" borderId="6" xfId="4" applyFont="1" applyFill="1" applyBorder="1" applyAlignment="1">
      <alignment horizontal="centerContinuous"/>
    </xf>
    <xf numFmtId="0" fontId="4" fillId="2" borderId="6" xfId="4" applyFont="1" applyFill="1" applyBorder="1" applyAlignment="1">
      <alignment horizontal="left" wrapText="1"/>
    </xf>
    <xf numFmtId="0" fontId="4" fillId="2" borderId="5" xfId="4" applyFont="1" applyFill="1" applyBorder="1" applyAlignment="1">
      <alignment horizontal="center"/>
    </xf>
    <xf numFmtId="0" fontId="4" fillId="2" borderId="6" xfId="4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center" wrapText="1"/>
    </xf>
    <xf numFmtId="6" fontId="2" fillId="2" borderId="2" xfId="4" applyNumberFormat="1" applyFont="1" applyFill="1" applyBorder="1" applyAlignment="1">
      <alignment horizontal="center"/>
    </xf>
    <xf numFmtId="6" fontId="2" fillId="2" borderId="3" xfId="4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right" vertical="top"/>
    </xf>
    <xf numFmtId="0" fontId="4" fillId="2" borderId="6" xfId="4" applyFont="1" applyFill="1" applyBorder="1" applyAlignment="1">
      <alignment horizontal="left" wrapText="1" indent="1"/>
    </xf>
    <xf numFmtId="0" fontId="10" fillId="2" borderId="0" xfId="0" applyFont="1" applyFill="1" applyAlignment="1">
      <alignment horizontal="left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6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/>
    <xf numFmtId="164" fontId="4" fillId="2" borderId="0" xfId="0" applyNumberFormat="1" applyFont="1" applyFill="1" applyBorder="1" applyAlignment="1" applyProtection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4" fillId="2" borderId="6" xfId="0" applyNumberFormat="1" applyFont="1" applyFill="1" applyBorder="1" applyAlignment="1" applyProtection="1">
      <alignment horizontal="right"/>
    </xf>
    <xf numFmtId="164" fontId="4" fillId="2" borderId="7" xfId="0" applyNumberFormat="1" applyFont="1" applyFill="1" applyBorder="1" applyAlignment="1" applyProtection="1">
      <alignment horizontal="right"/>
    </xf>
    <xf numFmtId="164" fontId="5" fillId="2" borderId="8" xfId="0" applyNumberFormat="1" applyFont="1" applyFill="1" applyBorder="1" applyAlignment="1"/>
    <xf numFmtId="164" fontId="1" fillId="2" borderId="0" xfId="0" applyNumberFormat="1" applyFont="1" applyFill="1" applyBorder="1" applyAlignment="1"/>
    <xf numFmtId="3" fontId="5" fillId="2" borderId="8" xfId="0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 vertical="top"/>
    </xf>
    <xf numFmtId="164" fontId="1" fillId="2" borderId="8" xfId="0" applyNumberFormat="1" applyFont="1" applyFill="1" applyBorder="1" applyAlignment="1"/>
    <xf numFmtId="0" fontId="7" fillId="0" borderId="0" xfId="0" applyFont="1" applyFill="1" applyBorder="1" applyProtection="1"/>
    <xf numFmtId="0" fontId="13" fillId="0" borderId="0" xfId="0" applyFont="1"/>
    <xf numFmtId="0" fontId="13" fillId="0" borderId="0" xfId="0" applyFont="1" applyBorder="1"/>
    <xf numFmtId="0" fontId="14" fillId="0" borderId="0" xfId="0" applyFont="1"/>
    <xf numFmtId="0" fontId="0" fillId="0" borderId="0" xfId="0" applyFill="1"/>
    <xf numFmtId="0" fontId="16" fillId="0" borderId="0" xfId="0" applyFont="1" applyFill="1" applyBorder="1" applyAlignment="1">
      <alignment vertical="top"/>
    </xf>
    <xf numFmtId="43" fontId="17" fillId="0" borderId="0" xfId="2" applyFont="1" applyFill="1" applyBorder="1"/>
    <xf numFmtId="0" fontId="14" fillId="0" borderId="0" xfId="0" applyFont="1" applyBorder="1"/>
    <xf numFmtId="0" fontId="7" fillId="0" borderId="0" xfId="0" applyFont="1" applyFill="1" applyBorder="1"/>
    <xf numFmtId="0" fontId="15" fillId="0" borderId="0" xfId="3" applyFont="1" applyFill="1" applyBorder="1" applyAlignment="1"/>
    <xf numFmtId="0" fontId="16" fillId="0" borderId="0" xfId="3" applyFont="1" applyFill="1" applyBorder="1" applyAlignment="1"/>
    <xf numFmtId="0" fontId="7" fillId="0" borderId="0" xfId="0" applyFont="1" applyFill="1" applyProtection="1"/>
    <xf numFmtId="0" fontId="18" fillId="0" borderId="0" xfId="0" applyFont="1" applyFill="1" applyBorder="1" applyAlignment="1"/>
    <xf numFmtId="0" fontId="7" fillId="0" borderId="0" xfId="0" applyFont="1" applyProtection="1"/>
    <xf numFmtId="37" fontId="19" fillId="3" borderId="0" xfId="2" applyNumberFormat="1" applyFont="1" applyFill="1" applyBorder="1" applyAlignment="1" applyProtection="1">
      <alignment horizontal="center" vertical="top"/>
    </xf>
    <xf numFmtId="0" fontId="14" fillId="0" borderId="0" xfId="0" applyFont="1" applyFill="1"/>
    <xf numFmtId="0" fontId="16" fillId="0" borderId="0" xfId="3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7" fontId="22" fillId="5" borderId="9" xfId="2" applyNumberFormat="1" applyFont="1" applyFill="1" applyBorder="1" applyAlignment="1" applyProtection="1">
      <alignment vertical="center"/>
    </xf>
    <xf numFmtId="37" fontId="22" fillId="0" borderId="0" xfId="2" applyNumberFormat="1" applyFont="1" applyFill="1" applyBorder="1" applyAlignment="1" applyProtection="1">
      <alignment vertical="center"/>
    </xf>
    <xf numFmtId="37" fontId="22" fillId="5" borderId="13" xfId="2" applyNumberFormat="1" applyFont="1" applyFill="1" applyBorder="1" applyAlignment="1" applyProtection="1">
      <alignment horizontal="center" vertical="center"/>
    </xf>
    <xf numFmtId="37" fontId="22" fillId="5" borderId="10" xfId="2" applyNumberFormat="1" applyFont="1" applyFill="1" applyBorder="1" applyAlignment="1" applyProtection="1">
      <alignment horizontal="center" vertical="center"/>
    </xf>
    <xf numFmtId="37" fontId="22" fillId="5" borderId="17" xfId="2" applyNumberFormat="1" applyFont="1" applyFill="1" applyBorder="1" applyAlignment="1" applyProtection="1">
      <alignment horizontal="center" vertical="center" wrapText="1"/>
    </xf>
    <xf numFmtId="37" fontId="22" fillId="5" borderId="10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37" fontId="22" fillId="5" borderId="15" xfId="2" applyNumberFormat="1" applyFont="1" applyFill="1" applyBorder="1" applyAlignment="1" applyProtection="1">
      <alignment horizontal="center" vertical="center" wrapText="1"/>
    </xf>
    <xf numFmtId="37" fontId="22" fillId="5" borderId="16" xfId="2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37" fontId="22" fillId="4" borderId="4" xfId="2" applyNumberFormat="1" applyFont="1" applyFill="1" applyBorder="1" applyAlignment="1" applyProtection="1">
      <alignment horizontal="center" vertical="center" wrapText="1"/>
    </xf>
    <xf numFmtId="37" fontId="22" fillId="4" borderId="0" xfId="2" applyNumberFormat="1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>
      <alignment horizontal="center"/>
    </xf>
    <xf numFmtId="37" fontId="22" fillId="5" borderId="9" xfId="2" applyNumberFormat="1" applyFont="1" applyFill="1" applyBorder="1" applyAlignment="1" applyProtection="1">
      <alignment horizontal="center" vertical="center"/>
    </xf>
    <xf numFmtId="37" fontId="22" fillId="5" borderId="14" xfId="2" applyNumberFormat="1" applyFont="1" applyFill="1" applyBorder="1" applyAlignment="1" applyProtection="1">
      <alignment horizontal="center" vertical="center"/>
    </xf>
    <xf numFmtId="37" fontId="22" fillId="5" borderId="9" xfId="2" applyNumberFormat="1" applyFont="1" applyFill="1" applyBorder="1" applyAlignment="1" applyProtection="1">
      <alignment horizontal="center" vertical="center" wrapText="1"/>
    </xf>
    <xf numFmtId="37" fontId="22" fillId="5" borderId="14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43" fontId="5" fillId="2" borderId="6" xfId="1" applyFont="1" applyFill="1" applyBorder="1" applyAlignment="1" applyProtection="1">
      <alignment horizontal="center"/>
      <protection locked="0"/>
    </xf>
    <xf numFmtId="49" fontId="5" fillId="2" borderId="6" xfId="1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37" fontId="22" fillId="5" borderId="11" xfId="2" applyNumberFormat="1" applyFont="1" applyFill="1" applyBorder="1" applyAlignment="1" applyProtection="1">
      <alignment horizontal="center" vertical="center"/>
    </xf>
    <xf numFmtId="37" fontId="22" fillId="5" borderId="12" xfId="2" applyNumberFormat="1" applyFont="1" applyFill="1" applyBorder="1" applyAlignment="1" applyProtection="1">
      <alignment horizontal="center" vertical="center"/>
    </xf>
    <xf numFmtId="168" fontId="2" fillId="2" borderId="0" xfId="1" applyNumberFormat="1" applyFont="1" applyFill="1" applyBorder="1"/>
    <xf numFmtId="168" fontId="2" fillId="2" borderId="0" xfId="1" applyNumberFormat="1" applyFont="1" applyFill="1" applyBorder="1" applyAlignment="1" applyProtection="1">
      <alignment horizontal="right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904875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73"/>
  <sheetViews>
    <sheetView showGridLines="0" tabSelected="1" topLeftCell="A40" zoomScaleNormal="100" workbookViewId="0">
      <selection activeCell="H20" sqref="H20"/>
    </sheetView>
  </sheetViews>
  <sheetFormatPr baseColWidth="10" defaultColWidth="0" defaultRowHeight="15"/>
  <cols>
    <col min="1" max="1" width="0.85546875" style="8" customWidth="1"/>
    <col min="2" max="2" width="7" customWidth="1"/>
    <col min="3" max="3" width="11.42578125" customWidth="1"/>
    <col min="4" max="4" width="15" customWidth="1"/>
    <col min="5" max="5" width="14.42578125" customWidth="1"/>
    <col min="6" max="6" width="13.28515625" bestFit="1" customWidth="1"/>
    <col min="7" max="7" width="13.5703125" customWidth="1"/>
    <col min="8" max="8" width="13.85546875" bestFit="1" customWidth="1"/>
    <col min="9" max="9" width="17" customWidth="1"/>
    <col min="10" max="10" width="14.140625" customWidth="1"/>
    <col min="11" max="11" width="7.28515625" customWidth="1"/>
  </cols>
  <sheetData>
    <row r="1" spans="1:14" s="67" customFormat="1" ht="12">
      <c r="A1" s="64"/>
      <c r="B1" s="65"/>
      <c r="C1" s="65"/>
      <c r="D1" s="65"/>
      <c r="E1" s="65"/>
      <c r="F1" s="66"/>
    </row>
    <row r="2" spans="1:14" s="68" customFormat="1">
      <c r="A2" s="64"/>
      <c r="D2" s="96" t="s">
        <v>34</v>
      </c>
      <c r="E2" s="96"/>
      <c r="F2" s="96"/>
      <c r="G2" s="96"/>
      <c r="H2" s="96"/>
      <c r="I2" s="96"/>
      <c r="J2" s="96"/>
      <c r="K2" s="96"/>
      <c r="L2" s="69"/>
      <c r="M2" s="70"/>
    </row>
    <row r="3" spans="1:14" s="71" customFormat="1" ht="21" customHeight="1">
      <c r="A3" s="64"/>
      <c r="B3" s="64"/>
      <c r="D3" s="96" t="s">
        <v>0</v>
      </c>
      <c r="E3" s="96"/>
      <c r="F3" s="96"/>
      <c r="G3" s="96"/>
      <c r="H3" s="96"/>
      <c r="I3" s="96"/>
      <c r="J3" s="96"/>
      <c r="K3" s="96"/>
    </row>
    <row r="4" spans="1:14" s="68" customFormat="1" ht="20.25" customHeight="1">
      <c r="A4" s="64"/>
      <c r="C4" s="72"/>
      <c r="D4" s="96" t="s">
        <v>37</v>
      </c>
      <c r="E4" s="96"/>
      <c r="F4" s="96"/>
      <c r="G4" s="96"/>
      <c r="H4" s="96"/>
      <c r="I4" s="96"/>
      <c r="J4" s="96"/>
      <c r="K4" s="96"/>
      <c r="L4" s="73"/>
      <c r="M4" s="74"/>
      <c r="N4" s="74"/>
    </row>
    <row r="5" spans="1:14" s="68" customFormat="1" ht="18" customHeight="1">
      <c r="A5" s="75"/>
      <c r="D5" s="96" t="s">
        <v>32</v>
      </c>
      <c r="E5" s="96"/>
      <c r="F5" s="96"/>
      <c r="G5" s="96"/>
      <c r="H5" s="96"/>
      <c r="I5" s="96"/>
      <c r="J5" s="96"/>
      <c r="K5" s="96"/>
      <c r="L5" s="73"/>
      <c r="M5" s="76"/>
      <c r="N5" s="76"/>
    </row>
    <row r="6" spans="1:14" s="77" customFormat="1" ht="42" customHeight="1">
      <c r="A6" s="64"/>
      <c r="B6" s="64"/>
      <c r="C6" s="64"/>
      <c r="L6" s="64"/>
      <c r="M6" s="64"/>
    </row>
    <row r="7" spans="1:14" s="78" customFormat="1" ht="4.5" customHeight="1"/>
    <row r="8" spans="1:14" s="68" customFormat="1" ht="10.5" customHeight="1" thickBot="1">
      <c r="A8" s="79"/>
      <c r="C8" s="80"/>
      <c r="D8" s="80"/>
      <c r="E8" s="81"/>
      <c r="F8" s="81"/>
      <c r="G8" s="81"/>
      <c r="H8" s="81"/>
      <c r="I8" s="82"/>
      <c r="J8" s="81"/>
      <c r="K8" s="81"/>
      <c r="L8" s="83"/>
      <c r="M8" s="72"/>
      <c r="N8" s="72"/>
    </row>
    <row r="9" spans="1:14" s="10" customFormat="1" ht="15" customHeight="1" thickBot="1">
      <c r="A9" s="9"/>
      <c r="B9" s="94" t="s">
        <v>1</v>
      </c>
      <c r="C9" s="95"/>
      <c r="D9" s="95"/>
      <c r="E9" s="97" t="s">
        <v>38</v>
      </c>
      <c r="F9" s="99" t="s">
        <v>5</v>
      </c>
      <c r="G9" s="91" t="s">
        <v>2</v>
      </c>
      <c r="H9" s="92"/>
      <c r="I9" s="107" t="s">
        <v>8</v>
      </c>
      <c r="J9" s="107" t="s">
        <v>3</v>
      </c>
      <c r="K9" s="17"/>
      <c r="L9" s="17"/>
      <c r="M9" s="17"/>
      <c r="N9" s="17"/>
    </row>
    <row r="10" spans="1:14" s="10" customFormat="1" ht="39" customHeight="1" thickBot="1">
      <c r="A10" s="9"/>
      <c r="B10" s="94"/>
      <c r="C10" s="95"/>
      <c r="D10" s="95"/>
      <c r="E10" s="98"/>
      <c r="F10" s="100"/>
      <c r="G10" s="84" t="s">
        <v>6</v>
      </c>
      <c r="H10" s="84" t="s">
        <v>7</v>
      </c>
      <c r="I10" s="108"/>
      <c r="J10" s="108"/>
      <c r="K10" s="17"/>
      <c r="L10" s="17"/>
      <c r="M10" s="17"/>
      <c r="N10" s="17"/>
    </row>
    <row r="11" spans="1:14" s="10" customFormat="1" ht="12.75" customHeight="1" thickBot="1">
      <c r="A11" s="9"/>
      <c r="B11" s="94"/>
      <c r="C11" s="95"/>
      <c r="D11" s="95"/>
      <c r="E11" s="86" t="s">
        <v>9</v>
      </c>
      <c r="F11" s="86" t="s">
        <v>10</v>
      </c>
      <c r="G11" s="87" t="s">
        <v>11</v>
      </c>
      <c r="H11" s="87" t="s">
        <v>12</v>
      </c>
      <c r="I11" s="89" t="s">
        <v>13</v>
      </c>
      <c r="J11" s="88" t="s">
        <v>39</v>
      </c>
      <c r="K11" s="17"/>
      <c r="L11" s="17"/>
      <c r="M11" s="17"/>
      <c r="N11" s="17"/>
    </row>
    <row r="12" spans="1:14" s="10" customFormat="1" ht="12" customHeight="1">
      <c r="A12" s="9"/>
      <c r="B12" s="21"/>
      <c r="C12" s="22"/>
      <c r="D12" s="22"/>
      <c r="E12" s="85"/>
      <c r="F12" s="23"/>
      <c r="G12" s="23"/>
      <c r="H12" s="23"/>
      <c r="I12" s="23"/>
      <c r="J12" s="34"/>
      <c r="K12" s="17"/>
      <c r="L12" s="17"/>
      <c r="M12" s="17"/>
      <c r="N12" s="17"/>
    </row>
    <row r="13" spans="1:14" s="10" customFormat="1" ht="11.25">
      <c r="A13" s="9"/>
      <c r="B13" s="93" t="s">
        <v>14</v>
      </c>
      <c r="C13" s="90"/>
      <c r="D13" s="90"/>
      <c r="E13" s="24">
        <v>1610637668.72</v>
      </c>
      <c r="F13" s="109">
        <v>58170429.32</v>
      </c>
      <c r="G13" s="26">
        <f>SUM(E13+F13)</f>
        <v>1668808098.04</v>
      </c>
      <c r="H13" s="27">
        <v>1714030372.3800001</v>
      </c>
      <c r="I13" s="27">
        <v>1714030372.3800001</v>
      </c>
      <c r="J13" s="35">
        <f>SUM(I13-E13)</f>
        <v>103392703.66000009</v>
      </c>
      <c r="K13" s="17"/>
      <c r="L13" s="17"/>
      <c r="M13" s="17"/>
      <c r="N13" s="17"/>
    </row>
    <row r="14" spans="1:14" s="10" customFormat="1" ht="11.25" customHeight="1">
      <c r="A14" s="9"/>
      <c r="B14" s="93" t="s">
        <v>15</v>
      </c>
      <c r="C14" s="90"/>
      <c r="D14" s="90"/>
      <c r="E14" s="28">
        <v>0</v>
      </c>
      <c r="F14" s="109">
        <v>0</v>
      </c>
      <c r="G14" s="26">
        <f t="shared" ref="G14:G16" si="0">SUM(E14+F14)</f>
        <v>0</v>
      </c>
      <c r="H14" s="27">
        <v>0</v>
      </c>
      <c r="I14" s="27">
        <v>0</v>
      </c>
      <c r="J14" s="35">
        <f t="shared" ref="J14:J26" si="1">SUM(I14-E14)</f>
        <v>0</v>
      </c>
      <c r="K14" s="17"/>
      <c r="L14" s="17"/>
      <c r="M14" s="17"/>
      <c r="N14" s="17"/>
    </row>
    <row r="15" spans="1:14" s="10" customFormat="1" ht="11.25" customHeight="1">
      <c r="A15" s="9"/>
      <c r="B15" s="93" t="s">
        <v>16</v>
      </c>
      <c r="C15" s="90"/>
      <c r="D15" s="90"/>
      <c r="E15" s="24">
        <v>108827721.26000002</v>
      </c>
      <c r="F15" s="109">
        <v>20047945</v>
      </c>
      <c r="G15" s="26">
        <f t="shared" si="0"/>
        <v>128875666.26000002</v>
      </c>
      <c r="H15" s="27">
        <v>120124974.38</v>
      </c>
      <c r="I15" s="27">
        <v>120124974.38</v>
      </c>
      <c r="J15" s="35">
        <f t="shared" si="1"/>
        <v>11297253.119999975</v>
      </c>
      <c r="K15" s="17"/>
      <c r="L15" s="17"/>
      <c r="M15" s="17"/>
      <c r="N15" s="17"/>
    </row>
    <row r="16" spans="1:14" s="10" customFormat="1" ht="11.25">
      <c r="A16" s="9"/>
      <c r="B16" s="93" t="s">
        <v>17</v>
      </c>
      <c r="C16" s="90"/>
      <c r="D16" s="90"/>
      <c r="E16" s="24">
        <v>540901047.61909378</v>
      </c>
      <c r="F16" s="109">
        <v>44312451.270000003</v>
      </c>
      <c r="G16" s="26">
        <f t="shared" si="0"/>
        <v>585213498.88909376</v>
      </c>
      <c r="H16" s="27">
        <v>616286230.11000001</v>
      </c>
      <c r="I16" s="27">
        <v>616286230.11000001</v>
      </c>
      <c r="J16" s="35">
        <f t="shared" si="1"/>
        <v>75385182.490906239</v>
      </c>
      <c r="K16" s="17"/>
      <c r="L16" s="17"/>
      <c r="M16" s="17"/>
      <c r="N16" s="17"/>
    </row>
    <row r="17" spans="1:14" s="10" customFormat="1" ht="11.25">
      <c r="A17" s="9"/>
      <c r="B17" s="93" t="s">
        <v>18</v>
      </c>
      <c r="C17" s="90"/>
      <c r="D17" s="90"/>
      <c r="E17" s="48">
        <f t="shared" ref="E17:I17" si="2">SUM(E18:E19)</f>
        <v>45460280.509999998</v>
      </c>
      <c r="F17" s="110">
        <f t="shared" si="2"/>
        <v>40194690.010000005</v>
      </c>
      <c r="G17" s="26">
        <f t="shared" si="2"/>
        <v>85654970.519999996</v>
      </c>
      <c r="H17" s="27">
        <f t="shared" si="2"/>
        <v>123375760.69</v>
      </c>
      <c r="I17" s="27">
        <f t="shared" si="2"/>
        <v>123375760.69</v>
      </c>
      <c r="J17" s="35">
        <f t="shared" si="1"/>
        <v>77915480.180000007</v>
      </c>
      <c r="K17" s="17"/>
      <c r="L17" s="17"/>
      <c r="M17" s="17"/>
      <c r="N17" s="17"/>
    </row>
    <row r="18" spans="1:14" s="10" customFormat="1" ht="11.25">
      <c r="A18" s="9"/>
      <c r="B18" s="3"/>
      <c r="C18" s="90" t="s">
        <v>19</v>
      </c>
      <c r="D18" s="90"/>
      <c r="E18" s="24">
        <v>17903687.059999999</v>
      </c>
      <c r="F18" s="109">
        <v>61347243</v>
      </c>
      <c r="G18" s="26">
        <f>SUM(E18+F18)</f>
        <v>79250930.060000002</v>
      </c>
      <c r="H18" s="27">
        <v>70130379.719999999</v>
      </c>
      <c r="I18" s="27">
        <v>70130379.719999999</v>
      </c>
      <c r="J18" s="35">
        <f t="shared" si="1"/>
        <v>52226692.659999996</v>
      </c>
      <c r="K18" s="17"/>
      <c r="L18" s="17"/>
      <c r="M18" s="17"/>
      <c r="N18" s="17"/>
    </row>
    <row r="19" spans="1:14" s="10" customFormat="1" ht="11.25">
      <c r="A19" s="9"/>
      <c r="B19" s="3"/>
      <c r="C19" s="90" t="s">
        <v>20</v>
      </c>
      <c r="D19" s="90"/>
      <c r="E19" s="24">
        <v>27556593.449999999</v>
      </c>
      <c r="F19" s="109">
        <v>-21152552.989999998</v>
      </c>
      <c r="G19" s="26">
        <v>6404040.46</v>
      </c>
      <c r="H19" s="27">
        <v>53245380.969999999</v>
      </c>
      <c r="I19" s="27">
        <v>53245380.969999999</v>
      </c>
      <c r="J19" s="35">
        <f t="shared" si="1"/>
        <v>25688787.52</v>
      </c>
      <c r="K19" s="17"/>
      <c r="L19" s="17"/>
      <c r="M19" s="17"/>
      <c r="N19" s="17"/>
    </row>
    <row r="20" spans="1:14" s="10" customFormat="1" ht="11.25" customHeight="1">
      <c r="A20" s="9"/>
      <c r="B20" s="93" t="s">
        <v>21</v>
      </c>
      <c r="C20" s="90"/>
      <c r="D20" s="90"/>
      <c r="E20" s="48">
        <f>SUM(E21:E22)</f>
        <v>51022369</v>
      </c>
      <c r="F20" s="110">
        <f>SUM(F21:F22)</f>
        <v>416031343</v>
      </c>
      <c r="G20" s="26">
        <f>SUM(E20+F20)</f>
        <v>467053712</v>
      </c>
      <c r="H20" s="27">
        <f>SUM(H21:H22)</f>
        <v>43966930.789999999</v>
      </c>
      <c r="I20" s="27">
        <f>SUM(I21:I22)</f>
        <v>43966930.789999999</v>
      </c>
      <c r="J20" s="35">
        <f t="shared" si="1"/>
        <v>-7055438.2100000009</v>
      </c>
      <c r="K20" s="17"/>
      <c r="L20" s="17"/>
      <c r="M20" s="17"/>
      <c r="N20" s="17"/>
    </row>
    <row r="21" spans="1:14" s="10" customFormat="1" ht="11.25">
      <c r="A21" s="9"/>
      <c r="B21" s="3"/>
      <c r="C21" s="90" t="s">
        <v>19</v>
      </c>
      <c r="D21" s="90"/>
      <c r="E21" s="24">
        <v>51022369</v>
      </c>
      <c r="F21" s="109">
        <v>416031343</v>
      </c>
      <c r="G21" s="26">
        <f>SUM(E21+F21)</f>
        <v>467053712</v>
      </c>
      <c r="H21" s="27">
        <v>43966930.789999999</v>
      </c>
      <c r="I21" s="27">
        <v>43966930.789999999</v>
      </c>
      <c r="J21" s="35">
        <f t="shared" si="1"/>
        <v>-7055438.2100000009</v>
      </c>
      <c r="K21" s="17"/>
      <c r="L21" s="17"/>
      <c r="M21" s="17"/>
      <c r="N21" s="17"/>
    </row>
    <row r="22" spans="1:14" s="10" customFormat="1" ht="11.25">
      <c r="A22" s="9"/>
      <c r="B22" s="3"/>
      <c r="C22" s="90" t="s">
        <v>20</v>
      </c>
      <c r="D22" s="90"/>
      <c r="E22" s="24">
        <v>0</v>
      </c>
      <c r="F22" s="109">
        <v>0</v>
      </c>
      <c r="G22" s="26">
        <v>0</v>
      </c>
      <c r="H22" s="27">
        <v>0</v>
      </c>
      <c r="I22" s="27">
        <v>0</v>
      </c>
      <c r="J22" s="35">
        <f t="shared" si="1"/>
        <v>0</v>
      </c>
      <c r="K22" s="17"/>
      <c r="L22" s="17"/>
      <c r="M22" s="17"/>
      <c r="N22" s="17"/>
    </row>
    <row r="23" spans="1:14" s="10" customFormat="1" ht="11.25" customHeight="1">
      <c r="A23" s="9"/>
      <c r="B23" s="93" t="s">
        <v>22</v>
      </c>
      <c r="C23" s="90"/>
      <c r="D23" s="90"/>
      <c r="E23" s="24">
        <v>0</v>
      </c>
      <c r="F23" s="109">
        <v>0</v>
      </c>
      <c r="G23" s="26">
        <f>SUM(E23+F23)</f>
        <v>0</v>
      </c>
      <c r="H23" s="27">
        <v>0</v>
      </c>
      <c r="I23" s="27">
        <v>0</v>
      </c>
      <c r="J23" s="35">
        <f t="shared" si="1"/>
        <v>0</v>
      </c>
      <c r="K23" s="17"/>
      <c r="L23" s="17"/>
      <c r="M23" s="17"/>
      <c r="N23" s="17"/>
    </row>
    <row r="24" spans="1:14" s="10" customFormat="1" ht="11.25" customHeight="1">
      <c r="A24" s="9"/>
      <c r="B24" s="93" t="s">
        <v>23</v>
      </c>
      <c r="C24" s="90"/>
      <c r="D24" s="90"/>
      <c r="E24" s="24">
        <v>2960843512.6700001</v>
      </c>
      <c r="F24" s="109">
        <v>-12443901.23</v>
      </c>
      <c r="G24" s="26">
        <f t="shared" ref="G24:G25" si="3">SUM(E24+F24)</f>
        <v>2948399611.4400001</v>
      </c>
      <c r="H24" s="27">
        <v>3033365342.5799999</v>
      </c>
      <c r="I24" s="27">
        <v>3033365343</v>
      </c>
      <c r="J24" s="35">
        <f t="shared" si="1"/>
        <v>72521830.329999924</v>
      </c>
      <c r="K24" s="17"/>
      <c r="L24" s="17"/>
      <c r="M24" s="17"/>
      <c r="N24" s="17"/>
    </row>
    <row r="25" spans="1:14" s="10" customFormat="1" ht="11.25" customHeight="1">
      <c r="A25" s="9"/>
      <c r="B25" s="93" t="s">
        <v>24</v>
      </c>
      <c r="C25" s="90"/>
      <c r="D25" s="90"/>
      <c r="E25" s="24">
        <v>86087.6</v>
      </c>
      <c r="F25" s="109">
        <v>35145877</v>
      </c>
      <c r="G25" s="26">
        <f t="shared" si="3"/>
        <v>35231964.600000001</v>
      </c>
      <c r="H25" s="27">
        <v>121460890</v>
      </c>
      <c r="I25" s="27">
        <v>121460890</v>
      </c>
      <c r="J25" s="35">
        <f t="shared" si="1"/>
        <v>121374802.40000001</v>
      </c>
      <c r="K25" s="17"/>
      <c r="L25" s="17"/>
      <c r="M25" s="17"/>
      <c r="N25" s="17"/>
    </row>
    <row r="26" spans="1:14" s="10" customFormat="1" ht="11.25" customHeight="1">
      <c r="A26" s="9"/>
      <c r="B26" s="93" t="s">
        <v>25</v>
      </c>
      <c r="C26" s="90"/>
      <c r="D26" s="90"/>
      <c r="E26" s="24">
        <v>0</v>
      </c>
      <c r="F26" s="109">
        <v>0</v>
      </c>
      <c r="G26" s="26">
        <v>0</v>
      </c>
      <c r="H26" s="27">
        <v>0</v>
      </c>
      <c r="I26" s="27"/>
      <c r="J26" s="35">
        <f t="shared" si="1"/>
        <v>0</v>
      </c>
      <c r="K26" s="17"/>
      <c r="L26" s="17"/>
      <c r="M26" s="17"/>
      <c r="N26" s="17"/>
    </row>
    <row r="27" spans="1:14" s="10" customFormat="1" ht="11.25">
      <c r="A27" s="9"/>
      <c r="B27" s="3"/>
      <c r="C27" s="7"/>
      <c r="D27" s="29"/>
      <c r="E27" s="48"/>
      <c r="F27" s="25"/>
      <c r="G27" s="26"/>
      <c r="H27" s="27"/>
      <c r="I27" s="27"/>
      <c r="J27" s="35"/>
      <c r="K27" s="17"/>
      <c r="L27" s="17"/>
      <c r="M27" s="17"/>
      <c r="N27" s="17"/>
    </row>
    <row r="28" spans="1:14" s="10" customFormat="1" ht="11.25">
      <c r="A28" s="9"/>
      <c r="B28" s="36"/>
      <c r="C28" s="37"/>
      <c r="D28" s="38" t="s">
        <v>26</v>
      </c>
      <c r="E28" s="49">
        <f>SUM(E13+E14+E15+E16+E17+E20+E23+E24+E25+E26)</f>
        <v>5317778687.3790951</v>
      </c>
      <c r="F28" s="49">
        <f>SUM(F13+F14+F15+F16+F17+F20+F23+F24+F25+F26)</f>
        <v>601458834.37</v>
      </c>
      <c r="G28" s="49">
        <f>SUM(G13+G14+G15+G16+G17+G20+G23+G24+G25+G26)</f>
        <v>5919237521.749094</v>
      </c>
      <c r="H28" s="49">
        <f>SUM(H13+H14+H15+H16+H17+H20+H23+H24+H25+H26)</f>
        <v>5772610500.9300003</v>
      </c>
      <c r="I28" s="49">
        <f>SUM(I13+I15+I16+I17+I20+I24+I25+I26)</f>
        <v>5772610501.3500004</v>
      </c>
      <c r="J28" s="57">
        <f>SUM(J13+J14+J15+J16+J17+J20+J24+J25+J26)</f>
        <v>454831813.97090626</v>
      </c>
      <c r="K28" s="17"/>
      <c r="L28" s="17"/>
      <c r="M28" s="17"/>
      <c r="N28" s="17"/>
    </row>
    <row r="29" spans="1:14" s="10" customFormat="1" ht="12" thickBot="1">
      <c r="A29" s="9"/>
      <c r="B29" s="17"/>
      <c r="C29" s="17"/>
      <c r="D29" s="17"/>
      <c r="E29" s="17"/>
      <c r="F29" s="13"/>
      <c r="G29" s="14"/>
      <c r="H29" s="18"/>
      <c r="I29" s="18"/>
      <c r="J29" s="18"/>
      <c r="K29" s="17"/>
      <c r="L29" s="17"/>
      <c r="M29" s="17"/>
      <c r="N29" s="17"/>
    </row>
    <row r="30" spans="1:14" s="10" customFormat="1" ht="12" customHeight="1" thickBot="1">
      <c r="A30" s="9"/>
      <c r="B30" s="94" t="s">
        <v>27</v>
      </c>
      <c r="C30" s="95"/>
      <c r="D30" s="95"/>
      <c r="E30" s="97" t="s">
        <v>4</v>
      </c>
      <c r="F30" s="99" t="s">
        <v>31</v>
      </c>
      <c r="G30" s="91" t="s">
        <v>2</v>
      </c>
      <c r="H30" s="92"/>
      <c r="I30" s="107" t="s">
        <v>8</v>
      </c>
      <c r="J30" s="107" t="s">
        <v>3</v>
      </c>
      <c r="K30" s="17"/>
      <c r="L30" s="17"/>
      <c r="M30" s="17"/>
      <c r="N30" s="17"/>
    </row>
    <row r="31" spans="1:14" s="10" customFormat="1" ht="36" customHeight="1" thickBot="1">
      <c r="A31" s="9"/>
      <c r="B31" s="94"/>
      <c r="C31" s="95"/>
      <c r="D31" s="95"/>
      <c r="E31" s="98"/>
      <c r="F31" s="100"/>
      <c r="G31" s="84" t="s">
        <v>6</v>
      </c>
      <c r="H31" s="84" t="s">
        <v>7</v>
      </c>
      <c r="I31" s="108"/>
      <c r="J31" s="108"/>
      <c r="K31" s="17"/>
      <c r="L31" s="17"/>
      <c r="M31" s="17"/>
      <c r="N31" s="17"/>
    </row>
    <row r="32" spans="1:14" s="10" customFormat="1" ht="12.75" customHeight="1">
      <c r="A32" s="9"/>
      <c r="B32" s="94"/>
      <c r="C32" s="95"/>
      <c r="D32" s="95"/>
      <c r="E32" s="86" t="s">
        <v>9</v>
      </c>
      <c r="F32" s="86" t="s">
        <v>10</v>
      </c>
      <c r="G32" s="87" t="s">
        <v>11</v>
      </c>
      <c r="H32" s="87" t="s">
        <v>12</v>
      </c>
      <c r="I32" s="87" t="s">
        <v>13</v>
      </c>
      <c r="J32" s="87" t="s">
        <v>39</v>
      </c>
      <c r="K32" s="17"/>
      <c r="L32" s="17"/>
      <c r="M32" s="17"/>
      <c r="N32" s="17"/>
    </row>
    <row r="33" spans="1:14" s="10" customFormat="1" ht="11.25">
      <c r="A33" s="9"/>
      <c r="B33" s="1"/>
      <c r="C33" s="2"/>
      <c r="D33" s="2"/>
      <c r="E33" s="43"/>
      <c r="F33" s="43"/>
      <c r="G33" s="43"/>
      <c r="H33" s="43"/>
      <c r="I33" s="43"/>
      <c r="J33" s="44"/>
      <c r="K33" s="17"/>
      <c r="L33" s="17"/>
      <c r="M33" s="17"/>
      <c r="N33" s="17"/>
    </row>
    <row r="34" spans="1:14" s="10" customFormat="1" ht="11.25" customHeight="1">
      <c r="A34" s="9"/>
      <c r="B34" s="4" t="s">
        <v>28</v>
      </c>
      <c r="C34" s="5"/>
      <c r="D34" s="15"/>
      <c r="E34" s="30"/>
      <c r="F34" s="31"/>
      <c r="G34" s="32"/>
      <c r="H34" s="41"/>
      <c r="I34" s="33"/>
      <c r="J34" s="45"/>
      <c r="K34" s="17"/>
      <c r="L34" s="17"/>
      <c r="M34" s="17"/>
      <c r="N34" s="17"/>
    </row>
    <row r="35" spans="1:14" s="10" customFormat="1" ht="11.25">
      <c r="A35" s="9"/>
      <c r="B35" s="3"/>
      <c r="C35" s="90" t="s">
        <v>14</v>
      </c>
      <c r="D35" s="90"/>
      <c r="E35" s="48">
        <f>SUM(E13)</f>
        <v>1610637668.72</v>
      </c>
      <c r="F35" s="48">
        <f>SUM(F13)</f>
        <v>58170429.32</v>
      </c>
      <c r="G35" s="26">
        <f>SUM(E35+F35)</f>
        <v>1668808098.04</v>
      </c>
      <c r="H35" s="53">
        <f>SUM(H13)</f>
        <v>1714030372.3800001</v>
      </c>
      <c r="I35" s="53">
        <f>SUM(I13)</f>
        <v>1714030372.3800001</v>
      </c>
      <c r="J35" s="60">
        <f>SUM(J13)</f>
        <v>103392703.66000009</v>
      </c>
      <c r="K35" s="17"/>
      <c r="L35" s="17"/>
      <c r="M35" s="17"/>
      <c r="N35" s="17"/>
    </row>
    <row r="36" spans="1:14" s="10" customFormat="1" ht="11.25" customHeight="1">
      <c r="A36" s="9"/>
      <c r="B36" s="3"/>
      <c r="C36" s="90" t="s">
        <v>16</v>
      </c>
      <c r="D36" s="90"/>
      <c r="E36" s="48">
        <f>SUM(E15)</f>
        <v>108827721.26000002</v>
      </c>
      <c r="F36" s="48">
        <f>SUM(F15)</f>
        <v>20047945</v>
      </c>
      <c r="G36" s="26">
        <f>SUM(E36+F36)</f>
        <v>128875666.26000002</v>
      </c>
      <c r="H36" s="53">
        <f t="shared" ref="H36:J37" si="4">SUM(H15)</f>
        <v>120124974.38</v>
      </c>
      <c r="I36" s="53">
        <f t="shared" si="4"/>
        <v>120124974.38</v>
      </c>
      <c r="J36" s="60">
        <f t="shared" si="4"/>
        <v>11297253.119999975</v>
      </c>
      <c r="K36" s="17"/>
      <c r="L36" s="17"/>
      <c r="M36" s="17"/>
      <c r="N36" s="17"/>
    </row>
    <row r="37" spans="1:14" s="10" customFormat="1" ht="11.25">
      <c r="A37" s="9"/>
      <c r="B37" s="3"/>
      <c r="C37" s="90" t="s">
        <v>17</v>
      </c>
      <c r="D37" s="90"/>
      <c r="E37" s="48">
        <f>SUM(E16)</f>
        <v>540901047.61909378</v>
      </c>
      <c r="F37" s="48">
        <f>SUM(F16)</f>
        <v>44312451.270000003</v>
      </c>
      <c r="G37" s="26">
        <f>SUM(E37+F37)</f>
        <v>585213498.88909376</v>
      </c>
      <c r="H37" s="53">
        <f t="shared" si="4"/>
        <v>616286230.11000001</v>
      </c>
      <c r="I37" s="53">
        <f t="shared" si="4"/>
        <v>616286230.11000001</v>
      </c>
      <c r="J37" s="60">
        <f t="shared" si="4"/>
        <v>75385182.490906239</v>
      </c>
      <c r="K37" s="17"/>
      <c r="L37" s="17"/>
      <c r="M37" s="17"/>
      <c r="N37" s="17"/>
    </row>
    <row r="38" spans="1:14" s="10" customFormat="1" ht="11.25">
      <c r="A38" s="9"/>
      <c r="B38" s="3"/>
      <c r="C38" s="90" t="s">
        <v>18</v>
      </c>
      <c r="D38" s="90"/>
      <c r="E38" s="48">
        <f t="shared" ref="E38:J38" si="5">SUM(E39:E40)</f>
        <v>45460280.509999998</v>
      </c>
      <c r="F38" s="48">
        <f t="shared" si="5"/>
        <v>40194690.010000005</v>
      </c>
      <c r="G38" s="26">
        <f t="shared" si="5"/>
        <v>85654970.520000011</v>
      </c>
      <c r="H38" s="53">
        <f t="shared" si="5"/>
        <v>123375760.69</v>
      </c>
      <c r="I38" s="53">
        <f t="shared" si="5"/>
        <v>123375760.69</v>
      </c>
      <c r="J38" s="60">
        <f t="shared" si="5"/>
        <v>77915480.179999992</v>
      </c>
      <c r="K38" s="17"/>
      <c r="L38" s="17"/>
      <c r="M38" s="17"/>
      <c r="N38" s="17"/>
    </row>
    <row r="39" spans="1:14" s="10" customFormat="1" ht="11.25">
      <c r="A39" s="9"/>
      <c r="B39" s="3"/>
      <c r="C39" s="15"/>
      <c r="D39" s="42" t="s">
        <v>19</v>
      </c>
      <c r="E39" s="48">
        <f>SUM(E18)</f>
        <v>17903687.059999999</v>
      </c>
      <c r="F39" s="48">
        <f>SUM(F18)</f>
        <v>61347243</v>
      </c>
      <c r="G39" s="26">
        <f>SUM(E39+F39)</f>
        <v>79250930.060000002</v>
      </c>
      <c r="H39" s="53">
        <f t="shared" ref="H39:J40" si="6">SUM(H18)</f>
        <v>70130379.719999999</v>
      </c>
      <c r="I39" s="53">
        <f t="shared" si="6"/>
        <v>70130379.719999999</v>
      </c>
      <c r="J39" s="60">
        <f t="shared" si="6"/>
        <v>52226692.659999996</v>
      </c>
      <c r="K39" s="17"/>
      <c r="L39" s="17"/>
      <c r="M39" s="17"/>
      <c r="N39" s="17"/>
    </row>
    <row r="40" spans="1:14" s="10" customFormat="1" ht="11.25">
      <c r="A40" s="9"/>
      <c r="B40" s="3"/>
      <c r="C40" s="15"/>
      <c r="D40" s="42" t="s">
        <v>20</v>
      </c>
      <c r="E40" s="48">
        <f>SUM(E19)</f>
        <v>27556593.449999999</v>
      </c>
      <c r="F40" s="48">
        <f>SUM(F19)</f>
        <v>-21152552.989999998</v>
      </c>
      <c r="G40" s="26">
        <f>SUM(E40+F40)</f>
        <v>6404040.4600000009</v>
      </c>
      <c r="H40" s="53">
        <f t="shared" si="6"/>
        <v>53245380.969999999</v>
      </c>
      <c r="I40" s="53">
        <f t="shared" si="6"/>
        <v>53245380.969999999</v>
      </c>
      <c r="J40" s="60">
        <f t="shared" si="6"/>
        <v>25688787.52</v>
      </c>
      <c r="K40" s="17"/>
      <c r="L40" s="17"/>
      <c r="M40" s="17"/>
      <c r="N40" s="17"/>
    </row>
    <row r="41" spans="1:14" s="10" customFormat="1" ht="11.25" customHeight="1">
      <c r="A41" s="9"/>
      <c r="B41" s="3"/>
      <c r="C41" s="90" t="s">
        <v>21</v>
      </c>
      <c r="D41" s="90"/>
      <c r="E41" s="48">
        <f t="shared" ref="E41:J41" si="7">SUM(E42:E43)</f>
        <v>51022369</v>
      </c>
      <c r="F41" s="48">
        <f t="shared" si="7"/>
        <v>416031343</v>
      </c>
      <c r="G41" s="26">
        <f t="shared" si="7"/>
        <v>467053712</v>
      </c>
      <c r="H41" s="53">
        <f t="shared" si="7"/>
        <v>43966930.789999999</v>
      </c>
      <c r="I41" s="53">
        <f t="shared" si="7"/>
        <v>43966930.789999999</v>
      </c>
      <c r="J41" s="60">
        <f t="shared" si="7"/>
        <v>-7055438.2100000009</v>
      </c>
      <c r="K41" s="17"/>
      <c r="L41" s="17"/>
      <c r="M41" s="17"/>
      <c r="N41" s="17"/>
    </row>
    <row r="42" spans="1:14" s="10" customFormat="1" ht="11.25">
      <c r="A42" s="9"/>
      <c r="B42" s="3"/>
      <c r="C42" s="15"/>
      <c r="D42" s="42" t="s">
        <v>19</v>
      </c>
      <c r="E42" s="48">
        <f>SUM(E21)</f>
        <v>51022369</v>
      </c>
      <c r="F42" s="48">
        <f>SUM(F21)</f>
        <v>416031343</v>
      </c>
      <c r="G42" s="26">
        <f>SUM(E42+F42)</f>
        <v>467053712</v>
      </c>
      <c r="H42" s="53">
        <f t="shared" ref="H42:J43" si="8">SUM(H21)</f>
        <v>43966930.789999999</v>
      </c>
      <c r="I42" s="53">
        <f t="shared" si="8"/>
        <v>43966930.789999999</v>
      </c>
      <c r="J42" s="60">
        <f t="shared" si="8"/>
        <v>-7055438.2100000009</v>
      </c>
      <c r="K42" s="17"/>
      <c r="L42" s="17"/>
      <c r="M42" s="17"/>
      <c r="N42" s="17"/>
    </row>
    <row r="43" spans="1:14" s="10" customFormat="1" ht="11.25">
      <c r="A43" s="9"/>
      <c r="B43" s="3"/>
      <c r="C43" s="15"/>
      <c r="D43" s="42" t="s">
        <v>20</v>
      </c>
      <c r="E43" s="48">
        <f>SUM(E22)</f>
        <v>0</v>
      </c>
      <c r="F43" s="48">
        <f>SUM(F22)</f>
        <v>0</v>
      </c>
      <c r="G43" s="26"/>
      <c r="H43" s="53">
        <f t="shared" si="8"/>
        <v>0</v>
      </c>
      <c r="I43" s="53">
        <f t="shared" si="8"/>
        <v>0</v>
      </c>
      <c r="J43" s="60">
        <f t="shared" si="8"/>
        <v>0</v>
      </c>
      <c r="K43" s="17"/>
      <c r="L43" s="17"/>
      <c r="M43" s="17"/>
      <c r="N43" s="17"/>
    </row>
    <row r="44" spans="1:14" s="10" customFormat="1" ht="11.25" customHeight="1">
      <c r="A44" s="9"/>
      <c r="B44" s="3"/>
      <c r="C44" s="50" t="s">
        <v>23</v>
      </c>
      <c r="D44" s="42"/>
      <c r="E44" s="48">
        <f>SUM(E24)</f>
        <v>2960843512.6700001</v>
      </c>
      <c r="F44" s="48">
        <f>SUM(F24)</f>
        <v>-12443901.23</v>
      </c>
      <c r="G44" s="26">
        <f>SUM(E44+F44)</f>
        <v>2948399611.4400001</v>
      </c>
      <c r="H44" s="53">
        <f t="shared" ref="H44:J45" si="9">SUM(H24)</f>
        <v>3033365342.5799999</v>
      </c>
      <c r="I44" s="53">
        <f t="shared" si="9"/>
        <v>3033365343</v>
      </c>
      <c r="J44" s="60">
        <f t="shared" si="9"/>
        <v>72521830.329999924</v>
      </c>
      <c r="K44" s="17"/>
      <c r="L44" s="17"/>
      <c r="M44" s="17"/>
      <c r="N44" s="17"/>
    </row>
    <row r="45" spans="1:14" s="10" customFormat="1" ht="21" customHeight="1">
      <c r="A45" s="9"/>
      <c r="B45" s="3"/>
      <c r="C45" s="90" t="s">
        <v>24</v>
      </c>
      <c r="D45" s="90"/>
      <c r="E45" s="48">
        <f>SUM(E25)</f>
        <v>86087.6</v>
      </c>
      <c r="F45" s="48">
        <f>SUM(F25)</f>
        <v>35145877</v>
      </c>
      <c r="G45" s="51">
        <f>SUM(E45+F45)</f>
        <v>35231964.600000001</v>
      </c>
      <c r="H45" s="54">
        <f t="shared" si="9"/>
        <v>121460890</v>
      </c>
      <c r="I45" s="54">
        <f t="shared" si="9"/>
        <v>121460890</v>
      </c>
      <c r="J45" s="61">
        <f t="shared" si="9"/>
        <v>121374802.40000001</v>
      </c>
      <c r="K45" s="17"/>
      <c r="L45" s="17"/>
      <c r="M45" s="17"/>
      <c r="N45" s="17"/>
    </row>
    <row r="46" spans="1:14" s="10" customFormat="1" ht="11.25">
      <c r="A46" s="9"/>
      <c r="B46" s="3"/>
      <c r="C46" s="15"/>
      <c r="D46" s="42"/>
      <c r="E46" s="24"/>
      <c r="F46" s="25"/>
      <c r="G46" s="26"/>
      <c r="H46" s="53"/>
      <c r="I46" s="27"/>
      <c r="J46" s="35"/>
      <c r="K46" s="17"/>
      <c r="L46" s="17"/>
      <c r="M46" s="17"/>
      <c r="N46" s="17"/>
    </row>
    <row r="47" spans="1:14" s="10" customFormat="1" ht="11.25" customHeight="1">
      <c r="A47" s="9"/>
      <c r="B47" s="4" t="s">
        <v>29</v>
      </c>
      <c r="C47" s="5"/>
      <c r="D47" s="42"/>
      <c r="E47" s="52">
        <f>SUM(E48:E50)</f>
        <v>0</v>
      </c>
      <c r="F47" s="52">
        <f t="shared" ref="F47:G47" si="10">SUM(F48:F50)</f>
        <v>0</v>
      </c>
      <c r="G47" s="52">
        <f t="shared" si="10"/>
        <v>0</v>
      </c>
      <c r="H47" s="55">
        <f>SUM(H48:H50)</f>
        <v>0</v>
      </c>
      <c r="I47" s="55">
        <f>SUM(I48:I50)</f>
        <v>0</v>
      </c>
      <c r="J47" s="62">
        <f>SUM(J48:J50)</f>
        <v>0</v>
      </c>
      <c r="K47" s="17"/>
      <c r="L47" s="17"/>
      <c r="M47" s="17"/>
      <c r="N47" s="17"/>
    </row>
    <row r="48" spans="1:14" s="10" customFormat="1" ht="11.25" customHeight="1">
      <c r="A48" s="9"/>
      <c r="B48" s="4"/>
      <c r="C48" s="101" t="s">
        <v>15</v>
      </c>
      <c r="D48" s="101"/>
      <c r="E48" s="24">
        <v>0</v>
      </c>
      <c r="F48" s="24">
        <v>0</v>
      </c>
      <c r="G48" s="26">
        <f>SUM(E48+F48)</f>
        <v>0</v>
      </c>
      <c r="H48" s="53">
        <v>0</v>
      </c>
      <c r="I48" s="51">
        <v>0</v>
      </c>
      <c r="J48" s="58">
        <v>0</v>
      </c>
      <c r="K48" s="17"/>
      <c r="L48" s="17"/>
      <c r="M48" s="17"/>
      <c r="N48" s="17"/>
    </row>
    <row r="49" spans="1:14" s="10" customFormat="1" ht="12" customHeight="1">
      <c r="A49" s="9"/>
      <c r="B49" s="3"/>
      <c r="C49" s="101" t="s">
        <v>22</v>
      </c>
      <c r="D49" s="101"/>
      <c r="E49" s="24">
        <v>0</v>
      </c>
      <c r="F49" s="24">
        <v>0</v>
      </c>
      <c r="G49" s="26">
        <f t="shared" ref="G49:G50" si="11">SUM(E49+F49)</f>
        <v>0</v>
      </c>
      <c r="H49" s="53">
        <v>0</v>
      </c>
      <c r="I49" s="51">
        <v>0</v>
      </c>
      <c r="J49" s="58">
        <v>0</v>
      </c>
      <c r="K49" s="17"/>
      <c r="L49" s="17"/>
      <c r="M49" s="17"/>
      <c r="N49" s="17"/>
    </row>
    <row r="50" spans="1:14" s="10" customFormat="1" ht="21.75" customHeight="1">
      <c r="A50" s="9"/>
      <c r="B50" s="3"/>
      <c r="C50" s="90" t="s">
        <v>24</v>
      </c>
      <c r="D50" s="90"/>
      <c r="E50" s="24">
        <v>0</v>
      </c>
      <c r="F50" s="24">
        <v>0</v>
      </c>
      <c r="G50" s="51">
        <f t="shared" si="11"/>
        <v>0</v>
      </c>
      <c r="H50" s="54">
        <v>0</v>
      </c>
      <c r="I50" s="51">
        <v>0</v>
      </c>
      <c r="J50" s="58">
        <v>0</v>
      </c>
      <c r="K50" s="17"/>
      <c r="L50" s="17"/>
      <c r="M50" s="17"/>
      <c r="N50" s="17"/>
    </row>
    <row r="51" spans="1:14" s="10" customFormat="1" ht="11.25">
      <c r="A51" s="9"/>
      <c r="B51" s="6"/>
      <c r="C51" s="16"/>
      <c r="D51" s="16"/>
      <c r="E51" s="24"/>
      <c r="F51" s="25"/>
      <c r="G51" s="26"/>
      <c r="H51" s="53"/>
      <c r="I51" s="51"/>
      <c r="J51" s="58"/>
      <c r="K51" s="17"/>
      <c r="L51" s="17"/>
      <c r="M51" s="17"/>
      <c r="N51" s="17"/>
    </row>
    <row r="52" spans="1:14" s="10" customFormat="1" ht="11.25" customHeight="1">
      <c r="A52" s="9"/>
      <c r="B52" s="4" t="s">
        <v>30</v>
      </c>
      <c r="C52" s="7"/>
      <c r="D52" s="42"/>
      <c r="E52" s="52">
        <f>SUM(E53)</f>
        <v>0</v>
      </c>
      <c r="F52" s="52">
        <f t="shared" ref="F52:G52" si="12">SUM(F53)</f>
        <v>0</v>
      </c>
      <c r="G52" s="52">
        <f t="shared" si="12"/>
        <v>0</v>
      </c>
      <c r="H52" s="55">
        <f>SUM(H53)</f>
        <v>0</v>
      </c>
      <c r="I52" s="59">
        <f>SUM(I53)</f>
        <v>0</v>
      </c>
      <c r="J52" s="63">
        <f>SUM(J53)</f>
        <v>0</v>
      </c>
      <c r="K52" s="17"/>
      <c r="L52" s="17"/>
      <c r="M52" s="17"/>
      <c r="N52" s="17"/>
    </row>
    <row r="53" spans="1:14" s="10" customFormat="1" ht="11.25" customHeight="1">
      <c r="A53" s="9"/>
      <c r="B53" s="3"/>
      <c r="C53" s="90" t="s">
        <v>25</v>
      </c>
      <c r="D53" s="90"/>
      <c r="E53" s="24">
        <v>0</v>
      </c>
      <c r="F53" s="24">
        <v>0</v>
      </c>
      <c r="G53" s="24">
        <v>0</v>
      </c>
      <c r="H53" s="53">
        <v>0</v>
      </c>
      <c r="I53" s="51">
        <f>SUM(I26)</f>
        <v>0</v>
      </c>
      <c r="J53" s="58">
        <f>SUM(J26)</f>
        <v>0</v>
      </c>
      <c r="K53" s="17"/>
      <c r="L53" s="17"/>
      <c r="M53" s="17"/>
      <c r="N53" s="17"/>
    </row>
    <row r="54" spans="1:14" s="10" customFormat="1" ht="11.25">
      <c r="A54" s="9"/>
      <c r="B54" s="3"/>
      <c r="C54" s="7"/>
      <c r="D54" s="29"/>
      <c r="E54" s="24"/>
      <c r="F54" s="25"/>
      <c r="G54" s="26"/>
      <c r="H54" s="53"/>
      <c r="I54" s="27"/>
      <c r="J54" s="35"/>
      <c r="K54" s="17"/>
      <c r="L54" s="17"/>
      <c r="M54" s="17"/>
      <c r="N54" s="17"/>
    </row>
    <row r="55" spans="1:14" s="10" customFormat="1" ht="11.25">
      <c r="A55" s="9"/>
      <c r="B55" s="39"/>
      <c r="C55" s="40"/>
      <c r="D55" s="46" t="s">
        <v>26</v>
      </c>
      <c r="E55" s="49">
        <f t="shared" ref="E55:J55" si="13">SUM(E35+E36+E37+E38+E41+E44+E45)</f>
        <v>5317778687.3790951</v>
      </c>
      <c r="F55" s="49">
        <f t="shared" si="13"/>
        <v>601458834.37</v>
      </c>
      <c r="G55" s="49">
        <f t="shared" si="13"/>
        <v>5919237521.749094</v>
      </c>
      <c r="H55" s="56">
        <f t="shared" si="13"/>
        <v>5772610500.9300003</v>
      </c>
      <c r="I55" s="56">
        <f>SUM(I35+I36+I37+I38+I41+I44+I45+I52)</f>
        <v>5772610501.3500004</v>
      </c>
      <c r="J55" s="57">
        <f t="shared" si="13"/>
        <v>454831813.97090614</v>
      </c>
      <c r="K55" s="17"/>
      <c r="L55" s="17"/>
      <c r="M55" s="17"/>
      <c r="N55" s="17"/>
    </row>
    <row r="56" spans="1:14" s="10" customFormat="1" ht="11.25">
      <c r="A56" s="9"/>
      <c r="B56" s="17"/>
      <c r="C56" s="17"/>
      <c r="D56" s="17"/>
      <c r="E56" s="17"/>
      <c r="F56" s="13"/>
      <c r="G56" s="14"/>
      <c r="H56" s="18"/>
      <c r="I56" s="18"/>
      <c r="J56" s="18"/>
      <c r="K56" s="17"/>
      <c r="L56" s="17"/>
      <c r="M56" s="17"/>
      <c r="N56" s="17"/>
    </row>
    <row r="57" spans="1:14" s="10" customFormat="1" ht="12">
      <c r="A57" s="9"/>
      <c r="B57" s="102" t="s">
        <v>33</v>
      </c>
      <c r="C57" s="102"/>
      <c r="D57" s="102"/>
      <c r="E57" s="102"/>
      <c r="F57" s="102"/>
      <c r="G57" s="102"/>
      <c r="H57" s="102"/>
      <c r="I57" s="102"/>
      <c r="J57" s="102"/>
      <c r="K57" s="17"/>
      <c r="L57" s="17"/>
      <c r="M57" s="17"/>
      <c r="N57" s="17"/>
    </row>
    <row r="58" spans="1:14" s="10" customFormat="1" ht="12">
      <c r="A58" s="9"/>
      <c r="B58" s="47"/>
      <c r="C58" s="47"/>
      <c r="D58" s="47"/>
      <c r="E58" s="47"/>
      <c r="F58" s="47"/>
      <c r="G58" s="47"/>
      <c r="H58" s="47"/>
      <c r="I58" s="47"/>
      <c r="J58" s="47"/>
      <c r="K58" s="20"/>
      <c r="L58" s="20"/>
      <c r="M58" s="20"/>
      <c r="N58" s="20"/>
    </row>
    <row r="59" spans="1:14" s="10" customFormat="1" ht="12">
      <c r="A59" s="9"/>
      <c r="B59" s="47"/>
      <c r="C59" s="47"/>
      <c r="D59" s="47"/>
      <c r="E59" s="47"/>
      <c r="F59" s="47"/>
      <c r="G59" s="47"/>
      <c r="H59" s="47"/>
      <c r="I59" s="47"/>
      <c r="J59" s="47"/>
      <c r="K59" s="20"/>
      <c r="L59" s="20"/>
      <c r="M59" s="20"/>
      <c r="N59" s="20"/>
    </row>
    <row r="60" spans="1:14" s="10" customFormat="1" ht="11.25">
      <c r="A60" s="9"/>
      <c r="B60" s="19"/>
      <c r="C60" s="19"/>
      <c r="D60" s="19"/>
      <c r="E60" s="19"/>
      <c r="F60" s="19"/>
      <c r="G60" s="19"/>
      <c r="H60" s="19"/>
      <c r="I60" s="19"/>
      <c r="J60" s="19"/>
      <c r="K60" s="17"/>
      <c r="L60" s="17"/>
      <c r="M60" s="17"/>
      <c r="N60" s="17"/>
    </row>
    <row r="61" spans="1:14" s="10" customFormat="1" ht="11.25">
      <c r="A61" s="9"/>
      <c r="B61" s="103"/>
      <c r="C61" s="103"/>
      <c r="D61" s="103"/>
      <c r="E61" s="103"/>
      <c r="F61" s="11"/>
      <c r="G61" s="12"/>
      <c r="H61" s="104"/>
      <c r="I61" s="104"/>
      <c r="J61" s="104"/>
      <c r="K61" s="17"/>
      <c r="L61" s="17"/>
      <c r="M61" s="17"/>
      <c r="N61" s="17"/>
    </row>
    <row r="62" spans="1:14" s="10" customFormat="1" ht="11.25">
      <c r="A62" s="9"/>
      <c r="B62" s="105" t="s">
        <v>35</v>
      </c>
      <c r="C62" s="105"/>
      <c r="D62" s="105"/>
      <c r="E62" s="105"/>
      <c r="F62" s="13"/>
      <c r="G62" s="14"/>
      <c r="H62" s="106" t="s">
        <v>36</v>
      </c>
      <c r="I62" s="106"/>
      <c r="J62" s="106"/>
      <c r="K62" s="17"/>
      <c r="L62" s="17"/>
      <c r="M62" s="17"/>
      <c r="N62" s="17"/>
    </row>
    <row r="63" spans="1:14" s="10" customFormat="1" ht="11.25">
      <c r="A63" s="9"/>
      <c r="B63" s="17"/>
      <c r="C63" s="17"/>
      <c r="D63" s="17"/>
      <c r="E63" s="17"/>
      <c r="F63" s="13"/>
      <c r="G63" s="14"/>
      <c r="H63" s="18"/>
      <c r="I63" s="18"/>
      <c r="J63" s="18"/>
      <c r="K63" s="17"/>
      <c r="L63" s="17"/>
      <c r="M63" s="17"/>
      <c r="N63" s="17"/>
    </row>
    <row r="64" spans="1:14" s="10" customFormat="1" ht="11.25">
      <c r="A64" s="9"/>
      <c r="B64" s="17"/>
      <c r="C64" s="17"/>
      <c r="D64" s="17"/>
      <c r="E64" s="17"/>
      <c r="F64" s="13"/>
      <c r="G64" s="14"/>
      <c r="H64" s="18"/>
      <c r="I64" s="18"/>
      <c r="J64" s="18"/>
      <c r="K64" s="17"/>
      <c r="L64" s="17"/>
      <c r="M64" s="17"/>
      <c r="N64" s="17"/>
    </row>
    <row r="65" spans="1:14" s="10" customFormat="1" ht="11.25">
      <c r="A65" s="9"/>
      <c r="B65" s="17"/>
      <c r="C65" s="17"/>
      <c r="D65" s="17"/>
      <c r="E65" s="17"/>
      <c r="F65" s="13"/>
      <c r="G65" s="14"/>
      <c r="H65" s="18"/>
      <c r="I65" s="18"/>
      <c r="J65" s="18"/>
      <c r="K65" s="17"/>
      <c r="L65" s="17"/>
      <c r="M65" s="17"/>
      <c r="N65" s="17"/>
    </row>
    <row r="66" spans="1:14" s="10" customFormat="1" ht="11.25">
      <c r="A66" s="9"/>
      <c r="B66" s="17"/>
      <c r="C66" s="17"/>
      <c r="D66" s="17"/>
      <c r="E66" s="17"/>
      <c r="F66" s="13"/>
      <c r="G66" s="14"/>
      <c r="H66" s="18"/>
      <c r="I66" s="18"/>
      <c r="J66" s="18"/>
      <c r="K66" s="17"/>
      <c r="L66" s="17"/>
      <c r="M66" s="17"/>
      <c r="N66" s="17"/>
    </row>
    <row r="67" spans="1:14" s="10" customFormat="1" ht="11.25">
      <c r="A67" s="9"/>
      <c r="B67" s="17"/>
      <c r="C67" s="17"/>
      <c r="D67" s="17"/>
      <c r="E67" s="17"/>
      <c r="F67" s="13"/>
      <c r="G67" s="14"/>
      <c r="H67" s="18"/>
      <c r="I67" s="18"/>
      <c r="J67" s="18"/>
      <c r="K67" s="17"/>
      <c r="L67" s="17"/>
      <c r="M67" s="17"/>
      <c r="N67" s="17"/>
    </row>
    <row r="68" spans="1:14" s="10" customFormat="1" ht="11.25">
      <c r="A68" s="9"/>
      <c r="B68" s="17"/>
      <c r="C68" s="17"/>
      <c r="D68" s="17"/>
      <c r="E68" s="17"/>
      <c r="F68" s="13"/>
      <c r="G68" s="14"/>
      <c r="H68" s="18"/>
      <c r="I68" s="18"/>
      <c r="J68" s="18"/>
      <c r="K68" s="17"/>
      <c r="L68" s="17"/>
      <c r="M68" s="17"/>
      <c r="N68" s="17"/>
    </row>
    <row r="69" spans="1:14" s="10" customFormat="1" ht="11.25">
      <c r="A69" s="9"/>
      <c r="B69" s="17"/>
      <c r="C69" s="17"/>
      <c r="D69" s="17"/>
      <c r="E69" s="17"/>
      <c r="F69" s="13"/>
      <c r="G69" s="14"/>
      <c r="H69" s="18"/>
      <c r="I69" s="18"/>
      <c r="J69" s="18"/>
      <c r="K69" s="17"/>
      <c r="L69" s="17"/>
      <c r="M69" s="17"/>
      <c r="N69" s="17"/>
    </row>
    <row r="70" spans="1:14" s="10" customFormat="1" ht="11.25">
      <c r="A70" s="9"/>
      <c r="B70" s="17"/>
      <c r="C70" s="17"/>
      <c r="D70" s="17"/>
      <c r="E70" s="17"/>
      <c r="F70" s="13"/>
      <c r="G70" s="14"/>
      <c r="H70" s="18"/>
      <c r="I70" s="18"/>
      <c r="J70" s="18"/>
      <c r="K70" s="17"/>
      <c r="L70" s="17"/>
      <c r="M70" s="17"/>
      <c r="N70" s="17"/>
    </row>
    <row r="71" spans="1:14" s="10" customFormat="1" ht="11.25">
      <c r="A71" s="9"/>
      <c r="B71" s="17"/>
      <c r="C71" s="17"/>
      <c r="D71" s="17"/>
      <c r="E71" s="17"/>
      <c r="F71" s="13"/>
      <c r="G71" s="14"/>
      <c r="H71" s="18"/>
      <c r="I71" s="18"/>
      <c r="J71" s="18"/>
      <c r="K71" s="17"/>
      <c r="L71" s="17"/>
      <c r="M71" s="17"/>
      <c r="N71" s="17"/>
    </row>
    <row r="72" spans="1:14" s="10" customFormat="1" ht="11.25">
      <c r="A72" s="9"/>
      <c r="B72" s="17"/>
      <c r="C72" s="17"/>
      <c r="D72" s="17"/>
      <c r="E72" s="17"/>
      <c r="F72" s="13"/>
      <c r="G72" s="14"/>
      <c r="H72" s="18"/>
      <c r="I72" s="18"/>
      <c r="J72" s="18"/>
      <c r="K72" s="17"/>
      <c r="L72" s="17"/>
      <c r="M72" s="17"/>
      <c r="N72" s="17"/>
    </row>
    <row r="73" spans="1:14" s="10" customFormat="1" ht="11.25">
      <c r="A73" s="9"/>
      <c r="B73" s="17"/>
      <c r="C73" s="17"/>
      <c r="D73" s="17"/>
      <c r="E73" s="17"/>
      <c r="F73" s="13"/>
      <c r="G73" s="14"/>
      <c r="H73" s="18"/>
      <c r="I73" s="18"/>
      <c r="J73" s="18"/>
      <c r="K73" s="17"/>
      <c r="L73" s="17"/>
      <c r="M73" s="17"/>
      <c r="N73" s="17"/>
    </row>
  </sheetData>
  <mergeCells count="45">
    <mergeCell ref="I30:I31"/>
    <mergeCell ref="J30:J31"/>
    <mergeCell ref="B57:J57"/>
    <mergeCell ref="B61:E61"/>
    <mergeCell ref="H61:J61"/>
    <mergeCell ref="B62:E62"/>
    <mergeCell ref="H62:J62"/>
    <mergeCell ref="C53:D53"/>
    <mergeCell ref="C41:D41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E30:E31"/>
    <mergeCell ref="F30:F31"/>
    <mergeCell ref="C19:D19"/>
    <mergeCell ref="B20:D20"/>
    <mergeCell ref="C21:D21"/>
    <mergeCell ref="C22:D22"/>
    <mergeCell ref="B23:D23"/>
    <mergeCell ref="D2:K2"/>
    <mergeCell ref="D3:K3"/>
    <mergeCell ref="D4:K4"/>
    <mergeCell ref="D5:K5"/>
    <mergeCell ref="E9:E10"/>
    <mergeCell ref="F9:F10"/>
    <mergeCell ref="I9:I10"/>
    <mergeCell ref="J9:J10"/>
    <mergeCell ref="C18:D18"/>
    <mergeCell ref="G9:H9"/>
    <mergeCell ref="B13:D13"/>
    <mergeCell ref="B14:D14"/>
    <mergeCell ref="B15:D15"/>
    <mergeCell ref="B16:D16"/>
    <mergeCell ref="B17:D17"/>
    <mergeCell ref="B9:D11"/>
  </mergeCells>
  <printOptions horizontalCentered="1" verticalCentered="1"/>
  <pageMargins left="0.19685039370078741" right="0.19685039370078741" top="1.22" bottom="0.35433070866141736" header="0.24" footer="0"/>
  <pageSetup scale="78" orientation="portrait" r:id="rId1"/>
  <ignoredErrors>
    <ignoredError sqref="E11:I11 E32:I32" numberStoredAsText="1"/>
    <ignoredError sqref="E17:F17 E20:F20 I17 H20:I20" formulaRange="1"/>
    <ignoredError sqref="H17" formula="1" formulaRange="1"/>
    <ignoredError sqref="G17 G20 E38:J38 E41:G41 G35:G37 H41 G39:G40 G42 G44:G45 I41:J42 I5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2017-03-21T18:03:51Z</cp:lastPrinted>
  <dcterms:created xsi:type="dcterms:W3CDTF">2014-09-04T16:46:21Z</dcterms:created>
  <dcterms:modified xsi:type="dcterms:W3CDTF">2018-04-19T16:46:35Z</dcterms:modified>
</cp:coreProperties>
</file>