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 firstSheet="1" activeTab="2"/>
  </bookViews>
  <sheets>
    <sheet name="Hoja1" sheetId="1" r:id="rId1"/>
    <sheet name="Zapopan" sheetId="4" r:id="rId2"/>
    <sheet name="Zapopan (2)" sheetId="5" r:id="rId3"/>
  </sheets>
  <definedNames>
    <definedName name="_xlnm.Print_Area" localSheetId="1">Zapopan!#REF!</definedName>
    <definedName name="_xlnm.Print_Area" localSheetId="2">'Zapopan (2)'!#REF!</definedName>
    <definedName name="_xlnm.Print_Titles" localSheetId="0">Hoja1!$3:$11</definedName>
    <definedName name="_xlnm.Print_Titles" localSheetId="1">Zapopan!#REF!</definedName>
    <definedName name="_xlnm.Print_Titles" localSheetId="2">'Zapopan (2)'!#REF!</definedName>
  </definedNames>
  <calcPr calcId="125725"/>
</workbook>
</file>

<file path=xl/calcChain.xml><?xml version="1.0" encoding="utf-8"?>
<calcChain xmlns="http://schemas.openxmlformats.org/spreadsheetml/2006/main">
  <c r="H20" i="5"/>
  <c r="F83"/>
  <c r="I83" s="1"/>
  <c r="F82"/>
  <c r="I82" s="1"/>
  <c r="F81"/>
  <c r="I81" s="1"/>
  <c r="F80"/>
  <c r="I80" s="1"/>
  <c r="F79"/>
  <c r="I79" s="1"/>
  <c r="F78"/>
  <c r="I78" s="1"/>
  <c r="F77"/>
  <c r="I77" s="1"/>
  <c r="I76" s="1"/>
  <c r="H76"/>
  <c r="G76"/>
  <c r="E76"/>
  <c r="D76"/>
  <c r="F75"/>
  <c r="G75" s="1"/>
  <c r="F74"/>
  <c r="F73"/>
  <c r="F71"/>
  <c r="I71" s="1"/>
  <c r="F70"/>
  <c r="F69"/>
  <c r="F68"/>
  <c r="F67"/>
  <c r="F66"/>
  <c r="F65"/>
  <c r="E64"/>
  <c r="D64"/>
  <c r="F63"/>
  <c r="I63" s="1"/>
  <c r="F62"/>
  <c r="I62" s="1"/>
  <c r="F61"/>
  <c r="I61" s="1"/>
  <c r="G60"/>
  <c r="F60"/>
  <c r="E60"/>
  <c r="D60"/>
  <c r="F59"/>
  <c r="I59" s="1"/>
  <c r="F58"/>
  <c r="I58" s="1"/>
  <c r="F57"/>
  <c r="I57" s="1"/>
  <c r="F56"/>
  <c r="I56" s="1"/>
  <c r="F55"/>
  <c r="I55" s="1"/>
  <c r="F54"/>
  <c r="I54" s="1"/>
  <c r="F53"/>
  <c r="I53" s="1"/>
  <c r="F52"/>
  <c r="I52" s="1"/>
  <c r="F51"/>
  <c r="I51" s="1"/>
  <c r="I50" s="1"/>
  <c r="H50"/>
  <c r="G50"/>
  <c r="E50"/>
  <c r="D50"/>
  <c r="F49"/>
  <c r="I49" s="1"/>
  <c r="F48"/>
  <c r="I48" s="1"/>
  <c r="F47"/>
  <c r="I47" s="1"/>
  <c r="F46"/>
  <c r="I46" s="1"/>
  <c r="F45"/>
  <c r="I45" s="1"/>
  <c r="F44"/>
  <c r="I44" s="1"/>
  <c r="F43"/>
  <c r="I43" s="1"/>
  <c r="F42"/>
  <c r="I42" s="1"/>
  <c r="F41"/>
  <c r="I41" s="1"/>
  <c r="G40"/>
  <c r="F40"/>
  <c r="E40"/>
  <c r="D40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F31"/>
  <c r="I31" s="1"/>
  <c r="H30"/>
  <c r="G30"/>
  <c r="F30"/>
  <c r="E30"/>
  <c r="D30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G20"/>
  <c r="E20"/>
  <c r="D20"/>
  <c r="F19"/>
  <c r="I19" s="1"/>
  <c r="F18"/>
  <c r="I18" s="1"/>
  <c r="F17"/>
  <c r="I17" s="1"/>
  <c r="F16"/>
  <c r="I16" s="1"/>
  <c r="F15"/>
  <c r="I15" s="1"/>
  <c r="F14"/>
  <c r="I14" s="1"/>
  <c r="F13"/>
  <c r="I13" s="1"/>
  <c r="H12"/>
  <c r="G12"/>
  <c r="E12"/>
  <c r="E84" s="1"/>
  <c r="D12"/>
  <c r="D84" s="1"/>
  <c r="I60" l="1"/>
  <c r="F20"/>
  <c r="F50"/>
  <c r="F12"/>
  <c r="I20"/>
  <c r="I30"/>
  <c r="I12"/>
  <c r="F64"/>
  <c r="G65"/>
  <c r="I65" s="1"/>
  <c r="G66"/>
  <c r="I66" s="1"/>
  <c r="G67"/>
  <c r="I67" s="1"/>
  <c r="G68"/>
  <c r="I68" s="1"/>
  <c r="G69"/>
  <c r="I69" s="1"/>
  <c r="G70"/>
  <c r="I70" s="1"/>
  <c r="G73"/>
  <c r="H73" s="1"/>
  <c r="H75"/>
  <c r="F76"/>
  <c r="H63"/>
  <c r="H40"/>
  <c r="I40"/>
  <c r="G74"/>
  <c r="H74" s="1"/>
  <c r="I64" l="1"/>
  <c r="I84"/>
  <c r="F84"/>
  <c r="H69"/>
  <c r="H67"/>
  <c r="H65"/>
  <c r="H72"/>
  <c r="H70"/>
  <c r="H68"/>
  <c r="H66"/>
  <c r="H60"/>
  <c r="G72"/>
  <c r="G64" s="1"/>
  <c r="G84" s="1"/>
  <c r="H64" l="1"/>
  <c r="H84" s="1"/>
  <c r="F21" i="4"/>
  <c r="F22"/>
  <c r="F23"/>
  <c r="F24"/>
  <c r="F25"/>
  <c r="F26"/>
  <c r="F27"/>
  <c r="F28"/>
  <c r="F20"/>
  <c r="G75"/>
  <c r="D39" l="1"/>
  <c r="D29"/>
  <c r="D59"/>
  <c r="F82"/>
  <c r="I82" s="1"/>
  <c r="F81"/>
  <c r="I81" s="1"/>
  <c r="F80"/>
  <c r="I80" s="1"/>
  <c r="F79"/>
  <c r="I79" s="1"/>
  <c r="F78"/>
  <c r="I78" s="1"/>
  <c r="F77"/>
  <c r="I77" s="1"/>
  <c r="F76"/>
  <c r="I76" s="1"/>
  <c r="F74"/>
  <c r="F73"/>
  <c r="F72"/>
  <c r="G72" s="1"/>
  <c r="F70"/>
  <c r="I70" s="1"/>
  <c r="F69"/>
  <c r="G69" s="1"/>
  <c r="H69" s="1"/>
  <c r="F68"/>
  <c r="G68" s="1"/>
  <c r="H68" s="1"/>
  <c r="F67"/>
  <c r="G67" s="1"/>
  <c r="H67" s="1"/>
  <c r="F66"/>
  <c r="G66" s="1"/>
  <c r="H66" s="1"/>
  <c r="F65"/>
  <c r="G65" s="1"/>
  <c r="H65" s="1"/>
  <c r="F64"/>
  <c r="G64" s="1"/>
  <c r="H64" s="1"/>
  <c r="F62"/>
  <c r="G62" s="1"/>
  <c r="H62" s="1"/>
  <c r="F61"/>
  <c r="G61" s="1"/>
  <c r="H61" s="1"/>
  <c r="F60"/>
  <c r="I60" s="1"/>
  <c r="F58"/>
  <c r="I58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8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8"/>
  <c r="I38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I21"/>
  <c r="I22"/>
  <c r="I23"/>
  <c r="I24"/>
  <c r="I25"/>
  <c r="I26"/>
  <c r="I27"/>
  <c r="I28"/>
  <c r="I20"/>
  <c r="F13"/>
  <c r="I13" s="1"/>
  <c r="F14"/>
  <c r="I14" s="1"/>
  <c r="F15"/>
  <c r="I15" s="1"/>
  <c r="F16"/>
  <c r="I16" s="1"/>
  <c r="F17"/>
  <c r="I17" s="1"/>
  <c r="F18"/>
  <c r="I18" s="1"/>
  <c r="F12"/>
  <c r="I12" s="1"/>
  <c r="E75"/>
  <c r="H75"/>
  <c r="D75"/>
  <c r="E63"/>
  <c r="D63"/>
  <c r="E59"/>
  <c r="F59"/>
  <c r="G59"/>
  <c r="H59"/>
  <c r="E49"/>
  <c r="G49"/>
  <c r="H49"/>
  <c r="D49"/>
  <c r="E39"/>
  <c r="G29"/>
  <c r="H29"/>
  <c r="E29"/>
  <c r="E19"/>
  <c r="G19"/>
  <c r="H19"/>
  <c r="H11"/>
  <c r="G11"/>
  <c r="D11"/>
  <c r="D19"/>
  <c r="E11"/>
  <c r="F69" i="1"/>
  <c r="I69" s="1"/>
  <c r="F83"/>
  <c r="I83" s="1"/>
  <c r="F82"/>
  <c r="I82" s="1"/>
  <c r="F81"/>
  <c r="I81" s="1"/>
  <c r="F80"/>
  <c r="I80" s="1"/>
  <c r="F79"/>
  <c r="I79" s="1"/>
  <c r="F78"/>
  <c r="I78" s="1"/>
  <c r="F77"/>
  <c r="F76"/>
  <c r="I77"/>
  <c r="F75"/>
  <c r="I75"/>
  <c r="F74"/>
  <c r="I74"/>
  <c r="F73"/>
  <c r="I73"/>
  <c r="I72" s="1"/>
  <c r="F71"/>
  <c r="I71" s="1"/>
  <c r="F70"/>
  <c r="I70" s="1"/>
  <c r="F68"/>
  <c r="I68" s="1"/>
  <c r="F67"/>
  <c r="I67" s="1"/>
  <c r="F66"/>
  <c r="I66" s="1"/>
  <c r="F65"/>
  <c r="I65" s="1"/>
  <c r="I64" s="1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 s="1"/>
  <c r="F49"/>
  <c r="I49" s="1"/>
  <c r="F48"/>
  <c r="I48" s="1"/>
  <c r="F47"/>
  <c r="I47" s="1"/>
  <c r="F46"/>
  <c r="I46" s="1"/>
  <c r="F45"/>
  <c r="I45" s="1"/>
  <c r="F44"/>
  <c r="I44" s="1"/>
  <c r="F43"/>
  <c r="I43" s="1"/>
  <c r="F42"/>
  <c r="I42" s="1"/>
  <c r="F41"/>
  <c r="I41" s="1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I20" s="1"/>
  <c r="F19"/>
  <c r="I19"/>
  <c r="F18"/>
  <c r="I18"/>
  <c r="F17"/>
  <c r="I17"/>
  <c r="F16"/>
  <c r="I16"/>
  <c r="F15"/>
  <c r="I15"/>
  <c r="F14"/>
  <c r="I14"/>
  <c r="F13"/>
  <c r="I13"/>
  <c r="I12" s="1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F72"/>
  <c r="F50"/>
  <c r="F40"/>
  <c r="F30"/>
  <c r="H84"/>
  <c r="F20"/>
  <c r="F12"/>
  <c r="F84" s="1"/>
  <c r="I60"/>
  <c r="F64"/>
  <c r="F60"/>
  <c r="I40" l="1"/>
  <c r="I76"/>
  <c r="I84"/>
  <c r="E83" i="4"/>
  <c r="H72"/>
  <c r="H74"/>
  <c r="G74"/>
  <c r="I62"/>
  <c r="G73"/>
  <c r="G71" s="1"/>
  <c r="G63" s="1"/>
  <c r="I69"/>
  <c r="I68"/>
  <c r="I67"/>
  <c r="I66"/>
  <c r="I65"/>
  <c r="I64"/>
  <c r="I61"/>
  <c r="I59" s="1"/>
  <c r="G48"/>
  <c r="I48" s="1"/>
  <c r="I39" s="1"/>
  <c r="F75"/>
  <c r="F63"/>
  <c r="F29"/>
  <c r="D83"/>
  <c r="I75"/>
  <c r="I49"/>
  <c r="F49"/>
  <c r="F39"/>
  <c r="I29"/>
  <c r="F19"/>
  <c r="I19"/>
  <c r="F11"/>
  <c r="I11"/>
  <c r="H73" l="1"/>
  <c r="H71" s="1"/>
  <c r="H63" s="1"/>
  <c r="I63"/>
  <c r="H48"/>
  <c r="H39" s="1"/>
  <c r="G39"/>
  <c r="G83" s="1"/>
  <c r="F83"/>
  <c r="I83"/>
  <c r="H83" l="1"/>
</calcChain>
</file>

<file path=xl/sharedStrings.xml><?xml version="1.0" encoding="utf-8"?>
<sst xmlns="http://schemas.openxmlformats.org/spreadsheetml/2006/main" count="274" uniqueCount="99">
  <si>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</si>
  <si>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</si>
  <si>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</si>
  <si>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</si>
  <si>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</si>
  <si>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</si>
  <si>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</si>
  <si>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</si>
  <si>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</si>
  <si>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</si>
  <si>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</si>
  <si>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</si>
  <si>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</si>
  <si>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</si>
  <si>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</si>
  <si>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</si>
  <si>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</si>
  <si>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</si>
  <si>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</si>
  <si>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</si>
  <si>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</si>
  <si>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</si>
  <si>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</si>
  <si>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</si>
  <si>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</si>
  <si>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</si>
  <si>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</si>
  <si>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</si>
  <si>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</si>
  <si>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</si>
  <si>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</si>
  <si>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</si>
  <si>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</si>
  <si>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</si>
  <si>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</si>
  <si>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</si>
  <si>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</si>
  <si>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</si>
  <si>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</si>
  <si>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</si>
  <si>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</si>
  <si>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</si>
  <si>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</si>
  <si>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</si>
  <si>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</si>
  <si>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</si>
  <si>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</si>
  <si>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</si>
  <si>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</si>
  <si>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</si>
  <si>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</si>
  <si>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</si>
  <si>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</si>
  <si>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</si>
  <si>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</si>
  <si>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</si>
  <si>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</si>
  <si>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</si>
  <si>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</si>
  <si>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</si>
  <si>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</si>
  <si>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</si>
  <si>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</si>
  <si>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</si>
  <si>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</si>
  <si>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</si>
  <si>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</si>
  <si>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</si>
  <si>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</si>
  <si>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</si>
  <si>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</si>
  <si>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</si>
  <si>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</si>
  <si>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</si>
  <si>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</si>
  <si>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</si>
  <si>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</si>
  <si>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</si>
  <si>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</si>
  <si>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</si>
  <si>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</si>
  <si>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</si>
  <si>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</si>
  <si>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</si>
  <si>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</si>
  <si>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</si>
  <si>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</si>
  <si>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</si>
  <si>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</si>
  <si>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</si>
  <si>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</si>
  <si>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</si>
  <si>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</si>
  <si>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</si>
  <si>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</si>
  <si>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</si>
  <si>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</si>
  <si>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1 de Enero al 30 de Junio 2016</t>
  </si>
  <si>
    <t>Del 1 de Enero al 31 de Diciembre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</si>
</sst>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 ;[Red]\-#,##0\ "/>
    <numFmt numFmtId="165" formatCode="&quot;$&quot;#,##0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119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37" fontId="11" fillId="6" borderId="0" xfId="1" applyNumberFormat="1" applyFont="1" applyFill="1" applyBorder="1" applyAlignment="1" applyProtection="1">
      <alignment horizontal="center" vertical="center"/>
    </xf>
    <xf numFmtId="37" fontId="11" fillId="6" borderId="0" xfId="1" applyNumberFormat="1" applyFont="1" applyFill="1" applyBorder="1" applyAlignment="1" applyProtection="1">
      <alignment horizontal="center" wrapText="1"/>
    </xf>
    <xf numFmtId="37" fontId="11" fillId="6" borderId="13" xfId="1" applyNumberFormat="1" applyFont="1" applyFill="1" applyBorder="1" applyAlignment="1" applyProtection="1">
      <alignment horizontal="center"/>
    </xf>
    <xf numFmtId="37" fontId="11" fillId="7" borderId="13" xfId="1" applyNumberFormat="1" applyFont="1" applyFill="1" applyBorder="1" applyAlignment="1" applyProtection="1"/>
    <xf numFmtId="37" fontId="11" fillId="7" borderId="0" xfId="1" applyNumberFormat="1" applyFont="1" applyFill="1" applyBorder="1" applyAlignment="1" applyProtection="1">
      <alignment horizontal="center" vertical="center"/>
    </xf>
    <xf numFmtId="37" fontId="11" fillId="8" borderId="0" xfId="1" applyNumberFormat="1" applyFont="1" applyFill="1" applyBorder="1" applyAlignment="1" applyProtection="1">
      <alignment horizontal="center" vertical="center"/>
    </xf>
    <xf numFmtId="37" fontId="11" fillId="8" borderId="9" xfId="1" applyNumberFormat="1" applyFont="1" applyFill="1" applyBorder="1" applyAlignment="1" applyProtection="1">
      <alignment horizontal="center" vertical="center" wrapText="1"/>
    </xf>
    <xf numFmtId="37" fontId="11" fillId="6" borderId="0" xfId="1" applyNumberFormat="1" applyFont="1" applyFill="1" applyBorder="1" applyAlignment="1" applyProtection="1">
      <alignment horizontal="center"/>
    </xf>
    <xf numFmtId="37" fontId="11" fillId="7" borderId="0" xfId="1" applyNumberFormat="1" applyFont="1" applyFill="1" applyBorder="1" applyAlignment="1" applyProtection="1">
      <alignment horizontal="center"/>
    </xf>
    <xf numFmtId="37" fontId="11" fillId="8" borderId="0" xfId="1" applyNumberFormat="1" applyFont="1" applyFill="1" applyBorder="1" applyAlignment="1" applyProtection="1">
      <alignment horizontal="center"/>
    </xf>
    <xf numFmtId="37" fontId="11" fillId="8" borderId="9" xfId="1" applyNumberFormat="1" applyFont="1" applyFill="1" applyBorder="1" applyAlignment="1" applyProtection="1">
      <alignment horizontal="center"/>
    </xf>
    <xf numFmtId="164" fontId="9" fillId="0" borderId="0" xfId="0" applyNumberFormat="1" applyFon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165" fontId="9" fillId="0" borderId="13" xfId="0" applyNumberFormat="1" applyFont="1" applyBorder="1"/>
    <xf numFmtId="165" fontId="0" fillId="0" borderId="0" xfId="0" applyNumberFormat="1" applyBorder="1"/>
    <xf numFmtId="165" fontId="0" fillId="0" borderId="9" xfId="0" applyNumberFormat="1" applyBorder="1"/>
    <xf numFmtId="165" fontId="9" fillId="0" borderId="0" xfId="0" applyNumberFormat="1" applyFont="1" applyBorder="1"/>
    <xf numFmtId="165" fontId="9" fillId="0" borderId="9" xfId="0" applyNumberFormat="1" applyFont="1" applyBorder="1"/>
    <xf numFmtId="165" fontId="9" fillId="0" borderId="14" xfId="0" applyNumberFormat="1" applyFont="1" applyBorder="1"/>
    <xf numFmtId="165" fontId="9" fillId="0" borderId="11" xfId="0" applyNumberFormat="1" applyFont="1" applyBorder="1"/>
    <xf numFmtId="0" fontId="3" fillId="0" borderId="0" xfId="0" applyFont="1" applyFill="1" applyBorder="1" applyProtection="1"/>
    <xf numFmtId="0" fontId="13" fillId="0" borderId="0" xfId="0" applyFont="1"/>
    <xf numFmtId="0" fontId="13" fillId="0" borderId="0" xfId="0" applyFont="1" applyBorder="1"/>
    <xf numFmtId="0" fontId="14" fillId="0" borderId="0" xfId="0" applyFont="1"/>
    <xf numFmtId="0" fontId="0" fillId="0" borderId="0" xfId="0" applyFill="1"/>
    <xf numFmtId="0" fontId="16" fillId="0" borderId="0" xfId="0" applyFont="1" applyFill="1" applyBorder="1" applyAlignment="1">
      <alignment vertical="top"/>
    </xf>
    <xf numFmtId="43" fontId="17" fillId="0" borderId="0" xfId="2" applyFont="1" applyFill="1" applyBorder="1"/>
    <xf numFmtId="0" fontId="14" fillId="0" borderId="0" xfId="0" applyFont="1" applyBorder="1"/>
    <xf numFmtId="0" fontId="3" fillId="0" borderId="0" xfId="0" applyFont="1" applyFill="1" applyBorder="1"/>
    <xf numFmtId="0" fontId="15" fillId="0" borderId="0" xfId="3" applyFont="1" applyFill="1" applyBorder="1" applyAlignment="1"/>
    <xf numFmtId="0" fontId="16" fillId="0" borderId="0" xfId="3" applyFont="1" applyFill="1" applyBorder="1" applyAlignment="1"/>
    <xf numFmtId="0" fontId="3" fillId="0" borderId="0" xfId="0" applyFont="1" applyFill="1" applyProtection="1"/>
    <xf numFmtId="0" fontId="4" fillId="0" borderId="0" xfId="0" applyFont="1" applyFill="1" applyBorder="1" applyAlignment="1"/>
    <xf numFmtId="0" fontId="3" fillId="0" borderId="0" xfId="0" applyFont="1" applyProtection="1"/>
    <xf numFmtId="37" fontId="18" fillId="9" borderId="0" xfId="2" applyNumberFormat="1" applyFont="1" applyFill="1" applyBorder="1" applyAlignment="1" applyProtection="1">
      <alignment horizontal="center" vertical="top"/>
    </xf>
    <xf numFmtId="0" fontId="14" fillId="0" borderId="0" xfId="0" applyFont="1" applyFill="1"/>
    <xf numFmtId="0" fontId="16" fillId="0" borderId="0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37" fontId="21" fillId="11" borderId="1" xfId="2" applyNumberFormat="1" applyFont="1" applyFill="1" applyBorder="1" applyAlignment="1" applyProtection="1">
      <alignment horizontal="center" vertical="center"/>
    </xf>
    <xf numFmtId="37" fontId="21" fillId="11" borderId="6" xfId="2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wrapText="1"/>
    </xf>
    <xf numFmtId="37" fontId="11" fillId="4" borderId="7" xfId="1" applyNumberFormat="1" applyFont="1" applyFill="1" applyBorder="1" applyAlignment="1" applyProtection="1">
      <alignment horizontal="center" vertical="center" wrapText="1"/>
    </xf>
    <xf numFmtId="37" fontId="11" fillId="4" borderId="13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 vertical="center"/>
    </xf>
    <xf numFmtId="37" fontId="11" fillId="4" borderId="0" xfId="1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37" fontId="11" fillId="8" borderId="13" xfId="1" applyNumberFormat="1" applyFont="1" applyFill="1" applyBorder="1" applyAlignment="1" applyProtection="1">
      <alignment horizontal="center"/>
    </xf>
    <xf numFmtId="37" fontId="11" fillId="8" borderId="8" xfId="1" applyNumberFormat="1" applyFont="1" applyFill="1" applyBorder="1" applyAlignment="1" applyProtection="1">
      <alignment horizontal="center"/>
    </xf>
    <xf numFmtId="37" fontId="11" fillId="5" borderId="7" xfId="1" applyNumberFormat="1" applyFont="1" applyFill="1" applyBorder="1" applyAlignment="1" applyProtection="1">
      <alignment horizontal="center"/>
    </xf>
    <xf numFmtId="37" fontId="11" fillId="5" borderId="13" xfId="1" applyNumberFormat="1" applyFont="1" applyFill="1" applyBorder="1" applyAlignment="1" applyProtection="1">
      <alignment horizontal="center"/>
    </xf>
    <xf numFmtId="37" fontId="11" fillId="5" borderId="8" xfId="1" applyNumberFormat="1" applyFont="1" applyFill="1" applyBorder="1" applyAlignment="1" applyProtection="1">
      <alignment horizontal="center"/>
    </xf>
    <xf numFmtId="37" fontId="11" fillId="5" borderId="2" xfId="1" applyNumberFormat="1" applyFont="1" applyFill="1" applyBorder="1" applyAlignment="1" applyProtection="1">
      <alignment horizontal="center"/>
      <protection locked="0"/>
    </xf>
    <xf numFmtId="37" fontId="11" fillId="5" borderId="0" xfId="1" applyNumberFormat="1" applyFont="1" applyFill="1" applyBorder="1" applyAlignment="1" applyProtection="1">
      <alignment horizontal="center"/>
      <protection locked="0"/>
    </xf>
    <xf numFmtId="37" fontId="11" fillId="5" borderId="9" xfId="1" applyNumberFormat="1" applyFont="1" applyFill="1" applyBorder="1" applyAlignment="1" applyProtection="1">
      <alignment horizontal="center"/>
      <protection locked="0"/>
    </xf>
    <xf numFmtId="37" fontId="11" fillId="5" borderId="2" xfId="1" applyNumberFormat="1" applyFont="1" applyFill="1" applyBorder="1" applyAlignment="1" applyProtection="1">
      <alignment horizontal="center"/>
    </xf>
    <xf numFmtId="37" fontId="11" fillId="5" borderId="0" xfId="1" applyNumberFormat="1" applyFont="1" applyFill="1" applyBorder="1" applyAlignment="1" applyProtection="1">
      <alignment horizontal="center"/>
    </xf>
    <xf numFmtId="37" fontId="11" fillId="5" borderId="9" xfId="1" applyNumberFormat="1" applyFont="1" applyFill="1" applyBorder="1" applyAlignment="1" applyProtection="1">
      <alignment horizontal="center"/>
    </xf>
    <xf numFmtId="37" fontId="11" fillId="5" borderId="10" xfId="1" applyNumberFormat="1" applyFont="1" applyFill="1" applyBorder="1" applyAlignment="1" applyProtection="1">
      <alignment horizontal="center"/>
    </xf>
    <xf numFmtId="37" fontId="11" fillId="5" borderId="14" xfId="1" applyNumberFormat="1" applyFont="1" applyFill="1" applyBorder="1" applyAlignment="1" applyProtection="1">
      <alignment horizontal="center"/>
    </xf>
    <xf numFmtId="37" fontId="11" fillId="5" borderId="11" xfId="1" applyNumberFormat="1" applyFont="1" applyFill="1" applyBorder="1" applyAlignment="1" applyProtection="1">
      <alignment horizontal="center"/>
    </xf>
    <xf numFmtId="37" fontId="21" fillId="10" borderId="2" xfId="2" applyNumberFormat="1" applyFont="1" applyFill="1" applyBorder="1" applyAlignment="1" applyProtection="1">
      <alignment horizontal="center" vertical="center" wrapText="1"/>
    </xf>
    <xf numFmtId="37" fontId="21" fillId="10" borderId="0" xfId="2" applyNumberFormat="1" applyFont="1" applyFill="1" applyBorder="1" applyAlignment="1" applyProtection="1">
      <alignment horizontal="center" vertical="center" wrapText="1"/>
    </xf>
    <xf numFmtId="37" fontId="21" fillId="11" borderId="16" xfId="2" applyNumberFormat="1" applyFont="1" applyFill="1" applyBorder="1" applyAlignment="1" applyProtection="1">
      <alignment horizontal="center" vertical="center" wrapText="1"/>
    </xf>
    <xf numFmtId="37" fontId="21" fillId="11" borderId="17" xfId="2" applyNumberFormat="1" applyFont="1" applyFill="1" applyBorder="1" applyAlignment="1" applyProtection="1">
      <alignment horizontal="center" vertical="center" wrapText="1"/>
    </xf>
    <xf numFmtId="37" fontId="21" fillId="11" borderId="15" xfId="2" applyNumberFormat="1" applyFont="1" applyFill="1" applyBorder="1" applyAlignment="1" applyProtection="1">
      <alignment horizontal="center" vertical="center"/>
    </xf>
    <xf numFmtId="37" fontId="21" fillId="11" borderId="5" xfId="2" applyNumberFormat="1" applyFont="1" applyFill="1" applyBorder="1" applyAlignment="1" applyProtection="1">
      <alignment horizontal="center" vertical="center"/>
    </xf>
    <xf numFmtId="37" fontId="21" fillId="11" borderId="15" xfId="2" applyNumberFormat="1" applyFont="1" applyFill="1" applyBorder="1" applyAlignment="1" applyProtection="1">
      <alignment horizontal="center" vertical="center" wrapText="1"/>
    </xf>
    <xf numFmtId="37" fontId="21" fillId="11" borderId="5" xfId="2" applyNumberFormat="1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2</xdr:col>
      <xdr:colOff>400049</xdr:colOff>
      <xdr:row>5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19075" y="219074"/>
          <a:ext cx="838199" cy="8858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2540000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75" t="s">
        <v>0</v>
      </c>
      <c r="C3" s="76"/>
      <c r="D3" s="76"/>
      <c r="E3" s="76"/>
      <c r="F3" s="76"/>
      <c r="G3" s="76"/>
      <c r="H3" s="76"/>
      <c r="I3" s="77"/>
    </row>
    <row r="4" spans="2:9">
      <c r="B4" s="78" t="s">
        <v>1</v>
      </c>
      <c r="C4" s="79"/>
      <c r="D4" s="79"/>
      <c r="E4" s="79"/>
      <c r="F4" s="79"/>
      <c r="G4" s="79"/>
      <c r="H4" s="79"/>
      <c r="I4" s="80"/>
    </row>
    <row r="5" spans="2:9">
      <c r="B5" s="81" t="s">
        <v>2</v>
      </c>
      <c r="C5" s="82"/>
      <c r="D5" s="82"/>
      <c r="E5" s="82"/>
      <c r="F5" s="82"/>
      <c r="G5" s="82"/>
      <c r="H5" s="82"/>
      <c r="I5" s="83"/>
    </row>
    <row r="6" spans="2:9">
      <c r="B6" s="81" t="s">
        <v>3</v>
      </c>
      <c r="C6" s="82"/>
      <c r="D6" s="82"/>
      <c r="E6" s="82"/>
      <c r="F6" s="82"/>
      <c r="G6" s="82"/>
      <c r="H6" s="82"/>
      <c r="I6" s="83"/>
    </row>
    <row r="7" spans="2:9">
      <c r="B7" s="84" t="s">
        <v>4</v>
      </c>
      <c r="C7" s="85"/>
      <c r="D7" s="85"/>
      <c r="E7" s="85"/>
      <c r="F7" s="85"/>
      <c r="G7" s="85"/>
      <c r="H7" s="85"/>
      <c r="I7" s="86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65" t="s">
        <v>5</v>
      </c>
      <c r="C9" s="66"/>
      <c r="D9" s="71" t="s">
        <v>6</v>
      </c>
      <c r="E9" s="72"/>
      <c r="F9" s="72"/>
      <c r="G9" s="72"/>
      <c r="H9" s="73"/>
      <c r="I9" s="74" t="s">
        <v>7</v>
      </c>
    </row>
    <row r="10" spans="2:9" ht="24.75">
      <c r="B10" s="67"/>
      <c r="C10" s="68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4"/>
    </row>
    <row r="11" spans="2:9">
      <c r="B11" s="69"/>
      <c r="C11" s="70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63" t="s">
        <v>15</v>
      </c>
      <c r="C12" s="64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24"/>
      <c r="C13" s="25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24"/>
      <c r="C14" s="25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24"/>
      <c r="C15" s="25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24"/>
      <c r="C16" s="25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24"/>
      <c r="C17" s="25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24"/>
      <c r="C18" s="25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24"/>
      <c r="C19" s="25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63" t="s">
        <v>23</v>
      </c>
      <c r="C20" s="64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24"/>
      <c r="C21" s="25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24"/>
      <c r="C22" s="25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24"/>
      <c r="C23" s="25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24"/>
      <c r="C24" s="25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24"/>
      <c r="C25" s="25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24"/>
      <c r="C26" s="25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24"/>
      <c r="C27" s="25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24"/>
      <c r="C28" s="25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24"/>
      <c r="C29" s="25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63" t="s">
        <v>33</v>
      </c>
      <c r="C30" s="64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24"/>
      <c r="C31" s="25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24"/>
      <c r="C32" s="25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24"/>
      <c r="C33" s="25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24"/>
      <c r="C34" s="25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24"/>
      <c r="C35" s="25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24"/>
      <c r="C36" s="25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24"/>
      <c r="C37" s="25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24"/>
      <c r="C38" s="25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24"/>
      <c r="C39" s="25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63" t="s">
        <v>43</v>
      </c>
      <c r="C40" s="64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24"/>
      <c r="C41" s="25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24"/>
      <c r="C42" s="25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24"/>
      <c r="C43" s="25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24"/>
      <c r="C44" s="25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24"/>
      <c r="C45" s="25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24"/>
      <c r="C46" s="25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24"/>
      <c r="C47" s="25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24"/>
      <c r="C48" s="25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24"/>
      <c r="C49" s="25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63" t="s">
        <v>53</v>
      </c>
      <c r="C50" s="64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24"/>
      <c r="C51" s="25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24"/>
      <c r="C52" s="25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24"/>
      <c r="C53" s="25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24"/>
      <c r="C54" s="25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24"/>
      <c r="C55" s="25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24"/>
      <c r="C56" s="25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24"/>
      <c r="C57" s="25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24"/>
      <c r="C58" s="25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24"/>
      <c r="C59" s="25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63" t="s">
        <v>63</v>
      </c>
      <c r="C60" s="64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24"/>
      <c r="C61" s="25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24"/>
      <c r="C62" s="25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24"/>
      <c r="C63" s="25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63" t="s">
        <v>67</v>
      </c>
      <c r="C64" s="64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24"/>
      <c r="C65" s="25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24"/>
      <c r="C66" s="25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24"/>
      <c r="C67" s="25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24"/>
      <c r="C68" s="25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24"/>
      <c r="C69" s="25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24"/>
      <c r="C70" s="25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24"/>
      <c r="C71" s="25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63" t="s">
        <v>75</v>
      </c>
      <c r="C72" s="64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24"/>
      <c r="C73" s="25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24"/>
      <c r="C74" s="25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24"/>
      <c r="C75" s="25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63" t="s">
        <v>79</v>
      </c>
      <c r="C76" s="64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24"/>
      <c r="C77" s="25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24"/>
      <c r="C78" s="25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24"/>
      <c r="C79" s="25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24"/>
      <c r="C80" s="25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24"/>
      <c r="C81" s="25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24"/>
      <c r="C82" s="25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24"/>
      <c r="C83" s="25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26"/>
      <c r="C84" s="27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94"/>
  <sheetViews>
    <sheetView showGridLines="0" zoomScaleNormal="100" workbookViewId="0">
      <selection activeCell="B4" sqref="B4:I4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4" width="16.42578125" bestFit="1" customWidth="1"/>
    <col min="5" max="5" width="14.7109375" bestFit="1" customWidth="1"/>
    <col min="6" max="6" width="16.42578125" bestFit="1" customWidth="1"/>
    <col min="7" max="7" width="13.7109375" bestFit="1" customWidth="1"/>
    <col min="8" max="9" width="16.42578125" bestFit="1" customWidth="1"/>
    <col min="10" max="10" width="2.7109375" customWidth="1"/>
    <col min="11" max="11" width="11.42578125" hidden="1" customWidth="1"/>
    <col min="12" max="12" width="11.42578125" hidden="1"/>
  </cols>
  <sheetData>
    <row r="2" spans="2:9">
      <c r="B2" s="98" t="s">
        <v>88</v>
      </c>
      <c r="C2" s="99"/>
      <c r="D2" s="99"/>
      <c r="E2" s="99"/>
      <c r="F2" s="99"/>
      <c r="G2" s="99"/>
      <c r="H2" s="99"/>
      <c r="I2" s="100"/>
    </row>
    <row r="3" spans="2:9">
      <c r="B3" s="101" t="s">
        <v>2</v>
      </c>
      <c r="C3" s="102"/>
      <c r="D3" s="102"/>
      <c r="E3" s="102"/>
      <c r="F3" s="102"/>
      <c r="G3" s="102"/>
      <c r="H3" s="102"/>
      <c r="I3" s="103"/>
    </row>
    <row r="4" spans="2:9">
      <c r="B4" s="104" t="s">
        <v>3</v>
      </c>
      <c r="C4" s="105"/>
      <c r="D4" s="105"/>
      <c r="E4" s="105"/>
      <c r="F4" s="105"/>
      <c r="G4" s="105"/>
      <c r="H4" s="105"/>
      <c r="I4" s="106"/>
    </row>
    <row r="5" spans="2:9">
      <c r="B5" s="104" t="s">
        <v>97</v>
      </c>
      <c r="C5" s="105"/>
      <c r="D5" s="105"/>
      <c r="E5" s="105"/>
      <c r="F5" s="105"/>
      <c r="G5" s="105"/>
      <c r="H5" s="105"/>
      <c r="I5" s="106"/>
    </row>
    <row r="6" spans="2:9">
      <c r="B6" s="107" t="s">
        <v>89</v>
      </c>
      <c r="C6" s="108"/>
      <c r="D6" s="108"/>
      <c r="E6" s="108"/>
      <c r="F6" s="108"/>
      <c r="G6" s="108"/>
      <c r="H6" s="108"/>
      <c r="I6" s="109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90" t="s">
        <v>90</v>
      </c>
      <c r="C8" s="91"/>
      <c r="D8" s="13"/>
      <c r="E8" s="13"/>
      <c r="F8" s="14"/>
      <c r="G8" s="14"/>
      <c r="H8" s="96" t="s">
        <v>91</v>
      </c>
      <c r="I8" s="97"/>
    </row>
    <row r="9" spans="2:9" ht="24.75">
      <c r="B9" s="92"/>
      <c r="C9" s="93"/>
      <c r="D9" s="11" t="s">
        <v>8</v>
      </c>
      <c r="E9" s="12" t="s">
        <v>9</v>
      </c>
      <c r="F9" s="15" t="s">
        <v>10</v>
      </c>
      <c r="G9" s="15" t="s">
        <v>11</v>
      </c>
      <c r="H9" s="16" t="s">
        <v>12</v>
      </c>
      <c r="I9" s="17" t="s">
        <v>7</v>
      </c>
    </row>
    <row r="10" spans="2:9">
      <c r="B10" s="92"/>
      <c r="C10" s="93"/>
      <c r="D10" s="18">
        <v>1</v>
      </c>
      <c r="E10" s="18">
        <v>2</v>
      </c>
      <c r="F10" s="19" t="s">
        <v>13</v>
      </c>
      <c r="G10" s="19">
        <v>4</v>
      </c>
      <c r="H10" s="20">
        <v>5</v>
      </c>
      <c r="I10" s="21" t="s">
        <v>14</v>
      </c>
    </row>
    <row r="11" spans="2:9">
      <c r="B11" s="94" t="s">
        <v>15</v>
      </c>
      <c r="C11" s="95"/>
      <c r="D11" s="34">
        <f>SUM(D12:D18)</f>
        <v>2469357390.9700003</v>
      </c>
      <c r="E11" s="34">
        <f>SUM(E12:E18)</f>
        <v>57642865.370000005</v>
      </c>
      <c r="F11" s="34">
        <f t="shared" ref="F11:I11" si="0">SUM(F12:F18)</f>
        <v>2527000256.3400002</v>
      </c>
      <c r="G11" s="34">
        <f t="shared" si="0"/>
        <v>1271532070.3400002</v>
      </c>
      <c r="H11" s="34">
        <f t="shared" si="0"/>
        <v>1271532070.3400002</v>
      </c>
      <c r="I11" s="34">
        <f t="shared" si="0"/>
        <v>1255468186</v>
      </c>
    </row>
    <row r="12" spans="2:9" ht="15.75" customHeight="1">
      <c r="B12" s="24"/>
      <c r="C12" s="25" t="s">
        <v>16</v>
      </c>
      <c r="D12" s="35">
        <v>1299528376.01</v>
      </c>
      <c r="E12" s="35">
        <v>60642865.380000003</v>
      </c>
      <c r="F12" s="35">
        <f>SUM(D12+E12)</f>
        <v>1360171241.3900001</v>
      </c>
      <c r="G12" s="35">
        <v>647969109.22000003</v>
      </c>
      <c r="H12" s="35">
        <v>647969109.22000003</v>
      </c>
      <c r="I12" s="36">
        <f>SUM(F12-G12)</f>
        <v>712202132.17000008</v>
      </c>
    </row>
    <row r="13" spans="2:9">
      <c r="B13" s="24"/>
      <c r="C13" s="25" t="s">
        <v>17</v>
      </c>
      <c r="D13" s="35">
        <v>96000000</v>
      </c>
      <c r="E13" s="35">
        <v>0</v>
      </c>
      <c r="F13" s="35">
        <f t="shared" ref="F13:F76" si="1">SUM(D13+E13)</f>
        <v>96000000</v>
      </c>
      <c r="G13" s="35">
        <v>98604411.010000005</v>
      </c>
      <c r="H13" s="35">
        <v>98604411.010000005</v>
      </c>
      <c r="I13" s="36">
        <f t="shared" ref="I13:I18" si="2">SUM(F13-G13)</f>
        <v>-2604411.0100000054</v>
      </c>
    </row>
    <row r="14" spans="2:9">
      <c r="B14" s="24"/>
      <c r="C14" s="25" t="s">
        <v>18</v>
      </c>
      <c r="D14" s="35">
        <v>311535145.25999999</v>
      </c>
      <c r="E14" s="35">
        <v>-3000000.01</v>
      </c>
      <c r="F14" s="35">
        <f t="shared" si="1"/>
        <v>308535145.25</v>
      </c>
      <c r="G14" s="35">
        <v>91148980.340000004</v>
      </c>
      <c r="H14" s="35">
        <v>91148980.340000004</v>
      </c>
      <c r="I14" s="36">
        <f t="shared" si="2"/>
        <v>217386164.91</v>
      </c>
    </row>
    <row r="15" spans="2:9">
      <c r="B15" s="24"/>
      <c r="C15" s="25" t="s">
        <v>19</v>
      </c>
      <c r="D15" s="35">
        <v>355081994.36000001</v>
      </c>
      <c r="E15" s="35">
        <v>0</v>
      </c>
      <c r="F15" s="35">
        <f t="shared" si="1"/>
        <v>355081994.36000001</v>
      </c>
      <c r="G15" s="35">
        <v>186098828.63999999</v>
      </c>
      <c r="H15" s="35">
        <v>186098828.63999999</v>
      </c>
      <c r="I15" s="36">
        <f t="shared" si="2"/>
        <v>168983165.72000003</v>
      </c>
    </row>
    <row r="16" spans="2:9">
      <c r="B16" s="24"/>
      <c r="C16" s="25" t="s">
        <v>20</v>
      </c>
      <c r="D16" s="35">
        <v>363361497.31</v>
      </c>
      <c r="E16" s="35">
        <v>0</v>
      </c>
      <c r="F16" s="35">
        <f t="shared" si="1"/>
        <v>363361497.31</v>
      </c>
      <c r="G16" s="35">
        <v>231079342.97999999</v>
      </c>
      <c r="H16" s="35">
        <v>231079342.97999999</v>
      </c>
      <c r="I16" s="36">
        <f t="shared" si="2"/>
        <v>132282154.33000001</v>
      </c>
    </row>
    <row r="17" spans="2:10">
      <c r="B17" s="24"/>
      <c r="C17" s="25" t="s">
        <v>21</v>
      </c>
      <c r="D17" s="35">
        <v>0</v>
      </c>
      <c r="E17" s="35">
        <v>0</v>
      </c>
      <c r="F17" s="35">
        <f t="shared" si="1"/>
        <v>0</v>
      </c>
      <c r="G17" s="35">
        <v>0</v>
      </c>
      <c r="H17" s="35">
        <v>0</v>
      </c>
      <c r="I17" s="36">
        <f t="shared" si="2"/>
        <v>0</v>
      </c>
    </row>
    <row r="18" spans="2:10">
      <c r="B18" s="24"/>
      <c r="C18" s="25" t="s">
        <v>22</v>
      </c>
      <c r="D18" s="35">
        <v>43850378.030000001</v>
      </c>
      <c r="E18" s="35">
        <v>0</v>
      </c>
      <c r="F18" s="35">
        <f t="shared" si="1"/>
        <v>43850378.030000001</v>
      </c>
      <c r="G18" s="35">
        <v>16631398.15</v>
      </c>
      <c r="H18" s="35">
        <v>16631398.15</v>
      </c>
      <c r="I18" s="36">
        <f t="shared" si="2"/>
        <v>27218979.880000003</v>
      </c>
    </row>
    <row r="19" spans="2:10">
      <c r="B19" s="63" t="s">
        <v>23</v>
      </c>
      <c r="C19" s="64"/>
      <c r="D19" s="37">
        <f>SUM(D20:D28)</f>
        <v>268962183.99000001</v>
      </c>
      <c r="E19" s="37">
        <f t="shared" ref="E19:I19" si="3">SUM(E20:E28)</f>
        <v>4645420.78</v>
      </c>
      <c r="F19" s="37">
        <f t="shared" si="3"/>
        <v>273607604.76999998</v>
      </c>
      <c r="G19" s="37">
        <f t="shared" si="3"/>
        <v>71420729.300000012</v>
      </c>
      <c r="H19" s="37">
        <f t="shared" si="3"/>
        <v>71420729.300000012</v>
      </c>
      <c r="I19" s="37">
        <f t="shared" si="3"/>
        <v>202186875.47</v>
      </c>
    </row>
    <row r="20" spans="2:10">
      <c r="B20" s="24"/>
      <c r="C20" s="25" t="s">
        <v>24</v>
      </c>
      <c r="D20" s="35">
        <v>11372666</v>
      </c>
      <c r="E20" s="35">
        <v>1226296.46</v>
      </c>
      <c r="F20" s="35">
        <f t="shared" si="1"/>
        <v>12598962.460000001</v>
      </c>
      <c r="G20" s="35">
        <v>3479447.24</v>
      </c>
      <c r="H20" s="35">
        <v>3479447.24</v>
      </c>
      <c r="I20" s="36">
        <f>SUM(F20-G20)</f>
        <v>9119515.2200000007</v>
      </c>
    </row>
    <row r="21" spans="2:10">
      <c r="B21" s="24"/>
      <c r="C21" s="25" t="s">
        <v>25</v>
      </c>
      <c r="D21" s="35">
        <v>6099784</v>
      </c>
      <c r="E21" s="35">
        <v>796283.7</v>
      </c>
      <c r="F21" s="35">
        <f t="shared" si="1"/>
        <v>6896067.7000000002</v>
      </c>
      <c r="G21" s="35">
        <v>2698749.21</v>
      </c>
      <c r="H21" s="35">
        <v>2698749.21</v>
      </c>
      <c r="I21" s="36">
        <f t="shared" ref="I21:I70" si="4">SUM(F21-G21)</f>
        <v>4197318.49</v>
      </c>
    </row>
    <row r="22" spans="2:10">
      <c r="B22" s="24"/>
      <c r="C22" s="25" t="s">
        <v>26</v>
      </c>
      <c r="D22" s="35">
        <v>408328.56</v>
      </c>
      <c r="E22" s="35">
        <v>0</v>
      </c>
      <c r="F22" s="35">
        <f t="shared" si="1"/>
        <v>408328.56</v>
      </c>
      <c r="G22" s="35">
        <v>0</v>
      </c>
      <c r="H22" s="35">
        <v>0</v>
      </c>
      <c r="I22" s="36">
        <f t="shared" si="4"/>
        <v>408328.56</v>
      </c>
    </row>
    <row r="23" spans="2:10">
      <c r="B23" s="24"/>
      <c r="C23" s="25" t="s">
        <v>27</v>
      </c>
      <c r="D23" s="35">
        <v>89372181.120000005</v>
      </c>
      <c r="E23" s="35">
        <v>269466.38</v>
      </c>
      <c r="F23" s="35">
        <f t="shared" si="1"/>
        <v>89641647.5</v>
      </c>
      <c r="G23" s="35">
        <v>25777376.050000001</v>
      </c>
      <c r="H23" s="35">
        <v>25777376.050000001</v>
      </c>
      <c r="I23" s="36">
        <f t="shared" si="4"/>
        <v>63864271.450000003</v>
      </c>
    </row>
    <row r="24" spans="2:10">
      <c r="B24" s="24"/>
      <c r="C24" s="25" t="s">
        <v>28</v>
      </c>
      <c r="D24" s="35">
        <v>23764934</v>
      </c>
      <c r="E24" s="35">
        <v>140677.21</v>
      </c>
      <c r="F24" s="35">
        <f t="shared" si="1"/>
        <v>23905611.210000001</v>
      </c>
      <c r="G24" s="35">
        <v>1451215.86</v>
      </c>
      <c r="H24" s="35">
        <v>1451215.86</v>
      </c>
      <c r="I24" s="36">
        <f t="shared" si="4"/>
        <v>22454395.350000001</v>
      </c>
    </row>
    <row r="25" spans="2:10">
      <c r="B25" s="24"/>
      <c r="C25" s="25" t="s">
        <v>29</v>
      </c>
      <c r="D25" s="35">
        <v>85655219</v>
      </c>
      <c r="E25" s="35">
        <v>33920</v>
      </c>
      <c r="F25" s="35">
        <f t="shared" si="1"/>
        <v>85689139</v>
      </c>
      <c r="G25" s="35">
        <v>36115353.229999997</v>
      </c>
      <c r="H25" s="35">
        <v>36115353.229999997</v>
      </c>
      <c r="I25" s="36">
        <f t="shared" si="4"/>
        <v>49573785.770000003</v>
      </c>
    </row>
    <row r="26" spans="2:10">
      <c r="B26" s="24"/>
      <c r="C26" s="25" t="s">
        <v>30</v>
      </c>
      <c r="D26" s="35">
        <v>12240663.91</v>
      </c>
      <c r="E26" s="35">
        <v>2001320</v>
      </c>
      <c r="F26" s="35">
        <f t="shared" si="1"/>
        <v>14241983.91</v>
      </c>
      <c r="G26" s="35">
        <v>526886.09</v>
      </c>
      <c r="H26" s="35">
        <v>526886.09</v>
      </c>
      <c r="I26" s="36">
        <f t="shared" si="4"/>
        <v>13715097.82</v>
      </c>
    </row>
    <row r="27" spans="2:10">
      <c r="B27" s="24"/>
      <c r="C27" s="25" t="s">
        <v>31</v>
      </c>
      <c r="D27" s="35">
        <v>2580400</v>
      </c>
      <c r="E27" s="35">
        <v>0</v>
      </c>
      <c r="F27" s="35">
        <f t="shared" si="1"/>
        <v>2580400</v>
      </c>
      <c r="G27" s="35">
        <v>0</v>
      </c>
      <c r="H27" s="35">
        <v>0</v>
      </c>
      <c r="I27" s="36">
        <f t="shared" si="4"/>
        <v>2580400</v>
      </c>
    </row>
    <row r="28" spans="2:10">
      <c r="B28" s="24"/>
      <c r="C28" s="25" t="s">
        <v>32</v>
      </c>
      <c r="D28" s="35">
        <v>37468007.399999999</v>
      </c>
      <c r="E28" s="35">
        <v>177457.03</v>
      </c>
      <c r="F28" s="35">
        <f t="shared" si="1"/>
        <v>37645464.43</v>
      </c>
      <c r="G28" s="35">
        <v>1371701.62</v>
      </c>
      <c r="H28" s="35">
        <v>1371701.62</v>
      </c>
      <c r="I28" s="36">
        <f t="shared" si="4"/>
        <v>36273762.810000002</v>
      </c>
    </row>
    <row r="29" spans="2:10">
      <c r="B29" s="63" t="s">
        <v>33</v>
      </c>
      <c r="C29" s="64"/>
      <c r="D29" s="37">
        <f>SUM(D30:D38)</f>
        <v>506354332</v>
      </c>
      <c r="E29" s="37">
        <f>SUM(E30:E38)</f>
        <v>53207806.359999999</v>
      </c>
      <c r="F29" s="37">
        <f>SUM(F30:F38)</f>
        <v>559562138.36000001</v>
      </c>
      <c r="G29" s="37">
        <f t="shared" ref="G29:I29" si="5">SUM(G30:G38)</f>
        <v>246139731.38999996</v>
      </c>
      <c r="H29" s="37">
        <f t="shared" si="5"/>
        <v>218539580.60000002</v>
      </c>
      <c r="I29" s="38">
        <f t="shared" si="5"/>
        <v>313422406.97000009</v>
      </c>
      <c r="J29" s="22"/>
    </row>
    <row r="30" spans="2:10">
      <c r="B30" s="24"/>
      <c r="C30" s="25" t="s">
        <v>34</v>
      </c>
      <c r="D30" s="35">
        <v>231569793</v>
      </c>
      <c r="E30" s="35">
        <v>-106437.74</v>
      </c>
      <c r="F30" s="35">
        <f t="shared" si="1"/>
        <v>231463355.25999999</v>
      </c>
      <c r="G30" s="35">
        <v>139611906.72999999</v>
      </c>
      <c r="H30" s="35">
        <v>139611906.72999999</v>
      </c>
      <c r="I30" s="36">
        <f t="shared" si="4"/>
        <v>91851448.530000001</v>
      </c>
    </row>
    <row r="31" spans="2:10">
      <c r="B31" s="24"/>
      <c r="C31" s="25" t="s">
        <v>35</v>
      </c>
      <c r="D31" s="35">
        <v>63868098</v>
      </c>
      <c r="E31" s="35">
        <v>5539088</v>
      </c>
      <c r="F31" s="35">
        <f t="shared" si="1"/>
        <v>69407186</v>
      </c>
      <c r="G31" s="35">
        <v>26026966.91</v>
      </c>
      <c r="H31" s="35">
        <v>24760666.370000001</v>
      </c>
      <c r="I31" s="36">
        <f t="shared" si="4"/>
        <v>43380219.090000004</v>
      </c>
    </row>
    <row r="32" spans="2:10">
      <c r="B32" s="24"/>
      <c r="C32" s="25" t="s">
        <v>36</v>
      </c>
      <c r="D32" s="35">
        <v>51139318</v>
      </c>
      <c r="E32" s="35">
        <v>8839771.3699999992</v>
      </c>
      <c r="F32" s="35">
        <f t="shared" si="1"/>
        <v>59979089.369999997</v>
      </c>
      <c r="G32" s="35">
        <v>20474223.469999999</v>
      </c>
      <c r="H32" s="35">
        <v>20278969.489999998</v>
      </c>
      <c r="I32" s="36">
        <f t="shared" si="4"/>
        <v>39504865.899999999</v>
      </c>
    </row>
    <row r="33" spans="2:9">
      <c r="B33" s="24"/>
      <c r="C33" s="25" t="s">
        <v>37</v>
      </c>
      <c r="D33" s="35">
        <v>31803900</v>
      </c>
      <c r="E33" s="35">
        <v>1714000</v>
      </c>
      <c r="F33" s="35">
        <f t="shared" si="1"/>
        <v>33517900</v>
      </c>
      <c r="G33" s="35">
        <v>20742058.010000002</v>
      </c>
      <c r="H33" s="35">
        <v>2436760.09</v>
      </c>
      <c r="I33" s="36">
        <f t="shared" si="4"/>
        <v>12775841.989999998</v>
      </c>
    </row>
    <row r="34" spans="2:9">
      <c r="B34" s="24"/>
      <c r="C34" s="25" t="s">
        <v>38</v>
      </c>
      <c r="D34" s="35">
        <v>54914003</v>
      </c>
      <c r="E34" s="35">
        <v>2918709.68</v>
      </c>
      <c r="F34" s="35">
        <f t="shared" si="1"/>
        <v>57832712.68</v>
      </c>
      <c r="G34" s="35">
        <v>17901081.260000002</v>
      </c>
      <c r="H34" s="35">
        <v>12759078.210000001</v>
      </c>
      <c r="I34" s="36">
        <f t="shared" si="4"/>
        <v>39931631.420000002</v>
      </c>
    </row>
    <row r="35" spans="2:9">
      <c r="B35" s="24"/>
      <c r="C35" s="25" t="s">
        <v>39</v>
      </c>
      <c r="D35" s="35">
        <v>39575448</v>
      </c>
      <c r="E35" s="35">
        <v>5046194.54</v>
      </c>
      <c r="F35" s="35">
        <f t="shared" si="1"/>
        <v>44621642.539999999</v>
      </c>
      <c r="G35" s="35">
        <v>2193680.54</v>
      </c>
      <c r="H35" s="35">
        <v>653072.55000000005</v>
      </c>
      <c r="I35" s="36">
        <f t="shared" si="4"/>
        <v>42427962</v>
      </c>
    </row>
    <row r="36" spans="2:9">
      <c r="B36" s="24"/>
      <c r="C36" s="25" t="s">
        <v>40</v>
      </c>
      <c r="D36" s="35">
        <v>1617500</v>
      </c>
      <c r="E36" s="35">
        <v>191505.51</v>
      </c>
      <c r="F36" s="35">
        <f t="shared" si="1"/>
        <v>1809005.51</v>
      </c>
      <c r="G36" s="35">
        <v>213644.04</v>
      </c>
      <c r="H36" s="35">
        <v>213644.04</v>
      </c>
      <c r="I36" s="36">
        <f t="shared" si="4"/>
        <v>1595361.47</v>
      </c>
    </row>
    <row r="37" spans="2:9">
      <c r="B37" s="24"/>
      <c r="C37" s="25" t="s">
        <v>41</v>
      </c>
      <c r="D37" s="35">
        <v>23326772</v>
      </c>
      <c r="E37" s="35">
        <v>3564975</v>
      </c>
      <c r="F37" s="35">
        <f t="shared" si="1"/>
        <v>26891747</v>
      </c>
      <c r="G37" s="35">
        <v>11417188.84</v>
      </c>
      <c r="H37" s="35">
        <v>10788025.85</v>
      </c>
      <c r="I37" s="36">
        <f t="shared" si="4"/>
        <v>15474558.16</v>
      </c>
    </row>
    <row r="38" spans="2:9">
      <c r="B38" s="24"/>
      <c r="C38" s="25" t="s">
        <v>42</v>
      </c>
      <c r="D38" s="35">
        <v>8539500</v>
      </c>
      <c r="E38" s="35">
        <v>25500000</v>
      </c>
      <c r="F38" s="35">
        <f t="shared" si="1"/>
        <v>34039500</v>
      </c>
      <c r="G38" s="35">
        <v>7558981.5899999999</v>
      </c>
      <c r="H38" s="35">
        <v>7037457.2699999996</v>
      </c>
      <c r="I38" s="36">
        <f t="shared" si="4"/>
        <v>26480518.41</v>
      </c>
    </row>
    <row r="39" spans="2:9">
      <c r="B39" s="63" t="s">
        <v>43</v>
      </c>
      <c r="C39" s="64"/>
      <c r="D39" s="37">
        <f>SUM(D40:D48)</f>
        <v>916742229</v>
      </c>
      <c r="E39" s="37">
        <f t="shared" ref="E39:I39" si="6">SUM(E40:E48)</f>
        <v>22756000</v>
      </c>
      <c r="F39" s="37">
        <f t="shared" si="6"/>
        <v>939498229</v>
      </c>
      <c r="G39" s="37">
        <f t="shared" si="6"/>
        <v>490926971.65999997</v>
      </c>
      <c r="H39" s="37">
        <f t="shared" si="6"/>
        <v>478515041.12</v>
      </c>
      <c r="I39" s="37">
        <f t="shared" si="6"/>
        <v>448571257.34000003</v>
      </c>
    </row>
    <row r="40" spans="2:9">
      <c r="B40" s="24"/>
      <c r="C40" s="25" t="s">
        <v>44</v>
      </c>
      <c r="D40" s="35">
        <v>20000000</v>
      </c>
      <c r="E40" s="35">
        <v>0</v>
      </c>
      <c r="F40" s="35">
        <f t="shared" si="1"/>
        <v>20000000</v>
      </c>
      <c r="G40" s="35">
        <v>20000000</v>
      </c>
      <c r="H40" s="35">
        <v>20000000</v>
      </c>
      <c r="I40" s="36">
        <f t="shared" si="4"/>
        <v>0</v>
      </c>
    </row>
    <row r="41" spans="2:9">
      <c r="B41" s="24"/>
      <c r="C41" s="25" t="s">
        <v>45</v>
      </c>
      <c r="D41" s="35">
        <v>608710465</v>
      </c>
      <c r="E41" s="35">
        <v>3556000</v>
      </c>
      <c r="F41" s="35">
        <f t="shared" si="1"/>
        <v>612266465</v>
      </c>
      <c r="G41" s="35">
        <v>360939149.75</v>
      </c>
      <c r="H41" s="35">
        <v>360939149.75</v>
      </c>
      <c r="I41" s="36">
        <f t="shared" si="4"/>
        <v>251327315.25</v>
      </c>
    </row>
    <row r="42" spans="2:9">
      <c r="B42" s="24"/>
      <c r="C42" s="25" t="s">
        <v>46</v>
      </c>
      <c r="D42" s="35">
        <v>12400000</v>
      </c>
      <c r="E42" s="35">
        <v>2500000</v>
      </c>
      <c r="F42" s="35">
        <f t="shared" si="1"/>
        <v>14900000</v>
      </c>
      <c r="G42" s="35">
        <v>307400</v>
      </c>
      <c r="H42" s="35">
        <v>307400</v>
      </c>
      <c r="I42" s="36">
        <f t="shared" si="4"/>
        <v>14592600</v>
      </c>
    </row>
    <row r="43" spans="2:9">
      <c r="B43" s="24"/>
      <c r="C43" s="25" t="s">
        <v>47</v>
      </c>
      <c r="D43" s="35">
        <v>202301764</v>
      </c>
      <c r="E43" s="35">
        <v>4500000</v>
      </c>
      <c r="F43" s="35">
        <f t="shared" si="1"/>
        <v>206801764</v>
      </c>
      <c r="G43" s="35">
        <v>78157165.200000003</v>
      </c>
      <c r="H43" s="35">
        <v>79476303.379999995</v>
      </c>
      <c r="I43" s="36">
        <f t="shared" si="4"/>
        <v>128644598.8</v>
      </c>
    </row>
    <row r="44" spans="2:9">
      <c r="B44" s="24"/>
      <c r="C44" s="25" t="s">
        <v>48</v>
      </c>
      <c r="D44" s="35">
        <v>0</v>
      </c>
      <c r="E44" s="35">
        <v>0</v>
      </c>
      <c r="F44" s="35">
        <f t="shared" si="1"/>
        <v>0</v>
      </c>
      <c r="G44" s="35">
        <v>0</v>
      </c>
      <c r="H44" s="35">
        <v>0</v>
      </c>
      <c r="I44" s="36">
        <f t="shared" si="4"/>
        <v>0</v>
      </c>
    </row>
    <row r="45" spans="2:9">
      <c r="B45" s="24"/>
      <c r="C45" s="25" t="s">
        <v>49</v>
      </c>
      <c r="D45" s="35">
        <v>50000000</v>
      </c>
      <c r="E45" s="35">
        <v>0</v>
      </c>
      <c r="F45" s="35">
        <f t="shared" si="1"/>
        <v>50000000</v>
      </c>
      <c r="G45" s="35">
        <v>0</v>
      </c>
      <c r="H45" s="35">
        <v>0</v>
      </c>
      <c r="I45" s="36">
        <f t="shared" si="4"/>
        <v>50000000</v>
      </c>
    </row>
    <row r="46" spans="2:9">
      <c r="B46" s="24"/>
      <c r="C46" s="25" t="s">
        <v>50</v>
      </c>
      <c r="D46" s="35">
        <v>0</v>
      </c>
      <c r="E46" s="35">
        <v>0</v>
      </c>
      <c r="F46" s="35">
        <f t="shared" si="1"/>
        <v>0</v>
      </c>
      <c r="G46" s="35">
        <v>0</v>
      </c>
      <c r="H46" s="35">
        <v>0</v>
      </c>
      <c r="I46" s="36">
        <f t="shared" si="4"/>
        <v>0</v>
      </c>
    </row>
    <row r="47" spans="2:9">
      <c r="B47" s="24"/>
      <c r="C47" s="25" t="s">
        <v>51</v>
      </c>
      <c r="D47" s="35">
        <v>23330000</v>
      </c>
      <c r="E47" s="35">
        <v>12200000</v>
      </c>
      <c r="F47" s="35">
        <f t="shared" si="1"/>
        <v>35530000</v>
      </c>
      <c r="G47" s="35">
        <v>31523256.710000001</v>
      </c>
      <c r="H47" s="35">
        <v>17792187.989999998</v>
      </c>
      <c r="I47" s="36">
        <f t="shared" si="4"/>
        <v>4006743.2899999991</v>
      </c>
    </row>
    <row r="48" spans="2:9">
      <c r="B48" s="24"/>
      <c r="C48" s="25" t="s">
        <v>52</v>
      </c>
      <c r="D48" s="35">
        <v>0</v>
      </c>
      <c r="E48" s="35">
        <v>0</v>
      </c>
      <c r="F48" s="35">
        <f t="shared" si="1"/>
        <v>0</v>
      </c>
      <c r="G48" s="35">
        <f t="shared" ref="G48" si="7">SUM(E48+F48)</f>
        <v>0</v>
      </c>
      <c r="H48" s="35">
        <f t="shared" ref="H48" si="8">SUM(F48+G48)</f>
        <v>0</v>
      </c>
      <c r="I48" s="36">
        <f t="shared" si="4"/>
        <v>0</v>
      </c>
    </row>
    <row r="49" spans="2:9">
      <c r="B49" s="63" t="s">
        <v>53</v>
      </c>
      <c r="C49" s="64"/>
      <c r="D49" s="37">
        <f>SUM(D50:D58)</f>
        <v>311120459.37</v>
      </c>
      <c r="E49" s="37">
        <f t="shared" ref="E49:I49" si="9">SUM(E50:E58)</f>
        <v>6760595</v>
      </c>
      <c r="F49" s="37">
        <f t="shared" si="9"/>
        <v>317881054.37</v>
      </c>
      <c r="G49" s="37">
        <f t="shared" si="9"/>
        <v>13356775.350000001</v>
      </c>
      <c r="H49" s="37">
        <f t="shared" si="9"/>
        <v>12416557</v>
      </c>
      <c r="I49" s="37">
        <f t="shared" si="9"/>
        <v>304524279.01999998</v>
      </c>
    </row>
    <row r="50" spans="2:9">
      <c r="B50" s="24"/>
      <c r="C50" s="25" t="s">
        <v>54</v>
      </c>
      <c r="D50" s="35">
        <v>14167525</v>
      </c>
      <c r="E50" s="35">
        <v>2265929</v>
      </c>
      <c r="F50" s="35">
        <f t="shared" si="1"/>
        <v>16433454</v>
      </c>
      <c r="G50" s="35">
        <v>2292234.77</v>
      </c>
      <c r="H50" s="35">
        <v>1536159.65</v>
      </c>
      <c r="I50" s="36">
        <f t="shared" si="4"/>
        <v>14141219.23</v>
      </c>
    </row>
    <row r="51" spans="2:9">
      <c r="B51" s="24"/>
      <c r="C51" s="25" t="s">
        <v>55</v>
      </c>
      <c r="D51" s="35">
        <v>2251343</v>
      </c>
      <c r="E51" s="35">
        <v>264000</v>
      </c>
      <c r="F51" s="35">
        <f t="shared" si="1"/>
        <v>2515343</v>
      </c>
      <c r="G51" s="35">
        <v>402518.6</v>
      </c>
      <c r="H51" s="35">
        <v>241886.25</v>
      </c>
      <c r="I51" s="36">
        <f t="shared" si="4"/>
        <v>2112824.4</v>
      </c>
    </row>
    <row r="52" spans="2:9">
      <c r="B52" s="24"/>
      <c r="C52" s="25" t="s">
        <v>56</v>
      </c>
      <c r="D52" s="35">
        <v>4588457.13</v>
      </c>
      <c r="E52" s="35">
        <v>0</v>
      </c>
      <c r="F52" s="35">
        <f t="shared" si="1"/>
        <v>4588457.13</v>
      </c>
      <c r="G52" s="35">
        <v>0</v>
      </c>
      <c r="H52" s="35">
        <v>0</v>
      </c>
      <c r="I52" s="36">
        <f t="shared" si="4"/>
        <v>4588457.13</v>
      </c>
    </row>
    <row r="53" spans="2:9">
      <c r="B53" s="24"/>
      <c r="C53" s="25" t="s">
        <v>57</v>
      </c>
      <c r="D53" s="35">
        <v>107557258.38</v>
      </c>
      <c r="E53" s="35">
        <v>536000</v>
      </c>
      <c r="F53" s="35">
        <f t="shared" si="1"/>
        <v>108093258.38</v>
      </c>
      <c r="G53" s="35">
        <v>0</v>
      </c>
      <c r="H53" s="35">
        <v>0</v>
      </c>
      <c r="I53" s="36">
        <f t="shared" si="4"/>
        <v>108093258.38</v>
      </c>
    </row>
    <row r="54" spans="2:9">
      <c r="B54" s="24"/>
      <c r="C54" s="25" t="s">
        <v>58</v>
      </c>
      <c r="D54" s="35">
        <v>26777732.109999999</v>
      </c>
      <c r="E54" s="35">
        <v>0</v>
      </c>
      <c r="F54" s="35">
        <f t="shared" si="1"/>
        <v>26777732.109999999</v>
      </c>
      <c r="G54" s="35">
        <v>0</v>
      </c>
      <c r="H54" s="35">
        <v>0</v>
      </c>
      <c r="I54" s="36">
        <f t="shared" si="4"/>
        <v>26777732.109999999</v>
      </c>
    </row>
    <row r="55" spans="2:9">
      <c r="B55" s="24"/>
      <c r="C55" s="25" t="s">
        <v>59</v>
      </c>
      <c r="D55" s="35">
        <v>85911417.760000005</v>
      </c>
      <c r="E55" s="35">
        <v>0</v>
      </c>
      <c r="F55" s="35">
        <f t="shared" si="1"/>
        <v>85911417.760000005</v>
      </c>
      <c r="G55" s="35">
        <v>733772.44</v>
      </c>
      <c r="H55" s="35">
        <v>710261.56</v>
      </c>
      <c r="I55" s="36">
        <f t="shared" si="4"/>
        <v>85177645.320000008</v>
      </c>
    </row>
    <row r="56" spans="2:9">
      <c r="B56" s="24"/>
      <c r="C56" s="25" t="s">
        <v>60</v>
      </c>
      <c r="D56" s="35">
        <v>222500</v>
      </c>
      <c r="E56" s="35">
        <v>0</v>
      </c>
      <c r="F56" s="35">
        <f t="shared" si="1"/>
        <v>222500</v>
      </c>
      <c r="G56" s="35">
        <v>0</v>
      </c>
      <c r="H56" s="35">
        <v>0</v>
      </c>
      <c r="I56" s="36">
        <f t="shared" si="4"/>
        <v>222500</v>
      </c>
    </row>
    <row r="57" spans="2:9">
      <c r="B57" s="24"/>
      <c r="C57" s="25" t="s">
        <v>61</v>
      </c>
      <c r="D57" s="35">
        <v>20000000</v>
      </c>
      <c r="E57" s="35">
        <v>0</v>
      </c>
      <c r="F57" s="35">
        <f t="shared" si="1"/>
        <v>20000000</v>
      </c>
      <c r="G57" s="35">
        <v>3503493</v>
      </c>
      <c r="H57" s="35">
        <v>3503493</v>
      </c>
      <c r="I57" s="36">
        <f t="shared" si="4"/>
        <v>16496507</v>
      </c>
    </row>
    <row r="58" spans="2:9">
      <c r="B58" s="24"/>
      <c r="C58" s="25" t="s">
        <v>62</v>
      </c>
      <c r="D58" s="35">
        <v>49644225.990000002</v>
      </c>
      <c r="E58" s="35">
        <v>3694666</v>
      </c>
      <c r="F58" s="35">
        <f t="shared" si="1"/>
        <v>53338891.990000002</v>
      </c>
      <c r="G58" s="35">
        <v>6424756.54</v>
      </c>
      <c r="H58" s="35">
        <v>6424756.54</v>
      </c>
      <c r="I58" s="36">
        <f t="shared" si="4"/>
        <v>46914135.450000003</v>
      </c>
    </row>
    <row r="59" spans="2:9">
      <c r="B59" s="63" t="s">
        <v>63</v>
      </c>
      <c r="C59" s="64"/>
      <c r="D59" s="37">
        <f t="shared" ref="D59:I59" si="10">SUM(D60:D62)</f>
        <v>737968790.20000005</v>
      </c>
      <c r="E59" s="37">
        <f t="shared" si="10"/>
        <v>225986967</v>
      </c>
      <c r="F59" s="37">
        <f t="shared" si="10"/>
        <v>963955757.20000005</v>
      </c>
      <c r="G59" s="37">
        <f t="shared" si="10"/>
        <v>139179642.47999999</v>
      </c>
      <c r="H59" s="37">
        <f t="shared" si="10"/>
        <v>112178190.34999999</v>
      </c>
      <c r="I59" s="37">
        <f t="shared" si="10"/>
        <v>824776114.72000003</v>
      </c>
    </row>
    <row r="60" spans="2:9">
      <c r="B60" s="24"/>
      <c r="C60" s="25" t="s">
        <v>64</v>
      </c>
      <c r="D60" s="35">
        <v>737968790.20000005</v>
      </c>
      <c r="E60" s="35">
        <v>225986967</v>
      </c>
      <c r="F60" s="35">
        <f t="shared" si="1"/>
        <v>963955757.20000005</v>
      </c>
      <c r="G60" s="35">
        <v>139179642.47999999</v>
      </c>
      <c r="H60" s="35">
        <v>112178190.34999999</v>
      </c>
      <c r="I60" s="36">
        <f t="shared" si="4"/>
        <v>824776114.72000003</v>
      </c>
    </row>
    <row r="61" spans="2:9">
      <c r="B61" s="24"/>
      <c r="C61" s="25" t="s">
        <v>65</v>
      </c>
      <c r="D61" s="35">
        <v>0</v>
      </c>
      <c r="E61" s="35">
        <v>0</v>
      </c>
      <c r="F61" s="35">
        <f t="shared" si="1"/>
        <v>0</v>
      </c>
      <c r="G61" s="35">
        <f t="shared" ref="G61:G62" si="11">SUM(E61+F61)</f>
        <v>0</v>
      </c>
      <c r="H61" s="35">
        <f t="shared" ref="H61:H62" si="12">SUM(F61+G61)</f>
        <v>0</v>
      </c>
      <c r="I61" s="36">
        <f t="shared" si="4"/>
        <v>0</v>
      </c>
    </row>
    <row r="62" spans="2:9">
      <c r="B62" s="24"/>
      <c r="C62" s="25" t="s">
        <v>66</v>
      </c>
      <c r="D62" s="35">
        <v>0</v>
      </c>
      <c r="E62" s="35">
        <v>0</v>
      </c>
      <c r="F62" s="35">
        <f t="shared" si="1"/>
        <v>0</v>
      </c>
      <c r="G62" s="35">
        <f t="shared" si="11"/>
        <v>0</v>
      </c>
      <c r="H62" s="35">
        <f t="shared" si="12"/>
        <v>0</v>
      </c>
      <c r="I62" s="36">
        <f t="shared" si="4"/>
        <v>0</v>
      </c>
    </row>
    <row r="63" spans="2:9">
      <c r="B63" s="63" t="s">
        <v>67</v>
      </c>
      <c r="C63" s="64"/>
      <c r="D63" s="37">
        <f>SUM(D64:D74)</f>
        <v>0</v>
      </c>
      <c r="E63" s="37">
        <f t="shared" ref="E63:I63" si="13">SUM(E64:E74)</f>
        <v>1146000</v>
      </c>
      <c r="F63" s="37">
        <f t="shared" si="13"/>
        <v>1146000</v>
      </c>
      <c r="G63" s="37">
        <f t="shared" si="13"/>
        <v>200000</v>
      </c>
      <c r="H63" s="37">
        <f t="shared" si="13"/>
        <v>200000</v>
      </c>
      <c r="I63" s="37">
        <f t="shared" si="13"/>
        <v>946000</v>
      </c>
    </row>
    <row r="64" spans="2:9">
      <c r="B64" s="24"/>
      <c r="C64" s="25" t="s">
        <v>68</v>
      </c>
      <c r="D64" s="35">
        <v>0</v>
      </c>
      <c r="E64" s="35">
        <v>0</v>
      </c>
      <c r="F64" s="35">
        <f t="shared" si="1"/>
        <v>0</v>
      </c>
      <c r="G64" s="35">
        <f t="shared" ref="G64:G69" si="14">SUM(E64+F64)</f>
        <v>0</v>
      </c>
      <c r="H64" s="35">
        <f t="shared" ref="H64:H69" si="15">SUM(F64+G64)</f>
        <v>0</v>
      </c>
      <c r="I64" s="36">
        <f t="shared" si="4"/>
        <v>0</v>
      </c>
    </row>
    <row r="65" spans="2:9">
      <c r="B65" s="24"/>
      <c r="C65" s="25" t="s">
        <v>69</v>
      </c>
      <c r="D65" s="35">
        <v>0</v>
      </c>
      <c r="E65" s="35">
        <v>0</v>
      </c>
      <c r="F65" s="35">
        <f t="shared" si="1"/>
        <v>0</v>
      </c>
      <c r="G65" s="35">
        <f t="shared" si="14"/>
        <v>0</v>
      </c>
      <c r="H65" s="35">
        <f t="shared" si="15"/>
        <v>0</v>
      </c>
      <c r="I65" s="36">
        <f t="shared" si="4"/>
        <v>0</v>
      </c>
    </row>
    <row r="66" spans="2:9">
      <c r="B66" s="24"/>
      <c r="C66" s="25" t="s">
        <v>70</v>
      </c>
      <c r="D66" s="35">
        <v>0</v>
      </c>
      <c r="E66" s="35">
        <v>0</v>
      </c>
      <c r="F66" s="35">
        <f t="shared" si="1"/>
        <v>0</v>
      </c>
      <c r="G66" s="35">
        <f t="shared" si="14"/>
        <v>0</v>
      </c>
      <c r="H66" s="35">
        <f t="shared" si="15"/>
        <v>0</v>
      </c>
      <c r="I66" s="36">
        <f t="shared" si="4"/>
        <v>0</v>
      </c>
    </row>
    <row r="67" spans="2:9">
      <c r="B67" s="24"/>
      <c r="C67" s="25" t="s">
        <v>71</v>
      </c>
      <c r="D67" s="35">
        <v>0</v>
      </c>
      <c r="E67" s="35">
        <v>0</v>
      </c>
      <c r="F67" s="35">
        <f t="shared" si="1"/>
        <v>0</v>
      </c>
      <c r="G67" s="35">
        <f t="shared" si="14"/>
        <v>0</v>
      </c>
      <c r="H67" s="35">
        <f t="shared" si="15"/>
        <v>0</v>
      </c>
      <c r="I67" s="36">
        <f t="shared" si="4"/>
        <v>0</v>
      </c>
    </row>
    <row r="68" spans="2:9">
      <c r="B68" s="24"/>
      <c r="C68" s="25" t="s">
        <v>72</v>
      </c>
      <c r="D68" s="35">
        <v>0</v>
      </c>
      <c r="E68" s="35">
        <v>0</v>
      </c>
      <c r="F68" s="35">
        <f t="shared" si="1"/>
        <v>0</v>
      </c>
      <c r="G68" s="35">
        <f t="shared" si="14"/>
        <v>0</v>
      </c>
      <c r="H68" s="35">
        <f t="shared" si="15"/>
        <v>0</v>
      </c>
      <c r="I68" s="36">
        <f t="shared" si="4"/>
        <v>0</v>
      </c>
    </row>
    <row r="69" spans="2:9">
      <c r="B69" s="24"/>
      <c r="C69" s="25" t="s">
        <v>73</v>
      </c>
      <c r="D69" s="35">
        <v>0</v>
      </c>
      <c r="E69" s="35">
        <v>0</v>
      </c>
      <c r="F69" s="35">
        <f t="shared" si="1"/>
        <v>0</v>
      </c>
      <c r="G69" s="35">
        <f t="shared" si="14"/>
        <v>0</v>
      </c>
      <c r="H69" s="35">
        <f t="shared" si="15"/>
        <v>0</v>
      </c>
      <c r="I69" s="36">
        <f t="shared" si="4"/>
        <v>0</v>
      </c>
    </row>
    <row r="70" spans="2:9">
      <c r="B70" s="24"/>
      <c r="C70" s="25" t="s">
        <v>74</v>
      </c>
      <c r="D70" s="35">
        <v>0</v>
      </c>
      <c r="E70" s="35">
        <v>1146000</v>
      </c>
      <c r="F70" s="35">
        <f t="shared" si="1"/>
        <v>1146000</v>
      </c>
      <c r="G70" s="35">
        <v>200000</v>
      </c>
      <c r="H70" s="35">
        <v>200000</v>
      </c>
      <c r="I70" s="36">
        <f t="shared" si="4"/>
        <v>946000</v>
      </c>
    </row>
    <row r="71" spans="2:9">
      <c r="B71" s="63" t="s">
        <v>75</v>
      </c>
      <c r="C71" s="64"/>
      <c r="D71" s="37">
        <v>0</v>
      </c>
      <c r="E71" s="37">
        <v>0</v>
      </c>
      <c r="F71" s="37">
        <v>0</v>
      </c>
      <c r="G71" s="37">
        <f>SUM(G72:G74)</f>
        <v>0</v>
      </c>
      <c r="H71" s="37">
        <f>SUM(H72:H74)</f>
        <v>0</v>
      </c>
      <c r="I71" s="38">
        <v>0</v>
      </c>
    </row>
    <row r="72" spans="2:9">
      <c r="B72" s="24"/>
      <c r="C72" s="25" t="s">
        <v>76</v>
      </c>
      <c r="D72" s="35">
        <v>0</v>
      </c>
      <c r="E72" s="35">
        <v>0</v>
      </c>
      <c r="F72" s="35">
        <f t="shared" si="1"/>
        <v>0</v>
      </c>
      <c r="G72" s="35">
        <f t="shared" ref="G72:G74" si="16">SUM(E72+F72)</f>
        <v>0</v>
      </c>
      <c r="H72" s="35">
        <f t="shared" ref="H72:H74" si="17">SUM(F72+G72)</f>
        <v>0</v>
      </c>
      <c r="I72" s="36">
        <v>0</v>
      </c>
    </row>
    <row r="73" spans="2:9">
      <c r="B73" s="24"/>
      <c r="C73" s="25" t="s">
        <v>77</v>
      </c>
      <c r="D73" s="35">
        <v>0</v>
      </c>
      <c r="E73" s="35">
        <v>0</v>
      </c>
      <c r="F73" s="35">
        <f t="shared" si="1"/>
        <v>0</v>
      </c>
      <c r="G73" s="35">
        <f t="shared" si="16"/>
        <v>0</v>
      </c>
      <c r="H73" s="35">
        <f t="shared" si="17"/>
        <v>0</v>
      </c>
      <c r="I73" s="36">
        <v>0</v>
      </c>
    </row>
    <row r="74" spans="2:9">
      <c r="B74" s="24"/>
      <c r="C74" s="25" t="s">
        <v>78</v>
      </c>
      <c r="D74" s="35">
        <v>0</v>
      </c>
      <c r="E74" s="35">
        <v>0</v>
      </c>
      <c r="F74" s="35">
        <f t="shared" si="1"/>
        <v>0</v>
      </c>
      <c r="G74" s="35">
        <f t="shared" si="16"/>
        <v>0</v>
      </c>
      <c r="H74" s="35">
        <f t="shared" si="17"/>
        <v>0</v>
      </c>
      <c r="I74" s="36">
        <v>0</v>
      </c>
    </row>
    <row r="75" spans="2:9">
      <c r="B75" s="63" t="s">
        <v>79</v>
      </c>
      <c r="C75" s="64"/>
      <c r="D75" s="37">
        <f>SUM(D76:D82)</f>
        <v>107273303.31999999</v>
      </c>
      <c r="E75" s="37">
        <f t="shared" ref="E75:I75" si="18">SUM(E76:E82)</f>
        <v>650000</v>
      </c>
      <c r="F75" s="37">
        <f t="shared" si="18"/>
        <v>107923303.31999999</v>
      </c>
      <c r="G75" s="37">
        <f>SUM(G76:G82)</f>
        <v>61439540.359999999</v>
      </c>
      <c r="H75" s="37">
        <f t="shared" si="18"/>
        <v>61438604.649999999</v>
      </c>
      <c r="I75" s="37">
        <f t="shared" si="18"/>
        <v>46483762.959999993</v>
      </c>
    </row>
    <row r="76" spans="2:9">
      <c r="B76" s="24"/>
      <c r="C76" s="25" t="s">
        <v>80</v>
      </c>
      <c r="D76" s="35">
        <v>39853303.32</v>
      </c>
      <c r="E76" s="35">
        <v>0</v>
      </c>
      <c r="F76" s="35">
        <f t="shared" si="1"/>
        <v>39853303.32</v>
      </c>
      <c r="G76" s="35">
        <v>31386844.620000001</v>
      </c>
      <c r="H76" s="35">
        <v>31386844.620000001</v>
      </c>
      <c r="I76" s="36">
        <f t="shared" ref="I76:I82" si="19">SUM(F76-G76)</f>
        <v>8466458.6999999993</v>
      </c>
    </row>
    <row r="77" spans="2:9">
      <c r="B77" s="24"/>
      <c r="C77" s="25" t="s">
        <v>81</v>
      </c>
      <c r="D77" s="35">
        <v>52500000</v>
      </c>
      <c r="E77" s="35">
        <v>0</v>
      </c>
      <c r="F77" s="35">
        <f t="shared" ref="F77:F82" si="20">SUM(D77+E77)</f>
        <v>52500000</v>
      </c>
      <c r="G77" s="35">
        <v>25902985.23</v>
      </c>
      <c r="H77" s="35">
        <v>25902985.23</v>
      </c>
      <c r="I77" s="36">
        <f t="shared" si="19"/>
        <v>26597014.77</v>
      </c>
    </row>
    <row r="78" spans="2:9">
      <c r="B78" s="24"/>
      <c r="C78" s="25" t="s">
        <v>82</v>
      </c>
      <c r="D78" s="35">
        <v>0</v>
      </c>
      <c r="E78" s="35">
        <v>0</v>
      </c>
      <c r="F78" s="35">
        <f t="shared" si="20"/>
        <v>0</v>
      </c>
      <c r="G78" s="35">
        <v>0</v>
      </c>
      <c r="H78" s="35">
        <v>0</v>
      </c>
      <c r="I78" s="36">
        <f t="shared" si="19"/>
        <v>0</v>
      </c>
    </row>
    <row r="79" spans="2:9">
      <c r="B79" s="24"/>
      <c r="C79" s="25" t="s">
        <v>83</v>
      </c>
      <c r="D79" s="35">
        <v>420000</v>
      </c>
      <c r="E79" s="35">
        <v>0</v>
      </c>
      <c r="F79" s="35">
        <f t="shared" si="20"/>
        <v>420000</v>
      </c>
      <c r="G79" s="35">
        <v>163243.20000000001</v>
      </c>
      <c r="H79" s="35">
        <v>163243.20000000001</v>
      </c>
      <c r="I79" s="36">
        <f t="shared" si="19"/>
        <v>256756.8</v>
      </c>
    </row>
    <row r="80" spans="2:9">
      <c r="B80" s="24"/>
      <c r="C80" s="25" t="s">
        <v>84</v>
      </c>
      <c r="D80" s="35">
        <v>14400000</v>
      </c>
      <c r="E80" s="35">
        <v>0</v>
      </c>
      <c r="F80" s="35">
        <f t="shared" si="20"/>
        <v>14400000</v>
      </c>
      <c r="G80" s="35">
        <v>3272949.48</v>
      </c>
      <c r="H80" s="35">
        <v>3272949.48</v>
      </c>
      <c r="I80" s="36">
        <f t="shared" si="19"/>
        <v>11127050.52</v>
      </c>
    </row>
    <row r="81" spans="2:10">
      <c r="B81" s="24"/>
      <c r="C81" s="25" t="s">
        <v>85</v>
      </c>
      <c r="D81" s="35">
        <v>0</v>
      </c>
      <c r="E81" s="35">
        <v>0</v>
      </c>
      <c r="F81" s="35">
        <f t="shared" si="20"/>
        <v>0</v>
      </c>
      <c r="G81" s="35">
        <v>0</v>
      </c>
      <c r="H81" s="35">
        <v>0</v>
      </c>
      <c r="I81" s="36">
        <f t="shared" si="19"/>
        <v>0</v>
      </c>
    </row>
    <row r="82" spans="2:10">
      <c r="B82" s="24"/>
      <c r="C82" s="25" t="s">
        <v>86</v>
      </c>
      <c r="D82" s="35">
        <v>100000</v>
      </c>
      <c r="E82" s="35">
        <v>650000</v>
      </c>
      <c r="F82" s="35">
        <f t="shared" si="20"/>
        <v>750000</v>
      </c>
      <c r="G82" s="35">
        <v>713517.83</v>
      </c>
      <c r="H82" s="35">
        <v>712582.12</v>
      </c>
      <c r="I82" s="36">
        <f t="shared" si="19"/>
        <v>36482.170000000042</v>
      </c>
    </row>
    <row r="83" spans="2:10">
      <c r="B83" s="28"/>
      <c r="C83" s="29" t="s">
        <v>87</v>
      </c>
      <c r="D83" s="39">
        <f>SUM(D11+D19+D29+D39+D49+D59+D63+D71+D75)</f>
        <v>5317778688.8499994</v>
      </c>
      <c r="E83" s="39">
        <f>SUM(E11+E19+E29+E39+E49+E59+E63+E71+E75)</f>
        <v>372795654.50999999</v>
      </c>
      <c r="F83" s="39">
        <f t="shared" ref="F83:I83" si="21">SUM(F11+F19+F29+F39+F49+F59+F63+F75)</f>
        <v>5690574343.3599997</v>
      </c>
      <c r="G83" s="39">
        <f t="shared" si="21"/>
        <v>2294195460.8800001</v>
      </c>
      <c r="H83" s="39">
        <f t="shared" si="21"/>
        <v>2226240773.3600001</v>
      </c>
      <c r="I83" s="40">
        <f t="shared" si="21"/>
        <v>3396378882.4800005</v>
      </c>
    </row>
    <row r="85" spans="2:10">
      <c r="B85" s="87" t="s">
        <v>92</v>
      </c>
      <c r="C85" s="87"/>
      <c r="D85" s="87"/>
      <c r="E85" s="87"/>
      <c r="F85" s="87"/>
      <c r="G85" s="87"/>
      <c r="H85" s="87"/>
      <c r="I85" s="87"/>
      <c r="J85" s="87"/>
    </row>
    <row r="86" spans="2:10">
      <c r="B86" s="23"/>
      <c r="C86" s="23"/>
      <c r="D86" s="23"/>
      <c r="E86" s="23"/>
      <c r="F86" s="23"/>
      <c r="G86" s="23"/>
      <c r="H86" s="23"/>
      <c r="I86" s="23"/>
      <c r="J86" s="23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30" t="s">
        <v>95</v>
      </c>
      <c r="F89" s="89" t="s">
        <v>96</v>
      </c>
      <c r="G89" s="89"/>
      <c r="H89" s="89"/>
    </row>
    <row r="90" spans="2:10">
      <c r="C90" s="31" t="s">
        <v>93</v>
      </c>
      <c r="E90" s="88" t="s">
        <v>94</v>
      </c>
      <c r="F90" s="88"/>
      <c r="G90" s="88"/>
      <c r="H90" s="88"/>
      <c r="I90" s="88"/>
    </row>
    <row r="94" spans="2:10">
      <c r="D94" s="32"/>
    </row>
  </sheetData>
  <mergeCells count="19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B85:J85"/>
    <mergeCell ref="E90:I90"/>
    <mergeCell ref="B71:C71"/>
    <mergeCell ref="B75:C75"/>
    <mergeCell ref="B29:C29"/>
    <mergeCell ref="B39:C39"/>
    <mergeCell ref="B49:C49"/>
    <mergeCell ref="B59:C59"/>
    <mergeCell ref="B63:C63"/>
    <mergeCell ref="F89:H89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E11 F11 D19 G11:I11 G19:H19 G29:H29 E39 D49:E49 E59 D63:E63 D75 E75 H75 G39:H39 G59:H59 G49:H49" formulaRange="1"/>
    <ignoredError sqref="F75 I75 I63 I59 I49 I39 I29 I19 F39 F63:H63 F59 F49" formula="1" formulaRange="1"/>
    <ignoredError sqref="F19 I50:I58 I60:I62 I64:I74 I76:I83 I20:I28 I30:I38 F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4"/>
  <sheetViews>
    <sheetView showGridLines="0" tabSelected="1" topLeftCell="A70" zoomScale="80" zoomScaleNormal="80" workbookViewId="0">
      <selection activeCell="C96" sqref="C96"/>
    </sheetView>
  </sheetViews>
  <sheetFormatPr baseColWidth="10" defaultColWidth="0" defaultRowHeight="15"/>
  <cols>
    <col min="1" max="1" width="2.7109375" customWidth="1"/>
    <col min="2" max="2" width="7.140625" customWidth="1"/>
    <col min="3" max="3" width="52.28515625" customWidth="1"/>
    <col min="4" max="4" width="19.85546875" bestFit="1" customWidth="1"/>
    <col min="5" max="5" width="22.7109375" customWidth="1"/>
    <col min="6" max="6" width="20.42578125" bestFit="1" customWidth="1"/>
    <col min="7" max="7" width="19.140625" bestFit="1" customWidth="1"/>
    <col min="8" max="8" width="20.42578125" bestFit="1" customWidth="1"/>
    <col min="9" max="9" width="22.140625" customWidth="1"/>
    <col min="10" max="10" width="56.28515625" customWidth="1"/>
    <col min="11" max="11" width="11.42578125" hidden="1" customWidth="1"/>
    <col min="12" max="12" width="11.42578125" hidden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C2" s="118" t="s">
        <v>88</v>
      </c>
      <c r="D2" s="118"/>
      <c r="E2" s="118"/>
      <c r="F2" s="118"/>
      <c r="G2" s="118"/>
      <c r="H2" s="118"/>
      <c r="I2" s="118"/>
      <c r="J2" s="118"/>
      <c r="K2" s="118"/>
      <c r="L2" s="46"/>
      <c r="M2" s="47"/>
    </row>
    <row r="3" spans="1:14" s="48" customFormat="1" ht="21" customHeight="1">
      <c r="A3" s="41"/>
      <c r="B3" s="41"/>
      <c r="C3" s="118" t="s">
        <v>2</v>
      </c>
      <c r="D3" s="118"/>
      <c r="E3" s="118"/>
      <c r="F3" s="118"/>
      <c r="G3" s="118"/>
      <c r="H3" s="118"/>
      <c r="I3" s="118"/>
      <c r="J3" s="118"/>
      <c r="K3" s="118"/>
    </row>
    <row r="4" spans="1:14" s="45" customFormat="1" ht="20.25" customHeight="1">
      <c r="A4" s="41"/>
      <c r="C4" s="118" t="s">
        <v>3</v>
      </c>
      <c r="D4" s="118"/>
      <c r="E4" s="118"/>
      <c r="F4" s="118"/>
      <c r="G4" s="118"/>
      <c r="H4" s="118"/>
      <c r="I4" s="118"/>
      <c r="J4" s="118"/>
      <c r="K4" s="118"/>
      <c r="L4" s="50"/>
      <c r="M4" s="51"/>
      <c r="N4" s="51"/>
    </row>
    <row r="5" spans="1:14" s="45" customFormat="1" ht="18" customHeight="1">
      <c r="A5" s="52"/>
      <c r="C5" s="118" t="s">
        <v>98</v>
      </c>
      <c r="D5" s="118"/>
      <c r="E5" s="118"/>
      <c r="F5" s="118"/>
      <c r="G5" s="118"/>
      <c r="H5" s="118"/>
      <c r="I5" s="118"/>
      <c r="J5" s="118"/>
      <c r="K5" s="118"/>
      <c r="L5" s="50"/>
      <c r="M5" s="53"/>
      <c r="N5" s="53"/>
    </row>
    <row r="6" spans="1:14" s="54" customFormat="1" ht="42" customHeight="1">
      <c r="A6" s="41"/>
      <c r="B6" s="41"/>
      <c r="C6" s="41"/>
      <c r="D6" s="50" t="s">
        <v>89</v>
      </c>
      <c r="E6" s="50"/>
      <c r="F6" s="50"/>
      <c r="G6" s="50"/>
      <c r="H6" s="50"/>
      <c r="I6" s="50"/>
      <c r="L6" s="41"/>
      <c r="M6" s="41"/>
    </row>
    <row r="7" spans="1:14" s="55" customFormat="1" ht="4.5" customHeight="1"/>
    <row r="8" spans="1:14" s="45" customFormat="1" ht="10.5" customHeight="1" thickBot="1">
      <c r="A8" s="56"/>
      <c r="C8" s="57"/>
      <c r="D8" s="57"/>
      <c r="E8" s="58"/>
      <c r="F8" s="58"/>
      <c r="G8" s="58"/>
      <c r="H8" s="58"/>
      <c r="I8" s="59"/>
      <c r="J8" s="58"/>
      <c r="K8" s="58"/>
      <c r="L8" s="60"/>
      <c r="M8" s="49"/>
      <c r="N8" s="49"/>
    </row>
    <row r="9" spans="1:14" ht="15" customHeight="1">
      <c r="B9" s="110" t="s">
        <v>90</v>
      </c>
      <c r="C9" s="111"/>
      <c r="D9" s="114" t="s">
        <v>8</v>
      </c>
      <c r="E9" s="116" t="s">
        <v>9</v>
      </c>
      <c r="F9" s="116" t="s">
        <v>10</v>
      </c>
      <c r="G9" s="116" t="s">
        <v>11</v>
      </c>
      <c r="H9" s="112" t="s">
        <v>91</v>
      </c>
      <c r="I9" s="113"/>
    </row>
    <row r="10" spans="1:14">
      <c r="B10" s="110"/>
      <c r="C10" s="111"/>
      <c r="D10" s="115"/>
      <c r="E10" s="117"/>
      <c r="F10" s="117"/>
      <c r="G10" s="117"/>
      <c r="H10" s="61" t="s">
        <v>12</v>
      </c>
      <c r="I10" s="61" t="s">
        <v>7</v>
      </c>
    </row>
    <row r="11" spans="1:14">
      <c r="B11" s="110"/>
      <c r="C11" s="111"/>
      <c r="D11" s="61">
        <v>1</v>
      </c>
      <c r="E11" s="61">
        <v>2</v>
      </c>
      <c r="F11" s="61" t="s">
        <v>13</v>
      </c>
      <c r="G11" s="61">
        <v>4</v>
      </c>
      <c r="H11" s="62">
        <v>5</v>
      </c>
      <c r="I11" s="62" t="s">
        <v>14</v>
      </c>
    </row>
    <row r="12" spans="1:14">
      <c r="B12" s="94" t="s">
        <v>15</v>
      </c>
      <c r="C12" s="95"/>
      <c r="D12" s="34">
        <f>SUM(D13:D19)</f>
        <v>2469357389.9900002</v>
      </c>
      <c r="E12" s="34">
        <f>SUM(E13:E19)</f>
        <v>310515858.02999949</v>
      </c>
      <c r="F12" s="34">
        <f t="shared" ref="F12:I12" si="0">SUM(F13:F19)</f>
        <v>2779873248.0199995</v>
      </c>
      <c r="G12" s="34">
        <f t="shared" si="0"/>
        <v>2736433118.8600001</v>
      </c>
      <c r="H12" s="34">
        <f t="shared" si="0"/>
        <v>2733456733.54</v>
      </c>
      <c r="I12" s="34">
        <f t="shared" si="0"/>
        <v>43440129.159999497</v>
      </c>
    </row>
    <row r="13" spans="1:14" ht="15.75" customHeight="1">
      <c r="B13" s="24"/>
      <c r="C13" s="25" t="s">
        <v>16</v>
      </c>
      <c r="D13" s="35">
        <v>1299528376.49</v>
      </c>
      <c r="E13" s="35">
        <v>21562272.899999619</v>
      </c>
      <c r="F13" s="35">
        <f>SUM(D13+E13)</f>
        <v>1321090649.3899996</v>
      </c>
      <c r="G13" s="35">
        <v>1312769546.0599999</v>
      </c>
      <c r="H13" s="35">
        <v>1312762517.3599999</v>
      </c>
      <c r="I13" s="36">
        <f>SUM(F13-G13)</f>
        <v>8321103.3299996853</v>
      </c>
    </row>
    <row r="14" spans="1:14">
      <c r="B14" s="24"/>
      <c r="C14" s="25" t="s">
        <v>17</v>
      </c>
      <c r="D14" s="35">
        <v>96000000.049999997</v>
      </c>
      <c r="E14" s="35">
        <v>140304365.04000002</v>
      </c>
      <c r="F14" s="35">
        <f t="shared" ref="F14:H77" si="1">SUM(D14+E14)</f>
        <v>236304365.09000003</v>
      </c>
      <c r="G14" s="35">
        <v>229229149.78000003</v>
      </c>
      <c r="H14" s="35">
        <v>229221778.53</v>
      </c>
      <c r="I14" s="36">
        <f t="shared" ref="I14:I19" si="2">SUM(F14-G14)</f>
        <v>7075215.3100000024</v>
      </c>
    </row>
    <row r="15" spans="1:14">
      <c r="B15" s="24"/>
      <c r="C15" s="25" t="s">
        <v>18</v>
      </c>
      <c r="D15" s="35">
        <v>311535144.06999999</v>
      </c>
      <c r="E15" s="35">
        <v>-10158988.820000112</v>
      </c>
      <c r="F15" s="35">
        <f t="shared" si="1"/>
        <v>301376155.24999988</v>
      </c>
      <c r="G15" s="35">
        <v>282323234.52999997</v>
      </c>
      <c r="H15" s="35">
        <v>282323234.52999997</v>
      </c>
      <c r="I15" s="36">
        <f t="shared" si="2"/>
        <v>19052920.719999909</v>
      </c>
    </row>
    <row r="16" spans="1:14">
      <c r="B16" s="24"/>
      <c r="C16" s="25" t="s">
        <v>19</v>
      </c>
      <c r="D16" s="35">
        <v>355081994.20999998</v>
      </c>
      <c r="E16" s="35">
        <v>36138213.740000069</v>
      </c>
      <c r="F16" s="35">
        <f t="shared" si="1"/>
        <v>391220207.95000005</v>
      </c>
      <c r="G16" s="35">
        <v>391202185.99000007</v>
      </c>
      <c r="H16" s="35">
        <v>388242825.81</v>
      </c>
      <c r="I16" s="36">
        <f t="shared" si="2"/>
        <v>18021.959999978542</v>
      </c>
    </row>
    <row r="17" spans="2:10">
      <c r="B17" s="24"/>
      <c r="C17" s="25" t="s">
        <v>20</v>
      </c>
      <c r="D17" s="35">
        <v>363361497.16000003</v>
      </c>
      <c r="E17" s="35">
        <v>131260427.14999992</v>
      </c>
      <c r="F17" s="35">
        <f t="shared" si="1"/>
        <v>494621924.30999994</v>
      </c>
      <c r="G17" s="35">
        <v>486036076.48000002</v>
      </c>
      <c r="H17" s="35">
        <v>486033451.29000002</v>
      </c>
      <c r="I17" s="36">
        <f t="shared" si="2"/>
        <v>8585847.8299999237</v>
      </c>
    </row>
    <row r="18" spans="2:10">
      <c r="B18" s="24"/>
      <c r="C18" s="25" t="s">
        <v>21</v>
      </c>
      <c r="D18" s="35">
        <v>0</v>
      </c>
      <c r="E18" s="35">
        <v>0</v>
      </c>
      <c r="F18" s="35">
        <f t="shared" si="1"/>
        <v>0</v>
      </c>
      <c r="G18" s="35">
        <v>0</v>
      </c>
      <c r="H18" s="35">
        <v>0</v>
      </c>
      <c r="I18" s="36">
        <f t="shared" si="2"/>
        <v>0</v>
      </c>
    </row>
    <row r="19" spans="2:10">
      <c r="B19" s="24"/>
      <c r="C19" s="25" t="s">
        <v>22</v>
      </c>
      <c r="D19" s="35">
        <v>43850378.009999998</v>
      </c>
      <c r="E19" s="35">
        <v>-8590431.9799999967</v>
      </c>
      <c r="F19" s="35">
        <f t="shared" si="1"/>
        <v>35259946.030000001</v>
      </c>
      <c r="G19" s="35">
        <v>34872926.020000003</v>
      </c>
      <c r="H19" s="35">
        <v>34872926.020000003</v>
      </c>
      <c r="I19" s="36">
        <f t="shared" si="2"/>
        <v>387020.00999999791</v>
      </c>
    </row>
    <row r="20" spans="2:10">
      <c r="B20" s="63" t="s">
        <v>23</v>
      </c>
      <c r="C20" s="64"/>
      <c r="D20" s="37">
        <f>SUM(D21:D29)</f>
        <v>268962183.99000001</v>
      </c>
      <c r="E20" s="37">
        <f t="shared" ref="E20:I20" si="3">SUM(E21:E29)</f>
        <v>55728599.110000022</v>
      </c>
      <c r="F20" s="37">
        <f t="shared" si="3"/>
        <v>324690783.10000008</v>
      </c>
      <c r="G20" s="37">
        <f t="shared" si="3"/>
        <v>207078428.61000001</v>
      </c>
      <c r="H20" s="37">
        <f t="shared" si="3"/>
        <v>177032346.81999999</v>
      </c>
      <c r="I20" s="37">
        <f t="shared" si="3"/>
        <v>117612354.49000001</v>
      </c>
    </row>
    <row r="21" spans="2:10">
      <c r="B21" s="24"/>
      <c r="C21" s="25" t="s">
        <v>24</v>
      </c>
      <c r="D21" s="35">
        <v>11372666</v>
      </c>
      <c r="E21" s="35">
        <v>11169245.219999995</v>
      </c>
      <c r="F21" s="35">
        <f t="shared" si="1"/>
        <v>22541911.219999995</v>
      </c>
      <c r="G21" s="35">
        <v>18704468.780000001</v>
      </c>
      <c r="H21" s="35">
        <v>15280348.24</v>
      </c>
      <c r="I21" s="36">
        <f>SUM(F21-G21)</f>
        <v>3837442.4399999939</v>
      </c>
    </row>
    <row r="22" spans="2:10">
      <c r="B22" s="24"/>
      <c r="C22" s="25" t="s">
        <v>25</v>
      </c>
      <c r="D22" s="35">
        <v>6099784</v>
      </c>
      <c r="E22" s="35">
        <v>2571738.7799999993</v>
      </c>
      <c r="F22" s="35">
        <f t="shared" si="1"/>
        <v>8671522.7799999993</v>
      </c>
      <c r="G22" s="35">
        <v>5903292.3799999999</v>
      </c>
      <c r="H22" s="35">
        <v>5604990.7199999997</v>
      </c>
      <c r="I22" s="36">
        <f t="shared" ref="I22:I71" si="4">SUM(F22-G22)</f>
        <v>2768230.3999999994</v>
      </c>
    </row>
    <row r="23" spans="2:10">
      <c r="B23" s="24"/>
      <c r="C23" s="25" t="s">
        <v>26</v>
      </c>
      <c r="D23" s="35">
        <v>408328.56</v>
      </c>
      <c r="E23" s="35">
        <v>-307614.13</v>
      </c>
      <c r="F23" s="35">
        <f t="shared" si="1"/>
        <v>100714.43</v>
      </c>
      <c r="G23" s="35">
        <v>0</v>
      </c>
      <c r="H23" s="35">
        <v>0</v>
      </c>
      <c r="I23" s="36">
        <f t="shared" si="4"/>
        <v>100714.43</v>
      </c>
    </row>
    <row r="24" spans="2:10">
      <c r="B24" s="24"/>
      <c r="C24" s="25" t="s">
        <v>27</v>
      </c>
      <c r="D24" s="35">
        <v>89372181.120000005</v>
      </c>
      <c r="E24" s="35">
        <v>-10164532.480000004</v>
      </c>
      <c r="F24" s="35">
        <f t="shared" si="1"/>
        <v>79207648.640000001</v>
      </c>
      <c r="G24" s="35">
        <v>33392168.409999996</v>
      </c>
      <c r="H24" s="35">
        <v>33392168.409999996</v>
      </c>
      <c r="I24" s="36">
        <f t="shared" si="4"/>
        <v>45815480.230000004</v>
      </c>
    </row>
    <row r="25" spans="2:10">
      <c r="B25" s="24"/>
      <c r="C25" s="25" t="s">
        <v>28</v>
      </c>
      <c r="D25" s="35">
        <v>23764934</v>
      </c>
      <c r="E25" s="35">
        <v>-13724094.48</v>
      </c>
      <c r="F25" s="35">
        <f t="shared" si="1"/>
        <v>10040839.52</v>
      </c>
      <c r="G25" s="35">
        <v>5174992.5999999996</v>
      </c>
      <c r="H25" s="35">
        <v>5174992.5999999996</v>
      </c>
      <c r="I25" s="36">
        <f t="shared" si="4"/>
        <v>4865846.92</v>
      </c>
    </row>
    <row r="26" spans="2:10">
      <c r="B26" s="24"/>
      <c r="C26" s="25" t="s">
        <v>29</v>
      </c>
      <c r="D26" s="35">
        <v>85655219</v>
      </c>
      <c r="E26" s="35">
        <v>43124066.440000013</v>
      </c>
      <c r="F26" s="35">
        <f t="shared" si="1"/>
        <v>128779285.44000001</v>
      </c>
      <c r="G26" s="35">
        <v>100719782.10000001</v>
      </c>
      <c r="H26" s="35">
        <v>85146697.099999994</v>
      </c>
      <c r="I26" s="36">
        <f t="shared" si="4"/>
        <v>28059503.340000004</v>
      </c>
    </row>
    <row r="27" spans="2:10">
      <c r="B27" s="24"/>
      <c r="C27" s="25" t="s">
        <v>30</v>
      </c>
      <c r="D27" s="35">
        <v>12240663.91</v>
      </c>
      <c r="E27" s="35">
        <v>17978239.090000007</v>
      </c>
      <c r="F27" s="35">
        <f t="shared" si="1"/>
        <v>30218903.000000007</v>
      </c>
      <c r="G27" s="35">
        <v>26382768.859999999</v>
      </c>
      <c r="H27" s="35">
        <v>24684421.309999999</v>
      </c>
      <c r="I27" s="36">
        <f t="shared" si="4"/>
        <v>3836134.140000008</v>
      </c>
    </row>
    <row r="28" spans="2:10">
      <c r="B28" s="24"/>
      <c r="C28" s="25" t="s">
        <v>31</v>
      </c>
      <c r="D28" s="35">
        <v>2580400</v>
      </c>
      <c r="E28" s="35">
        <v>8391652.5999999996</v>
      </c>
      <c r="F28" s="35">
        <f t="shared" si="1"/>
        <v>10972052.6</v>
      </c>
      <c r="G28" s="35">
        <v>10061566.239999998</v>
      </c>
      <c r="H28" s="35">
        <v>1009339.2</v>
      </c>
      <c r="I28" s="36">
        <f t="shared" si="4"/>
        <v>910486.36000000127</v>
      </c>
    </row>
    <row r="29" spans="2:10">
      <c r="B29" s="24"/>
      <c r="C29" s="25" t="s">
        <v>32</v>
      </c>
      <c r="D29" s="35">
        <v>37468007.399999999</v>
      </c>
      <c r="E29" s="35">
        <v>-3310101.9299999923</v>
      </c>
      <c r="F29" s="35">
        <f t="shared" si="1"/>
        <v>34157905.470000006</v>
      </c>
      <c r="G29" s="35">
        <v>6739389.2399999974</v>
      </c>
      <c r="H29" s="35">
        <v>6739389.2399999974</v>
      </c>
      <c r="I29" s="36">
        <f t="shared" si="4"/>
        <v>27418516.230000008</v>
      </c>
    </row>
    <row r="30" spans="2:10">
      <c r="B30" s="63" t="s">
        <v>33</v>
      </c>
      <c r="C30" s="64"/>
      <c r="D30" s="37">
        <f>SUM(D31:D39)</f>
        <v>506354332</v>
      </c>
      <c r="E30" s="37">
        <f>SUM(E31:E39)</f>
        <v>290149378.43000001</v>
      </c>
      <c r="F30" s="37">
        <f>SUM(F31:F39)</f>
        <v>796503710.43000007</v>
      </c>
      <c r="G30" s="37">
        <f t="shared" ref="G30:I30" si="5">SUM(G31:G39)</f>
        <v>673789571.46000004</v>
      </c>
      <c r="H30" s="37">
        <f t="shared" si="5"/>
        <v>593654154.90999997</v>
      </c>
      <c r="I30" s="38">
        <f t="shared" si="5"/>
        <v>122714138.97000003</v>
      </c>
      <c r="J30" s="22"/>
    </row>
    <row r="31" spans="2:10">
      <c r="B31" s="24"/>
      <c r="C31" s="25" t="s">
        <v>34</v>
      </c>
      <c r="D31" s="35">
        <v>231569793</v>
      </c>
      <c r="E31" s="35">
        <v>42344223.99000001</v>
      </c>
      <c r="F31" s="35">
        <f t="shared" si="1"/>
        <v>273914016.99000001</v>
      </c>
      <c r="G31" s="35">
        <v>271804337.61999995</v>
      </c>
      <c r="H31" s="35">
        <v>271735021.06999999</v>
      </c>
      <c r="I31" s="36">
        <f t="shared" si="4"/>
        <v>2109679.3700000644</v>
      </c>
    </row>
    <row r="32" spans="2:10">
      <c r="B32" s="24"/>
      <c r="C32" s="25" t="s">
        <v>35</v>
      </c>
      <c r="D32" s="35">
        <v>63868098</v>
      </c>
      <c r="E32" s="35">
        <v>82027184.299999982</v>
      </c>
      <c r="F32" s="35">
        <f t="shared" si="1"/>
        <v>145895282.29999998</v>
      </c>
      <c r="G32" s="35">
        <v>109019763.93000001</v>
      </c>
      <c r="H32" s="35">
        <v>92009618.170000002</v>
      </c>
      <c r="I32" s="36">
        <f t="shared" si="4"/>
        <v>36875518.369999975</v>
      </c>
    </row>
    <row r="33" spans="2:9">
      <c r="B33" s="24"/>
      <c r="C33" s="25" t="s">
        <v>36</v>
      </c>
      <c r="D33" s="35">
        <v>51139318</v>
      </c>
      <c r="E33" s="35">
        <v>52674637.769999981</v>
      </c>
      <c r="F33" s="35">
        <f t="shared" si="1"/>
        <v>103813955.76999998</v>
      </c>
      <c r="G33" s="35">
        <v>87232254.729999989</v>
      </c>
      <c r="H33" s="35">
        <v>61554974.530000001</v>
      </c>
      <c r="I33" s="36">
        <f t="shared" si="4"/>
        <v>16581701.039999992</v>
      </c>
    </row>
    <row r="34" spans="2:9">
      <c r="B34" s="24"/>
      <c r="C34" s="25" t="s">
        <v>37</v>
      </c>
      <c r="D34" s="35">
        <v>31803900</v>
      </c>
      <c r="E34" s="35">
        <v>7789602.650000006</v>
      </c>
      <c r="F34" s="35">
        <f t="shared" si="1"/>
        <v>39593502.650000006</v>
      </c>
      <c r="G34" s="35">
        <v>37342848.360000014</v>
      </c>
      <c r="H34" s="35">
        <v>26261208.609999999</v>
      </c>
      <c r="I34" s="36">
        <f t="shared" si="4"/>
        <v>2250654.2899999917</v>
      </c>
    </row>
    <row r="35" spans="2:9">
      <c r="B35" s="24"/>
      <c r="C35" s="25" t="s">
        <v>38</v>
      </c>
      <c r="D35" s="35">
        <v>54914003</v>
      </c>
      <c r="E35" s="35">
        <v>53344746.790000007</v>
      </c>
      <c r="F35" s="35">
        <f t="shared" si="1"/>
        <v>108258749.79000001</v>
      </c>
      <c r="G35" s="35">
        <v>70549029.099999994</v>
      </c>
      <c r="H35" s="35">
        <v>59594811.520000003</v>
      </c>
      <c r="I35" s="36">
        <f t="shared" si="4"/>
        <v>37709720.690000013</v>
      </c>
    </row>
    <row r="36" spans="2:9">
      <c r="B36" s="24"/>
      <c r="C36" s="25" t="s">
        <v>39</v>
      </c>
      <c r="D36" s="35">
        <v>39575448</v>
      </c>
      <c r="E36" s="35">
        <v>10094736.710000001</v>
      </c>
      <c r="F36" s="35">
        <f t="shared" si="1"/>
        <v>49670184.710000001</v>
      </c>
      <c r="G36" s="35">
        <v>40564474.659999996</v>
      </c>
      <c r="H36" s="35">
        <v>29077641.52</v>
      </c>
      <c r="I36" s="36">
        <f t="shared" si="4"/>
        <v>9105710.0500000045</v>
      </c>
    </row>
    <row r="37" spans="2:9">
      <c r="B37" s="24"/>
      <c r="C37" s="25" t="s">
        <v>40</v>
      </c>
      <c r="D37" s="35">
        <v>1617500</v>
      </c>
      <c r="E37" s="35">
        <v>-261636.18000000017</v>
      </c>
      <c r="F37" s="35">
        <f t="shared" si="1"/>
        <v>1355863.8199999998</v>
      </c>
      <c r="G37" s="35">
        <v>867045.69000000006</v>
      </c>
      <c r="H37" s="35">
        <v>781530.65</v>
      </c>
      <c r="I37" s="36">
        <f t="shared" si="4"/>
        <v>488818.12999999977</v>
      </c>
    </row>
    <row r="38" spans="2:9">
      <c r="B38" s="24"/>
      <c r="C38" s="25" t="s">
        <v>41</v>
      </c>
      <c r="D38" s="35">
        <v>23326772</v>
      </c>
      <c r="E38" s="35">
        <v>15698759.709999993</v>
      </c>
      <c r="F38" s="35">
        <f t="shared" si="1"/>
        <v>39025531.709999993</v>
      </c>
      <c r="G38" s="35">
        <v>36106662.899999999</v>
      </c>
      <c r="H38" s="35">
        <v>33328632.07</v>
      </c>
      <c r="I38" s="36">
        <f t="shared" si="4"/>
        <v>2918868.8099999949</v>
      </c>
    </row>
    <row r="39" spans="2:9">
      <c r="B39" s="24"/>
      <c r="C39" s="25" t="s">
        <v>42</v>
      </c>
      <c r="D39" s="35">
        <v>8539500</v>
      </c>
      <c r="E39" s="35">
        <v>26437122.689999998</v>
      </c>
      <c r="F39" s="35">
        <f t="shared" si="1"/>
        <v>34976622.689999998</v>
      </c>
      <c r="G39" s="35">
        <v>20303154.470000006</v>
      </c>
      <c r="H39" s="35">
        <v>19310716.77</v>
      </c>
      <c r="I39" s="36">
        <f t="shared" si="4"/>
        <v>14673468.219999991</v>
      </c>
    </row>
    <row r="40" spans="2:9">
      <c r="B40" s="63" t="s">
        <v>43</v>
      </c>
      <c r="C40" s="64"/>
      <c r="D40" s="37">
        <f>SUM(D41:D49)</f>
        <v>916742199</v>
      </c>
      <c r="E40" s="37">
        <f t="shared" ref="E40:I40" si="6">SUM(E41:E49)</f>
        <v>203528987.27999997</v>
      </c>
      <c r="F40" s="37">
        <f t="shared" si="6"/>
        <v>1120271186.28</v>
      </c>
      <c r="G40" s="37">
        <f t="shared" si="6"/>
        <v>1093219089.5899999</v>
      </c>
      <c r="H40" s="37">
        <f t="shared" si="6"/>
        <v>1061864855.1000001</v>
      </c>
      <c r="I40" s="37">
        <f t="shared" si="6"/>
        <v>27052096.690000024</v>
      </c>
    </row>
    <row r="41" spans="2:9">
      <c r="B41" s="24"/>
      <c r="C41" s="25" t="s">
        <v>44</v>
      </c>
      <c r="D41" s="35">
        <v>20000000</v>
      </c>
      <c r="E41" s="35">
        <v>34664196.359999999</v>
      </c>
      <c r="F41" s="35">
        <f t="shared" si="1"/>
        <v>54664196.359999999</v>
      </c>
      <c r="G41" s="35">
        <v>54664196.359999999</v>
      </c>
      <c r="H41" s="35">
        <v>54664196.359999999</v>
      </c>
      <c r="I41" s="36">
        <f t="shared" si="4"/>
        <v>0</v>
      </c>
    </row>
    <row r="42" spans="2:9">
      <c r="B42" s="24"/>
      <c r="C42" s="25" t="s">
        <v>45</v>
      </c>
      <c r="D42" s="35">
        <v>608710435</v>
      </c>
      <c r="E42" s="35">
        <v>154966555.53999996</v>
      </c>
      <c r="F42" s="35">
        <f t="shared" si="1"/>
        <v>763676990.53999996</v>
      </c>
      <c r="G42" s="35">
        <v>754806251.56999993</v>
      </c>
      <c r="H42" s="35">
        <v>754806251.57000005</v>
      </c>
      <c r="I42" s="36">
        <f t="shared" si="4"/>
        <v>8870738.9700000286</v>
      </c>
    </row>
    <row r="43" spans="2:9">
      <c r="B43" s="24"/>
      <c r="C43" s="25" t="s">
        <v>46</v>
      </c>
      <c r="D43" s="35">
        <v>12400000</v>
      </c>
      <c r="E43" s="35">
        <v>-335080</v>
      </c>
      <c r="F43" s="35">
        <f t="shared" si="1"/>
        <v>12064920</v>
      </c>
      <c r="G43" s="35">
        <v>10744544.98</v>
      </c>
      <c r="H43" s="35">
        <v>10744544.99</v>
      </c>
      <c r="I43" s="36">
        <f t="shared" si="4"/>
        <v>1320375.0199999996</v>
      </c>
    </row>
    <row r="44" spans="2:9">
      <c r="B44" s="24"/>
      <c r="C44" s="25" t="s">
        <v>47</v>
      </c>
      <c r="D44" s="35">
        <v>202301764</v>
      </c>
      <c r="E44" s="35">
        <v>15340127.389999986</v>
      </c>
      <c r="F44" s="35">
        <f t="shared" si="1"/>
        <v>217641891.38999999</v>
      </c>
      <c r="G44" s="35">
        <v>206564715.22999999</v>
      </c>
      <c r="H44" s="35">
        <v>199237295.44999999</v>
      </c>
      <c r="I44" s="36">
        <f t="shared" si="4"/>
        <v>11077176.159999996</v>
      </c>
    </row>
    <row r="45" spans="2:9">
      <c r="B45" s="24"/>
      <c r="C45" s="25" t="s">
        <v>48</v>
      </c>
      <c r="D45" s="35">
        <v>0</v>
      </c>
      <c r="E45" s="35">
        <v>0</v>
      </c>
      <c r="F45" s="35">
        <f t="shared" si="1"/>
        <v>0</v>
      </c>
      <c r="G45" s="35">
        <v>0</v>
      </c>
      <c r="H45" s="35">
        <v>0</v>
      </c>
      <c r="I45" s="36">
        <f t="shared" si="4"/>
        <v>0</v>
      </c>
    </row>
    <row r="46" spans="2:9">
      <c r="B46" s="24"/>
      <c r="C46" s="25" t="s">
        <v>49</v>
      </c>
      <c r="D46" s="35">
        <v>50000000</v>
      </c>
      <c r="E46" s="35">
        <v>-47500000</v>
      </c>
      <c r="F46" s="35">
        <f t="shared" si="1"/>
        <v>2500000</v>
      </c>
      <c r="G46" s="35">
        <v>0</v>
      </c>
      <c r="H46" s="35">
        <v>0</v>
      </c>
      <c r="I46" s="36">
        <f t="shared" si="4"/>
        <v>2500000</v>
      </c>
    </row>
    <row r="47" spans="2:9">
      <c r="B47" s="24"/>
      <c r="C47" s="25" t="s">
        <v>50</v>
      </c>
      <c r="D47" s="35">
        <v>0</v>
      </c>
      <c r="E47" s="35">
        <v>0</v>
      </c>
      <c r="F47" s="35">
        <f t="shared" si="1"/>
        <v>0</v>
      </c>
      <c r="G47" s="35">
        <v>0</v>
      </c>
      <c r="H47" s="35">
        <v>0</v>
      </c>
      <c r="I47" s="36">
        <f t="shared" si="4"/>
        <v>0</v>
      </c>
    </row>
    <row r="48" spans="2:9">
      <c r="B48" s="24"/>
      <c r="C48" s="25" t="s">
        <v>51</v>
      </c>
      <c r="D48" s="35">
        <v>23330000</v>
      </c>
      <c r="E48" s="35">
        <v>40093187.989999995</v>
      </c>
      <c r="F48" s="35">
        <f t="shared" si="1"/>
        <v>63423187.989999995</v>
      </c>
      <c r="G48" s="35">
        <v>60139381.449999996</v>
      </c>
      <c r="H48" s="35">
        <v>36112566.729999997</v>
      </c>
      <c r="I48" s="36">
        <f t="shared" si="4"/>
        <v>3283806.5399999991</v>
      </c>
    </row>
    <row r="49" spans="2:9">
      <c r="B49" s="24"/>
      <c r="C49" s="25" t="s">
        <v>52</v>
      </c>
      <c r="D49" s="35">
        <v>0</v>
      </c>
      <c r="E49" s="35">
        <v>6300000</v>
      </c>
      <c r="F49" s="35">
        <f t="shared" si="1"/>
        <v>6300000</v>
      </c>
      <c r="G49" s="35">
        <v>6300000</v>
      </c>
      <c r="H49" s="35">
        <v>6300000</v>
      </c>
      <c r="I49" s="36">
        <f t="shared" si="4"/>
        <v>0</v>
      </c>
    </row>
    <row r="50" spans="2:9">
      <c r="B50" s="63" t="s">
        <v>53</v>
      </c>
      <c r="C50" s="64"/>
      <c r="D50" s="37">
        <f>SUM(D51:D59)</f>
        <v>311120459.37</v>
      </c>
      <c r="E50" s="37">
        <f t="shared" ref="E50:I50" si="7">SUM(E51:E59)</f>
        <v>-137487014.97999999</v>
      </c>
      <c r="F50" s="37">
        <f t="shared" si="7"/>
        <v>173633444.39000002</v>
      </c>
      <c r="G50" s="37">
        <f t="shared" si="7"/>
        <v>135332123.67999998</v>
      </c>
      <c r="H50" s="37">
        <f t="shared" si="7"/>
        <v>105915531.43000001</v>
      </c>
      <c r="I50" s="37">
        <f t="shared" si="7"/>
        <v>38301320.710000008</v>
      </c>
    </row>
    <row r="51" spans="2:9">
      <c r="B51" s="24"/>
      <c r="C51" s="25" t="s">
        <v>54</v>
      </c>
      <c r="D51" s="35">
        <v>14167525</v>
      </c>
      <c r="E51" s="35">
        <v>9091311.4400000051</v>
      </c>
      <c r="F51" s="35">
        <f t="shared" si="1"/>
        <v>23258836.440000005</v>
      </c>
      <c r="G51" s="35">
        <v>9280150.2300000004</v>
      </c>
      <c r="H51" s="35">
        <v>7699399.1500000004</v>
      </c>
      <c r="I51" s="36">
        <f t="shared" si="4"/>
        <v>13978686.210000005</v>
      </c>
    </row>
    <row r="52" spans="2:9">
      <c r="B52" s="24"/>
      <c r="C52" s="25" t="s">
        <v>55</v>
      </c>
      <c r="D52" s="35">
        <v>2251343</v>
      </c>
      <c r="E52" s="35">
        <v>4943057.620000001</v>
      </c>
      <c r="F52" s="35">
        <f t="shared" si="1"/>
        <v>7194400.620000001</v>
      </c>
      <c r="G52" s="35">
        <v>5785838.3300000001</v>
      </c>
      <c r="H52" s="35">
        <v>4810343.1100000003</v>
      </c>
      <c r="I52" s="36">
        <f t="shared" si="4"/>
        <v>1408562.290000001</v>
      </c>
    </row>
    <row r="53" spans="2:9">
      <c r="B53" s="24"/>
      <c r="C53" s="25" t="s">
        <v>56</v>
      </c>
      <c r="D53" s="35">
        <v>4588457.13</v>
      </c>
      <c r="E53" s="35">
        <v>-3701333.17</v>
      </c>
      <c r="F53" s="35">
        <f t="shared" si="1"/>
        <v>887123.96</v>
      </c>
      <c r="G53" s="35">
        <v>2668.23</v>
      </c>
      <c r="H53" s="35">
        <v>1137.03</v>
      </c>
      <c r="I53" s="36">
        <f t="shared" si="4"/>
        <v>884455.73</v>
      </c>
    </row>
    <row r="54" spans="2:9">
      <c r="B54" s="24"/>
      <c r="C54" s="25" t="s">
        <v>57</v>
      </c>
      <c r="D54" s="35">
        <v>107557258.38</v>
      </c>
      <c r="E54" s="35">
        <v>-59882434.089999989</v>
      </c>
      <c r="F54" s="35">
        <f t="shared" si="1"/>
        <v>47674824.290000007</v>
      </c>
      <c r="G54" s="35">
        <v>39822658.780000001</v>
      </c>
      <c r="H54" s="35">
        <v>17763874.550000001</v>
      </c>
      <c r="I54" s="36">
        <f t="shared" si="4"/>
        <v>7852165.5100000054</v>
      </c>
    </row>
    <row r="55" spans="2:9">
      <c r="B55" s="24"/>
      <c r="C55" s="25" t="s">
        <v>58</v>
      </c>
      <c r="D55" s="35">
        <v>26777732.109999999</v>
      </c>
      <c r="E55" s="35">
        <v>-23176350.109999999</v>
      </c>
      <c r="F55" s="35">
        <f t="shared" si="1"/>
        <v>3601382</v>
      </c>
      <c r="G55" s="35">
        <v>3587852.82</v>
      </c>
      <c r="H55" s="35">
        <v>3587852.82</v>
      </c>
      <c r="I55" s="36">
        <f t="shared" si="4"/>
        <v>13529.180000000168</v>
      </c>
    </row>
    <row r="56" spans="2:9">
      <c r="B56" s="24"/>
      <c r="C56" s="25" t="s">
        <v>59</v>
      </c>
      <c r="D56" s="35">
        <v>85911417.760000005</v>
      </c>
      <c r="E56" s="35">
        <v>-36967657.080000013</v>
      </c>
      <c r="F56" s="35">
        <f t="shared" si="1"/>
        <v>48943760.679999992</v>
      </c>
      <c r="G56" s="35">
        <v>36697263.319999993</v>
      </c>
      <c r="H56" s="35">
        <v>31897232.800000001</v>
      </c>
      <c r="I56" s="36">
        <f t="shared" si="4"/>
        <v>12246497.359999999</v>
      </c>
    </row>
    <row r="57" spans="2:9">
      <c r="B57" s="24"/>
      <c r="C57" s="25" t="s">
        <v>60</v>
      </c>
      <c r="D57" s="35">
        <v>222500</v>
      </c>
      <c r="E57" s="35">
        <v>-222500</v>
      </c>
      <c r="F57" s="35">
        <f t="shared" si="1"/>
        <v>0</v>
      </c>
      <c r="G57" s="35">
        <v>0</v>
      </c>
      <c r="H57" s="35">
        <v>0</v>
      </c>
      <c r="I57" s="36">
        <f t="shared" si="4"/>
        <v>0</v>
      </c>
    </row>
    <row r="58" spans="2:9">
      <c r="B58" s="24"/>
      <c r="C58" s="25" t="s">
        <v>61</v>
      </c>
      <c r="D58" s="35">
        <v>20000000</v>
      </c>
      <c r="E58" s="35">
        <v>-9699492</v>
      </c>
      <c r="F58" s="35">
        <f t="shared" si="1"/>
        <v>10300508</v>
      </c>
      <c r="G58" s="35">
        <v>10300508</v>
      </c>
      <c r="H58" s="35">
        <v>10300508</v>
      </c>
      <c r="I58" s="36">
        <f t="shared" si="4"/>
        <v>0</v>
      </c>
    </row>
    <row r="59" spans="2:9">
      <c r="B59" s="24"/>
      <c r="C59" s="25" t="s">
        <v>62</v>
      </c>
      <c r="D59" s="35">
        <v>49644225.990000002</v>
      </c>
      <c r="E59" s="35">
        <v>-17871617.590000004</v>
      </c>
      <c r="F59" s="35">
        <f t="shared" si="1"/>
        <v>31772608.399999999</v>
      </c>
      <c r="G59" s="35">
        <v>29855183.969999995</v>
      </c>
      <c r="H59" s="35">
        <v>29855183.969999999</v>
      </c>
      <c r="I59" s="36">
        <f t="shared" si="4"/>
        <v>1917424.4300000034</v>
      </c>
    </row>
    <row r="60" spans="2:9">
      <c r="B60" s="63" t="s">
        <v>63</v>
      </c>
      <c r="C60" s="64"/>
      <c r="D60" s="37">
        <f t="shared" ref="D60:I60" si="8">SUM(D61:D63)</f>
        <v>737968790.20000005</v>
      </c>
      <c r="E60" s="37">
        <f t="shared" si="8"/>
        <v>-123956943.87</v>
      </c>
      <c r="F60" s="37">
        <f t="shared" si="8"/>
        <v>614011846.33000004</v>
      </c>
      <c r="G60" s="37">
        <f t="shared" si="8"/>
        <v>400485759.6500001</v>
      </c>
      <c r="H60" s="37">
        <f t="shared" si="8"/>
        <v>351243479.06</v>
      </c>
      <c r="I60" s="37">
        <f t="shared" si="8"/>
        <v>213526086.67999995</v>
      </c>
    </row>
    <row r="61" spans="2:9">
      <c r="B61" s="24"/>
      <c r="C61" s="25" t="s">
        <v>64</v>
      </c>
      <c r="D61" s="35">
        <v>737968790.20000005</v>
      </c>
      <c r="E61" s="35">
        <v>-165356943.87</v>
      </c>
      <c r="F61" s="35">
        <f t="shared" si="1"/>
        <v>572611846.33000004</v>
      </c>
      <c r="G61" s="35">
        <v>400485759.6500001</v>
      </c>
      <c r="H61" s="35">
        <v>351243479.06</v>
      </c>
      <c r="I61" s="36">
        <f t="shared" si="4"/>
        <v>172126086.67999995</v>
      </c>
    </row>
    <row r="62" spans="2:9">
      <c r="B62" s="24"/>
      <c r="C62" s="25" t="s">
        <v>65</v>
      </c>
      <c r="D62" s="35">
        <v>0</v>
      </c>
      <c r="E62" s="35">
        <v>41400000</v>
      </c>
      <c r="F62" s="35">
        <f t="shared" si="1"/>
        <v>41400000</v>
      </c>
      <c r="G62" s="35">
        <v>0</v>
      </c>
      <c r="H62" s="35">
        <v>0</v>
      </c>
      <c r="I62" s="36">
        <f t="shared" si="4"/>
        <v>41400000</v>
      </c>
    </row>
    <row r="63" spans="2:9">
      <c r="B63" s="24"/>
      <c r="C63" s="25" t="s">
        <v>66</v>
      </c>
      <c r="D63" s="35">
        <v>0</v>
      </c>
      <c r="E63" s="35">
        <v>0</v>
      </c>
      <c r="F63" s="35">
        <f t="shared" si="1"/>
        <v>0</v>
      </c>
      <c r="G63" s="35">
        <v>0</v>
      </c>
      <c r="H63" s="35">
        <f t="shared" si="1"/>
        <v>0</v>
      </c>
      <c r="I63" s="36">
        <f t="shared" si="4"/>
        <v>0</v>
      </c>
    </row>
    <row r="64" spans="2:9">
      <c r="B64" s="63" t="s">
        <v>67</v>
      </c>
      <c r="C64" s="64"/>
      <c r="D64" s="37">
        <f>SUM(D65:D75)</f>
        <v>0</v>
      </c>
      <c r="E64" s="37">
        <f t="shared" ref="E64:I64" si="9">SUM(E65:E75)</f>
        <v>1146000</v>
      </c>
      <c r="F64" s="37">
        <f t="shared" si="9"/>
        <v>1146000</v>
      </c>
      <c r="G64" s="37">
        <f t="shared" si="9"/>
        <v>1013552</v>
      </c>
      <c r="H64" s="37">
        <f t="shared" si="9"/>
        <v>964086.69</v>
      </c>
      <c r="I64" s="37">
        <f t="shared" si="9"/>
        <v>132448</v>
      </c>
    </row>
    <row r="65" spans="2:9">
      <c r="B65" s="24"/>
      <c r="C65" s="25" t="s">
        <v>68</v>
      </c>
      <c r="D65" s="35">
        <v>0</v>
      </c>
      <c r="E65" s="35">
        <v>0</v>
      </c>
      <c r="F65" s="35">
        <f t="shared" si="1"/>
        <v>0</v>
      </c>
      <c r="G65" s="35">
        <f t="shared" si="1"/>
        <v>0</v>
      </c>
      <c r="H65" s="35">
        <f t="shared" si="1"/>
        <v>0</v>
      </c>
      <c r="I65" s="36">
        <f t="shared" si="4"/>
        <v>0</v>
      </c>
    </row>
    <row r="66" spans="2:9">
      <c r="B66" s="24"/>
      <c r="C66" s="25" t="s">
        <v>69</v>
      </c>
      <c r="D66" s="35">
        <v>0</v>
      </c>
      <c r="E66" s="35">
        <v>0</v>
      </c>
      <c r="F66" s="35">
        <f t="shared" si="1"/>
        <v>0</v>
      </c>
      <c r="G66" s="35">
        <f t="shared" si="1"/>
        <v>0</v>
      </c>
      <c r="H66" s="35">
        <f t="shared" si="1"/>
        <v>0</v>
      </c>
      <c r="I66" s="36">
        <f t="shared" si="4"/>
        <v>0</v>
      </c>
    </row>
    <row r="67" spans="2:9">
      <c r="B67" s="24"/>
      <c r="C67" s="25" t="s">
        <v>70</v>
      </c>
      <c r="D67" s="35">
        <v>0</v>
      </c>
      <c r="E67" s="35">
        <v>0</v>
      </c>
      <c r="F67" s="35">
        <f t="shared" si="1"/>
        <v>0</v>
      </c>
      <c r="G67" s="35">
        <f t="shared" si="1"/>
        <v>0</v>
      </c>
      <c r="H67" s="35">
        <f t="shared" si="1"/>
        <v>0</v>
      </c>
      <c r="I67" s="36">
        <f t="shared" si="4"/>
        <v>0</v>
      </c>
    </row>
    <row r="68" spans="2:9">
      <c r="B68" s="24"/>
      <c r="C68" s="25" t="s">
        <v>71</v>
      </c>
      <c r="D68" s="35">
        <v>0</v>
      </c>
      <c r="E68" s="35">
        <v>0</v>
      </c>
      <c r="F68" s="35">
        <f t="shared" si="1"/>
        <v>0</v>
      </c>
      <c r="G68" s="35">
        <f t="shared" si="1"/>
        <v>0</v>
      </c>
      <c r="H68" s="35">
        <f t="shared" si="1"/>
        <v>0</v>
      </c>
      <c r="I68" s="36">
        <f t="shared" si="4"/>
        <v>0</v>
      </c>
    </row>
    <row r="69" spans="2:9">
      <c r="B69" s="24"/>
      <c r="C69" s="25" t="s">
        <v>72</v>
      </c>
      <c r="D69" s="35">
        <v>0</v>
      </c>
      <c r="E69" s="35">
        <v>0</v>
      </c>
      <c r="F69" s="35">
        <f t="shared" si="1"/>
        <v>0</v>
      </c>
      <c r="G69" s="35">
        <f t="shared" si="1"/>
        <v>0</v>
      </c>
      <c r="H69" s="35">
        <f t="shared" si="1"/>
        <v>0</v>
      </c>
      <c r="I69" s="36">
        <f t="shared" si="4"/>
        <v>0</v>
      </c>
    </row>
    <row r="70" spans="2:9">
      <c r="B70" s="24"/>
      <c r="C70" s="25" t="s">
        <v>73</v>
      </c>
      <c r="D70" s="35">
        <v>0</v>
      </c>
      <c r="E70" s="35">
        <v>0</v>
      </c>
      <c r="F70" s="35">
        <f t="shared" si="1"/>
        <v>0</v>
      </c>
      <c r="G70" s="35">
        <f t="shared" si="1"/>
        <v>0</v>
      </c>
      <c r="H70" s="35">
        <f t="shared" si="1"/>
        <v>0</v>
      </c>
      <c r="I70" s="36">
        <f t="shared" si="4"/>
        <v>0</v>
      </c>
    </row>
    <row r="71" spans="2:9">
      <c r="B71" s="24"/>
      <c r="C71" s="25" t="s">
        <v>74</v>
      </c>
      <c r="D71" s="35">
        <v>0</v>
      </c>
      <c r="E71" s="35">
        <v>1146000</v>
      </c>
      <c r="F71" s="35">
        <f t="shared" si="1"/>
        <v>1146000</v>
      </c>
      <c r="G71" s="35">
        <v>1013552</v>
      </c>
      <c r="H71" s="35">
        <v>964086.69</v>
      </c>
      <c r="I71" s="36">
        <f t="shared" si="4"/>
        <v>132448</v>
      </c>
    </row>
    <row r="72" spans="2:9">
      <c r="B72" s="63" t="s">
        <v>75</v>
      </c>
      <c r="C72" s="64"/>
      <c r="D72" s="37">
        <v>0</v>
      </c>
      <c r="E72" s="37">
        <v>0</v>
      </c>
      <c r="F72" s="37">
        <v>0</v>
      </c>
      <c r="G72" s="37">
        <f>SUM(G73:G75)</f>
        <v>0</v>
      </c>
      <c r="H72" s="37">
        <f>SUM(H73:H75)</f>
        <v>0</v>
      </c>
      <c r="I72" s="38">
        <v>0</v>
      </c>
    </row>
    <row r="73" spans="2:9">
      <c r="B73" s="24"/>
      <c r="C73" s="25" t="s">
        <v>76</v>
      </c>
      <c r="D73" s="35">
        <v>0</v>
      </c>
      <c r="E73" s="35">
        <v>0</v>
      </c>
      <c r="F73" s="35">
        <f t="shared" si="1"/>
        <v>0</v>
      </c>
      <c r="G73" s="35">
        <f t="shared" si="1"/>
        <v>0</v>
      </c>
      <c r="H73" s="35">
        <f t="shared" si="1"/>
        <v>0</v>
      </c>
      <c r="I73" s="36">
        <v>0</v>
      </c>
    </row>
    <row r="74" spans="2:9">
      <c r="B74" s="24"/>
      <c r="C74" s="25" t="s">
        <v>77</v>
      </c>
      <c r="D74" s="35">
        <v>0</v>
      </c>
      <c r="E74" s="35">
        <v>0</v>
      </c>
      <c r="F74" s="35">
        <f t="shared" si="1"/>
        <v>0</v>
      </c>
      <c r="G74" s="35">
        <f t="shared" si="1"/>
        <v>0</v>
      </c>
      <c r="H74" s="35">
        <f t="shared" si="1"/>
        <v>0</v>
      </c>
      <c r="I74" s="36">
        <v>0</v>
      </c>
    </row>
    <row r="75" spans="2:9">
      <c r="B75" s="24"/>
      <c r="C75" s="25" t="s">
        <v>78</v>
      </c>
      <c r="D75" s="35">
        <v>0</v>
      </c>
      <c r="E75" s="35">
        <v>0</v>
      </c>
      <c r="F75" s="35">
        <f t="shared" si="1"/>
        <v>0</v>
      </c>
      <c r="G75" s="35">
        <f t="shared" si="1"/>
        <v>0</v>
      </c>
      <c r="H75" s="35">
        <f t="shared" si="1"/>
        <v>0</v>
      </c>
      <c r="I75" s="36">
        <v>0</v>
      </c>
    </row>
    <row r="76" spans="2:9">
      <c r="B76" s="63" t="s">
        <v>79</v>
      </c>
      <c r="C76" s="64"/>
      <c r="D76" s="37">
        <f>SUM(D77:D83)</f>
        <v>107273333.31999999</v>
      </c>
      <c r="E76" s="37">
        <f t="shared" ref="E76:I76" si="10">SUM(E77:E83)</f>
        <v>1833970</v>
      </c>
      <c r="F76" s="37">
        <f t="shared" si="10"/>
        <v>109107303.31999999</v>
      </c>
      <c r="G76" s="37">
        <f>SUM(G77:G83)</f>
        <v>105167327.47000001</v>
      </c>
      <c r="H76" s="37">
        <f t="shared" si="10"/>
        <v>105167326.97000001</v>
      </c>
      <c r="I76" s="37">
        <f t="shared" si="10"/>
        <v>3939975.8499999992</v>
      </c>
    </row>
    <row r="77" spans="2:9">
      <c r="B77" s="24"/>
      <c r="C77" s="25" t="s">
        <v>80</v>
      </c>
      <c r="D77" s="35">
        <v>39853333.32</v>
      </c>
      <c r="E77" s="35">
        <v>5038970</v>
      </c>
      <c r="F77" s="35">
        <f t="shared" si="1"/>
        <v>44892303.32</v>
      </c>
      <c r="G77" s="35">
        <v>44891877.710000001</v>
      </c>
      <c r="H77" s="35">
        <v>44891877.210000001</v>
      </c>
      <c r="I77" s="36">
        <f t="shared" ref="I77:I83" si="11">SUM(F77-G77)</f>
        <v>425.60999999940395</v>
      </c>
    </row>
    <row r="78" spans="2:9">
      <c r="B78" s="24"/>
      <c r="C78" s="25" t="s">
        <v>81</v>
      </c>
      <c r="D78" s="35">
        <v>52500000</v>
      </c>
      <c r="E78" s="35">
        <v>1977000</v>
      </c>
      <c r="F78" s="35">
        <f t="shared" ref="F78:F83" si="12">SUM(D78+E78)</f>
        <v>54477000</v>
      </c>
      <c r="G78" s="35">
        <v>54477000</v>
      </c>
      <c r="H78" s="35">
        <v>54477000</v>
      </c>
      <c r="I78" s="36">
        <f t="shared" si="11"/>
        <v>0</v>
      </c>
    </row>
    <row r="79" spans="2:9">
      <c r="B79" s="24"/>
      <c r="C79" s="25" t="s">
        <v>82</v>
      </c>
      <c r="D79" s="35">
        <v>0</v>
      </c>
      <c r="E79" s="35">
        <v>0</v>
      </c>
      <c r="F79" s="35">
        <f t="shared" si="12"/>
        <v>0</v>
      </c>
      <c r="G79" s="35">
        <v>0</v>
      </c>
      <c r="H79" s="35">
        <v>0</v>
      </c>
      <c r="I79" s="36">
        <f t="shared" si="11"/>
        <v>0</v>
      </c>
    </row>
    <row r="80" spans="2:9">
      <c r="B80" s="24"/>
      <c r="C80" s="25" t="s">
        <v>83</v>
      </c>
      <c r="D80" s="35">
        <v>420000</v>
      </c>
      <c r="E80" s="35">
        <v>958000</v>
      </c>
      <c r="F80" s="35">
        <f t="shared" si="12"/>
        <v>1378000</v>
      </c>
      <c r="G80" s="35">
        <v>745491.31</v>
      </c>
      <c r="H80" s="35">
        <v>745491.31</v>
      </c>
      <c r="I80" s="36">
        <f t="shared" si="11"/>
        <v>632508.68999999994</v>
      </c>
    </row>
    <row r="81" spans="2:10">
      <c r="B81" s="24"/>
      <c r="C81" s="25" t="s">
        <v>84</v>
      </c>
      <c r="D81" s="35">
        <v>14400000</v>
      </c>
      <c r="E81" s="35">
        <v>-6790000</v>
      </c>
      <c r="F81" s="35">
        <f t="shared" si="12"/>
        <v>7610000</v>
      </c>
      <c r="G81" s="35">
        <v>4335937.29</v>
      </c>
      <c r="H81" s="35">
        <v>4335937.29</v>
      </c>
      <c r="I81" s="36">
        <f t="shared" si="11"/>
        <v>3274062.71</v>
      </c>
    </row>
    <row r="82" spans="2:10">
      <c r="B82" s="24"/>
      <c r="C82" s="25" t="s">
        <v>85</v>
      </c>
      <c r="D82" s="35">
        <v>0</v>
      </c>
      <c r="E82" s="35">
        <v>0</v>
      </c>
      <c r="F82" s="35">
        <f t="shared" si="12"/>
        <v>0</v>
      </c>
      <c r="G82" s="35">
        <v>0</v>
      </c>
      <c r="H82" s="35">
        <v>0</v>
      </c>
      <c r="I82" s="36">
        <f t="shared" si="11"/>
        <v>0</v>
      </c>
    </row>
    <row r="83" spans="2:10">
      <c r="B83" s="24"/>
      <c r="C83" s="25" t="s">
        <v>86</v>
      </c>
      <c r="D83" s="35">
        <v>100000</v>
      </c>
      <c r="E83" s="35">
        <v>650000</v>
      </c>
      <c r="F83" s="35">
        <f t="shared" si="12"/>
        <v>750000</v>
      </c>
      <c r="G83" s="35">
        <v>717021.16</v>
      </c>
      <c r="H83" s="35">
        <v>717021.16</v>
      </c>
      <c r="I83" s="36">
        <f t="shared" si="11"/>
        <v>32978.839999999967</v>
      </c>
    </row>
    <row r="84" spans="2:10">
      <c r="B84" s="28"/>
      <c r="C84" s="29" t="s">
        <v>87</v>
      </c>
      <c r="D84" s="39">
        <f>SUM(D12+D20+D30+D40+D50+D60+D64+D72+D76)</f>
        <v>5317778687.8699999</v>
      </c>
      <c r="E84" s="39">
        <f>SUM(E12+E20+E30+E40+E50+E60+E64+E72+E76)</f>
        <v>601458833.9999994</v>
      </c>
      <c r="F84" s="39">
        <f t="shared" ref="F84:I84" si="13">SUM(F12+F20+F30+F40+F50+F60+F64+F76)</f>
        <v>5919237521.8699989</v>
      </c>
      <c r="G84" s="39">
        <f t="shared" si="13"/>
        <v>5352518971.3200006</v>
      </c>
      <c r="H84" s="39">
        <f t="shared" si="13"/>
        <v>5129298514.5200005</v>
      </c>
      <c r="I84" s="40">
        <f t="shared" si="13"/>
        <v>566718550.54999948</v>
      </c>
    </row>
    <row r="86" spans="2:10">
      <c r="B86" s="87" t="s">
        <v>92</v>
      </c>
      <c r="C86" s="87"/>
      <c r="D86" s="87"/>
      <c r="E86" s="87"/>
      <c r="F86" s="87"/>
      <c r="G86" s="87"/>
      <c r="H86" s="87"/>
      <c r="I86" s="87"/>
      <c r="J86" s="87"/>
    </row>
    <row r="87" spans="2:10">
      <c r="B87" s="23"/>
      <c r="C87" s="23"/>
      <c r="D87" s="23"/>
      <c r="E87" s="23"/>
      <c r="F87" s="23"/>
      <c r="G87" s="23"/>
      <c r="H87" s="23"/>
      <c r="I87" s="23"/>
      <c r="J87" s="23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30" t="s">
        <v>95</v>
      </c>
      <c r="F89" s="89" t="s">
        <v>96</v>
      </c>
      <c r="G89" s="89"/>
      <c r="H89" s="89"/>
    </row>
    <row r="90" spans="2:10">
      <c r="C90" s="33" t="s">
        <v>93</v>
      </c>
      <c r="E90" s="88" t="s">
        <v>94</v>
      </c>
      <c r="F90" s="88"/>
      <c r="G90" s="88"/>
      <c r="H90" s="88"/>
      <c r="I90" s="88"/>
    </row>
    <row r="94" spans="2:10">
      <c r="D94" s="32"/>
    </row>
  </sheetData>
  <mergeCells count="22">
    <mergeCell ref="C2:K2"/>
    <mergeCell ref="C3:K3"/>
    <mergeCell ref="C4:K4"/>
    <mergeCell ref="C5:K5"/>
    <mergeCell ref="E90:I90"/>
    <mergeCell ref="B12:C12"/>
    <mergeCell ref="B20:C20"/>
    <mergeCell ref="B30:C30"/>
    <mergeCell ref="B40:C40"/>
    <mergeCell ref="B50:C50"/>
    <mergeCell ref="B60:C60"/>
    <mergeCell ref="B64:C64"/>
    <mergeCell ref="B72:C72"/>
    <mergeCell ref="B76:C76"/>
    <mergeCell ref="B86:J86"/>
    <mergeCell ref="F89:H89"/>
    <mergeCell ref="B9:C11"/>
    <mergeCell ref="H9:I9"/>
    <mergeCell ref="D9:D10"/>
    <mergeCell ref="E9:E10"/>
    <mergeCell ref="F9:F10"/>
    <mergeCell ref="G9:G10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F40 I40 F20:I20 I50:I64 F50:F64 H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Zapopan</vt:lpstr>
      <vt:lpstr>Zapopan (2)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cp:lastPrinted>2018-04-19T18:50:06Z</cp:lastPrinted>
  <dcterms:created xsi:type="dcterms:W3CDTF">2014-09-04T16:46:21Z</dcterms:created>
  <dcterms:modified xsi:type="dcterms:W3CDTF">2018-04-19T18:50:34Z</dcterms:modified>
</cp:coreProperties>
</file>