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05" yWindow="-15" windowWidth="9510" windowHeight="8655" activeTab="1"/>
  </bookViews>
  <sheets>
    <sheet name="Zapopan" sheetId="4" r:id="rId1"/>
    <sheet name="Zapopan (2)" sheetId="5" r:id="rId2"/>
  </sheets>
  <calcPr calcId="145621"/>
</workbook>
</file>

<file path=xl/calcChain.xml><?xml version="1.0" encoding="utf-8"?>
<calcChain xmlns="http://schemas.openxmlformats.org/spreadsheetml/2006/main">
  <c r="F119" i="5" l="1"/>
  <c r="F78" i="5"/>
  <c r="F131" i="5"/>
  <c r="I131" i="5" s="1"/>
  <c r="I130" i="5" s="1"/>
  <c r="H130" i="5"/>
  <c r="G130" i="5"/>
  <c r="E130" i="5"/>
  <c r="D130" i="5"/>
  <c r="F129" i="5"/>
  <c r="I129" i="5" s="1"/>
  <c r="F128" i="5"/>
  <c r="I128" i="5" s="1"/>
  <c r="F127" i="5"/>
  <c r="I127" i="5" s="1"/>
  <c r="F126" i="5"/>
  <c r="I126" i="5" s="1"/>
  <c r="F125" i="5"/>
  <c r="I125" i="5" s="1"/>
  <c r="F124" i="5"/>
  <c r="I124" i="5" s="1"/>
  <c r="F123" i="5"/>
  <c r="I123" i="5" s="1"/>
  <c r="F122" i="5"/>
  <c r="I122" i="5" s="1"/>
  <c r="F121" i="5"/>
  <c r="I121" i="5" s="1"/>
  <c r="F120" i="5"/>
  <c r="I120" i="5" s="1"/>
  <c r="I119" i="5"/>
  <c r="F118" i="5"/>
  <c r="I118" i="5" s="1"/>
  <c r="F117" i="5"/>
  <c r="I117" i="5" s="1"/>
  <c r="F116" i="5"/>
  <c r="I116" i="5" s="1"/>
  <c r="H115" i="5"/>
  <c r="G115" i="5"/>
  <c r="E115" i="5"/>
  <c r="D115" i="5"/>
  <c r="F114" i="5"/>
  <c r="I114" i="5" s="1"/>
  <c r="F113" i="5"/>
  <c r="I113" i="5" s="1"/>
  <c r="F112" i="5"/>
  <c r="I112" i="5" s="1"/>
  <c r="F111" i="5"/>
  <c r="I111" i="5" s="1"/>
  <c r="F110" i="5"/>
  <c r="I110" i="5" s="1"/>
  <c r="F109" i="5"/>
  <c r="I109" i="5" s="1"/>
  <c r="F108" i="5"/>
  <c r="I108" i="5" s="1"/>
  <c r="H107" i="5"/>
  <c r="G107" i="5"/>
  <c r="E107" i="5"/>
  <c r="D107" i="5"/>
  <c r="F106" i="5"/>
  <c r="I106" i="5" s="1"/>
  <c r="F105" i="5"/>
  <c r="I105" i="5" s="1"/>
  <c r="F104" i="5"/>
  <c r="I104" i="5" s="1"/>
  <c r="F103" i="5"/>
  <c r="I103" i="5" s="1"/>
  <c r="F102" i="5"/>
  <c r="I102" i="5" s="1"/>
  <c r="F101" i="5"/>
  <c r="I101" i="5" s="1"/>
  <c r="F100" i="5"/>
  <c r="I100" i="5" s="1"/>
  <c r="F99" i="5"/>
  <c r="I99" i="5" s="1"/>
  <c r="F98" i="5"/>
  <c r="I98" i="5" s="1"/>
  <c r="F97" i="5"/>
  <c r="I97" i="5" s="1"/>
  <c r="F96" i="5"/>
  <c r="I96" i="5" s="1"/>
  <c r="F95" i="5"/>
  <c r="I95" i="5" s="1"/>
  <c r="F94" i="5"/>
  <c r="I94" i="5" s="1"/>
  <c r="F93" i="5"/>
  <c r="I93" i="5" s="1"/>
  <c r="F92" i="5"/>
  <c r="I92" i="5" s="1"/>
  <c r="H91" i="5"/>
  <c r="G91" i="5"/>
  <c r="F91" i="5"/>
  <c r="E91" i="5"/>
  <c r="D91" i="5"/>
  <c r="F90" i="5"/>
  <c r="I90" i="5" s="1"/>
  <c r="F89" i="5"/>
  <c r="I89" i="5" s="1"/>
  <c r="F88" i="5"/>
  <c r="I88" i="5" s="1"/>
  <c r="F87" i="5"/>
  <c r="I87" i="5" s="1"/>
  <c r="F86" i="5"/>
  <c r="I86" i="5" s="1"/>
  <c r="F85" i="5"/>
  <c r="I85" i="5" s="1"/>
  <c r="F84" i="5"/>
  <c r="I84" i="5" s="1"/>
  <c r="F83" i="5"/>
  <c r="I83" i="5" s="1"/>
  <c r="H82" i="5"/>
  <c r="G82" i="5"/>
  <c r="E82" i="5"/>
  <c r="D82" i="5"/>
  <c r="F81" i="5"/>
  <c r="I81" i="5" s="1"/>
  <c r="F80" i="5"/>
  <c r="I80" i="5" s="1"/>
  <c r="F79" i="5"/>
  <c r="I79" i="5" s="1"/>
  <c r="I78" i="5"/>
  <c r="F77" i="5"/>
  <c r="I77" i="5" s="1"/>
  <c r="F76" i="5"/>
  <c r="I76" i="5" s="1"/>
  <c r="F75" i="5"/>
  <c r="I75" i="5" s="1"/>
  <c r="F74" i="5"/>
  <c r="I74" i="5" s="1"/>
  <c r="F73" i="5"/>
  <c r="I73" i="5" s="1"/>
  <c r="F72" i="5"/>
  <c r="I72" i="5" s="1"/>
  <c r="F71" i="5"/>
  <c r="I71" i="5" s="1"/>
  <c r="F70" i="5"/>
  <c r="I70" i="5" s="1"/>
  <c r="I69" i="5"/>
  <c r="I68" i="5"/>
  <c r="F67" i="5"/>
  <c r="I67" i="5" s="1"/>
  <c r="H66" i="5"/>
  <c r="G66" i="5"/>
  <c r="E66" i="5"/>
  <c r="D66" i="5"/>
  <c r="F65" i="5"/>
  <c r="I65" i="5" s="1"/>
  <c r="F64" i="5"/>
  <c r="I64" i="5" s="1"/>
  <c r="F63" i="5"/>
  <c r="I63" i="5" s="1"/>
  <c r="F62" i="5"/>
  <c r="I62" i="5" s="1"/>
  <c r="F61" i="5"/>
  <c r="I61" i="5" s="1"/>
  <c r="F60" i="5"/>
  <c r="I60" i="5" s="1"/>
  <c r="H59" i="5"/>
  <c r="G59" i="5"/>
  <c r="E59" i="5"/>
  <c r="D59" i="5"/>
  <c r="F58" i="5"/>
  <c r="I58" i="5" s="1"/>
  <c r="F57" i="5"/>
  <c r="I57" i="5" s="1"/>
  <c r="F56" i="5"/>
  <c r="I56" i="5" s="1"/>
  <c r="F55" i="5"/>
  <c r="I55" i="5" s="1"/>
  <c r="F54" i="5"/>
  <c r="I54" i="5" s="1"/>
  <c r="F53" i="5"/>
  <c r="I53" i="5" s="1"/>
  <c r="F52" i="5"/>
  <c r="I52" i="5" s="1"/>
  <c r="F51" i="5"/>
  <c r="I51" i="5" s="1"/>
  <c r="H50" i="5"/>
  <c r="G50" i="5"/>
  <c r="E50" i="5"/>
  <c r="D50" i="5"/>
  <c r="F49" i="5"/>
  <c r="I49" i="5" s="1"/>
  <c r="F48" i="5"/>
  <c r="I48" i="5" s="1"/>
  <c r="F47" i="5"/>
  <c r="I47" i="5" s="1"/>
  <c r="F46" i="5"/>
  <c r="I46" i="5" s="1"/>
  <c r="F45" i="5"/>
  <c r="I45" i="5" s="1"/>
  <c r="F44" i="5"/>
  <c r="I44" i="5" s="1"/>
  <c r="F43" i="5"/>
  <c r="I43" i="5" s="1"/>
  <c r="F42" i="5"/>
  <c r="I42" i="5" s="1"/>
  <c r="F41" i="5"/>
  <c r="I41" i="5" s="1"/>
  <c r="F40" i="5"/>
  <c r="I40" i="5" s="1"/>
  <c r="F39" i="5"/>
  <c r="I39" i="5" s="1"/>
  <c r="F38" i="5"/>
  <c r="I38" i="5" s="1"/>
  <c r="H37" i="5"/>
  <c r="G37" i="5"/>
  <c r="E37" i="5"/>
  <c r="D37" i="5"/>
  <c r="F36" i="5"/>
  <c r="I36" i="5" s="1"/>
  <c r="F35" i="5"/>
  <c r="I35" i="5" s="1"/>
  <c r="F34" i="5"/>
  <c r="I34" i="5" s="1"/>
  <c r="F33" i="5"/>
  <c r="I33" i="5" s="1"/>
  <c r="F32" i="5"/>
  <c r="I32" i="5" s="1"/>
  <c r="F31" i="5"/>
  <c r="I31" i="5" s="1"/>
  <c r="F30" i="5"/>
  <c r="I30" i="5" s="1"/>
  <c r="F29" i="5"/>
  <c r="I29" i="5" s="1"/>
  <c r="H28" i="5"/>
  <c r="G28" i="5"/>
  <c r="E28" i="5"/>
  <c r="D28" i="5"/>
  <c r="F27" i="5"/>
  <c r="I27" i="5" s="1"/>
  <c r="F26" i="5"/>
  <c r="I26" i="5" s="1"/>
  <c r="F25" i="5"/>
  <c r="I25" i="5" s="1"/>
  <c r="F24" i="5"/>
  <c r="I24" i="5" s="1"/>
  <c r="F23" i="5"/>
  <c r="I23" i="5" s="1"/>
  <c r="F22" i="5"/>
  <c r="I22" i="5" s="1"/>
  <c r="H21" i="5"/>
  <c r="G21" i="5"/>
  <c r="E21" i="5"/>
  <c r="D21" i="5"/>
  <c r="F20" i="5"/>
  <c r="I20" i="5" s="1"/>
  <c r="F19" i="5"/>
  <c r="I19" i="5" s="1"/>
  <c r="F18" i="5"/>
  <c r="I18" i="5" s="1"/>
  <c r="F17" i="5"/>
  <c r="I17" i="5" s="1"/>
  <c r="F16" i="5"/>
  <c r="I16" i="5" s="1"/>
  <c r="F15" i="5"/>
  <c r="I15" i="5" s="1"/>
  <c r="F14" i="5"/>
  <c r="I14" i="5" s="1"/>
  <c r="H13" i="5"/>
  <c r="G13" i="5"/>
  <c r="E13" i="5"/>
  <c r="D13" i="5"/>
  <c r="D132" i="5" s="1"/>
  <c r="F130" i="5" l="1"/>
  <c r="F115" i="5"/>
  <c r="I115" i="5"/>
  <c r="I107" i="5"/>
  <c r="F107" i="5"/>
  <c r="I91" i="5"/>
  <c r="F82" i="5"/>
  <c r="F66" i="5"/>
  <c r="I59" i="5"/>
  <c r="F59" i="5"/>
  <c r="I50" i="5"/>
  <c r="F50" i="5"/>
  <c r="I37" i="5"/>
  <c r="H132" i="5"/>
  <c r="F37" i="5"/>
  <c r="F28" i="5"/>
  <c r="E132" i="5"/>
  <c r="F21" i="5"/>
  <c r="G132" i="5"/>
  <c r="I21" i="5"/>
  <c r="F13" i="5"/>
  <c r="I13" i="5"/>
  <c r="I28" i="5"/>
  <c r="I66" i="5"/>
  <c r="I82" i="5"/>
  <c r="F132" i="5" l="1"/>
  <c r="I132" i="5"/>
  <c r="H131" i="4" l="1"/>
  <c r="F77" i="4"/>
  <c r="G131" i="4"/>
  <c r="G116" i="4"/>
  <c r="H116" i="4"/>
  <c r="G108" i="4"/>
  <c r="H108" i="4"/>
  <c r="G92" i="4"/>
  <c r="H92" i="4"/>
  <c r="G83" i="4"/>
  <c r="H83" i="4"/>
  <c r="G67" i="4"/>
  <c r="H67" i="4"/>
  <c r="G60" i="4"/>
  <c r="H60" i="4"/>
  <c r="G51" i="4"/>
  <c r="H51" i="4"/>
  <c r="G38" i="4"/>
  <c r="H38" i="4"/>
  <c r="G29" i="4"/>
  <c r="H29" i="4"/>
  <c r="G22" i="4"/>
  <c r="H22" i="4"/>
  <c r="G14" i="4"/>
  <c r="H14" i="4"/>
  <c r="H133" i="4" s="1"/>
  <c r="E38" i="4"/>
  <c r="E29" i="4"/>
  <c r="E22" i="4"/>
  <c r="E14" i="4"/>
  <c r="E131" i="4"/>
  <c r="E116" i="4"/>
  <c r="E108" i="4"/>
  <c r="E92" i="4"/>
  <c r="E83" i="4"/>
  <c r="E67" i="4"/>
  <c r="E60" i="4"/>
  <c r="E51" i="4"/>
  <c r="F117" i="4"/>
  <c r="I117" i="4" s="1"/>
  <c r="F110" i="4"/>
  <c r="I110" i="4" s="1"/>
  <c r="F111" i="4"/>
  <c r="I111" i="4" s="1"/>
  <c r="F112" i="4"/>
  <c r="I112" i="4" s="1"/>
  <c r="F113" i="4"/>
  <c r="I113" i="4" s="1"/>
  <c r="F114" i="4"/>
  <c r="I114" i="4" s="1"/>
  <c r="F115" i="4"/>
  <c r="I115" i="4" s="1"/>
  <c r="F94" i="4"/>
  <c r="I94" i="4" s="1"/>
  <c r="F95" i="4"/>
  <c r="I95" i="4" s="1"/>
  <c r="F96" i="4"/>
  <c r="I96" i="4" s="1"/>
  <c r="F97" i="4"/>
  <c r="I97" i="4" s="1"/>
  <c r="F98" i="4"/>
  <c r="I98" i="4" s="1"/>
  <c r="F99" i="4"/>
  <c r="I99" i="4" s="1"/>
  <c r="F100" i="4"/>
  <c r="I100" i="4" s="1"/>
  <c r="F101" i="4"/>
  <c r="I101" i="4" s="1"/>
  <c r="F102" i="4"/>
  <c r="I102" i="4" s="1"/>
  <c r="F103" i="4"/>
  <c r="I103" i="4" s="1"/>
  <c r="F104" i="4"/>
  <c r="I104" i="4" s="1"/>
  <c r="F105" i="4"/>
  <c r="I105" i="4" s="1"/>
  <c r="F106" i="4"/>
  <c r="I106" i="4" s="1"/>
  <c r="F107" i="4"/>
  <c r="I107" i="4" s="1"/>
  <c r="F93" i="4"/>
  <c r="F92" i="4" s="1"/>
  <c r="F85" i="4"/>
  <c r="I85" i="4" s="1"/>
  <c r="F86" i="4"/>
  <c r="I86" i="4" s="1"/>
  <c r="F87" i="4"/>
  <c r="I87" i="4" s="1"/>
  <c r="F88" i="4"/>
  <c r="I88" i="4" s="1"/>
  <c r="F89" i="4"/>
  <c r="I89" i="4" s="1"/>
  <c r="F90" i="4"/>
  <c r="I90" i="4" s="1"/>
  <c r="F91" i="4"/>
  <c r="I91" i="4" s="1"/>
  <c r="F84" i="4"/>
  <c r="I84" i="4" s="1"/>
  <c r="F69" i="4"/>
  <c r="I69" i="4" s="1"/>
  <c r="F70" i="4"/>
  <c r="I70" i="4" s="1"/>
  <c r="F71" i="4"/>
  <c r="I71" i="4" s="1"/>
  <c r="F72" i="4"/>
  <c r="I72" i="4" s="1"/>
  <c r="F73" i="4"/>
  <c r="I73" i="4" s="1"/>
  <c r="F74" i="4"/>
  <c r="I74" i="4" s="1"/>
  <c r="F75" i="4"/>
  <c r="I75" i="4" s="1"/>
  <c r="F76" i="4"/>
  <c r="I76" i="4" s="1"/>
  <c r="I77" i="4"/>
  <c r="F78" i="4"/>
  <c r="I78" i="4" s="1"/>
  <c r="F79" i="4"/>
  <c r="I79" i="4" s="1"/>
  <c r="F80" i="4"/>
  <c r="I80" i="4" s="1"/>
  <c r="F81" i="4"/>
  <c r="I81" i="4" s="1"/>
  <c r="F82" i="4"/>
  <c r="I82" i="4" s="1"/>
  <c r="F68" i="4"/>
  <c r="I68" i="4" s="1"/>
  <c r="F62" i="4"/>
  <c r="I62" i="4" s="1"/>
  <c r="F63" i="4"/>
  <c r="I63" i="4" s="1"/>
  <c r="F64" i="4"/>
  <c r="I64" i="4" s="1"/>
  <c r="F65" i="4"/>
  <c r="I65" i="4" s="1"/>
  <c r="F66" i="4"/>
  <c r="I66" i="4" s="1"/>
  <c r="F61" i="4"/>
  <c r="I61" i="4" s="1"/>
  <c r="F59" i="4"/>
  <c r="I59" i="4" s="1"/>
  <c r="F58" i="4"/>
  <c r="I58" i="4" s="1"/>
  <c r="F57" i="4"/>
  <c r="I57" i="4" s="1"/>
  <c r="F56" i="4"/>
  <c r="I56" i="4" s="1"/>
  <c r="F55" i="4"/>
  <c r="I55" i="4" s="1"/>
  <c r="F54" i="4"/>
  <c r="I54" i="4" s="1"/>
  <c r="F53" i="4"/>
  <c r="I53" i="4" s="1"/>
  <c r="F52" i="4"/>
  <c r="F40" i="4"/>
  <c r="I40" i="4" s="1"/>
  <c r="F41" i="4"/>
  <c r="I41" i="4" s="1"/>
  <c r="F42" i="4"/>
  <c r="I42" i="4" s="1"/>
  <c r="F43" i="4"/>
  <c r="I43" i="4" s="1"/>
  <c r="F44" i="4"/>
  <c r="I44" i="4" s="1"/>
  <c r="F45" i="4"/>
  <c r="I45" i="4" s="1"/>
  <c r="F46" i="4"/>
  <c r="I46" i="4" s="1"/>
  <c r="F47" i="4"/>
  <c r="I47" i="4" s="1"/>
  <c r="F48" i="4"/>
  <c r="I48" i="4" s="1"/>
  <c r="F49" i="4"/>
  <c r="I49" i="4" s="1"/>
  <c r="F50" i="4"/>
  <c r="I50" i="4" s="1"/>
  <c r="F39" i="4"/>
  <c r="I39" i="4" s="1"/>
  <c r="D116" i="4"/>
  <c r="D108" i="4"/>
  <c r="D92" i="4"/>
  <c r="D29" i="4"/>
  <c r="D22" i="4"/>
  <c r="D14" i="4"/>
  <c r="D133" i="4" s="1"/>
  <c r="F129" i="4"/>
  <c r="I129" i="4" s="1"/>
  <c r="F128" i="4"/>
  <c r="I128" i="4" s="1"/>
  <c r="D131" i="4"/>
  <c r="D83" i="4"/>
  <c r="D67" i="4"/>
  <c r="D60" i="4"/>
  <c r="D51" i="4"/>
  <c r="D38" i="4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F30" i="4"/>
  <c r="I30" i="4" s="1"/>
  <c r="F23" i="4"/>
  <c r="I23" i="4" s="1"/>
  <c r="F24" i="4"/>
  <c r="I24" i="4" s="1"/>
  <c r="F25" i="4"/>
  <c r="I25" i="4" s="1"/>
  <c r="F26" i="4"/>
  <c r="I26" i="4" s="1"/>
  <c r="F27" i="4"/>
  <c r="I27" i="4" s="1"/>
  <c r="F28" i="4"/>
  <c r="I28" i="4" s="1"/>
  <c r="F21" i="4"/>
  <c r="I21" i="4" s="1"/>
  <c r="F20" i="4"/>
  <c r="I20" i="4" s="1"/>
  <c r="F19" i="4"/>
  <c r="I19" i="4" s="1"/>
  <c r="F18" i="4"/>
  <c r="I18" i="4" s="1"/>
  <c r="F17" i="4"/>
  <c r="I17" i="4" s="1"/>
  <c r="F109" i="4"/>
  <c r="F108" i="4" s="1"/>
  <c r="F118" i="4"/>
  <c r="I118" i="4" s="1"/>
  <c r="F119" i="4"/>
  <c r="I119" i="4" s="1"/>
  <c r="F120" i="4"/>
  <c r="I120" i="4" s="1"/>
  <c r="F121" i="4"/>
  <c r="I121" i="4" s="1"/>
  <c r="F122" i="4"/>
  <c r="I122" i="4" s="1"/>
  <c r="F123" i="4"/>
  <c r="I123" i="4" s="1"/>
  <c r="F124" i="4"/>
  <c r="I124" i="4" s="1"/>
  <c r="F125" i="4"/>
  <c r="I125" i="4" s="1"/>
  <c r="F126" i="4"/>
  <c r="I126" i="4" s="1"/>
  <c r="F127" i="4"/>
  <c r="I127" i="4" s="1"/>
  <c r="F15" i="4"/>
  <c r="I15" i="4" s="1"/>
  <c r="F16" i="4"/>
  <c r="I16" i="4" s="1"/>
  <c r="F130" i="4"/>
  <c r="I130" i="4" s="1"/>
  <c r="F132" i="4"/>
  <c r="I132" i="4" s="1"/>
  <c r="I131" i="4" s="1"/>
  <c r="F83" i="4" l="1"/>
  <c r="G133" i="4"/>
  <c r="E133" i="4"/>
  <c r="F131" i="4"/>
  <c r="I116" i="4"/>
  <c r="F116" i="4"/>
  <c r="I109" i="4"/>
  <c r="I108" i="4" s="1"/>
  <c r="I93" i="4"/>
  <c r="I92" i="4" s="1"/>
  <c r="I83" i="4"/>
  <c r="I67" i="4"/>
  <c r="F67" i="4"/>
  <c r="I60" i="4"/>
  <c r="F60" i="4"/>
  <c r="F51" i="4"/>
  <c r="I52" i="4"/>
  <c r="I51" i="4" s="1"/>
  <c r="I38" i="4"/>
  <c r="F38" i="4"/>
  <c r="I29" i="4"/>
  <c r="I22" i="4"/>
  <c r="I14" i="4"/>
  <c r="F29" i="4"/>
  <c r="F22" i="4"/>
  <c r="F14" i="4"/>
  <c r="F133" i="4" l="1"/>
  <c r="I133" i="4"/>
</calcChain>
</file>

<file path=xl/sharedStrings.xml><?xml version="1.0" encoding="utf-8"?>
<sst xmlns="http://schemas.openxmlformats.org/spreadsheetml/2006/main" count="280" uniqueCount="125">
  <si>
    <t>MUNICIPO DE ZAPOPAN</t>
  </si>
  <si>
    <t>Estado Analítico del Ejercicio del Presupuesto de Egresos</t>
  </si>
  <si>
    <t>Clasificación Administrativa</t>
  </si>
  <si>
    <t>(Pesos)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</si>
  <si>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</si>
  <si>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</si>
  <si>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</si>
  <si>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</si>
  <si>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</si>
  <si>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</si>
  <si>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</si>
  <si>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</si>
  <si>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</si>
  <si>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</si>
  <si>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</si>
  <si>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</si>
  <si>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</si>
  <si>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</si>
  <si>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PRESIDENCIA</t>
  </si>
  <si>
    <t>SECRETARIA PARTICULAR</t>
  </si>
  <si>
    <t>SINDICATURA DEL AYUNTAMIENTO</t>
  </si>
  <si>
    <t>TESORERIA MUNICIPAL</t>
  </si>
  <si>
    <t>LIC. JESUS PABLO LEMUS NAVARRO</t>
  </si>
  <si>
    <t xml:space="preserve">MTRO. LUIS GARCIA SOTELO </t>
  </si>
  <si>
    <t xml:space="preserve">JEFATURA DE GABINETE </t>
  </si>
  <si>
    <t xml:space="preserve">COORDINACION DE ANALISIS ESTRATEGICO Y COMUNICACIÓN </t>
  </si>
  <si>
    <t xml:space="preserve">AREAS DE RELACIONES PUBLICAS </t>
  </si>
  <si>
    <t>UNIDAD POLITICA</t>
  </si>
  <si>
    <t xml:space="preserve">UNIDAD DE ENLACE ADMINISTRATIVO-JURIDICO </t>
  </si>
  <si>
    <t>PRESIDENCIA( OFICINA DEL PRESIDENTE)</t>
  </si>
  <si>
    <t xml:space="preserve">COMISARIA GENERAL DE SEGURIDAD PUBLICA DEL MUNICIPIO </t>
  </si>
  <si>
    <t xml:space="preserve">COMISARIA GENERAL DE SEGURIDAD PUBLICA </t>
  </si>
  <si>
    <t>DIRECCION DE FUERZAS DE SEGURIDAD CIUDADANA</t>
  </si>
  <si>
    <t xml:space="preserve">DIRECCION DE VINCULACION SOCIAL Y PREVENCION DEL DELITO </t>
  </si>
  <si>
    <t xml:space="preserve">DIRECCION TECNICA </t>
  </si>
  <si>
    <t xml:space="preserve">UNIDAD DE INFORMACION PARA LA PREVENCION DEL DELITO </t>
  </si>
  <si>
    <t>DIRECCION GENERAL JURÍDICA MUNICIPAL</t>
  </si>
  <si>
    <t>DIRECCION DE LO JURIDICO CONTENCIOSO</t>
  </si>
  <si>
    <t>DIRECCIÓN JURIDICO CONSULTIVO</t>
  </si>
  <si>
    <t>DIRECCION DE LO JURIDICO LABORAL</t>
  </si>
  <si>
    <t xml:space="preserve">DIRECCION DE LO JURIDICO EN MATERIA DE DERECHOS HUMANOS, TRANSPARENCIA Y ACCESO A LA INFORMACION </t>
  </si>
  <si>
    <t xml:space="preserve">SINDICATURA </t>
  </si>
  <si>
    <t>DIRECCION DE JUSTICIA MUNICIPAL</t>
  </si>
  <si>
    <t xml:space="preserve">SECRETARÍA DEL AYUNTAMIENTO </t>
  </si>
  <si>
    <t xml:space="preserve">SECRETARIA DEL AYUNTAMIENTO </t>
  </si>
  <si>
    <t>DIRECCION DEL REGISTRO CIVIL</t>
  </si>
  <si>
    <t xml:space="preserve">DIRECCION DE PROTECCION CIVIL Y BOMBEROS </t>
  </si>
  <si>
    <t>DIRECCION DE ARCHIVO GENERAL MUNICIPAL</t>
  </si>
  <si>
    <t xml:space="preserve">DIRECCION DE INTEGRACION Y DICTAMINACIÓN </t>
  </si>
  <si>
    <t xml:space="preserve">DIRECCION DE ENLACE CON EL AYUNTAMIENTO </t>
  </si>
  <si>
    <t>DIRECCIÓN DE ATENCIÓN CIUDADANA</t>
  </si>
  <si>
    <t xml:space="preserve">UNIDAD DE DELEGACIONES </t>
  </si>
  <si>
    <t xml:space="preserve">UNIDAD DE ENLACE  DE RELACIONES EXTERIORES </t>
  </si>
  <si>
    <t xml:space="preserve">UNIDAD DE CONTROL DE GESTIÓN Y SEGUIMIENTO </t>
  </si>
  <si>
    <t xml:space="preserve">JUNTA MUNICIPAL DE RECLUTAMIENTO </t>
  </si>
  <si>
    <t xml:space="preserve">DIRECCION DE INGRESOS </t>
  </si>
  <si>
    <t xml:space="preserve">DIRECCION DE PRESUPUESTO Y EGRESOS </t>
  </si>
  <si>
    <t>DIRECCION DE CONTABILIDAD</t>
  </si>
  <si>
    <t xml:space="preserve">DIRECCION DE GLOSA </t>
  </si>
  <si>
    <t xml:space="preserve">DIRECCION DE CATASTRO </t>
  </si>
  <si>
    <t xml:space="preserve">DIRECCION DE POLITICA FISCAL Y MEJORA HACENDARIA </t>
  </si>
  <si>
    <t>TESORERIA 1</t>
  </si>
  <si>
    <t>CONTRALORIA CIUDADANA</t>
  </si>
  <si>
    <t xml:space="preserve">DIRECCION DE AUDITORIA </t>
  </si>
  <si>
    <t>DIRECCION DE RESPONSABILIDAD ADMINISTRATIVA</t>
  </si>
  <si>
    <t>DIRECCION DE TRANSPARENCIA Y BUENAS PRACTICAS</t>
  </si>
  <si>
    <t xml:space="preserve">DIRECCION DEL REVISION DEL GASTO </t>
  </si>
  <si>
    <t>UNIDAD DE ENLACE ADMINISTRATIVO JURIDICO</t>
  </si>
  <si>
    <t>COORDINACION GENERAL DE SERVICIOS MUNICIPALES</t>
  </si>
  <si>
    <t xml:space="preserve">DIRECCION DE GESTIÓN INTEGRAL DEL AGUA Y DRENAJE </t>
  </si>
  <si>
    <t xml:space="preserve">DIRECCION DE MERCADOS </t>
  </si>
  <si>
    <t xml:space="preserve">DIRECCION DE MEJORAMIENTO URBANO </t>
  </si>
  <si>
    <t xml:space="preserve">DIRECCION DE PARQUES Y JARDINES </t>
  </si>
  <si>
    <t xml:space="preserve">DIRECCION DE PAVIMENTOS </t>
  </si>
  <si>
    <t xml:space="preserve">DIRECCION DE PROYECTOS </t>
  </si>
  <si>
    <t>DIRECCION DE RASTRO MUNICIPAL</t>
  </si>
  <si>
    <t xml:space="preserve">DIRECCION DE CEMENTERIOS </t>
  </si>
  <si>
    <t xml:space="preserve">DIRECCION DE TIANGUIS Y COMERCIO EN ESPACIOS ABIERTOS </t>
  </si>
  <si>
    <t>DIRECCION DE ALUMBRADO PUBLICO</t>
  </si>
  <si>
    <t xml:space="preserve">DIRECCION DE ASEO PUBLICO </t>
  </si>
  <si>
    <t>UNIDAD DE PROTECCION ANIMAL</t>
  </si>
  <si>
    <t>UNIDAD DE ENLACE ADMINISTRATIVO-JURÍDICO</t>
  </si>
  <si>
    <t>COORDINACION GENERAL DE ADMINISTRACION E INNOVACION GUBERNAMENTAL</t>
  </si>
  <si>
    <t xml:space="preserve">DIRECCION DE ADMINISTRACION </t>
  </si>
  <si>
    <t xml:space="preserve">DIRECIION DE INNOVACION GUBERNAMENTAL </t>
  </si>
  <si>
    <t xml:space="preserve">DIRECCION DE INSPECCIÓN Y VIGILANCIA </t>
  </si>
  <si>
    <t xml:space="preserve">DIRECCION DE RECURSOS HUMANOS </t>
  </si>
  <si>
    <t xml:space="preserve">DIRECCION DE ADQUISICIONES </t>
  </si>
  <si>
    <t>UNIDAD DE CONTROL DE GESTIÓN  Y SEGIMIENTO</t>
  </si>
  <si>
    <t xml:space="preserve">DIRECCION DE GESTION DE CALIDAD </t>
  </si>
  <si>
    <t>COORDINACION GENERAL DE DESARROLLO ECONÓMICO Y COMBATE A LA DESIGUALDAD</t>
  </si>
  <si>
    <t xml:space="preserve">DIRECCION DE PROGRAMAS SOCIALES MUNICIPALES </t>
  </si>
  <si>
    <t xml:space="preserve">DIRECCION DE PROGRAMAS SOCIALES ESTRATEGICOS </t>
  </si>
  <si>
    <t xml:space="preserve">DIRECCION DE GESTIÓN DE PROGRAMAS SOCIALES ESTATALES Y FEDERALES </t>
  </si>
  <si>
    <t xml:space="preserve">DIRECCIÓN DE FOMENTO AL EMPLEO Y EMPRENDURÍSMO </t>
  </si>
  <si>
    <t xml:space="preserve">AGENCIA DE PROMOCION A LA INVERSION </t>
  </si>
  <si>
    <t xml:space="preserve">DIRECCION DE COMPETITIVIDAD MUNICIPAL </t>
  </si>
  <si>
    <t xml:space="preserve">DIRECCION DE TURISMO, RELACIONES INTERNANACIONALES Y ATENCION AL MIGRANTE </t>
  </si>
  <si>
    <t xml:space="preserve">DIRECCION DE PADRON Y LICENCIAS </t>
  </si>
  <si>
    <t xml:space="preserve">DIRECCION DE DESARROLLO AGROPECUARIO </t>
  </si>
  <si>
    <t>INSTITUTO MUNICIPAL DE LA JUVENTUD(ORGANISMO PUBLICO DESCONCENTRADO )</t>
  </si>
  <si>
    <t>INSTITUTO DE LA MUJER ZAPOPANA (ORGANISMO PUBLICO DESCONCENTRADO )</t>
  </si>
  <si>
    <t xml:space="preserve">COORDINACION GENERAL DE GESTIÓN INTEGRAL DE LA CIUDAD </t>
  </si>
  <si>
    <t xml:space="preserve">DIRECCION DE PARTICIPACION CIUDADANA </t>
  </si>
  <si>
    <t xml:space="preserve">DIRECCION DE EDUCACION </t>
  </si>
  <si>
    <t xml:space="preserve">DIRECCION DE CULTURA </t>
  </si>
  <si>
    <t xml:space="preserve">DIRECCION DE RECREACIÓN </t>
  </si>
  <si>
    <t xml:space="preserve">UNIDAD DE INTEGRACION </t>
  </si>
  <si>
    <t>INSTITUTO DE CULTURA(DESCONCENTRADO)</t>
  </si>
  <si>
    <t>INSTITUTO DE CAPACITACION Y OFERTA EDUCATIVA (DESCONCENTRADO)</t>
  </si>
  <si>
    <t>SISTEMA PARA EL DESARROLLO INTEGRAL DE LA FAMILIA DE ZAPOPAN,JALISCO(DIF ZAPOPAN)</t>
  </si>
  <si>
    <t>CONSEJO MUNICIPAL DEL DEPORTE (DESCENTRALIZADO)</t>
  </si>
  <si>
    <t>SERVICIOS DE LA SALUD DEL MUNICIPIO DE ZAPOPAN (DESCENTRALIZADO)</t>
  </si>
  <si>
    <t>AYUNTAMIENTO</t>
  </si>
  <si>
    <t xml:space="preserve">AYUNTAMIENTO </t>
  </si>
  <si>
    <t>MUSEO DE ARTE DE ZAPOPAN(DESCONCENTRADO)</t>
  </si>
  <si>
    <t xml:space="preserve">DIRECCION DE LA AUTORIDAS DEL ESPACIO PUBLICO </t>
  </si>
  <si>
    <t>DIRECCION DE ORDENAMIENTO DEL TERRITORIO</t>
  </si>
  <si>
    <t xml:space="preserve">DIRECCION DE OBRAS PUBLICAS E INFRAESTRUCTURA </t>
  </si>
  <si>
    <t xml:space="preserve">DIRECCION DE MOVILIDAD Y TRANSPORTE </t>
  </si>
  <si>
    <t xml:space="preserve">DIRECCION DE MEDIO AMBIENTE </t>
  </si>
  <si>
    <t xml:space="preserve">UNIDAD DE ENLACE ADMINISTRATIVO -JURIDICO </t>
  </si>
  <si>
    <t>COORDINACION GENERAL DE CONTRUCCION DE LA COMUNIDAD</t>
  </si>
  <si>
    <t>Del 1 de Junio al 30 de Junio del 2016</t>
  </si>
  <si>
    <t>Del 1 de Enero al  31 de Diciembre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</si>
</sst>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43" formatCode="_-* #,##0.00_-;\-* #,##0.00_-;_-* &quot;-&quot;??_-;_-@_-"/>
    <numFmt numFmtId="164" formatCode="&quot;$&quot;#,##0"/>
    <numFmt numFmtId="165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 tint="0.249977111117893"/>
      <name val="Arial"/>
      <family val="2"/>
    </font>
    <font>
      <sz val="9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9"/>
      <color indexed="8"/>
      <name val="Calibri"/>
      <family val="2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135">
    <xf numFmtId="0" fontId="0" fillId="0" borderId="0" xfId="0"/>
    <xf numFmtId="0" fontId="6" fillId="0" borderId="0" xfId="0" applyFont="1"/>
    <xf numFmtId="0" fontId="8" fillId="2" borderId="0" xfId="0" applyFont="1" applyFill="1"/>
    <xf numFmtId="37" fontId="7" fillId="5" borderId="8" xfId="1" applyNumberFormat="1" applyFont="1" applyFill="1" applyBorder="1" applyAlignment="1" applyProtection="1"/>
    <xf numFmtId="37" fontId="7" fillId="7" borderId="8" xfId="1" applyNumberFormat="1" applyFont="1" applyFill="1" applyBorder="1" applyAlignment="1" applyProtection="1"/>
    <xf numFmtId="37" fontId="7" fillId="7" borderId="9" xfId="1" applyNumberFormat="1" applyFont="1" applyFill="1" applyBorder="1" applyAlignment="1" applyProtection="1">
      <alignment vertical="center" wrapText="1"/>
    </xf>
    <xf numFmtId="37" fontId="7" fillId="5" borderId="0" xfId="1" applyNumberFormat="1" applyFont="1" applyFill="1" applyBorder="1" applyAlignment="1" applyProtection="1">
      <alignment horizontal="center" vertical="center"/>
    </xf>
    <xf numFmtId="37" fontId="7" fillId="5" borderId="0" xfId="1" applyNumberFormat="1" applyFont="1" applyFill="1" applyBorder="1" applyAlignment="1" applyProtection="1">
      <alignment horizontal="center" wrapText="1"/>
    </xf>
    <xf numFmtId="37" fontId="7" fillId="6" borderId="0" xfId="1" applyNumberFormat="1" applyFont="1" applyFill="1" applyBorder="1" applyAlignment="1" applyProtection="1">
      <alignment horizontal="center" vertical="center"/>
    </xf>
    <xf numFmtId="37" fontId="7" fillId="7" borderId="0" xfId="1" applyNumberFormat="1" applyFont="1" applyFill="1" applyBorder="1" applyAlignment="1" applyProtection="1">
      <alignment horizontal="center" vertical="center"/>
    </xf>
    <xf numFmtId="37" fontId="7" fillId="7" borderId="2" xfId="1" applyNumberFormat="1" applyFont="1" applyFill="1" applyBorder="1" applyAlignment="1" applyProtection="1">
      <alignment horizontal="center" vertical="center" wrapText="1"/>
    </xf>
    <xf numFmtId="37" fontId="7" fillId="5" borderId="10" xfId="1" applyNumberFormat="1" applyFont="1" applyFill="1" applyBorder="1" applyAlignment="1" applyProtection="1">
      <alignment horizontal="center"/>
    </xf>
    <xf numFmtId="37" fontId="7" fillId="6" borderId="10" xfId="1" applyNumberFormat="1" applyFont="1" applyFill="1" applyBorder="1" applyAlignment="1" applyProtection="1">
      <alignment horizontal="center"/>
    </xf>
    <xf numFmtId="37" fontId="7" fillId="7" borderId="10" xfId="1" applyNumberFormat="1" applyFont="1" applyFill="1" applyBorder="1" applyAlignment="1" applyProtection="1">
      <alignment horizontal="center"/>
    </xf>
    <xf numFmtId="37" fontId="7" fillId="7" borderId="5" xfId="1" applyNumberFormat="1" applyFont="1" applyFill="1" applyBorder="1" applyAlignment="1" applyProtection="1">
      <alignment horizontal="center"/>
    </xf>
    <xf numFmtId="37" fontId="7" fillId="0" borderId="13" xfId="1" applyNumberFormat="1" applyFont="1" applyFill="1" applyBorder="1" applyAlignment="1" applyProtection="1">
      <alignment horizontal="center"/>
    </xf>
    <xf numFmtId="37" fontId="7" fillId="0" borderId="0" xfId="1" applyNumberFormat="1" applyFont="1" applyFill="1" applyBorder="1" applyAlignment="1" applyProtection="1">
      <alignment horizontal="center"/>
    </xf>
    <xf numFmtId="37" fontId="7" fillId="0" borderId="2" xfId="1" applyNumberFormat="1" applyFont="1" applyFill="1" applyBorder="1" applyAlignment="1" applyProtection="1">
      <alignment horizontal="center"/>
    </xf>
    <xf numFmtId="164" fontId="10" fillId="2" borderId="6" xfId="1" applyNumberFormat="1" applyFont="1" applyFill="1" applyBorder="1" applyAlignment="1">
      <alignment horizontal="right" vertical="center" wrapText="1"/>
    </xf>
    <xf numFmtId="164" fontId="11" fillId="0" borderId="6" xfId="1" applyNumberFormat="1" applyFont="1" applyFill="1" applyBorder="1" applyAlignment="1" applyProtection="1">
      <alignment horizontal="right"/>
    </xf>
    <xf numFmtId="164" fontId="11" fillId="0" borderId="2" xfId="1" applyNumberFormat="1" applyFont="1" applyFill="1" applyBorder="1" applyAlignment="1" applyProtection="1">
      <alignment horizontal="righ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164" fontId="12" fillId="2" borderId="6" xfId="1" applyNumberFormat="1" applyFont="1" applyFill="1" applyBorder="1" applyAlignment="1">
      <alignment horizontal="right" vertical="center" wrapText="1"/>
    </xf>
    <xf numFmtId="164" fontId="12" fillId="2" borderId="0" xfId="1" applyNumberFormat="1" applyFont="1" applyFill="1" applyBorder="1" applyAlignment="1">
      <alignment horizontal="right" vertical="center" wrapText="1"/>
    </xf>
    <xf numFmtId="164" fontId="12" fillId="0" borderId="6" xfId="1" applyNumberFormat="1" applyFont="1" applyFill="1" applyBorder="1" applyAlignment="1" applyProtection="1">
      <alignment horizontal="right"/>
    </xf>
    <xf numFmtId="164" fontId="12" fillId="0" borderId="2" xfId="1" applyNumberFormat="1" applyFont="1" applyFill="1" applyBorder="1" applyAlignment="1" applyProtection="1">
      <alignment horizontal="right"/>
    </xf>
    <xf numFmtId="164" fontId="9" fillId="0" borderId="6" xfId="1" applyNumberFormat="1" applyFont="1" applyFill="1" applyBorder="1" applyAlignment="1" applyProtection="1">
      <alignment horizontal="right"/>
    </xf>
    <xf numFmtId="164" fontId="11" fillId="0" borderId="0" xfId="1" applyNumberFormat="1" applyFont="1" applyFill="1" applyBorder="1" applyAlignment="1" applyProtection="1">
      <alignment horizontal="right"/>
    </xf>
    <xf numFmtId="164" fontId="9" fillId="2" borderId="6" xfId="1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165" fontId="9" fillId="0" borderId="6" xfId="0" applyNumberFormat="1" applyFont="1" applyBorder="1"/>
    <xf numFmtId="165" fontId="13" fillId="0" borderId="6" xfId="0" applyNumberFormat="1" applyFont="1" applyBorder="1"/>
    <xf numFmtId="165" fontId="12" fillId="0" borderId="6" xfId="0" applyNumberFormat="1" applyFont="1" applyBorder="1"/>
    <xf numFmtId="0" fontId="9" fillId="0" borderId="2" xfId="0" applyFont="1" applyBorder="1" applyAlignment="1">
      <alignment horizontal="left"/>
    </xf>
    <xf numFmtId="165" fontId="14" fillId="0" borderId="6" xfId="0" applyNumberFormat="1" applyFont="1" applyBorder="1"/>
    <xf numFmtId="0" fontId="6" fillId="0" borderId="1" xfId="0" applyFont="1" applyBorder="1" applyAlignment="1">
      <alignment horizontal="left" vertical="center"/>
    </xf>
    <xf numFmtId="165" fontId="9" fillId="0" borderId="6" xfId="0" applyNumberFormat="1" applyFont="1" applyBorder="1" applyAlignment="1">
      <alignment vertical="center"/>
    </xf>
    <xf numFmtId="165" fontId="14" fillId="0" borderId="6" xfId="0" applyNumberFormat="1" applyFont="1" applyBorder="1" applyAlignment="1">
      <alignment vertical="center"/>
    </xf>
    <xf numFmtId="0" fontId="6" fillId="0" borderId="2" xfId="0" applyFont="1" applyBorder="1" applyAlignment="1">
      <alignment horizontal="left" wrapText="1"/>
    </xf>
    <xf numFmtId="164" fontId="9" fillId="0" borderId="6" xfId="1" applyNumberFormat="1" applyFont="1" applyFill="1" applyBorder="1" applyAlignment="1" applyProtection="1">
      <alignment horizontal="right" vertical="center"/>
    </xf>
    <xf numFmtId="164" fontId="12" fillId="0" borderId="6" xfId="1" applyNumberFormat="1" applyFont="1" applyFill="1" applyBorder="1" applyAlignment="1" applyProtection="1">
      <alignment horizontal="right" vertic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1" xfId="0" applyFont="1" applyBorder="1"/>
    <xf numFmtId="0" fontId="9" fillId="0" borderId="12" xfId="0" applyFont="1" applyBorder="1"/>
    <xf numFmtId="6" fontId="9" fillId="0" borderId="4" xfId="0" applyNumberFormat="1" applyFont="1" applyBorder="1"/>
    <xf numFmtId="0" fontId="15" fillId="2" borderId="0" xfId="0" applyFont="1" applyFill="1" applyAlignment="1">
      <alignment horizontal="left"/>
    </xf>
    <xf numFmtId="6" fontId="15" fillId="2" borderId="0" xfId="0" applyNumberFormat="1" applyFont="1" applyFill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9" fillId="0" borderId="2" xfId="1" applyNumberFormat="1" applyFont="1" applyFill="1" applyBorder="1" applyAlignment="1" applyProtection="1">
      <alignment horizontal="right"/>
    </xf>
    <xf numFmtId="165" fontId="12" fillId="0" borderId="0" xfId="0" applyNumberFormat="1" applyFont="1" applyBorder="1"/>
    <xf numFmtId="165" fontId="12" fillId="0" borderId="0" xfId="1" applyNumberFormat="1" applyFont="1" applyFill="1" applyBorder="1" applyAlignment="1" applyProtection="1">
      <alignment horizontal="right"/>
    </xf>
    <xf numFmtId="165" fontId="12" fillId="2" borderId="0" xfId="1" applyNumberFormat="1" applyFont="1" applyFill="1" applyBorder="1" applyAlignment="1">
      <alignment horizontal="right" vertical="center" wrapText="1"/>
    </xf>
    <xf numFmtId="165" fontId="16" fillId="0" borderId="0" xfId="0" applyNumberFormat="1" applyFont="1" applyBorder="1"/>
    <xf numFmtId="165" fontId="9" fillId="2" borderId="0" xfId="1" applyNumberFormat="1" applyFont="1" applyFill="1" applyBorder="1" applyAlignment="1">
      <alignment horizontal="right" vertical="center" wrapText="1"/>
    </xf>
    <xf numFmtId="165" fontId="17" fillId="0" borderId="0" xfId="0" applyNumberFormat="1" applyFont="1" applyBorder="1"/>
    <xf numFmtId="164" fontId="17" fillId="2" borderId="6" xfId="1" applyNumberFormat="1" applyFont="1" applyFill="1" applyBorder="1" applyAlignment="1">
      <alignment horizontal="right" vertical="center" wrapText="1"/>
    </xf>
    <xf numFmtId="164" fontId="17" fillId="0" borderId="0" xfId="1" applyNumberFormat="1" applyFont="1" applyFill="1" applyBorder="1" applyAlignment="1" applyProtection="1">
      <alignment horizontal="right"/>
    </xf>
    <xf numFmtId="165" fontId="17" fillId="0" borderId="0" xfId="1" applyNumberFormat="1" applyFont="1" applyFill="1" applyBorder="1" applyAlignment="1" applyProtection="1">
      <alignment horizontal="right"/>
    </xf>
    <xf numFmtId="164" fontId="12" fillId="0" borderId="6" xfId="1" applyNumberFormat="1" applyFont="1" applyBorder="1"/>
    <xf numFmtId="164" fontId="12" fillId="0" borderId="6" xfId="0" applyNumberFormat="1" applyFont="1" applyBorder="1"/>
    <xf numFmtId="164" fontId="9" fillId="0" borderId="6" xfId="0" applyNumberFormat="1" applyFont="1" applyBorder="1"/>
    <xf numFmtId="164" fontId="18" fillId="0" borderId="0" xfId="1" applyNumberFormat="1" applyFont="1"/>
    <xf numFmtId="164" fontId="12" fillId="8" borderId="6" xfId="1" applyNumberFormat="1" applyFont="1" applyFill="1" applyBorder="1" applyAlignment="1" applyProtection="1">
      <alignment horizontal="right"/>
    </xf>
    <xf numFmtId="164" fontId="12" fillId="8" borderId="6" xfId="1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164" fontId="12" fillId="9" borderId="6" xfId="1" applyNumberFormat="1" applyFont="1" applyFill="1" applyBorder="1" applyAlignment="1" applyProtection="1">
      <alignment horizontal="right"/>
    </xf>
    <xf numFmtId="164" fontId="12" fillId="9" borderId="6" xfId="1" applyNumberFormat="1" applyFont="1" applyFill="1" applyBorder="1" applyAlignment="1">
      <alignment horizontal="right" vertical="center" wrapText="1"/>
    </xf>
    <xf numFmtId="37" fontId="5" fillId="3" borderId="0" xfId="1" applyNumberFormat="1" applyFont="1" applyFill="1" applyBorder="1" applyAlignment="1" applyProtection="1">
      <alignment horizontal="center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</xf>
    <xf numFmtId="0" fontId="6" fillId="0" borderId="8" xfId="0" applyFont="1" applyBorder="1" applyAlignment="1">
      <alignment horizontal="center" wrapText="1"/>
    </xf>
    <xf numFmtId="37" fontId="7" fillId="0" borderId="7" xfId="1" applyNumberFormat="1" applyFont="1" applyFill="1" applyBorder="1" applyAlignment="1" applyProtection="1">
      <alignment horizontal="center" vertical="center"/>
    </xf>
    <xf numFmtId="37" fontId="7" fillId="0" borderId="9" xfId="1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center"/>
    </xf>
    <xf numFmtId="37" fontId="7" fillId="4" borderId="7" xfId="1" applyNumberFormat="1" applyFont="1" applyFill="1" applyBorder="1" applyAlignment="1" applyProtection="1">
      <alignment horizontal="center" vertical="center" wrapText="1"/>
    </xf>
    <xf numFmtId="37" fontId="7" fillId="4" borderId="8" xfId="1" applyNumberFormat="1" applyFont="1" applyFill="1" applyBorder="1" applyAlignment="1" applyProtection="1">
      <alignment horizontal="center" vertical="center"/>
    </xf>
    <xf numFmtId="37" fontId="7" fillId="4" borderId="1" xfId="1" applyNumberFormat="1" applyFont="1" applyFill="1" applyBorder="1" applyAlignment="1" applyProtection="1">
      <alignment horizontal="center" vertical="center"/>
    </xf>
    <xf numFmtId="37" fontId="7" fillId="4" borderId="0" xfId="1" applyNumberFormat="1" applyFont="1" applyFill="1" applyBorder="1" applyAlignment="1" applyProtection="1">
      <alignment horizontal="center" vertical="center"/>
    </xf>
    <xf numFmtId="37" fontId="7" fillId="4" borderId="3" xfId="1" applyNumberFormat="1" applyFont="1" applyFill="1" applyBorder="1" applyAlignment="1" applyProtection="1">
      <alignment horizontal="center" vertical="center"/>
    </xf>
    <xf numFmtId="37" fontId="7" fillId="4" borderId="10" xfId="1" applyNumberFormat="1" applyFont="1" applyFill="1" applyBorder="1" applyAlignment="1" applyProtection="1">
      <alignment horizontal="center" vertical="center"/>
    </xf>
    <xf numFmtId="37" fontId="7" fillId="6" borderId="8" xfId="1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8" fillId="0" borderId="0" xfId="0" applyFont="1" applyFill="1" applyBorder="1" applyAlignment="1" applyProtection="1"/>
    <xf numFmtId="0" fontId="8" fillId="0" borderId="0" xfId="0" applyFont="1" applyFill="1" applyBorder="1" applyProtection="1"/>
    <xf numFmtId="0" fontId="0" fillId="0" borderId="0" xfId="0" applyFill="1"/>
    <xf numFmtId="0" fontId="19" fillId="0" borderId="0" xfId="3" applyFont="1" applyFill="1" applyBorder="1" applyAlignment="1">
      <alignment horizontal="center"/>
    </xf>
    <xf numFmtId="0" fontId="20" fillId="0" borderId="0" xfId="0" applyFont="1" applyFill="1" applyBorder="1" applyAlignment="1">
      <alignment vertical="top"/>
    </xf>
    <xf numFmtId="43" fontId="21" fillId="0" borderId="0" xfId="2" applyFont="1" applyFill="1" applyBorder="1"/>
    <xf numFmtId="0" fontId="6" fillId="0" borderId="0" xfId="0" applyFont="1" applyBorder="1"/>
    <xf numFmtId="0" fontId="8" fillId="0" borderId="0" xfId="0" applyFont="1" applyFill="1" applyBorder="1"/>
    <xf numFmtId="0" fontId="19" fillId="0" borderId="0" xfId="3" applyFont="1" applyFill="1" applyBorder="1" applyAlignment="1"/>
    <xf numFmtId="0" fontId="20" fillId="0" borderId="0" xfId="3" applyFont="1" applyFill="1" applyBorder="1" applyAlignment="1"/>
    <xf numFmtId="0" fontId="8" fillId="0" borderId="0" xfId="0" applyFont="1" applyFill="1" applyProtection="1"/>
    <xf numFmtId="0" fontId="22" fillId="0" borderId="0" xfId="0" applyFont="1" applyFill="1" applyBorder="1" applyAlignment="1"/>
    <xf numFmtId="0" fontId="8" fillId="0" borderId="0" xfId="0" applyFont="1" applyProtection="1"/>
    <xf numFmtId="37" fontId="23" fillId="10" borderId="0" xfId="2" applyNumberFormat="1" applyFont="1" applyFill="1" applyBorder="1" applyAlignment="1" applyProtection="1">
      <alignment horizontal="center" vertical="top"/>
    </xf>
    <xf numFmtId="0" fontId="6" fillId="0" borderId="0" xfId="0" applyFont="1" applyFill="1"/>
    <xf numFmtId="0" fontId="20" fillId="0" borderId="0" xfId="3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37" fontId="26" fillId="11" borderId="1" xfId="2" applyNumberFormat="1" applyFont="1" applyFill="1" applyBorder="1" applyAlignment="1" applyProtection="1">
      <alignment horizontal="center" vertical="center" wrapText="1"/>
    </xf>
    <xf numFmtId="37" fontId="26" fillId="11" borderId="0" xfId="2" applyNumberFormat="1" applyFont="1" applyFill="1" applyBorder="1" applyAlignment="1" applyProtection="1">
      <alignment horizontal="center" vertical="center" wrapText="1"/>
    </xf>
    <xf numFmtId="37" fontId="26" fillId="12" borderId="14" xfId="2" applyNumberFormat="1" applyFont="1" applyFill="1" applyBorder="1" applyAlignment="1" applyProtection="1">
      <alignment horizontal="center" vertical="center" wrapText="1"/>
    </xf>
    <xf numFmtId="37" fontId="26" fillId="12" borderId="15" xfId="2" applyNumberFormat="1" applyFont="1" applyFill="1" applyBorder="1" applyAlignment="1" applyProtection="1">
      <alignment horizontal="center" vertical="center" wrapText="1"/>
    </xf>
    <xf numFmtId="37" fontId="26" fillId="12" borderId="16" xfId="2" applyNumberFormat="1" applyFont="1" applyFill="1" applyBorder="1" applyAlignment="1" applyProtection="1">
      <alignment horizontal="center" vertical="center"/>
    </xf>
    <xf numFmtId="37" fontId="26" fillId="12" borderId="17" xfId="2" applyNumberFormat="1" applyFont="1" applyFill="1" applyBorder="1" applyAlignment="1" applyProtection="1">
      <alignment horizontal="center" vertical="center" wrapText="1"/>
    </xf>
    <xf numFmtId="37" fontId="26" fillId="12" borderId="18" xfId="2" applyNumberFormat="1" applyFont="1" applyFill="1" applyBorder="1" applyAlignment="1" applyProtection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22224</xdr:colOff>
      <xdr:row>0</xdr:row>
      <xdr:rowOff>146048</xdr:rowOff>
    </xdr:from>
    <xdr:to>
      <xdr:col>2</xdr:col>
      <xdr:colOff>221192</xdr:colOff>
      <xdr:row>7</xdr:row>
      <xdr:rowOff>85725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03199" y="146048"/>
          <a:ext cx="903818" cy="93027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2317750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03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0"/>
  <sheetViews>
    <sheetView showGridLines="0" zoomScaleNormal="100" workbookViewId="0">
      <selection activeCell="I93" sqref="I93"/>
    </sheetView>
  </sheetViews>
  <sheetFormatPr baseColWidth="10" defaultColWidth="11.42578125" defaultRowHeight="12" x14ac:dyDescent="0.2"/>
  <cols>
    <col min="1" max="1" width="2.7109375" style="1" customWidth="1"/>
    <col min="2" max="2" width="10.5703125" style="1" customWidth="1"/>
    <col min="3" max="3" width="46.5703125" style="1" customWidth="1"/>
    <col min="4" max="4" width="12.5703125" style="1" bestFit="1" customWidth="1"/>
    <col min="5" max="5" width="12.7109375" style="1" bestFit="1" customWidth="1"/>
    <col min="6" max="6" width="12.5703125" style="1" bestFit="1" customWidth="1"/>
    <col min="7" max="7" width="13.140625" style="1" customWidth="1"/>
    <col min="8" max="8" width="12.5703125" style="1" customWidth="1"/>
    <col min="9" max="9" width="21" style="1" customWidth="1"/>
    <col min="10" max="10" width="2.7109375" style="1" customWidth="1"/>
    <col min="11" max="11" width="11.42578125" style="1" hidden="1" customWidth="1"/>
    <col min="12" max="255" width="0" style="1" hidden="1" customWidth="1"/>
    <col min="256" max="16384" width="11.42578125" style="1"/>
  </cols>
  <sheetData>
    <row r="2" spans="2:9" ht="6" customHeight="1" x14ac:dyDescent="0.2">
      <c r="B2" s="83"/>
      <c r="C2" s="83"/>
      <c r="D2" s="83"/>
      <c r="E2" s="83"/>
      <c r="F2" s="83"/>
      <c r="G2" s="83"/>
      <c r="H2" s="83"/>
      <c r="I2" s="83"/>
    </row>
    <row r="3" spans="2:9" x14ac:dyDescent="0.2">
      <c r="B3" s="85" t="s">
        <v>0</v>
      </c>
      <c r="C3" s="85"/>
      <c r="D3" s="85"/>
      <c r="E3" s="85"/>
      <c r="F3" s="85"/>
      <c r="G3" s="85"/>
      <c r="H3" s="85"/>
      <c r="I3" s="85"/>
    </row>
    <row r="4" spans="2:9" x14ac:dyDescent="0.2">
      <c r="B4" s="84" t="s">
        <v>1</v>
      </c>
      <c r="C4" s="84"/>
      <c r="D4" s="84"/>
      <c r="E4" s="84"/>
      <c r="F4" s="84"/>
      <c r="G4" s="84"/>
      <c r="H4" s="84"/>
      <c r="I4" s="84"/>
    </row>
    <row r="5" spans="2:9" x14ac:dyDescent="0.2">
      <c r="B5" s="85" t="s">
        <v>2</v>
      </c>
      <c r="C5" s="85"/>
      <c r="D5" s="85"/>
      <c r="E5" s="85"/>
      <c r="F5" s="85"/>
      <c r="G5" s="85"/>
      <c r="H5" s="85"/>
      <c r="I5" s="85"/>
    </row>
    <row r="6" spans="2:9" x14ac:dyDescent="0.2">
      <c r="B6" s="85" t="s">
        <v>123</v>
      </c>
      <c r="C6" s="85"/>
      <c r="D6" s="85"/>
      <c r="E6" s="85"/>
      <c r="F6" s="85"/>
      <c r="G6" s="85"/>
      <c r="H6" s="85"/>
      <c r="I6" s="85"/>
    </row>
    <row r="7" spans="2:9" x14ac:dyDescent="0.2">
      <c r="B7" s="85" t="s">
        <v>3</v>
      </c>
      <c r="C7" s="85"/>
      <c r="D7" s="85"/>
      <c r="E7" s="85"/>
      <c r="F7" s="85"/>
      <c r="G7" s="85"/>
      <c r="H7" s="85"/>
      <c r="I7" s="85"/>
    </row>
    <row r="8" spans="2:9" ht="7.5" customHeight="1" x14ac:dyDescent="0.2">
      <c r="B8" s="83"/>
      <c r="C8" s="83"/>
      <c r="D8" s="83"/>
      <c r="E8" s="83"/>
      <c r="F8" s="83"/>
      <c r="G8" s="83"/>
      <c r="H8" s="83"/>
      <c r="I8" s="83"/>
    </row>
    <row r="9" spans="2:9" x14ac:dyDescent="0.2">
      <c r="B9" s="2"/>
      <c r="C9" s="2"/>
      <c r="D9" s="2"/>
      <c r="E9" s="2"/>
      <c r="F9" s="2"/>
      <c r="G9" s="2"/>
      <c r="H9" s="2"/>
      <c r="I9" s="2"/>
    </row>
    <row r="10" spans="2:9" x14ac:dyDescent="0.2">
      <c r="B10" s="90" t="s">
        <v>4</v>
      </c>
      <c r="C10" s="91"/>
      <c r="D10" s="3"/>
      <c r="E10" s="3"/>
      <c r="F10" s="96" t="s">
        <v>5</v>
      </c>
      <c r="G10" s="96"/>
      <c r="H10" s="4"/>
      <c r="I10" s="5"/>
    </row>
    <row r="11" spans="2:9" ht="24" x14ac:dyDescent="0.2">
      <c r="B11" s="92"/>
      <c r="C11" s="93"/>
      <c r="D11" s="6" t="s">
        <v>6</v>
      </c>
      <c r="E11" s="7" t="s">
        <v>7</v>
      </c>
      <c r="F11" s="8" t="s">
        <v>8</v>
      </c>
      <c r="G11" s="8" t="s">
        <v>9</v>
      </c>
      <c r="H11" s="9" t="s">
        <v>10</v>
      </c>
      <c r="I11" s="10" t="s">
        <v>11</v>
      </c>
    </row>
    <row r="12" spans="2:9" x14ac:dyDescent="0.2">
      <c r="B12" s="94"/>
      <c r="C12" s="95"/>
      <c r="D12" s="11">
        <v>1</v>
      </c>
      <c r="E12" s="11">
        <v>2</v>
      </c>
      <c r="F12" s="12" t="s">
        <v>12</v>
      </c>
      <c r="G12" s="12">
        <v>4</v>
      </c>
      <c r="H12" s="13">
        <v>5</v>
      </c>
      <c r="I12" s="14" t="s">
        <v>13</v>
      </c>
    </row>
    <row r="13" spans="2:9" x14ac:dyDescent="0.2">
      <c r="B13" s="87"/>
      <c r="C13" s="88"/>
      <c r="D13" s="15"/>
      <c r="E13" s="16"/>
      <c r="F13" s="15"/>
      <c r="G13" s="15"/>
      <c r="H13" s="15"/>
      <c r="I13" s="17"/>
    </row>
    <row r="14" spans="2:9" x14ac:dyDescent="0.2">
      <c r="B14" s="101" t="s">
        <v>18</v>
      </c>
      <c r="C14" s="102"/>
      <c r="D14" s="18">
        <f>SUM(D15:D21)</f>
        <v>110686963.02</v>
      </c>
      <c r="E14" s="18">
        <f>SUM(E15:E21)</f>
        <v>9548904.3399999999</v>
      </c>
      <c r="F14" s="27">
        <f>SUM(F15:F21)</f>
        <v>120235867.36</v>
      </c>
      <c r="G14" s="27">
        <f t="shared" ref="G14:H14" si="0">SUM(G15:G21)</f>
        <v>41238174.18</v>
      </c>
      <c r="H14" s="27">
        <f t="shared" si="0"/>
        <v>39553023.350000001</v>
      </c>
      <c r="I14" s="57">
        <f>SUM(I15:I21)</f>
        <v>78997693.179999992</v>
      </c>
    </row>
    <row r="15" spans="2:9" x14ac:dyDescent="0.2">
      <c r="B15" s="21" t="s">
        <v>29</v>
      </c>
      <c r="C15" s="22"/>
      <c r="D15" s="23">
        <v>5581258.75</v>
      </c>
      <c r="E15" s="24">
        <v>481492.17</v>
      </c>
      <c r="F15" s="25">
        <f t="shared" ref="F15:F37" si="1">SUM(D15+E15)</f>
        <v>6062750.9199999999</v>
      </c>
      <c r="G15" s="25">
        <v>10829212.890000001</v>
      </c>
      <c r="H15" s="23">
        <v>9145862.0600000005</v>
      </c>
      <c r="I15" s="26">
        <f>SUM(F15-G15)</f>
        <v>-4766461.9700000007</v>
      </c>
    </row>
    <row r="16" spans="2:9" x14ac:dyDescent="0.2">
      <c r="B16" s="21" t="s">
        <v>19</v>
      </c>
      <c r="C16" s="22"/>
      <c r="D16" s="23">
        <v>12952468.609999999</v>
      </c>
      <c r="E16" s="24">
        <v>1117402.45</v>
      </c>
      <c r="F16" s="25">
        <f t="shared" si="1"/>
        <v>14069871.059999999</v>
      </c>
      <c r="G16" s="25">
        <v>4146071.9</v>
      </c>
      <c r="H16" s="23">
        <v>4146071.9</v>
      </c>
      <c r="I16" s="26">
        <f t="shared" ref="I16:I21" si="2">SUM(F16-G16)</f>
        <v>9923799.1599999983</v>
      </c>
    </row>
    <row r="17" spans="2:9" x14ac:dyDescent="0.2">
      <c r="B17" s="21" t="s">
        <v>24</v>
      </c>
      <c r="C17" s="22"/>
      <c r="D17" s="23">
        <v>37384458.549999997</v>
      </c>
      <c r="E17" s="24">
        <v>3225136.99</v>
      </c>
      <c r="F17" s="25">
        <f t="shared" si="1"/>
        <v>40609595.539999999</v>
      </c>
      <c r="G17" s="25">
        <v>10866381.890000001</v>
      </c>
      <c r="H17" s="23">
        <v>10866381.890000001</v>
      </c>
      <c r="I17" s="26">
        <f t="shared" si="2"/>
        <v>29743213.649999999</v>
      </c>
    </row>
    <row r="18" spans="2:9" x14ac:dyDescent="0.2">
      <c r="B18" s="21" t="s">
        <v>25</v>
      </c>
      <c r="C18" s="22"/>
      <c r="D18" s="23">
        <v>34474489.590000004</v>
      </c>
      <c r="E18" s="24">
        <v>2974095.54</v>
      </c>
      <c r="F18" s="25">
        <f t="shared" si="1"/>
        <v>37448585.130000003</v>
      </c>
      <c r="G18" s="25">
        <v>9314932.2599999998</v>
      </c>
      <c r="H18" s="23">
        <v>9313132.2599999998</v>
      </c>
      <c r="I18" s="26">
        <f t="shared" si="2"/>
        <v>28133652.870000005</v>
      </c>
    </row>
    <row r="19" spans="2:9" x14ac:dyDescent="0.2">
      <c r="B19" s="21" t="s">
        <v>26</v>
      </c>
      <c r="C19" s="22"/>
      <c r="D19" s="23">
        <v>14878728.289999999</v>
      </c>
      <c r="E19" s="24">
        <v>1283579.83</v>
      </c>
      <c r="F19" s="25">
        <f t="shared" si="1"/>
        <v>16162308.119999999</v>
      </c>
      <c r="G19" s="25">
        <v>6077065.2400000002</v>
      </c>
      <c r="H19" s="25">
        <v>6077065.2400000002</v>
      </c>
      <c r="I19" s="26">
        <f t="shared" si="2"/>
        <v>10085242.879999999</v>
      </c>
    </row>
    <row r="20" spans="2:9" x14ac:dyDescent="0.2">
      <c r="B20" s="21" t="s">
        <v>27</v>
      </c>
      <c r="C20" s="22"/>
      <c r="D20" s="23">
        <v>1328343.95</v>
      </c>
      <c r="E20" s="24">
        <v>114595.51</v>
      </c>
      <c r="F20" s="25">
        <f t="shared" si="1"/>
        <v>1442939.46</v>
      </c>
      <c r="G20" s="25">
        <v>4510</v>
      </c>
      <c r="H20" s="25">
        <v>4510</v>
      </c>
      <c r="I20" s="26">
        <f t="shared" si="2"/>
        <v>1438429.46</v>
      </c>
    </row>
    <row r="21" spans="2:9" x14ac:dyDescent="0.2">
      <c r="B21" s="21" t="s">
        <v>28</v>
      </c>
      <c r="C21" s="22"/>
      <c r="D21" s="23">
        <v>4087215.28</v>
      </c>
      <c r="E21" s="24">
        <v>352601.85</v>
      </c>
      <c r="F21" s="25">
        <f t="shared" si="1"/>
        <v>4439817.13</v>
      </c>
      <c r="G21" s="25">
        <v>0</v>
      </c>
      <c r="H21" s="25">
        <v>0</v>
      </c>
      <c r="I21" s="26">
        <f t="shared" si="2"/>
        <v>4439817.13</v>
      </c>
    </row>
    <row r="22" spans="2:9" x14ac:dyDescent="0.2">
      <c r="B22" s="101" t="s">
        <v>30</v>
      </c>
      <c r="C22" s="102"/>
      <c r="D22" s="27">
        <f>SUM(D23:D28)</f>
        <v>943619447.11000001</v>
      </c>
      <c r="E22" s="27">
        <f>SUM(E23:E28)</f>
        <v>-7988342.0899999989</v>
      </c>
      <c r="F22" s="27">
        <f>SUM(F23:F28)</f>
        <v>935631105.01999998</v>
      </c>
      <c r="G22" s="27">
        <f t="shared" ref="G22:H22" si="3">SUM(G23:G28)</f>
        <v>404605886.75999999</v>
      </c>
      <c r="H22" s="27">
        <f t="shared" si="3"/>
        <v>403463811.82999998</v>
      </c>
      <c r="I22" s="57">
        <f>SUM(I23:I28)</f>
        <v>531025218.25999999</v>
      </c>
    </row>
    <row r="23" spans="2:9" x14ac:dyDescent="0.2">
      <c r="B23" s="21" t="s">
        <v>31</v>
      </c>
      <c r="C23" s="22"/>
      <c r="D23" s="19">
        <v>142478524.81</v>
      </c>
      <c r="E23" s="65">
        <v>-1206171.97</v>
      </c>
      <c r="F23" s="19">
        <f t="shared" ref="F23:F28" si="4">SUM(D23+E23)</f>
        <v>141272352.84</v>
      </c>
      <c r="G23" s="19">
        <v>404605886.75999999</v>
      </c>
      <c r="H23" s="19">
        <v>403463811.82999998</v>
      </c>
      <c r="I23" s="20">
        <f>SUM(F23-G23)</f>
        <v>-263333533.91999999</v>
      </c>
    </row>
    <row r="24" spans="2:9" x14ac:dyDescent="0.2">
      <c r="B24" s="21" t="s">
        <v>32</v>
      </c>
      <c r="C24" s="22"/>
      <c r="D24" s="19">
        <v>768102077.42999995</v>
      </c>
      <c r="E24" s="65">
        <v>-6502475.1399999997</v>
      </c>
      <c r="F24" s="19">
        <f t="shared" si="4"/>
        <v>761599602.28999996</v>
      </c>
      <c r="G24" s="19">
        <v>0</v>
      </c>
      <c r="H24" s="19">
        <v>0</v>
      </c>
      <c r="I24" s="20">
        <f t="shared" ref="I24:I28" si="5">SUM(F24-G24)</f>
        <v>761599602.28999996</v>
      </c>
    </row>
    <row r="25" spans="2:9" x14ac:dyDescent="0.2">
      <c r="B25" s="21" t="s">
        <v>33</v>
      </c>
      <c r="C25" s="22"/>
      <c r="D25" s="19">
        <v>0</v>
      </c>
      <c r="E25" s="28">
        <v>0</v>
      </c>
      <c r="F25" s="19">
        <f t="shared" si="4"/>
        <v>0</v>
      </c>
      <c r="G25" s="19">
        <v>0</v>
      </c>
      <c r="H25" s="19">
        <v>0</v>
      </c>
      <c r="I25" s="20">
        <f t="shared" si="5"/>
        <v>0</v>
      </c>
    </row>
    <row r="26" spans="2:9" x14ac:dyDescent="0.2">
      <c r="B26" s="21" t="s">
        <v>34</v>
      </c>
      <c r="C26" s="22"/>
      <c r="D26" s="19">
        <v>0</v>
      </c>
      <c r="E26" s="28">
        <v>0</v>
      </c>
      <c r="F26" s="19">
        <f t="shared" si="4"/>
        <v>0</v>
      </c>
      <c r="G26" s="19">
        <v>0</v>
      </c>
      <c r="H26" s="19">
        <v>0</v>
      </c>
      <c r="I26" s="20">
        <f t="shared" si="5"/>
        <v>0</v>
      </c>
    </row>
    <row r="27" spans="2:9" x14ac:dyDescent="0.2">
      <c r="B27" s="21" t="s">
        <v>35</v>
      </c>
      <c r="C27" s="22"/>
      <c r="D27" s="19">
        <v>9963099.0399999991</v>
      </c>
      <c r="E27" s="28">
        <v>-84344.01</v>
      </c>
      <c r="F27" s="19">
        <f t="shared" si="4"/>
        <v>9878755.0299999993</v>
      </c>
      <c r="G27" s="19">
        <v>0</v>
      </c>
      <c r="H27" s="19">
        <v>0</v>
      </c>
      <c r="I27" s="20">
        <f t="shared" si="5"/>
        <v>9878755.0299999993</v>
      </c>
    </row>
    <row r="28" spans="2:9" x14ac:dyDescent="0.2">
      <c r="B28" s="21" t="s">
        <v>28</v>
      </c>
      <c r="C28" s="22"/>
      <c r="D28" s="19">
        <v>23075745.829999998</v>
      </c>
      <c r="E28" s="28">
        <v>-195350.97</v>
      </c>
      <c r="F28" s="19">
        <f t="shared" si="4"/>
        <v>22880394.859999999</v>
      </c>
      <c r="G28" s="19">
        <v>0</v>
      </c>
      <c r="H28" s="19">
        <v>0</v>
      </c>
      <c r="I28" s="20">
        <f t="shared" si="5"/>
        <v>22880394.859999999</v>
      </c>
    </row>
    <row r="29" spans="2:9" x14ac:dyDescent="0.2">
      <c r="B29" s="101" t="s">
        <v>41</v>
      </c>
      <c r="C29" s="102"/>
      <c r="D29" s="29">
        <f>SUM(D30:D37)</f>
        <v>90036102.549999997</v>
      </c>
      <c r="E29" s="29">
        <f>SUM(E30:E37)</f>
        <v>3098373.8599999994</v>
      </c>
      <c r="F29" s="27">
        <f>SUM(F30:F37)</f>
        <v>93134476.409999996</v>
      </c>
      <c r="G29" s="27">
        <f t="shared" ref="G29:H29" si="6">SUM(G30:G37)</f>
        <v>36787849.159999996</v>
      </c>
      <c r="H29" s="27">
        <f t="shared" si="6"/>
        <v>36707849.18</v>
      </c>
      <c r="I29" s="57">
        <f>SUM(I30:I37)</f>
        <v>56346627.25</v>
      </c>
    </row>
    <row r="30" spans="2:9" x14ac:dyDescent="0.2">
      <c r="B30" s="21" t="s">
        <v>20</v>
      </c>
      <c r="C30" s="22"/>
      <c r="D30" s="23">
        <v>4564848.26</v>
      </c>
      <c r="E30" s="24">
        <v>157088.17000000001</v>
      </c>
      <c r="F30" s="25">
        <f t="shared" si="1"/>
        <v>4721936.43</v>
      </c>
      <c r="G30" s="25">
        <v>36713464.479999997</v>
      </c>
      <c r="H30" s="23">
        <v>36633464.5</v>
      </c>
      <c r="I30" s="26">
        <f>SUM(F30-G30)</f>
        <v>-31991528.049999997</v>
      </c>
    </row>
    <row r="31" spans="2:9" x14ac:dyDescent="0.2">
      <c r="B31" s="21" t="s">
        <v>36</v>
      </c>
      <c r="C31" s="22"/>
      <c r="D31" s="23">
        <v>29251700.789999999</v>
      </c>
      <c r="E31" s="24">
        <v>1006626.26</v>
      </c>
      <c r="F31" s="25">
        <f t="shared" si="1"/>
        <v>30258327.050000001</v>
      </c>
      <c r="G31" s="25">
        <v>74384.679999999993</v>
      </c>
      <c r="H31" s="23">
        <v>74384.679999999993</v>
      </c>
      <c r="I31" s="26">
        <f t="shared" ref="I31:I37" si="7">SUM(F31-G31)</f>
        <v>30183942.370000001</v>
      </c>
    </row>
    <row r="32" spans="2:9" x14ac:dyDescent="0.2">
      <c r="B32" s="21" t="s">
        <v>37</v>
      </c>
      <c r="C32" s="22"/>
      <c r="D32" s="23">
        <v>22015063.559999999</v>
      </c>
      <c r="E32" s="24">
        <v>757594.96</v>
      </c>
      <c r="F32" s="25">
        <f t="shared" si="1"/>
        <v>22772658.52</v>
      </c>
      <c r="G32" s="25">
        <v>0</v>
      </c>
      <c r="H32" s="23">
        <v>0</v>
      </c>
      <c r="I32" s="26">
        <f t="shared" si="7"/>
        <v>22772658.52</v>
      </c>
    </row>
    <row r="33" spans="2:9" x14ac:dyDescent="0.2">
      <c r="B33" s="21" t="s">
        <v>38</v>
      </c>
      <c r="C33" s="22"/>
      <c r="D33" s="23">
        <v>6832338.71</v>
      </c>
      <c r="E33" s="24">
        <v>235118.35</v>
      </c>
      <c r="F33" s="25">
        <f t="shared" si="1"/>
        <v>7067457.0599999996</v>
      </c>
      <c r="G33" s="25">
        <v>0</v>
      </c>
      <c r="H33" s="23">
        <v>0</v>
      </c>
      <c r="I33" s="26">
        <f t="shared" si="7"/>
        <v>7067457.0599999996</v>
      </c>
    </row>
    <row r="34" spans="2:9" x14ac:dyDescent="0.2">
      <c r="B34" s="21" t="s">
        <v>39</v>
      </c>
      <c r="C34" s="22"/>
      <c r="D34" s="23">
        <v>831077.14</v>
      </c>
      <c r="E34" s="24">
        <v>28599.5</v>
      </c>
      <c r="F34" s="25">
        <f t="shared" si="1"/>
        <v>859676.64</v>
      </c>
      <c r="G34" s="25">
        <v>0</v>
      </c>
      <c r="H34" s="23">
        <v>0</v>
      </c>
      <c r="I34" s="26">
        <f t="shared" si="7"/>
        <v>859676.64</v>
      </c>
    </row>
    <row r="35" spans="2:9" x14ac:dyDescent="0.2">
      <c r="B35" s="97" t="s">
        <v>40</v>
      </c>
      <c r="C35" s="98"/>
      <c r="D35" s="23">
        <v>1072610.47</v>
      </c>
      <c r="E35" s="24">
        <v>36911.279999999999</v>
      </c>
      <c r="F35" s="25">
        <f t="shared" si="1"/>
        <v>1109521.75</v>
      </c>
      <c r="G35" s="25">
        <v>0</v>
      </c>
      <c r="H35" s="23">
        <v>0</v>
      </c>
      <c r="I35" s="26">
        <f t="shared" si="7"/>
        <v>1109521.75</v>
      </c>
    </row>
    <row r="36" spans="2:9" x14ac:dyDescent="0.2">
      <c r="B36" s="97" t="s">
        <v>42</v>
      </c>
      <c r="C36" s="98"/>
      <c r="D36" s="23">
        <v>17690458.350000001</v>
      </c>
      <c r="E36" s="24">
        <v>608774.17000000004</v>
      </c>
      <c r="F36" s="25">
        <f t="shared" si="1"/>
        <v>18299232.520000003</v>
      </c>
      <c r="G36" s="25">
        <v>0</v>
      </c>
      <c r="H36" s="23">
        <v>0</v>
      </c>
      <c r="I36" s="26">
        <f t="shared" si="7"/>
        <v>18299232.520000003</v>
      </c>
    </row>
    <row r="37" spans="2:9" x14ac:dyDescent="0.2">
      <c r="B37" s="99" t="s">
        <v>28</v>
      </c>
      <c r="C37" s="100"/>
      <c r="D37" s="23">
        <v>7778005.2699999996</v>
      </c>
      <c r="E37" s="24">
        <v>267661.17</v>
      </c>
      <c r="F37" s="25">
        <f t="shared" si="1"/>
        <v>8045666.4399999995</v>
      </c>
      <c r="G37" s="25">
        <v>0</v>
      </c>
      <c r="H37" s="23">
        <v>0</v>
      </c>
      <c r="I37" s="26">
        <f t="shared" si="7"/>
        <v>8045666.4399999995</v>
      </c>
    </row>
    <row r="38" spans="2:9" x14ac:dyDescent="0.2">
      <c r="B38" s="30" t="s">
        <v>43</v>
      </c>
      <c r="C38" s="31"/>
      <c r="D38" s="29">
        <f>SUM(D39:D50)</f>
        <v>203166808.19000003</v>
      </c>
      <c r="E38" s="29">
        <f>SUM(E39:E50)</f>
        <v>347944.16000000009</v>
      </c>
      <c r="F38" s="27">
        <f>SUM(F39:F50)</f>
        <v>203514752.35000002</v>
      </c>
      <c r="G38" s="27">
        <f t="shared" ref="G38:H38" si="8">SUM(G39:G50)</f>
        <v>97857967.530000016</v>
      </c>
      <c r="H38" s="27">
        <f t="shared" si="8"/>
        <v>97945916.270000011</v>
      </c>
      <c r="I38" s="27">
        <f>SUM(I39:I50)</f>
        <v>301372719.88</v>
      </c>
    </row>
    <row r="39" spans="2:9" x14ac:dyDescent="0.2">
      <c r="B39" s="32" t="s">
        <v>44</v>
      </c>
      <c r="C39" s="33"/>
      <c r="D39" s="23">
        <v>5642434.4299999997</v>
      </c>
      <c r="E39" s="64">
        <v>-60474.73</v>
      </c>
      <c r="F39" s="25">
        <f>SUM(D39+E39)</f>
        <v>5581959.6999999993</v>
      </c>
      <c r="G39" s="25">
        <v>97490783.599999994</v>
      </c>
      <c r="H39" s="23">
        <v>97488863.569999993</v>
      </c>
      <c r="I39" s="25">
        <f>SUM(F39+G39)</f>
        <v>103072743.3</v>
      </c>
    </row>
    <row r="40" spans="2:9" x14ac:dyDescent="0.2">
      <c r="B40" s="32" t="s">
        <v>45</v>
      </c>
      <c r="C40" s="33"/>
      <c r="D40" s="23">
        <v>24628866.289999999</v>
      </c>
      <c r="E40" s="64">
        <v>-263968.33</v>
      </c>
      <c r="F40" s="25">
        <f t="shared" ref="F40:F50" si="9">SUM(D40+E40)</f>
        <v>24364897.960000001</v>
      </c>
      <c r="G40" s="25">
        <v>0</v>
      </c>
      <c r="H40" s="23">
        <v>115413.27</v>
      </c>
      <c r="I40" s="25">
        <f t="shared" ref="I40:I50" si="10">SUM(F40+G40)</f>
        <v>24364897.960000001</v>
      </c>
    </row>
    <row r="41" spans="2:9" x14ac:dyDescent="0.2">
      <c r="B41" s="32" t="s">
        <v>46</v>
      </c>
      <c r="C41" s="33"/>
      <c r="D41" s="23">
        <v>113262207.94</v>
      </c>
      <c r="E41" s="23">
        <v>1311527.57</v>
      </c>
      <c r="F41" s="25">
        <f t="shared" si="9"/>
        <v>114573735.50999999</v>
      </c>
      <c r="G41" s="25">
        <v>92048.73</v>
      </c>
      <c r="H41" s="23">
        <v>66504.23</v>
      </c>
      <c r="I41" s="25">
        <f t="shared" si="10"/>
        <v>114665784.23999999</v>
      </c>
    </row>
    <row r="42" spans="2:9" x14ac:dyDescent="0.2">
      <c r="B42" s="32" t="s">
        <v>47</v>
      </c>
      <c r="C42" s="33"/>
      <c r="D42" s="23">
        <v>8679811.8300000001</v>
      </c>
      <c r="E42" s="64">
        <v>-93028.86</v>
      </c>
      <c r="F42" s="25">
        <f t="shared" si="9"/>
        <v>8586782.9700000007</v>
      </c>
      <c r="G42" s="25">
        <v>87532.04</v>
      </c>
      <c r="H42" s="23">
        <v>87532.04</v>
      </c>
      <c r="I42" s="25">
        <f t="shared" si="10"/>
        <v>8674315.0099999998</v>
      </c>
    </row>
    <row r="43" spans="2:9" x14ac:dyDescent="0.2">
      <c r="B43" s="97" t="s">
        <v>48</v>
      </c>
      <c r="C43" s="98"/>
      <c r="D43" s="23">
        <v>5711395.3399999999</v>
      </c>
      <c r="E43" s="64">
        <v>-61213.84</v>
      </c>
      <c r="F43" s="25">
        <f t="shared" si="9"/>
        <v>5650181.5</v>
      </c>
      <c r="G43" s="25">
        <v>0</v>
      </c>
      <c r="H43" s="23">
        <v>0</v>
      </c>
      <c r="I43" s="25">
        <f t="shared" si="10"/>
        <v>5650181.5</v>
      </c>
    </row>
    <row r="44" spans="2:9" x14ac:dyDescent="0.2">
      <c r="B44" s="32" t="s">
        <v>49</v>
      </c>
      <c r="C44" s="33"/>
      <c r="D44" s="23">
        <v>1318335.07</v>
      </c>
      <c r="E44" s="64">
        <v>-14129.71</v>
      </c>
      <c r="F44" s="25">
        <f t="shared" si="9"/>
        <v>1304205.3600000001</v>
      </c>
      <c r="G44" s="25">
        <v>30957.58</v>
      </c>
      <c r="H44" s="25">
        <v>30957.58</v>
      </c>
      <c r="I44" s="25">
        <f t="shared" si="10"/>
        <v>1335162.9400000002</v>
      </c>
    </row>
    <row r="45" spans="2:9" x14ac:dyDescent="0.2">
      <c r="B45" s="32" t="s">
        <v>50</v>
      </c>
      <c r="C45" s="33"/>
      <c r="D45" s="23">
        <v>9933312.2799999993</v>
      </c>
      <c r="E45" s="64">
        <v>-106463.69</v>
      </c>
      <c r="F45" s="25">
        <f t="shared" si="9"/>
        <v>9826848.5899999999</v>
      </c>
      <c r="G45" s="25">
        <v>754</v>
      </c>
      <c r="H45" s="23">
        <v>754</v>
      </c>
      <c r="I45" s="25">
        <f t="shared" si="10"/>
        <v>9827602.5899999999</v>
      </c>
    </row>
    <row r="46" spans="2:9" x14ac:dyDescent="0.2">
      <c r="B46" s="32" t="s">
        <v>51</v>
      </c>
      <c r="C46" s="33"/>
      <c r="D46" s="23">
        <v>21649835.059999999</v>
      </c>
      <c r="E46" s="64">
        <v>-232039.54</v>
      </c>
      <c r="F46" s="25">
        <f t="shared" si="9"/>
        <v>21417795.52</v>
      </c>
      <c r="G46" s="25">
        <v>152982.68</v>
      </c>
      <c r="H46" s="23">
        <v>152982.68</v>
      </c>
      <c r="I46" s="25">
        <f t="shared" si="10"/>
        <v>21570778.199999999</v>
      </c>
    </row>
    <row r="47" spans="2:9" x14ac:dyDescent="0.2">
      <c r="B47" s="32" t="s">
        <v>52</v>
      </c>
      <c r="C47" s="33"/>
      <c r="D47" s="23">
        <v>5433915.1500000004</v>
      </c>
      <c r="E47" s="64">
        <v>-58239.85</v>
      </c>
      <c r="F47" s="25">
        <f t="shared" si="9"/>
        <v>5375675.3000000007</v>
      </c>
      <c r="G47" s="25">
        <v>1390.9</v>
      </c>
      <c r="H47" s="23">
        <v>1390.9</v>
      </c>
      <c r="I47" s="25">
        <f t="shared" si="10"/>
        <v>5377066.2000000011</v>
      </c>
    </row>
    <row r="48" spans="2:9" x14ac:dyDescent="0.2">
      <c r="B48" s="32" t="s">
        <v>53</v>
      </c>
      <c r="C48" s="33"/>
      <c r="D48" s="23">
        <v>2466287.62</v>
      </c>
      <c r="E48" s="64">
        <v>-26433.279999999999</v>
      </c>
      <c r="F48" s="25">
        <f t="shared" si="9"/>
        <v>2439854.3400000003</v>
      </c>
      <c r="G48" s="25">
        <v>0</v>
      </c>
      <c r="H48" s="23">
        <v>0</v>
      </c>
      <c r="I48" s="25">
        <f t="shared" si="10"/>
        <v>2439854.3400000003</v>
      </c>
    </row>
    <row r="49" spans="2:9" x14ac:dyDescent="0.2">
      <c r="B49" s="32" t="s">
        <v>54</v>
      </c>
      <c r="C49" s="33"/>
      <c r="D49" s="23">
        <v>2461712.9700000002</v>
      </c>
      <c r="E49" s="64">
        <v>-26384.25</v>
      </c>
      <c r="F49" s="25">
        <f t="shared" si="9"/>
        <v>2435328.7200000002</v>
      </c>
      <c r="G49" s="25">
        <v>1518</v>
      </c>
      <c r="H49" s="23">
        <v>1518</v>
      </c>
      <c r="I49" s="25">
        <f t="shared" si="10"/>
        <v>2436846.7200000002</v>
      </c>
    </row>
    <row r="50" spans="2:9" x14ac:dyDescent="0.2">
      <c r="B50" s="32" t="s">
        <v>28</v>
      </c>
      <c r="C50" s="33"/>
      <c r="D50" s="23">
        <v>1978694.21</v>
      </c>
      <c r="E50" s="64">
        <v>-21207.33</v>
      </c>
      <c r="F50" s="25">
        <f t="shared" si="9"/>
        <v>1957486.88</v>
      </c>
      <c r="G50" s="25">
        <v>0</v>
      </c>
      <c r="H50" s="25">
        <v>0</v>
      </c>
      <c r="I50" s="25">
        <f t="shared" si="10"/>
        <v>1957486.88</v>
      </c>
    </row>
    <row r="51" spans="2:9" x14ac:dyDescent="0.2">
      <c r="B51" s="34" t="s">
        <v>21</v>
      </c>
      <c r="C51" s="22"/>
      <c r="D51" s="35">
        <f>SUM(D52:D59)</f>
        <v>267034260.72</v>
      </c>
      <c r="E51" s="35">
        <f>SUM(E52:E59)</f>
        <v>26889645.920000006</v>
      </c>
      <c r="F51" s="35">
        <f>SUM(F52:F59)</f>
        <v>293923906.63999999</v>
      </c>
      <c r="G51" s="35">
        <f t="shared" ref="G51:H51" si="11">SUM(G52:G59)</f>
        <v>486546584.46999997</v>
      </c>
      <c r="H51" s="35">
        <f t="shared" si="11"/>
        <v>494470525.95999998</v>
      </c>
      <c r="I51" s="35">
        <f>SUM(I52:I59)</f>
        <v>-192622677.82999998</v>
      </c>
    </row>
    <row r="52" spans="2:9" x14ac:dyDescent="0.2">
      <c r="B52" s="21" t="s">
        <v>61</v>
      </c>
      <c r="C52" s="22"/>
      <c r="D52" s="36">
        <v>128662094.55</v>
      </c>
      <c r="E52" s="63">
        <v>-84628227.780000001</v>
      </c>
      <c r="F52" s="37">
        <f t="shared" ref="F52:F59" si="12">SUM(D52+E52)</f>
        <v>44033866.769999996</v>
      </c>
      <c r="G52" s="67">
        <v>484474951.58999997</v>
      </c>
      <c r="H52" s="67">
        <v>492398893.31999999</v>
      </c>
      <c r="I52" s="37">
        <f>SUM(F52-G52)</f>
        <v>-440441084.81999999</v>
      </c>
    </row>
    <row r="53" spans="2:9" x14ac:dyDescent="0.2">
      <c r="B53" s="21" t="s">
        <v>55</v>
      </c>
      <c r="C53" s="22"/>
      <c r="D53" s="36">
        <v>74200977.510000005</v>
      </c>
      <c r="E53" s="58">
        <v>78559433.540000007</v>
      </c>
      <c r="F53" s="37">
        <f t="shared" si="12"/>
        <v>152760411.05000001</v>
      </c>
      <c r="G53" s="68">
        <v>2071632.88</v>
      </c>
      <c r="H53" s="68">
        <v>2071632.64</v>
      </c>
      <c r="I53" s="37">
        <f t="shared" ref="I53:I59" si="13">SUM(F53-G53)</f>
        <v>150688778.17000002</v>
      </c>
    </row>
    <row r="54" spans="2:9" x14ac:dyDescent="0.2">
      <c r="B54" s="21" t="s">
        <v>56</v>
      </c>
      <c r="C54" s="22"/>
      <c r="D54" s="36">
        <v>12927781</v>
      </c>
      <c r="E54" s="58">
        <v>13687139.800000001</v>
      </c>
      <c r="F54" s="37">
        <f t="shared" si="12"/>
        <v>26614920.800000001</v>
      </c>
      <c r="G54" s="68">
        <v>0</v>
      </c>
      <c r="H54" s="68">
        <v>0</v>
      </c>
      <c r="I54" s="37">
        <f t="shared" si="13"/>
        <v>26614920.800000001</v>
      </c>
    </row>
    <row r="55" spans="2:9" x14ac:dyDescent="0.2">
      <c r="B55" s="21" t="s">
        <v>57</v>
      </c>
      <c r="C55" s="22"/>
      <c r="D55" s="36">
        <v>8328140.0899999999</v>
      </c>
      <c r="E55" s="58">
        <v>8817322.7599999998</v>
      </c>
      <c r="F55" s="37">
        <f t="shared" si="12"/>
        <v>17145462.850000001</v>
      </c>
      <c r="G55" s="68">
        <v>0</v>
      </c>
      <c r="H55" s="68">
        <v>0</v>
      </c>
      <c r="I55" s="37">
        <f t="shared" si="13"/>
        <v>17145462.850000001</v>
      </c>
    </row>
    <row r="56" spans="2:9" x14ac:dyDescent="0.2">
      <c r="B56" s="21" t="s">
        <v>58</v>
      </c>
      <c r="C56" s="22"/>
      <c r="D56" s="36">
        <v>6710854.1200000001</v>
      </c>
      <c r="E56" s="58">
        <v>7105039.7999999998</v>
      </c>
      <c r="F56" s="37">
        <f t="shared" si="12"/>
        <v>13815893.92</v>
      </c>
      <c r="G56" s="68">
        <v>0</v>
      </c>
      <c r="H56" s="68">
        <v>0</v>
      </c>
      <c r="I56" s="37">
        <f t="shared" si="13"/>
        <v>13815893.92</v>
      </c>
    </row>
    <row r="57" spans="2:9" x14ac:dyDescent="0.2">
      <c r="B57" s="21" t="s">
        <v>59</v>
      </c>
      <c r="C57" s="22"/>
      <c r="D57" s="36">
        <v>32676705.449999999</v>
      </c>
      <c r="E57" s="63">
        <v>-385982.56</v>
      </c>
      <c r="F57" s="37">
        <f t="shared" si="12"/>
        <v>32290722.890000001</v>
      </c>
      <c r="G57" s="68">
        <v>0</v>
      </c>
      <c r="H57" s="68">
        <v>0</v>
      </c>
      <c r="I57" s="37">
        <f t="shared" si="13"/>
        <v>32290722.890000001</v>
      </c>
    </row>
    <row r="58" spans="2:9" x14ac:dyDescent="0.2">
      <c r="B58" s="21" t="s">
        <v>60</v>
      </c>
      <c r="C58" s="22"/>
      <c r="D58" s="36">
        <v>2144188.36</v>
      </c>
      <c r="E58" s="58">
        <v>2270134.8199999998</v>
      </c>
      <c r="F58" s="37">
        <f t="shared" si="12"/>
        <v>4414323.18</v>
      </c>
      <c r="G58" s="68">
        <v>0</v>
      </c>
      <c r="H58" s="68">
        <v>0</v>
      </c>
      <c r="I58" s="37">
        <f t="shared" si="13"/>
        <v>4414323.18</v>
      </c>
    </row>
    <row r="59" spans="2:9" x14ac:dyDescent="0.2">
      <c r="B59" s="21" t="s">
        <v>28</v>
      </c>
      <c r="C59" s="22"/>
      <c r="D59" s="36">
        <v>1383519.64</v>
      </c>
      <c r="E59" s="58">
        <v>1464785.54</v>
      </c>
      <c r="F59" s="37">
        <f t="shared" si="12"/>
        <v>2848305.1799999997</v>
      </c>
      <c r="G59" s="68">
        <v>0</v>
      </c>
      <c r="H59" s="68">
        <v>0</v>
      </c>
      <c r="I59" s="37">
        <f t="shared" si="13"/>
        <v>2848305.1799999997</v>
      </c>
    </row>
    <row r="60" spans="2:9" x14ac:dyDescent="0.2">
      <c r="B60" s="34" t="s">
        <v>62</v>
      </c>
      <c r="C60" s="22"/>
      <c r="D60" s="35">
        <f>SUM(D61:D66)</f>
        <v>20608594.48</v>
      </c>
      <c r="E60" s="61">
        <f>SUM(E61:E66)</f>
        <v>-149658.08000000002</v>
      </c>
      <c r="F60" s="35">
        <f>SUM(F61:F66)</f>
        <v>20458936.399999999</v>
      </c>
      <c r="G60" s="35">
        <f t="shared" ref="G60:H60" si="14">SUM(G61:G66)</f>
        <v>12805832.970000001</v>
      </c>
      <c r="H60" s="35">
        <f t="shared" si="14"/>
        <v>12805832.970000001</v>
      </c>
      <c r="I60" s="35">
        <f>SUM(I61:I66)</f>
        <v>7653103.4299999997</v>
      </c>
    </row>
    <row r="61" spans="2:9" x14ac:dyDescent="0.2">
      <c r="B61" s="21" t="s">
        <v>62</v>
      </c>
      <c r="C61" s="22"/>
      <c r="D61" s="37">
        <v>10516717.01</v>
      </c>
      <c r="E61" s="63">
        <v>-76371.62</v>
      </c>
      <c r="F61" s="37">
        <f>SUM(D61+E61)</f>
        <v>10440345.390000001</v>
      </c>
      <c r="G61" s="68">
        <v>12805832.970000001</v>
      </c>
      <c r="H61" s="68">
        <v>12805832.970000001</v>
      </c>
      <c r="I61" s="37">
        <f>SUM(F61-G61)</f>
        <v>-2365487.58</v>
      </c>
    </row>
    <row r="62" spans="2:9" x14ac:dyDescent="0.2">
      <c r="B62" s="21" t="s">
        <v>63</v>
      </c>
      <c r="C62" s="22"/>
      <c r="D62" s="37">
        <v>1474614.09</v>
      </c>
      <c r="E62" s="63">
        <v>-10708.54</v>
      </c>
      <c r="F62" s="37">
        <f t="shared" ref="F62:F66" si="15">SUM(D62+E62)</f>
        <v>1463905.55</v>
      </c>
      <c r="G62" s="68">
        <v>0</v>
      </c>
      <c r="H62" s="68">
        <v>0</v>
      </c>
      <c r="I62" s="37">
        <f t="shared" ref="I62:I66" si="16">SUM(F62-G62)</f>
        <v>1463905.55</v>
      </c>
    </row>
    <row r="63" spans="2:9" x14ac:dyDescent="0.2">
      <c r="B63" s="21" t="s">
        <v>64</v>
      </c>
      <c r="C63" s="22"/>
      <c r="D63" s="37">
        <v>2331256.91</v>
      </c>
      <c r="E63" s="63">
        <v>-16929.41</v>
      </c>
      <c r="F63" s="37">
        <f t="shared" si="15"/>
        <v>2314327.5</v>
      </c>
      <c r="G63" s="68">
        <v>0</v>
      </c>
      <c r="H63" s="68">
        <v>0</v>
      </c>
      <c r="I63" s="37">
        <f t="shared" si="16"/>
        <v>2314327.5</v>
      </c>
    </row>
    <row r="64" spans="2:9" x14ac:dyDescent="0.2">
      <c r="B64" s="21" t="s">
        <v>65</v>
      </c>
      <c r="C64" s="22"/>
      <c r="D64" s="37">
        <v>2846381.77</v>
      </c>
      <c r="E64" s="63">
        <v>-20670.21</v>
      </c>
      <c r="F64" s="37">
        <f t="shared" si="15"/>
        <v>2825711.56</v>
      </c>
      <c r="G64" s="68">
        <v>0</v>
      </c>
      <c r="H64" s="68">
        <v>0</v>
      </c>
      <c r="I64" s="37">
        <f t="shared" si="16"/>
        <v>2825711.56</v>
      </c>
    </row>
    <row r="65" spans="2:9" x14ac:dyDescent="0.2">
      <c r="B65" s="21" t="s">
        <v>66</v>
      </c>
      <c r="C65" s="22"/>
      <c r="D65" s="37">
        <v>2424198.91</v>
      </c>
      <c r="E65" s="63">
        <v>-17604.349999999999</v>
      </c>
      <c r="F65" s="37">
        <f t="shared" si="15"/>
        <v>2406594.5600000001</v>
      </c>
      <c r="G65" s="68">
        <v>0</v>
      </c>
      <c r="H65" s="68">
        <v>0</v>
      </c>
      <c r="I65" s="37">
        <f t="shared" si="16"/>
        <v>2406594.5600000001</v>
      </c>
    </row>
    <row r="66" spans="2:9" x14ac:dyDescent="0.2">
      <c r="B66" s="21" t="s">
        <v>67</v>
      </c>
      <c r="C66" s="22"/>
      <c r="D66" s="37">
        <v>1015425.79</v>
      </c>
      <c r="E66" s="63">
        <v>-7373.95</v>
      </c>
      <c r="F66" s="37">
        <f t="shared" si="15"/>
        <v>1008051.8400000001</v>
      </c>
      <c r="G66" s="68">
        <v>0</v>
      </c>
      <c r="H66" s="68">
        <v>0</v>
      </c>
      <c r="I66" s="37">
        <f t="shared" si="16"/>
        <v>1008051.8400000001</v>
      </c>
    </row>
    <row r="67" spans="2:9" x14ac:dyDescent="0.2">
      <c r="B67" s="34" t="s">
        <v>68</v>
      </c>
      <c r="C67" s="38"/>
      <c r="D67" s="35">
        <f>SUM(D68:D82)</f>
        <v>670838259.86000001</v>
      </c>
      <c r="E67" s="35">
        <f>SUM(E68:E82)</f>
        <v>2950567.9899999998</v>
      </c>
      <c r="F67" s="35">
        <f>SUM(F68:F82)</f>
        <v>673788827.85000002</v>
      </c>
      <c r="G67" s="35">
        <f t="shared" ref="G67:H67" si="17">SUM(G68:G82)</f>
        <v>222793357.46000004</v>
      </c>
      <c r="H67" s="35">
        <f t="shared" si="17"/>
        <v>222810810.31000006</v>
      </c>
      <c r="I67" s="35">
        <f>SUM(I68:I82)</f>
        <v>450995470.39000005</v>
      </c>
    </row>
    <row r="68" spans="2:9" x14ac:dyDescent="0.2">
      <c r="B68" s="21" t="s">
        <v>68</v>
      </c>
      <c r="C68" s="22"/>
      <c r="D68" s="39">
        <v>5711454.7199999997</v>
      </c>
      <c r="E68" s="58">
        <v>25120.86</v>
      </c>
      <c r="F68" s="37">
        <f>SUM(D68+E68)</f>
        <v>5736575.5800000001</v>
      </c>
      <c r="G68" s="68">
        <v>188314462.99000001</v>
      </c>
      <c r="H68" s="68">
        <v>188502256.55000001</v>
      </c>
      <c r="I68" s="37">
        <f>SUM(F68-G68)</f>
        <v>-182577887.41</v>
      </c>
    </row>
    <row r="69" spans="2:9" x14ac:dyDescent="0.2">
      <c r="B69" s="21" t="s">
        <v>69</v>
      </c>
      <c r="C69" s="22"/>
      <c r="D69" s="39">
        <v>34953869.460000001</v>
      </c>
      <c r="E69" s="58">
        <v>153738.65</v>
      </c>
      <c r="F69" s="37">
        <f t="shared" ref="F69:F82" si="18">SUM(D69+E69)</f>
        <v>35107608.109999999</v>
      </c>
      <c r="G69" s="68">
        <v>1896509.81</v>
      </c>
      <c r="H69" s="68">
        <v>1598976.8</v>
      </c>
      <c r="I69" s="37">
        <f t="shared" ref="I69:I82" si="19">SUM(F69-G69)</f>
        <v>33211098.300000001</v>
      </c>
    </row>
    <row r="70" spans="2:9" x14ac:dyDescent="0.2">
      <c r="B70" s="21" t="s">
        <v>70</v>
      </c>
      <c r="C70" s="22"/>
      <c r="D70" s="39">
        <v>18285660.489999998</v>
      </c>
      <c r="E70" s="58">
        <v>80426.37</v>
      </c>
      <c r="F70" s="37">
        <f t="shared" si="18"/>
        <v>18366086.859999999</v>
      </c>
      <c r="G70" s="68">
        <v>289736.74</v>
      </c>
      <c r="H70" s="68">
        <v>322646.93</v>
      </c>
      <c r="I70" s="37">
        <f t="shared" si="19"/>
        <v>18076350.120000001</v>
      </c>
    </row>
    <row r="71" spans="2:9" x14ac:dyDescent="0.2">
      <c r="B71" s="21" t="s">
        <v>71</v>
      </c>
      <c r="C71" s="22"/>
      <c r="D71" s="39">
        <v>77280269.359999999</v>
      </c>
      <c r="E71" s="58">
        <v>339904.12</v>
      </c>
      <c r="F71" s="37">
        <f t="shared" si="18"/>
        <v>77620173.480000004</v>
      </c>
      <c r="G71" s="68">
        <v>2264557.7599999998</v>
      </c>
      <c r="H71" s="68">
        <v>3559282.86</v>
      </c>
      <c r="I71" s="37">
        <f t="shared" si="19"/>
        <v>75355615.719999999</v>
      </c>
    </row>
    <row r="72" spans="2:9" x14ac:dyDescent="0.2">
      <c r="B72" s="21" t="s">
        <v>72</v>
      </c>
      <c r="C72" s="22"/>
      <c r="D72" s="39">
        <v>102779873.52</v>
      </c>
      <c r="E72" s="58">
        <v>452059.79</v>
      </c>
      <c r="F72" s="37">
        <f t="shared" si="18"/>
        <v>103231933.31</v>
      </c>
      <c r="G72" s="68">
        <v>820508.87</v>
      </c>
      <c r="H72" s="68">
        <v>258705.65</v>
      </c>
      <c r="I72" s="37">
        <f t="shared" si="19"/>
        <v>102411424.44</v>
      </c>
    </row>
    <row r="73" spans="2:9" x14ac:dyDescent="0.2">
      <c r="B73" s="21" t="s">
        <v>73</v>
      </c>
      <c r="C73" s="22"/>
      <c r="D73" s="39">
        <v>21495376.23</v>
      </c>
      <c r="E73" s="58">
        <v>94543.76</v>
      </c>
      <c r="F73" s="37">
        <f t="shared" si="18"/>
        <v>21589919.990000002</v>
      </c>
      <c r="G73" s="68">
        <v>2572228.4</v>
      </c>
      <c r="H73" s="68">
        <v>2366401.71</v>
      </c>
      <c r="I73" s="37">
        <f t="shared" si="19"/>
        <v>19017691.590000004</v>
      </c>
    </row>
    <row r="74" spans="2:9" x14ac:dyDescent="0.2">
      <c r="B74" s="21" t="s">
        <v>74</v>
      </c>
      <c r="C74" s="22"/>
      <c r="D74" s="39">
        <v>5355526.0599999996</v>
      </c>
      <c r="E74" s="58">
        <v>23555.37</v>
      </c>
      <c r="F74" s="37">
        <f t="shared" si="18"/>
        <v>5379081.4299999997</v>
      </c>
      <c r="G74" s="68">
        <v>2482</v>
      </c>
      <c r="H74" s="68">
        <v>2482.4</v>
      </c>
      <c r="I74" s="37">
        <f t="shared" si="19"/>
        <v>5376599.4299999997</v>
      </c>
    </row>
    <row r="75" spans="2:9" x14ac:dyDescent="0.2">
      <c r="B75" s="21" t="s">
        <v>75</v>
      </c>
      <c r="C75" s="22"/>
      <c r="D75" s="39">
        <v>54951276.020000003</v>
      </c>
      <c r="E75" s="58">
        <v>241693.84</v>
      </c>
      <c r="F75" s="37">
        <f t="shared" si="18"/>
        <v>55192969.860000007</v>
      </c>
      <c r="G75" s="68">
        <v>848638</v>
      </c>
      <c r="H75" s="68">
        <v>736615.09</v>
      </c>
      <c r="I75" s="37">
        <f t="shared" si="19"/>
        <v>54344331.860000007</v>
      </c>
    </row>
    <row r="76" spans="2:9" x14ac:dyDescent="0.2">
      <c r="B76" s="21" t="s">
        <v>76</v>
      </c>
      <c r="C76" s="22"/>
      <c r="D76" s="39">
        <v>20176164.27</v>
      </c>
      <c r="E76" s="58">
        <v>88741.43</v>
      </c>
      <c r="F76" s="37">
        <f t="shared" si="18"/>
        <v>20264905.699999999</v>
      </c>
      <c r="G76" s="68">
        <v>318224</v>
      </c>
      <c r="H76" s="68">
        <v>253901.88</v>
      </c>
      <c r="I76" s="37">
        <f t="shared" si="19"/>
        <v>19946681.699999999</v>
      </c>
    </row>
    <row r="77" spans="2:9" x14ac:dyDescent="0.2">
      <c r="B77" s="21" t="s">
        <v>77</v>
      </c>
      <c r="C77" s="22"/>
      <c r="D77" s="39">
        <v>20241059.690000001</v>
      </c>
      <c r="E77" s="58">
        <v>89026.86</v>
      </c>
      <c r="F77" s="37">
        <f t="shared" si="18"/>
        <v>20330086.550000001</v>
      </c>
      <c r="G77" s="68">
        <v>2718.4</v>
      </c>
      <c r="H77" s="68">
        <v>2718.4</v>
      </c>
      <c r="I77" s="37">
        <f t="shared" si="19"/>
        <v>20327368.150000002</v>
      </c>
    </row>
    <row r="78" spans="2:9" x14ac:dyDescent="0.2">
      <c r="B78" s="21" t="s">
        <v>78</v>
      </c>
      <c r="C78" s="22"/>
      <c r="D78" s="39">
        <v>33598630.710000001</v>
      </c>
      <c r="E78" s="58">
        <v>147777.85999999999</v>
      </c>
      <c r="F78" s="37">
        <f t="shared" si="18"/>
        <v>33746408.57</v>
      </c>
      <c r="G78" s="68">
        <v>23921284.629999999</v>
      </c>
      <c r="H78" s="68">
        <v>23906932.530000001</v>
      </c>
      <c r="I78" s="37">
        <f t="shared" si="19"/>
        <v>9825123.9400000013</v>
      </c>
    </row>
    <row r="79" spans="2:9" x14ac:dyDescent="0.2">
      <c r="B79" s="21" t="s">
        <v>79</v>
      </c>
      <c r="C79" s="22"/>
      <c r="D79" s="39">
        <v>249190875.52000001</v>
      </c>
      <c r="E79" s="58">
        <v>1096023.68</v>
      </c>
      <c r="F79" s="37">
        <f t="shared" si="18"/>
        <v>250286899.20000002</v>
      </c>
      <c r="G79" s="68">
        <v>755631.86</v>
      </c>
      <c r="H79" s="68">
        <v>704841.26</v>
      </c>
      <c r="I79" s="37">
        <f t="shared" si="19"/>
        <v>249531267.34</v>
      </c>
    </row>
    <row r="80" spans="2:9" x14ac:dyDescent="0.2">
      <c r="B80" s="21" t="s">
        <v>80</v>
      </c>
      <c r="C80" s="22"/>
      <c r="D80" s="39">
        <v>20794167.469999999</v>
      </c>
      <c r="E80" s="58">
        <v>91459.61</v>
      </c>
      <c r="F80" s="37">
        <f t="shared" si="18"/>
        <v>20885627.079999998</v>
      </c>
      <c r="G80" s="68">
        <v>786374</v>
      </c>
      <c r="H80" s="68">
        <v>595048.25</v>
      </c>
      <c r="I80" s="37">
        <f t="shared" si="19"/>
        <v>20099253.079999998</v>
      </c>
    </row>
    <row r="81" spans="2:9" x14ac:dyDescent="0.2">
      <c r="B81" s="21" t="s">
        <v>53</v>
      </c>
      <c r="C81" s="22"/>
      <c r="D81" s="39">
        <v>0</v>
      </c>
      <c r="E81" s="58">
        <v>0</v>
      </c>
      <c r="F81" s="37">
        <f t="shared" si="18"/>
        <v>0</v>
      </c>
      <c r="G81" s="68">
        <v>0</v>
      </c>
      <c r="H81" s="68">
        <v>0</v>
      </c>
      <c r="I81" s="37">
        <f t="shared" si="19"/>
        <v>0</v>
      </c>
    </row>
    <row r="82" spans="2:9" x14ac:dyDescent="0.2">
      <c r="B82" s="40" t="s">
        <v>81</v>
      </c>
      <c r="C82" s="22"/>
      <c r="D82" s="39">
        <v>6024056.3399999999</v>
      </c>
      <c r="E82" s="58">
        <v>26495.79</v>
      </c>
      <c r="F82" s="37">
        <f t="shared" si="18"/>
        <v>6050552.1299999999</v>
      </c>
      <c r="G82" s="68">
        <v>0</v>
      </c>
      <c r="H82" s="68">
        <v>0</v>
      </c>
      <c r="I82" s="37">
        <f t="shared" si="19"/>
        <v>6050552.1299999999</v>
      </c>
    </row>
    <row r="83" spans="2:9" x14ac:dyDescent="0.2">
      <c r="B83" s="103" t="s">
        <v>82</v>
      </c>
      <c r="C83" s="104"/>
      <c r="D83" s="41">
        <f>SUM(D84:D91)</f>
        <v>882197181.10000002</v>
      </c>
      <c r="E83" s="41">
        <f>SUM(E84:E91)</f>
        <v>70344116.859999985</v>
      </c>
      <c r="F83" s="35">
        <f>SUM(F84:F91)</f>
        <v>952541297.96000004</v>
      </c>
      <c r="G83" s="69">
        <f t="shared" ref="G83:H83" si="20">SUM(G84:G91)</f>
        <v>475893452.87</v>
      </c>
      <c r="H83" s="69">
        <f t="shared" si="20"/>
        <v>462442831.11000001</v>
      </c>
      <c r="I83" s="35">
        <f>SUM(I84:I90)</f>
        <v>476647845.08999997</v>
      </c>
    </row>
    <row r="84" spans="2:9" x14ac:dyDescent="0.2">
      <c r="B84" s="105" t="s">
        <v>82</v>
      </c>
      <c r="C84" s="106"/>
      <c r="D84" s="42">
        <v>277811209.99000001</v>
      </c>
      <c r="E84" s="58">
        <v>24085787.579999998</v>
      </c>
      <c r="F84" s="37">
        <f>SUM(D84+E84)</f>
        <v>301896997.56999999</v>
      </c>
      <c r="G84" s="68">
        <v>420938409.48000002</v>
      </c>
      <c r="H84" s="68">
        <v>417030992.36000001</v>
      </c>
      <c r="I84" s="37">
        <f>SUM(F84-G84)</f>
        <v>-119041411.91000003</v>
      </c>
    </row>
    <row r="85" spans="2:9" x14ac:dyDescent="0.2">
      <c r="B85" s="107" t="s">
        <v>83</v>
      </c>
      <c r="C85" s="108"/>
      <c r="D85" s="39">
        <v>167369977.63999999</v>
      </c>
      <c r="E85" s="58">
        <v>14510709.369999999</v>
      </c>
      <c r="F85" s="37">
        <f t="shared" ref="F85:F91" si="21">SUM(D85+E85)</f>
        <v>181880687.00999999</v>
      </c>
      <c r="G85" s="68">
        <v>53279793.700000003</v>
      </c>
      <c r="H85" s="68">
        <v>43736589.060000002</v>
      </c>
      <c r="I85" s="37">
        <f t="shared" ref="I85:I91" si="22">SUM(F85-G85)</f>
        <v>128600893.30999999</v>
      </c>
    </row>
    <row r="86" spans="2:9" x14ac:dyDescent="0.2">
      <c r="B86" s="21" t="s">
        <v>84</v>
      </c>
      <c r="C86" s="43"/>
      <c r="D86" s="39">
        <v>119451903.81</v>
      </c>
      <c r="E86" s="58">
        <v>10356289.01</v>
      </c>
      <c r="F86" s="37">
        <f t="shared" si="21"/>
        <v>129808192.82000001</v>
      </c>
      <c r="G86" s="68">
        <v>0</v>
      </c>
      <c r="H86" s="68">
        <v>0</v>
      </c>
      <c r="I86" s="37">
        <f t="shared" si="22"/>
        <v>129808192.82000001</v>
      </c>
    </row>
    <row r="87" spans="2:9" x14ac:dyDescent="0.2">
      <c r="B87" s="21" t="s">
        <v>85</v>
      </c>
      <c r="C87" s="43"/>
      <c r="D87" s="39">
        <v>62828107.520000003</v>
      </c>
      <c r="E87" s="63">
        <v>-693871.33</v>
      </c>
      <c r="F87" s="37">
        <f t="shared" si="21"/>
        <v>62134236.190000005</v>
      </c>
      <c r="G87" s="68">
        <v>0</v>
      </c>
      <c r="H87" s="68">
        <v>0</v>
      </c>
      <c r="I87" s="37">
        <f t="shared" si="22"/>
        <v>62134236.190000005</v>
      </c>
    </row>
    <row r="88" spans="2:9" x14ac:dyDescent="0.2">
      <c r="B88" s="21" t="s">
        <v>86</v>
      </c>
      <c r="C88" s="43"/>
      <c r="D88" s="39">
        <v>220214921.88999999</v>
      </c>
      <c r="E88" s="58">
        <v>19092281.52</v>
      </c>
      <c r="F88" s="37">
        <f t="shared" si="21"/>
        <v>239307203.41</v>
      </c>
      <c r="G88" s="68">
        <v>1675249.69</v>
      </c>
      <c r="H88" s="68">
        <v>1675249.69</v>
      </c>
      <c r="I88" s="37">
        <f t="shared" si="22"/>
        <v>237631953.72</v>
      </c>
    </row>
    <row r="89" spans="2:9" x14ac:dyDescent="0.2">
      <c r="B89" s="21" t="s">
        <v>87</v>
      </c>
      <c r="C89" s="22"/>
      <c r="D89" s="25">
        <v>34521060.25</v>
      </c>
      <c r="E89" s="59">
        <v>2992920.71</v>
      </c>
      <c r="F89" s="37">
        <f t="shared" si="21"/>
        <v>37513980.960000001</v>
      </c>
      <c r="G89" s="25">
        <v>0</v>
      </c>
      <c r="H89" s="25">
        <v>0</v>
      </c>
      <c r="I89" s="37">
        <f t="shared" si="22"/>
        <v>37513980.960000001</v>
      </c>
    </row>
    <row r="90" spans="2:9" x14ac:dyDescent="0.2">
      <c r="B90" s="21" t="s">
        <v>89</v>
      </c>
      <c r="C90" s="22"/>
      <c r="D90" s="25">
        <v>0</v>
      </c>
      <c r="E90" s="59">
        <v>0</v>
      </c>
      <c r="F90" s="37">
        <f t="shared" si="21"/>
        <v>0</v>
      </c>
      <c r="G90" s="25">
        <v>0</v>
      </c>
      <c r="H90" s="25">
        <v>0</v>
      </c>
      <c r="I90" s="37">
        <f t="shared" si="22"/>
        <v>0</v>
      </c>
    </row>
    <row r="91" spans="2:9" x14ac:dyDescent="0.2">
      <c r="B91" s="21" t="s">
        <v>53</v>
      </c>
      <c r="C91" s="22"/>
      <c r="D91" s="25">
        <v>0</v>
      </c>
      <c r="E91" s="59">
        <v>0</v>
      </c>
      <c r="F91" s="37">
        <f t="shared" si="21"/>
        <v>0</v>
      </c>
      <c r="G91" s="25">
        <v>0</v>
      </c>
      <c r="H91" s="25">
        <v>0</v>
      </c>
      <c r="I91" s="37">
        <f t="shared" si="22"/>
        <v>0</v>
      </c>
    </row>
    <row r="92" spans="2:9" x14ac:dyDescent="0.2">
      <c r="B92" s="103" t="s">
        <v>90</v>
      </c>
      <c r="C92" s="104"/>
      <c r="D92" s="44">
        <f>SUM(D93:D107)</f>
        <v>420693646.99999994</v>
      </c>
      <c r="E92" s="44">
        <f>SUM(E93:E107)</f>
        <v>10542584.119999999</v>
      </c>
      <c r="F92" s="27">
        <f>SUM(F93:F107)</f>
        <v>431236231.12</v>
      </c>
      <c r="G92" s="27">
        <f t="shared" ref="G92:H92" si="23">SUM(G93:G107)</f>
        <v>168344137.69</v>
      </c>
      <c r="H92" s="27">
        <f t="shared" si="23"/>
        <v>165028274.94</v>
      </c>
      <c r="I92" s="57">
        <f>SUM(I93:I107)</f>
        <v>262892093.43000004</v>
      </c>
    </row>
    <row r="93" spans="2:9" x14ac:dyDescent="0.2">
      <c r="B93" s="105" t="s">
        <v>90</v>
      </c>
      <c r="C93" s="106"/>
      <c r="D93" s="45">
        <v>83554977.930000007</v>
      </c>
      <c r="E93" s="59">
        <v>2093888.01</v>
      </c>
      <c r="F93" s="25">
        <f>SUM(D93+E93)</f>
        <v>85648865.940000013</v>
      </c>
      <c r="G93" s="25">
        <v>87608795.019999996</v>
      </c>
      <c r="H93" s="25">
        <v>87448795.019999996</v>
      </c>
      <c r="I93" s="26">
        <f>SUM(F93-G93)</f>
        <v>-1959929.0799999833</v>
      </c>
    </row>
    <row r="94" spans="2:9" x14ac:dyDescent="0.2">
      <c r="B94" s="21" t="s">
        <v>74</v>
      </c>
      <c r="C94" s="22"/>
      <c r="D94" s="25">
        <v>0</v>
      </c>
      <c r="E94" s="59">
        <v>0</v>
      </c>
      <c r="F94" s="25">
        <f t="shared" ref="F94:F107" si="24">SUM(D94+E94)</f>
        <v>0</v>
      </c>
      <c r="G94" s="25">
        <v>0</v>
      </c>
      <c r="H94" s="25">
        <v>0</v>
      </c>
      <c r="I94" s="26">
        <f t="shared" ref="I94:I107" si="25">SUM(F94-G94)</f>
        <v>0</v>
      </c>
    </row>
    <row r="95" spans="2:9" x14ac:dyDescent="0.2">
      <c r="B95" s="21" t="s">
        <v>91</v>
      </c>
      <c r="C95" s="22"/>
      <c r="D95" s="25">
        <v>52080023.119999997</v>
      </c>
      <c r="E95" s="59">
        <v>1305125.54</v>
      </c>
      <c r="F95" s="25">
        <f t="shared" si="24"/>
        <v>53385148.659999996</v>
      </c>
      <c r="G95" s="25">
        <v>13816262.15</v>
      </c>
      <c r="H95" s="25">
        <v>10712249.24</v>
      </c>
      <c r="I95" s="26">
        <f t="shared" si="25"/>
        <v>39568886.509999998</v>
      </c>
    </row>
    <row r="96" spans="2:9" x14ac:dyDescent="0.2">
      <c r="B96" s="21" t="s">
        <v>92</v>
      </c>
      <c r="C96" s="22"/>
      <c r="D96" s="25">
        <v>71544203.719999999</v>
      </c>
      <c r="E96" s="59">
        <v>1792897.97</v>
      </c>
      <c r="F96" s="25">
        <f t="shared" si="24"/>
        <v>73337101.689999998</v>
      </c>
      <c r="G96" s="25">
        <v>66809248.859999999</v>
      </c>
      <c r="H96" s="25">
        <v>66809248.869999997</v>
      </c>
      <c r="I96" s="26">
        <f t="shared" si="25"/>
        <v>6527852.8299999982</v>
      </c>
    </row>
    <row r="97" spans="2:9" x14ac:dyDescent="0.2">
      <c r="B97" s="105" t="s">
        <v>93</v>
      </c>
      <c r="C97" s="106"/>
      <c r="D97" s="45">
        <v>14430054.189999999</v>
      </c>
      <c r="E97" s="59">
        <v>361617.2</v>
      </c>
      <c r="F97" s="25">
        <f t="shared" si="24"/>
        <v>14791671.389999999</v>
      </c>
      <c r="G97" s="25">
        <v>0</v>
      </c>
      <c r="H97" s="25">
        <v>0</v>
      </c>
      <c r="I97" s="26">
        <f t="shared" si="25"/>
        <v>14791671.389999999</v>
      </c>
    </row>
    <row r="98" spans="2:9" x14ac:dyDescent="0.2">
      <c r="B98" s="21" t="s">
        <v>94</v>
      </c>
      <c r="C98" s="22"/>
      <c r="D98" s="25">
        <v>117823916.15000001</v>
      </c>
      <c r="E98" s="59">
        <v>2952667.71</v>
      </c>
      <c r="F98" s="25">
        <f t="shared" si="24"/>
        <v>120776583.86</v>
      </c>
      <c r="G98" s="25">
        <v>29930.81</v>
      </c>
      <c r="H98" s="25">
        <v>23405.81</v>
      </c>
      <c r="I98" s="26">
        <f t="shared" si="25"/>
        <v>120746653.05</v>
      </c>
    </row>
    <row r="99" spans="2:9" x14ac:dyDescent="0.2">
      <c r="B99" s="21" t="s">
        <v>95</v>
      </c>
      <c r="C99" s="22"/>
      <c r="D99" s="25">
        <v>0</v>
      </c>
      <c r="E99" s="59">
        <v>0</v>
      </c>
      <c r="F99" s="25">
        <f t="shared" si="24"/>
        <v>0</v>
      </c>
      <c r="G99" s="25">
        <v>0</v>
      </c>
      <c r="H99" s="25">
        <v>8615.15</v>
      </c>
      <c r="I99" s="26">
        <f t="shared" si="25"/>
        <v>0</v>
      </c>
    </row>
    <row r="100" spans="2:9" x14ac:dyDescent="0.2">
      <c r="B100" s="21" t="s">
        <v>96</v>
      </c>
      <c r="C100" s="22"/>
      <c r="D100" s="25">
        <v>0</v>
      </c>
      <c r="E100" s="59">
        <v>0</v>
      </c>
      <c r="F100" s="25">
        <f t="shared" si="24"/>
        <v>0</v>
      </c>
      <c r="G100" s="25">
        <v>0</v>
      </c>
      <c r="H100" s="25">
        <v>0</v>
      </c>
      <c r="I100" s="26">
        <f t="shared" si="25"/>
        <v>0</v>
      </c>
    </row>
    <row r="101" spans="2:9" x14ac:dyDescent="0.2">
      <c r="B101" s="105" t="s">
        <v>97</v>
      </c>
      <c r="C101" s="106"/>
      <c r="D101" s="45">
        <v>0</v>
      </c>
      <c r="E101" s="59">
        <v>0</v>
      </c>
      <c r="F101" s="25">
        <f t="shared" si="24"/>
        <v>0</v>
      </c>
      <c r="G101" s="25">
        <v>79900.850000000006</v>
      </c>
      <c r="H101" s="25">
        <v>25960.85</v>
      </c>
      <c r="I101" s="26">
        <f t="shared" si="25"/>
        <v>-79900.850000000006</v>
      </c>
    </row>
    <row r="102" spans="2:9" x14ac:dyDescent="0.2">
      <c r="B102" s="46" t="s">
        <v>98</v>
      </c>
      <c r="C102" s="47"/>
      <c r="D102" s="25">
        <v>60708443.159999996</v>
      </c>
      <c r="E102" s="59">
        <v>1521353.78</v>
      </c>
      <c r="F102" s="25">
        <f t="shared" si="24"/>
        <v>62229796.939999998</v>
      </c>
      <c r="G102" s="25">
        <v>0</v>
      </c>
      <c r="H102" s="25">
        <v>0</v>
      </c>
      <c r="I102" s="26">
        <f t="shared" si="25"/>
        <v>62229796.939999998</v>
      </c>
    </row>
    <row r="103" spans="2:9" x14ac:dyDescent="0.2">
      <c r="B103" s="21" t="s">
        <v>99</v>
      </c>
      <c r="C103" s="22"/>
      <c r="D103" s="25">
        <v>0</v>
      </c>
      <c r="E103" s="59">
        <v>0</v>
      </c>
      <c r="F103" s="25">
        <f t="shared" si="24"/>
        <v>0</v>
      </c>
      <c r="G103" s="25">
        <v>0</v>
      </c>
      <c r="H103" s="25">
        <v>0</v>
      </c>
      <c r="I103" s="26">
        <f t="shared" si="25"/>
        <v>0</v>
      </c>
    </row>
    <row r="104" spans="2:9" x14ac:dyDescent="0.2">
      <c r="B104" s="21" t="s">
        <v>88</v>
      </c>
      <c r="C104" s="22"/>
      <c r="D104" s="25">
        <v>0</v>
      </c>
      <c r="E104" s="59">
        <v>0</v>
      </c>
      <c r="F104" s="25">
        <f t="shared" si="24"/>
        <v>0</v>
      </c>
      <c r="G104" s="25">
        <v>0</v>
      </c>
      <c r="H104" s="25">
        <v>0</v>
      </c>
      <c r="I104" s="26">
        <f t="shared" si="25"/>
        <v>0</v>
      </c>
    </row>
    <row r="105" spans="2:9" x14ac:dyDescent="0.2">
      <c r="B105" s="21" t="s">
        <v>81</v>
      </c>
      <c r="C105" s="22"/>
      <c r="D105" s="25">
        <v>1921532.9</v>
      </c>
      <c r="E105" s="59">
        <v>48153.62</v>
      </c>
      <c r="F105" s="25">
        <f t="shared" si="24"/>
        <v>1969686.52</v>
      </c>
      <c r="G105" s="25">
        <v>0</v>
      </c>
      <c r="H105" s="25">
        <v>0</v>
      </c>
      <c r="I105" s="26">
        <f t="shared" si="25"/>
        <v>1969686.52</v>
      </c>
    </row>
    <row r="106" spans="2:9" x14ac:dyDescent="0.2">
      <c r="B106" s="105" t="s">
        <v>100</v>
      </c>
      <c r="C106" s="106"/>
      <c r="D106" s="45">
        <v>7960832.5499999998</v>
      </c>
      <c r="E106" s="59">
        <v>199498.49</v>
      </c>
      <c r="F106" s="25">
        <f t="shared" si="24"/>
        <v>8160331.04</v>
      </c>
      <c r="G106" s="25">
        <v>0</v>
      </c>
      <c r="H106" s="25">
        <v>0</v>
      </c>
      <c r="I106" s="26">
        <f t="shared" si="25"/>
        <v>8160331.04</v>
      </c>
    </row>
    <row r="107" spans="2:9" x14ac:dyDescent="0.2">
      <c r="B107" s="105" t="s">
        <v>101</v>
      </c>
      <c r="C107" s="106"/>
      <c r="D107" s="45">
        <v>10669663.279999999</v>
      </c>
      <c r="E107" s="59">
        <v>267381.8</v>
      </c>
      <c r="F107" s="25">
        <f t="shared" si="24"/>
        <v>10937045.08</v>
      </c>
      <c r="G107" s="25">
        <v>0</v>
      </c>
      <c r="H107" s="25">
        <v>0</v>
      </c>
      <c r="I107" s="26">
        <f t="shared" si="25"/>
        <v>10937045.08</v>
      </c>
    </row>
    <row r="108" spans="2:9" x14ac:dyDescent="0.2">
      <c r="B108" s="103" t="s">
        <v>102</v>
      </c>
      <c r="C108" s="104"/>
      <c r="D108" s="44">
        <f>SUM(D109:D115)</f>
        <v>948079289.74999988</v>
      </c>
      <c r="E108" s="44">
        <f>SUM(E109:E115)</f>
        <v>224699462.48000002</v>
      </c>
      <c r="F108" s="27">
        <f>SUM(F109:F115)</f>
        <v>1172778752.2300003</v>
      </c>
      <c r="G108" s="27">
        <f t="shared" ref="G108:H108" si="26">SUM(G109:G115)</f>
        <v>191019777.01999998</v>
      </c>
      <c r="H108" s="27">
        <f t="shared" si="26"/>
        <v>189304512.88999999</v>
      </c>
      <c r="I108" s="57">
        <f>SUM(I109:I115)</f>
        <v>981758975.21000004</v>
      </c>
    </row>
    <row r="109" spans="2:9" x14ac:dyDescent="0.2">
      <c r="B109" s="105" t="s">
        <v>102</v>
      </c>
      <c r="C109" s="106"/>
      <c r="D109" s="25">
        <v>1890644.9</v>
      </c>
      <c r="E109" s="59">
        <v>0</v>
      </c>
      <c r="F109" s="25">
        <f>SUM(D109+E109)</f>
        <v>1890644.9</v>
      </c>
      <c r="G109" s="25">
        <v>82109604.439999998</v>
      </c>
      <c r="H109" s="25">
        <v>82088913.519999996</v>
      </c>
      <c r="I109" s="26">
        <f>SUM(F109-G109)</f>
        <v>-80218959.539999992</v>
      </c>
    </row>
    <row r="110" spans="2:9" x14ac:dyDescent="0.2">
      <c r="B110" s="105" t="s">
        <v>116</v>
      </c>
      <c r="C110" s="106"/>
      <c r="D110" s="25">
        <v>4925463.13</v>
      </c>
      <c r="E110" s="59">
        <v>66770.570000000007</v>
      </c>
      <c r="F110" s="25">
        <f t="shared" ref="F110:F115" si="27">SUM(D110+E110)</f>
        <v>4992233.7</v>
      </c>
      <c r="G110" s="25">
        <v>0</v>
      </c>
      <c r="H110" s="25">
        <v>0</v>
      </c>
      <c r="I110" s="26">
        <f t="shared" ref="I110:I115" si="28">SUM(F110-G110)</f>
        <v>4992233.7</v>
      </c>
    </row>
    <row r="111" spans="2:9" x14ac:dyDescent="0.2">
      <c r="B111" s="105" t="s">
        <v>117</v>
      </c>
      <c r="C111" s="106"/>
      <c r="D111" s="25">
        <v>28371571.600000001</v>
      </c>
      <c r="E111" s="59">
        <v>406997.26</v>
      </c>
      <c r="F111" s="25">
        <f t="shared" si="27"/>
        <v>28778568.860000003</v>
      </c>
      <c r="G111" s="25">
        <v>0</v>
      </c>
      <c r="H111" s="25">
        <v>0</v>
      </c>
      <c r="I111" s="26">
        <f t="shared" si="28"/>
        <v>28778568.860000003</v>
      </c>
    </row>
    <row r="112" spans="2:9" x14ac:dyDescent="0.2">
      <c r="B112" s="105" t="s">
        <v>118</v>
      </c>
      <c r="C112" s="106"/>
      <c r="D112" s="25">
        <v>802741685.89999998</v>
      </c>
      <c r="E112" s="59">
        <v>222966505.81999999</v>
      </c>
      <c r="F112" s="25">
        <f t="shared" si="27"/>
        <v>1025708191.72</v>
      </c>
      <c r="G112" s="25">
        <v>108731345.72</v>
      </c>
      <c r="H112" s="25">
        <v>107056382.31</v>
      </c>
      <c r="I112" s="26">
        <f t="shared" si="28"/>
        <v>916976846</v>
      </c>
    </row>
    <row r="113" spans="2:9" x14ac:dyDescent="0.2">
      <c r="B113" s="105" t="s">
        <v>119</v>
      </c>
      <c r="C113" s="106"/>
      <c r="D113" s="25">
        <v>40353408.810000002</v>
      </c>
      <c r="E113" s="59">
        <v>222813.36</v>
      </c>
      <c r="F113" s="25">
        <f t="shared" si="27"/>
        <v>40576222.170000002</v>
      </c>
      <c r="G113" s="25">
        <v>125708.19</v>
      </c>
      <c r="H113" s="25">
        <v>112083.99</v>
      </c>
      <c r="I113" s="26">
        <f t="shared" si="28"/>
        <v>40450513.980000004</v>
      </c>
    </row>
    <row r="114" spans="2:9" x14ac:dyDescent="0.2">
      <c r="B114" s="105" t="s">
        <v>120</v>
      </c>
      <c r="C114" s="106"/>
      <c r="D114" s="25">
        <v>66336791.149999999</v>
      </c>
      <c r="E114" s="59">
        <v>1036375.47</v>
      </c>
      <c r="F114" s="25">
        <f t="shared" si="27"/>
        <v>67373166.620000005</v>
      </c>
      <c r="G114" s="25">
        <v>53118.67</v>
      </c>
      <c r="H114" s="25">
        <v>47133.07</v>
      </c>
      <c r="I114" s="26">
        <f t="shared" si="28"/>
        <v>67320047.950000003</v>
      </c>
    </row>
    <row r="115" spans="2:9" x14ac:dyDescent="0.2">
      <c r="B115" s="105" t="s">
        <v>121</v>
      </c>
      <c r="C115" s="106"/>
      <c r="D115" s="25">
        <v>3459724.26</v>
      </c>
      <c r="E115" s="59">
        <v>0</v>
      </c>
      <c r="F115" s="25">
        <f t="shared" si="27"/>
        <v>3459724.26</v>
      </c>
      <c r="G115" s="25">
        <v>0</v>
      </c>
      <c r="H115" s="25">
        <v>0</v>
      </c>
      <c r="I115" s="26">
        <f t="shared" si="28"/>
        <v>3459724.26</v>
      </c>
    </row>
    <row r="116" spans="2:9" x14ac:dyDescent="0.2">
      <c r="B116" s="105" t="s">
        <v>122</v>
      </c>
      <c r="C116" s="106"/>
      <c r="D116" s="27">
        <f>SUM(D117:D130)</f>
        <v>735736761.21000004</v>
      </c>
      <c r="E116" s="27">
        <f>SUM(E117:E130)</f>
        <v>9684382.5499999989</v>
      </c>
      <c r="F116" s="27">
        <f>SUM(F117:F130)</f>
        <v>745421143.75999999</v>
      </c>
      <c r="G116" s="27">
        <f t="shared" ref="G116:H116" si="29">SUM(G117:G130)</f>
        <v>94862900.689999998</v>
      </c>
      <c r="H116" s="27">
        <f t="shared" si="29"/>
        <v>67752607.030000001</v>
      </c>
      <c r="I116" s="57">
        <f>SUM(I117:I130)</f>
        <v>650558243.07000005</v>
      </c>
    </row>
    <row r="117" spans="2:9" x14ac:dyDescent="0.2">
      <c r="B117" s="105" t="s">
        <v>122</v>
      </c>
      <c r="C117" s="106"/>
      <c r="D117" s="25">
        <v>1890644.9</v>
      </c>
      <c r="E117" s="59">
        <v>0</v>
      </c>
      <c r="F117" s="25">
        <f t="shared" ref="F117:F130" si="30">SUM(D117+E117)</f>
        <v>1890644.9</v>
      </c>
      <c r="G117" s="25">
        <v>54607481.509999998</v>
      </c>
      <c r="H117" s="25">
        <v>54160879.509999998</v>
      </c>
      <c r="I117" s="26">
        <f>SUM(F117-G117)</f>
        <v>-52716836.609999999</v>
      </c>
    </row>
    <row r="118" spans="2:9" x14ac:dyDescent="0.2">
      <c r="B118" s="21" t="s">
        <v>103</v>
      </c>
      <c r="C118" s="22"/>
      <c r="D118" s="25">
        <v>23446479.739999998</v>
      </c>
      <c r="E118" s="59">
        <v>335895.94</v>
      </c>
      <c r="F118" s="25">
        <f t="shared" si="30"/>
        <v>23782375.68</v>
      </c>
      <c r="G118" s="25">
        <v>0</v>
      </c>
      <c r="H118" s="25">
        <v>0</v>
      </c>
      <c r="I118" s="26">
        <f t="shared" ref="I118:I130" si="31">SUM(F118-G118)</f>
        <v>23782375.68</v>
      </c>
    </row>
    <row r="119" spans="2:9" x14ac:dyDescent="0.2">
      <c r="B119" s="21" t="s">
        <v>104</v>
      </c>
      <c r="C119" s="22"/>
      <c r="D119" s="25">
        <v>28839030.57</v>
      </c>
      <c r="E119" s="66">
        <v>-238408.15</v>
      </c>
      <c r="F119" s="25">
        <f t="shared" si="30"/>
        <v>28600622.420000002</v>
      </c>
      <c r="G119" s="25">
        <v>1523680</v>
      </c>
      <c r="H119" s="25">
        <v>1523680</v>
      </c>
      <c r="I119" s="26">
        <f t="shared" si="31"/>
        <v>27076942.420000002</v>
      </c>
    </row>
    <row r="120" spans="2:9" x14ac:dyDescent="0.2">
      <c r="B120" s="21" t="s">
        <v>105</v>
      </c>
      <c r="C120" s="22"/>
      <c r="D120" s="25">
        <v>71692900.950000003</v>
      </c>
      <c r="E120" s="59">
        <v>6009489.7699999996</v>
      </c>
      <c r="F120" s="25">
        <f t="shared" si="30"/>
        <v>77702390.719999999</v>
      </c>
      <c r="G120" s="25">
        <v>6795117.1799999997</v>
      </c>
      <c r="H120" s="25">
        <v>6370044.5199999996</v>
      </c>
      <c r="I120" s="26">
        <f t="shared" si="31"/>
        <v>70907273.539999992</v>
      </c>
    </row>
    <row r="121" spans="2:9" x14ac:dyDescent="0.2">
      <c r="B121" s="21" t="s">
        <v>106</v>
      </c>
      <c r="C121" s="22"/>
      <c r="D121" s="25">
        <v>4385340.57</v>
      </c>
      <c r="E121" s="59">
        <v>1664055.72</v>
      </c>
      <c r="F121" s="25">
        <f t="shared" si="30"/>
        <v>6049396.29</v>
      </c>
      <c r="G121" s="25">
        <v>0</v>
      </c>
      <c r="H121" s="25">
        <v>0</v>
      </c>
      <c r="I121" s="26">
        <f t="shared" si="31"/>
        <v>6049396.29</v>
      </c>
    </row>
    <row r="122" spans="2:9" x14ac:dyDescent="0.2">
      <c r="B122" s="21" t="s">
        <v>107</v>
      </c>
      <c r="C122" s="22"/>
      <c r="D122" s="25">
        <v>489996.29</v>
      </c>
      <c r="E122" s="59">
        <v>0</v>
      </c>
      <c r="F122" s="25">
        <f t="shared" si="30"/>
        <v>489996.29</v>
      </c>
      <c r="G122" s="25">
        <v>0</v>
      </c>
      <c r="H122" s="25">
        <v>0</v>
      </c>
      <c r="I122" s="26">
        <f t="shared" si="31"/>
        <v>489996.29</v>
      </c>
    </row>
    <row r="123" spans="2:9" x14ac:dyDescent="0.2">
      <c r="B123" s="21" t="s">
        <v>88</v>
      </c>
      <c r="C123" s="22"/>
      <c r="D123" s="25">
        <v>558398.53</v>
      </c>
      <c r="E123" s="59">
        <v>0</v>
      </c>
      <c r="F123" s="25">
        <f t="shared" si="30"/>
        <v>558398.53</v>
      </c>
      <c r="G123" s="25">
        <v>0</v>
      </c>
      <c r="H123" s="25">
        <v>0</v>
      </c>
      <c r="I123" s="26">
        <f t="shared" si="31"/>
        <v>558398.53</v>
      </c>
    </row>
    <row r="124" spans="2:9" x14ac:dyDescent="0.2">
      <c r="B124" s="21" t="s">
        <v>81</v>
      </c>
      <c r="C124" s="22"/>
      <c r="D124" s="25">
        <v>558398.53</v>
      </c>
      <c r="E124" s="59">
        <v>0</v>
      </c>
      <c r="F124" s="25">
        <f t="shared" si="30"/>
        <v>558398.53</v>
      </c>
      <c r="G124" s="25">
        <v>0</v>
      </c>
      <c r="H124" s="25">
        <v>0</v>
      </c>
      <c r="I124" s="26">
        <f t="shared" si="31"/>
        <v>558398.53</v>
      </c>
    </row>
    <row r="125" spans="2:9" x14ac:dyDescent="0.2">
      <c r="B125" s="21" t="s">
        <v>108</v>
      </c>
      <c r="C125" s="22"/>
      <c r="D125" s="23">
        <v>0</v>
      </c>
      <c r="E125" s="60">
        <v>0</v>
      </c>
      <c r="F125" s="25">
        <f t="shared" si="30"/>
        <v>0</v>
      </c>
      <c r="G125" s="25">
        <v>0</v>
      </c>
      <c r="H125" s="23">
        <v>0</v>
      </c>
      <c r="I125" s="26">
        <f t="shared" si="31"/>
        <v>0</v>
      </c>
    </row>
    <row r="126" spans="2:9" x14ac:dyDescent="0.2">
      <c r="B126" s="21" t="s">
        <v>115</v>
      </c>
      <c r="C126" s="22"/>
      <c r="D126" s="23">
        <v>5165136.13</v>
      </c>
      <c r="E126" s="60">
        <v>1913319.27</v>
      </c>
      <c r="F126" s="25">
        <f t="shared" si="30"/>
        <v>7078455.4000000004</v>
      </c>
      <c r="G126" s="25">
        <v>0</v>
      </c>
      <c r="H126" s="23">
        <v>0</v>
      </c>
      <c r="I126" s="26">
        <f t="shared" si="31"/>
        <v>7078455.4000000004</v>
      </c>
    </row>
    <row r="127" spans="2:9" x14ac:dyDescent="0.2">
      <c r="B127" s="105" t="s">
        <v>109</v>
      </c>
      <c r="C127" s="106"/>
      <c r="D127" s="23">
        <v>0</v>
      </c>
      <c r="E127" s="60">
        <v>0</v>
      </c>
      <c r="F127" s="25">
        <f t="shared" si="30"/>
        <v>0</v>
      </c>
      <c r="G127" s="25">
        <v>0</v>
      </c>
      <c r="H127" s="23">
        <v>0</v>
      </c>
      <c r="I127" s="26">
        <f t="shared" si="31"/>
        <v>0</v>
      </c>
    </row>
    <row r="128" spans="2:9" x14ac:dyDescent="0.2">
      <c r="B128" s="105" t="s">
        <v>110</v>
      </c>
      <c r="C128" s="106"/>
      <c r="D128" s="23">
        <v>227598335</v>
      </c>
      <c r="E128" s="60">
        <v>30</v>
      </c>
      <c r="F128" s="25">
        <f t="shared" si="30"/>
        <v>227598365</v>
      </c>
      <c r="G128" s="25">
        <v>0</v>
      </c>
      <c r="H128" s="23">
        <v>0</v>
      </c>
      <c r="I128" s="26">
        <f t="shared" si="31"/>
        <v>227598365</v>
      </c>
    </row>
    <row r="129" spans="2:10" x14ac:dyDescent="0.2">
      <c r="B129" s="105" t="s">
        <v>111</v>
      </c>
      <c r="C129" s="106"/>
      <c r="D129" s="23">
        <v>78481880</v>
      </c>
      <c r="E129" s="60">
        <v>0</v>
      </c>
      <c r="F129" s="25">
        <f t="shared" si="30"/>
        <v>78481880</v>
      </c>
      <c r="G129" s="25">
        <v>0</v>
      </c>
      <c r="H129" s="23">
        <v>0</v>
      </c>
      <c r="I129" s="26">
        <f t="shared" si="31"/>
        <v>78481880</v>
      </c>
    </row>
    <row r="130" spans="2:10" x14ac:dyDescent="0.2">
      <c r="B130" s="105" t="s">
        <v>112</v>
      </c>
      <c r="C130" s="106"/>
      <c r="D130" s="23">
        <v>292630220</v>
      </c>
      <c r="E130" s="60">
        <v>0</v>
      </c>
      <c r="F130" s="25">
        <f t="shared" si="30"/>
        <v>292630220</v>
      </c>
      <c r="G130" s="71">
        <v>31936622</v>
      </c>
      <c r="H130" s="72">
        <v>5698003</v>
      </c>
      <c r="I130" s="26">
        <f t="shared" si="31"/>
        <v>260693598</v>
      </c>
    </row>
    <row r="131" spans="2:10" x14ac:dyDescent="0.2">
      <c r="B131" s="103" t="s">
        <v>113</v>
      </c>
      <c r="C131" s="104"/>
      <c r="D131" s="29">
        <f>SUM(D132)</f>
        <v>25081373</v>
      </c>
      <c r="E131" s="62">
        <f>SUM(E132)</f>
        <v>22827673.379999999</v>
      </c>
      <c r="F131" s="27">
        <f>SUM(F132)</f>
        <v>47909046.379999995</v>
      </c>
      <c r="G131" s="27">
        <f t="shared" ref="G131:H131" si="32">SUM(G132)</f>
        <v>61439540.359999999</v>
      </c>
      <c r="H131" s="27">
        <f t="shared" si="32"/>
        <v>33954777.969999999</v>
      </c>
      <c r="I131" s="57">
        <f>SUM(I132)</f>
        <v>-13530493.980000004</v>
      </c>
    </row>
    <row r="132" spans="2:10" x14ac:dyDescent="0.2">
      <c r="B132" s="48" t="s">
        <v>114</v>
      </c>
      <c r="C132" s="49"/>
      <c r="D132" s="25">
        <v>25081373</v>
      </c>
      <c r="E132" s="59">
        <v>22827673.379999999</v>
      </c>
      <c r="F132" s="25">
        <f>SUM(D132+E132)</f>
        <v>47909046.379999995</v>
      </c>
      <c r="G132" s="25">
        <v>61439540.359999999</v>
      </c>
      <c r="H132" s="25">
        <v>33954777.969999999</v>
      </c>
      <c r="I132" s="26">
        <f>SUM(F132-G132)</f>
        <v>-13530493.980000004</v>
      </c>
    </row>
    <row r="133" spans="2:10" x14ac:dyDescent="0.2">
      <c r="B133" s="50"/>
      <c r="C133" s="51" t="s">
        <v>14</v>
      </c>
      <c r="D133" s="52">
        <f>SUM(D14+D22+D29+D38+D51+D60+D67+D83+D92+D108+D131+D116)</f>
        <v>5317778687.9899998</v>
      </c>
      <c r="E133" s="52">
        <f>SUM(E14+E22+E29+E38+E51+E60+E67+E83+E92+E108+E131+E116)</f>
        <v>372795655.49000001</v>
      </c>
      <c r="F133" s="52">
        <f>SUM(F14+F22+F29+F38+F51+F60+F67+F83+F92+F108+F131+F116)</f>
        <v>5690574343.4800005</v>
      </c>
      <c r="G133" s="52">
        <f t="shared" ref="G133:H133" si="33">SUM(G14+G22+G29+G38+G51+G60+G67+G83+G92+G108+G131+G116)</f>
        <v>2294195461.1600003</v>
      </c>
      <c r="H133" s="52">
        <f t="shared" si="33"/>
        <v>2226240773.8099999</v>
      </c>
      <c r="I133" s="52">
        <f>SUM(I14+I22+I29+I38+I51+I60+I67+I83+I92+I108+I116+I131)</f>
        <v>3592094817.3800001</v>
      </c>
    </row>
    <row r="134" spans="2:10" x14ac:dyDescent="0.2">
      <c r="G134" s="70"/>
      <c r="H134" s="70"/>
    </row>
    <row r="135" spans="2:10" x14ac:dyDescent="0.2">
      <c r="B135" s="53" t="s">
        <v>15</v>
      </c>
      <c r="C135" s="53"/>
      <c r="D135" s="53"/>
      <c r="E135" s="53"/>
      <c r="F135" s="53"/>
      <c r="G135" s="53"/>
      <c r="H135" s="53"/>
      <c r="I135" s="53"/>
      <c r="J135" s="53"/>
    </row>
    <row r="136" spans="2:10" x14ac:dyDescent="0.2">
      <c r="B136" s="53"/>
      <c r="C136" s="53"/>
      <c r="D136" s="53"/>
      <c r="E136" s="53"/>
      <c r="F136" s="53"/>
      <c r="G136" s="54"/>
      <c r="H136" s="54"/>
      <c r="I136" s="53"/>
      <c r="J136" s="53"/>
    </row>
    <row r="137" spans="2:10" x14ac:dyDescent="0.2">
      <c r="B137" s="53"/>
      <c r="C137" s="53"/>
      <c r="D137" s="54"/>
      <c r="E137" s="53"/>
      <c r="F137" s="53"/>
      <c r="G137" s="53"/>
      <c r="H137" s="53"/>
      <c r="I137" s="53"/>
      <c r="J137" s="53"/>
    </row>
    <row r="139" spans="2:10" x14ac:dyDescent="0.2">
      <c r="C139" s="55" t="s">
        <v>22</v>
      </c>
      <c r="G139" s="86" t="s">
        <v>23</v>
      </c>
      <c r="H139" s="86"/>
    </row>
    <row r="140" spans="2:10" x14ac:dyDescent="0.2">
      <c r="C140" s="56" t="s">
        <v>16</v>
      </c>
      <c r="G140" s="89" t="s">
        <v>17</v>
      </c>
      <c r="H140" s="89"/>
    </row>
  </sheetData>
  <sheetProtection formatCells="0" insertRows="0"/>
  <mergeCells count="43">
    <mergeCell ref="B131:C131"/>
    <mergeCell ref="B111:C111"/>
    <mergeCell ref="B110:C110"/>
    <mergeCell ref="B112:C112"/>
    <mergeCell ref="B113:C113"/>
    <mergeCell ref="B114:C114"/>
    <mergeCell ref="B115:C115"/>
    <mergeCell ref="B116:C116"/>
    <mergeCell ref="B117:C117"/>
    <mergeCell ref="B109:C109"/>
    <mergeCell ref="B128:C128"/>
    <mergeCell ref="B127:C127"/>
    <mergeCell ref="B129:C129"/>
    <mergeCell ref="B130:C130"/>
    <mergeCell ref="B108:C108"/>
    <mergeCell ref="B84:C84"/>
    <mergeCell ref="B85:C85"/>
    <mergeCell ref="B92:C92"/>
    <mergeCell ref="B93:C93"/>
    <mergeCell ref="B97:C97"/>
    <mergeCell ref="G139:H139"/>
    <mergeCell ref="B13:C13"/>
    <mergeCell ref="G140:H140"/>
    <mergeCell ref="B10:C12"/>
    <mergeCell ref="F10:G10"/>
    <mergeCell ref="B35:C35"/>
    <mergeCell ref="B36:C36"/>
    <mergeCell ref="B37:C37"/>
    <mergeCell ref="B22:C22"/>
    <mergeCell ref="B14:C14"/>
    <mergeCell ref="B29:C29"/>
    <mergeCell ref="B43:C43"/>
    <mergeCell ref="B83:C83"/>
    <mergeCell ref="B101:C101"/>
    <mergeCell ref="B106:C106"/>
    <mergeCell ref="B107:C107"/>
    <mergeCell ref="B2:I2"/>
    <mergeCell ref="B4:I4"/>
    <mergeCell ref="B5:I5"/>
    <mergeCell ref="B6:I6"/>
    <mergeCell ref="B8:I8"/>
    <mergeCell ref="B3:I3"/>
    <mergeCell ref="B7:I7"/>
  </mergeCells>
  <printOptions horizontalCentered="1" verticalCentered="1"/>
  <pageMargins left="0.19685039370078741" right="0.19685039370078741" top="0.19685039370078741" bottom="0.19685039370078741" header="0" footer="0"/>
  <pageSetup scale="70" orientation="landscape" r:id="rId1"/>
  <ignoredErrors>
    <ignoredError sqref="F14 F29 F38 F51 F108 F60:F76 F116 F131 F22 I22 I29 I67 I83 I92 I116 I108 I131 I60 F78:F10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showGridLines="0" tabSelected="1" topLeftCell="C1" zoomScale="60" zoomScaleNormal="60" workbookViewId="0">
      <selection activeCell="E18" sqref="E18:E19"/>
    </sheetView>
  </sheetViews>
  <sheetFormatPr baseColWidth="10" defaultColWidth="11.42578125" defaultRowHeight="12" x14ac:dyDescent="0.2"/>
  <cols>
    <col min="1" max="1" width="2.7109375" style="1" customWidth="1"/>
    <col min="2" max="2" width="10.5703125" style="1" customWidth="1"/>
    <col min="3" max="3" width="46.5703125" style="1" customWidth="1"/>
    <col min="4" max="4" width="12.5703125" style="1" bestFit="1" customWidth="1"/>
    <col min="5" max="5" width="19.7109375" style="1" customWidth="1"/>
    <col min="6" max="6" width="14.140625" style="1" customWidth="1"/>
    <col min="7" max="7" width="13.85546875" style="1" customWidth="1"/>
    <col min="8" max="8" width="14.28515625" style="1" customWidth="1"/>
    <col min="9" max="9" width="21" style="1" customWidth="1"/>
    <col min="10" max="10" width="2.7109375" style="1" customWidth="1"/>
    <col min="11" max="11" width="11.42578125" style="1" hidden="1" customWidth="1"/>
    <col min="12" max="255" width="0" style="1" hidden="1" customWidth="1"/>
    <col min="256" max="16384" width="11.42578125" style="1"/>
  </cols>
  <sheetData>
    <row r="1" spans="1:14" s="109" customFormat="1" x14ac:dyDescent="0.2"/>
    <row r="2" spans="1:14" s="111" customFormat="1" ht="15" x14ac:dyDescent="0.25">
      <c r="A2" s="110"/>
      <c r="C2" s="112" t="s">
        <v>0</v>
      </c>
      <c r="D2" s="112"/>
      <c r="E2" s="112"/>
      <c r="F2" s="112"/>
      <c r="G2" s="112"/>
      <c r="H2" s="112"/>
      <c r="I2" s="112"/>
      <c r="J2" s="112"/>
      <c r="K2" s="112"/>
      <c r="L2" s="113"/>
      <c r="M2" s="114"/>
    </row>
    <row r="3" spans="1:14" s="115" customFormat="1" ht="21" customHeight="1" x14ac:dyDescent="0.25">
      <c r="A3" s="110"/>
      <c r="B3" s="110"/>
      <c r="C3" s="112" t="s">
        <v>1</v>
      </c>
      <c r="D3" s="112"/>
      <c r="E3" s="112"/>
      <c r="F3" s="112"/>
      <c r="G3" s="112"/>
      <c r="H3" s="112"/>
      <c r="I3" s="112"/>
      <c r="J3" s="112"/>
      <c r="K3" s="112"/>
    </row>
    <row r="4" spans="1:14" s="111" customFormat="1" ht="20.25" customHeight="1" x14ac:dyDescent="0.25">
      <c r="A4" s="110"/>
      <c r="C4" s="112" t="s">
        <v>2</v>
      </c>
      <c r="D4" s="112"/>
      <c r="E4" s="112"/>
      <c r="F4" s="112"/>
      <c r="G4" s="112"/>
      <c r="H4" s="112"/>
      <c r="I4" s="112"/>
      <c r="J4" s="112"/>
      <c r="K4" s="112"/>
      <c r="L4" s="117"/>
      <c r="M4" s="118"/>
      <c r="N4" s="118"/>
    </row>
    <row r="5" spans="1:14" s="111" customFormat="1" ht="18" customHeight="1" x14ac:dyDescent="0.25">
      <c r="A5" s="119"/>
      <c r="C5" s="112" t="s">
        <v>124</v>
      </c>
      <c r="D5" s="112"/>
      <c r="E5" s="112"/>
      <c r="F5" s="112"/>
      <c r="G5" s="112"/>
      <c r="H5" s="112"/>
      <c r="I5" s="112"/>
      <c r="J5" s="112"/>
      <c r="K5" s="112"/>
      <c r="L5" s="117"/>
      <c r="M5" s="120"/>
      <c r="N5" s="120"/>
    </row>
    <row r="6" spans="1:14" s="121" customFormat="1" ht="42" customHeight="1" x14ac:dyDescent="0.25">
      <c r="A6" s="110"/>
      <c r="B6" s="110"/>
      <c r="C6" s="112" t="s">
        <v>3</v>
      </c>
      <c r="D6" s="112"/>
      <c r="E6" s="112"/>
      <c r="F6" s="112"/>
      <c r="G6" s="112"/>
      <c r="H6" s="112"/>
      <c r="I6" s="112"/>
      <c r="L6" s="110"/>
      <c r="M6" s="110"/>
    </row>
    <row r="7" spans="1:14" s="122" customFormat="1" ht="4.5" customHeight="1" x14ac:dyDescent="0.25"/>
    <row r="8" spans="1:14" s="111" customFormat="1" ht="10.5" customHeight="1" thickBot="1" x14ac:dyDescent="0.3">
      <c r="A8" s="123"/>
      <c r="C8" s="124"/>
      <c r="D8" s="124"/>
      <c r="E8" s="125"/>
      <c r="F8" s="125"/>
      <c r="G8" s="125"/>
      <c r="H8" s="125"/>
      <c r="I8" s="126"/>
      <c r="J8" s="125"/>
      <c r="K8" s="125"/>
      <c r="L8" s="127"/>
      <c r="M8" s="116"/>
      <c r="N8" s="116"/>
    </row>
    <row r="9" spans="1:14" ht="12" customHeight="1" thickBot="1" x14ac:dyDescent="0.25">
      <c r="B9" s="128" t="s">
        <v>4</v>
      </c>
      <c r="C9" s="129"/>
      <c r="D9" s="130" t="s">
        <v>6</v>
      </c>
      <c r="E9" s="130" t="s">
        <v>7</v>
      </c>
      <c r="F9" s="133" t="s">
        <v>5</v>
      </c>
      <c r="G9" s="134"/>
      <c r="H9" s="130" t="s">
        <v>10</v>
      </c>
      <c r="I9" s="130" t="s">
        <v>11</v>
      </c>
    </row>
    <row r="10" spans="1:14" ht="12.75" customHeight="1" thickBot="1" x14ac:dyDescent="0.25">
      <c r="B10" s="128"/>
      <c r="C10" s="129"/>
      <c r="D10" s="131"/>
      <c r="E10" s="131"/>
      <c r="F10" s="132" t="s">
        <v>8</v>
      </c>
      <c r="G10" s="132" t="s">
        <v>9</v>
      </c>
      <c r="H10" s="131"/>
      <c r="I10" s="131"/>
    </row>
    <row r="11" spans="1:14" ht="12.75" x14ac:dyDescent="0.2">
      <c r="B11" s="128"/>
      <c r="C11" s="129"/>
      <c r="D11" s="132">
        <v>1</v>
      </c>
      <c r="E11" s="132">
        <v>2</v>
      </c>
      <c r="F11" s="132" t="s">
        <v>12</v>
      </c>
      <c r="G11" s="132">
        <v>4</v>
      </c>
      <c r="H11" s="132">
        <v>5</v>
      </c>
      <c r="I11" s="132" t="s">
        <v>13</v>
      </c>
    </row>
    <row r="12" spans="1:14" x14ac:dyDescent="0.2">
      <c r="B12" s="87"/>
      <c r="C12" s="88"/>
      <c r="D12" s="15"/>
      <c r="E12" s="16"/>
      <c r="F12" s="15"/>
      <c r="G12" s="15"/>
      <c r="H12" s="15"/>
      <c r="I12" s="17"/>
    </row>
    <row r="13" spans="1:14" x14ac:dyDescent="0.2">
      <c r="B13" s="101" t="s">
        <v>18</v>
      </c>
      <c r="C13" s="102"/>
      <c r="D13" s="18">
        <f>SUM(D14:D20)</f>
        <v>110686963.02</v>
      </c>
      <c r="E13" s="18">
        <f>SUM(E14:E20)</f>
        <v>51594945.174424246</v>
      </c>
      <c r="F13" s="27">
        <f>SUM(F14:F20)</f>
        <v>162281908.19442424</v>
      </c>
      <c r="G13" s="27">
        <f t="shared" ref="G13:H13" si="0">SUM(G14:G20)</f>
        <v>156061431.57999998</v>
      </c>
      <c r="H13" s="27">
        <f t="shared" si="0"/>
        <v>137373383.53999999</v>
      </c>
      <c r="I13" s="57">
        <f>SUM(I14:I20)</f>
        <v>6220476.6144242529</v>
      </c>
    </row>
    <row r="14" spans="1:14" x14ac:dyDescent="0.2">
      <c r="B14" s="79" t="s">
        <v>29</v>
      </c>
      <c r="C14" s="80"/>
      <c r="D14" s="23">
        <v>5581258.75</v>
      </c>
      <c r="E14" s="24">
        <v>50465026.270327702</v>
      </c>
      <c r="F14" s="25">
        <f t="shared" ref="F14:F36" si="1">SUM(D14+E14)</f>
        <v>56046285.020327702</v>
      </c>
      <c r="G14" s="25">
        <v>50945265.659999996</v>
      </c>
      <c r="H14" s="23">
        <v>43686862.140000001</v>
      </c>
      <c r="I14" s="26">
        <f>SUM(F14-G14)</f>
        <v>5101019.3603277057</v>
      </c>
    </row>
    <row r="15" spans="1:14" x14ac:dyDescent="0.2">
      <c r="B15" s="79" t="s">
        <v>19</v>
      </c>
      <c r="C15" s="80"/>
      <c r="D15" s="23">
        <v>12952468.609999999</v>
      </c>
      <c r="E15" s="24">
        <v>-4118445.9163773339</v>
      </c>
      <c r="F15" s="25">
        <f t="shared" si="1"/>
        <v>8834022.6936226655</v>
      </c>
      <c r="G15" s="25">
        <v>8834022.6899999995</v>
      </c>
      <c r="H15" s="23">
        <v>8834022.6899999995</v>
      </c>
      <c r="I15" s="26">
        <f t="shared" ref="I15:I20" si="2">SUM(F15-G15)</f>
        <v>3.6226660013198853E-3</v>
      </c>
    </row>
    <row r="16" spans="1:14" x14ac:dyDescent="0.2">
      <c r="B16" s="79" t="s">
        <v>24</v>
      </c>
      <c r="C16" s="80"/>
      <c r="D16" s="23">
        <v>37384458.549999997</v>
      </c>
      <c r="E16" s="24">
        <v>-11942250.113993108</v>
      </c>
      <c r="F16" s="25">
        <f t="shared" si="1"/>
        <v>25442208.436006889</v>
      </c>
      <c r="G16" s="25">
        <v>25315847.59</v>
      </c>
      <c r="H16" s="23">
        <v>24720550.129999999</v>
      </c>
      <c r="I16" s="26">
        <f t="shared" si="2"/>
        <v>126360.8460068889</v>
      </c>
    </row>
    <row r="17" spans="2:9" x14ac:dyDescent="0.2">
      <c r="B17" s="79" t="s">
        <v>25</v>
      </c>
      <c r="C17" s="80"/>
      <c r="D17" s="23">
        <v>34474489.590000004</v>
      </c>
      <c r="E17" s="24">
        <v>18551687.00051298</v>
      </c>
      <c r="F17" s="25">
        <f t="shared" si="1"/>
        <v>53026176.590512984</v>
      </c>
      <c r="G17" s="25">
        <v>52415536.840000004</v>
      </c>
      <c r="H17" s="23">
        <v>41530644.700000003</v>
      </c>
      <c r="I17" s="26">
        <f t="shared" si="2"/>
        <v>610639.75051297992</v>
      </c>
    </row>
    <row r="18" spans="2:9" x14ac:dyDescent="0.2">
      <c r="B18" s="79" t="s">
        <v>26</v>
      </c>
      <c r="C18" s="80"/>
      <c r="D18" s="23">
        <v>14878728.289999999</v>
      </c>
      <c r="E18" s="24">
        <v>3958579.1699203979</v>
      </c>
      <c r="F18" s="25">
        <f t="shared" si="1"/>
        <v>18837307.459920399</v>
      </c>
      <c r="G18" s="25">
        <v>18454850.799999997</v>
      </c>
      <c r="H18" s="25">
        <v>18505395.879999999</v>
      </c>
      <c r="I18" s="26">
        <f t="shared" si="2"/>
        <v>382456.65992040187</v>
      </c>
    </row>
    <row r="19" spans="2:9" x14ac:dyDescent="0.2">
      <c r="B19" s="79" t="s">
        <v>27</v>
      </c>
      <c r="C19" s="80"/>
      <c r="D19" s="23">
        <v>1328343.95</v>
      </c>
      <c r="E19" s="24">
        <v>-1232435.9515564509</v>
      </c>
      <c r="F19" s="25">
        <f t="shared" si="1"/>
        <v>95907.998443549033</v>
      </c>
      <c r="G19" s="25">
        <v>95908</v>
      </c>
      <c r="H19" s="25">
        <v>95908</v>
      </c>
      <c r="I19" s="26">
        <f t="shared" si="2"/>
        <v>-1.556450966745615E-3</v>
      </c>
    </row>
    <row r="20" spans="2:9" x14ac:dyDescent="0.2">
      <c r="B20" s="79" t="s">
        <v>28</v>
      </c>
      <c r="C20" s="80"/>
      <c r="D20" s="23">
        <v>4087215.28</v>
      </c>
      <c r="E20" s="24">
        <v>-4087215.2844099384</v>
      </c>
      <c r="F20" s="25">
        <f t="shared" si="1"/>
        <v>-4.4099385850131512E-3</v>
      </c>
      <c r="G20" s="25">
        <v>0</v>
      </c>
      <c r="H20" s="25">
        <v>0</v>
      </c>
      <c r="I20" s="26">
        <f t="shared" si="2"/>
        <v>-4.4099385850131512E-3</v>
      </c>
    </row>
    <row r="21" spans="2:9" x14ac:dyDescent="0.2">
      <c r="B21" s="101" t="s">
        <v>30</v>
      </c>
      <c r="C21" s="102"/>
      <c r="D21" s="27">
        <f>SUM(D22:D27)</f>
        <v>943619447.11000001</v>
      </c>
      <c r="E21" s="27">
        <f>SUM(E22:E27)</f>
        <v>67081912.574279189</v>
      </c>
      <c r="F21" s="27">
        <f>SUM(F22:F27)</f>
        <v>1010701359.6842792</v>
      </c>
      <c r="G21" s="27">
        <f t="shared" ref="G21:H21" si="3">SUM(G22:G27)</f>
        <v>993355900.17999971</v>
      </c>
      <c r="H21" s="27">
        <f t="shared" si="3"/>
        <v>960682993.35000002</v>
      </c>
      <c r="I21" s="57">
        <f>SUM(I22:I27)</f>
        <v>17345459.504279476</v>
      </c>
    </row>
    <row r="22" spans="2:9" x14ac:dyDescent="0.2">
      <c r="B22" s="79" t="s">
        <v>31</v>
      </c>
      <c r="C22" s="80"/>
      <c r="D22" s="19">
        <v>142478524.81</v>
      </c>
      <c r="E22" s="65">
        <v>868222834.86952221</v>
      </c>
      <c r="F22" s="19">
        <f t="shared" ref="F22:F27" si="4">SUM(D22+E22)</f>
        <v>1010701359.6795223</v>
      </c>
      <c r="G22" s="19">
        <v>993355900.17999971</v>
      </c>
      <c r="H22" s="19">
        <v>960682993.35000002</v>
      </c>
      <c r="I22" s="20">
        <f>SUM(F22-G22)</f>
        <v>17345459.499522567</v>
      </c>
    </row>
    <row r="23" spans="2:9" x14ac:dyDescent="0.2">
      <c r="B23" s="79" t="s">
        <v>32</v>
      </c>
      <c r="C23" s="80"/>
      <c r="D23" s="19">
        <v>768102077.42999995</v>
      </c>
      <c r="E23" s="65">
        <v>-768102077.42580104</v>
      </c>
      <c r="F23" s="19">
        <f t="shared" si="4"/>
        <v>4.198908805847168E-3</v>
      </c>
      <c r="G23" s="19">
        <v>0</v>
      </c>
      <c r="H23" s="19">
        <v>0</v>
      </c>
      <c r="I23" s="20">
        <f t="shared" ref="I23:I27" si="5">SUM(F23-G23)</f>
        <v>4.198908805847168E-3</v>
      </c>
    </row>
    <row r="24" spans="2:9" x14ac:dyDescent="0.2">
      <c r="B24" s="79" t="s">
        <v>33</v>
      </c>
      <c r="C24" s="80"/>
      <c r="D24" s="19">
        <v>0</v>
      </c>
      <c r="E24" s="28">
        <v>0</v>
      </c>
      <c r="F24" s="19">
        <f t="shared" si="4"/>
        <v>0</v>
      </c>
      <c r="G24" s="19">
        <v>0</v>
      </c>
      <c r="H24" s="19">
        <v>0</v>
      </c>
      <c r="I24" s="20">
        <f t="shared" si="5"/>
        <v>0</v>
      </c>
    </row>
    <row r="25" spans="2:9" x14ac:dyDescent="0.2">
      <c r="B25" s="79" t="s">
        <v>34</v>
      </c>
      <c r="C25" s="80"/>
      <c r="D25" s="19">
        <v>0</v>
      </c>
      <c r="E25" s="28">
        <v>0</v>
      </c>
      <c r="F25" s="19">
        <f t="shared" si="4"/>
        <v>0</v>
      </c>
      <c r="G25" s="19">
        <v>0</v>
      </c>
      <c r="H25" s="19">
        <v>0</v>
      </c>
      <c r="I25" s="20">
        <f t="shared" si="5"/>
        <v>0</v>
      </c>
    </row>
    <row r="26" spans="2:9" x14ac:dyDescent="0.2">
      <c r="B26" s="79" t="s">
        <v>35</v>
      </c>
      <c r="C26" s="80"/>
      <c r="D26" s="19">
        <v>9963099.0399999991</v>
      </c>
      <c r="E26" s="28">
        <v>-9963099.037601253</v>
      </c>
      <c r="F26" s="19">
        <f t="shared" si="4"/>
        <v>2.3987460881471634E-3</v>
      </c>
      <c r="G26" s="19">
        <v>0</v>
      </c>
      <c r="H26" s="19">
        <v>0</v>
      </c>
      <c r="I26" s="20">
        <f t="shared" si="5"/>
        <v>2.3987460881471634E-3</v>
      </c>
    </row>
    <row r="27" spans="2:9" x14ac:dyDescent="0.2">
      <c r="B27" s="79" t="s">
        <v>28</v>
      </c>
      <c r="C27" s="80"/>
      <c r="D27" s="19">
        <v>23075745.829999998</v>
      </c>
      <c r="E27" s="28">
        <v>-23075745.831840742</v>
      </c>
      <c r="F27" s="19">
        <f t="shared" si="4"/>
        <v>-1.8407441675662994E-3</v>
      </c>
      <c r="G27" s="19">
        <v>0</v>
      </c>
      <c r="H27" s="19">
        <v>0</v>
      </c>
      <c r="I27" s="20">
        <f t="shared" si="5"/>
        <v>-1.8407441675662994E-3</v>
      </c>
    </row>
    <row r="28" spans="2:9" x14ac:dyDescent="0.2">
      <c r="B28" s="101" t="s">
        <v>41</v>
      </c>
      <c r="C28" s="102"/>
      <c r="D28" s="29">
        <f>SUM(D29:D36)</f>
        <v>90036102.549999997</v>
      </c>
      <c r="E28" s="29">
        <f>SUM(E29:E36)</f>
        <v>-1917029.3529087482</v>
      </c>
      <c r="F28" s="27">
        <f>SUM(F29:F36)</f>
        <v>88119073.197091267</v>
      </c>
      <c r="G28" s="27">
        <f t="shared" ref="G28:H28" si="6">SUM(G29:G36)</f>
        <v>81780050.689999983</v>
      </c>
      <c r="H28" s="27">
        <f t="shared" si="6"/>
        <v>81588181.649999991</v>
      </c>
      <c r="I28" s="57">
        <f>SUM(I29:I36)</f>
        <v>6339022.5070912698</v>
      </c>
    </row>
    <row r="29" spans="2:9" x14ac:dyDescent="0.2">
      <c r="B29" s="79" t="s">
        <v>20</v>
      </c>
      <c r="C29" s="80"/>
      <c r="D29" s="23">
        <v>4564848.26</v>
      </c>
      <c r="E29" s="24">
        <v>83342477.940274552</v>
      </c>
      <c r="F29" s="25">
        <f t="shared" si="1"/>
        <v>87907326.200274557</v>
      </c>
      <c r="G29" s="25">
        <v>81586248.479999989</v>
      </c>
      <c r="H29" s="23">
        <v>81488709.409999996</v>
      </c>
      <c r="I29" s="26">
        <f>SUM(F29-G29)</f>
        <v>6321077.7202745676</v>
      </c>
    </row>
    <row r="30" spans="2:9" x14ac:dyDescent="0.2">
      <c r="B30" s="79" t="s">
        <v>36</v>
      </c>
      <c r="C30" s="80"/>
      <c r="D30" s="23">
        <v>29251700.789999999</v>
      </c>
      <c r="E30" s="24">
        <v>-29251700.794847898</v>
      </c>
      <c r="F30" s="25">
        <f t="shared" si="1"/>
        <v>-4.8478990793228149E-3</v>
      </c>
      <c r="G30" s="25">
        <v>0</v>
      </c>
      <c r="H30" s="23">
        <v>0</v>
      </c>
      <c r="I30" s="26">
        <f t="shared" ref="I30:I36" si="7">SUM(F30-G30)</f>
        <v>-4.8478990793228149E-3</v>
      </c>
    </row>
    <row r="31" spans="2:9" x14ac:dyDescent="0.2">
      <c r="B31" s="79" t="s">
        <v>37</v>
      </c>
      <c r="C31" s="80"/>
      <c r="D31" s="23">
        <v>22015063.559999999</v>
      </c>
      <c r="E31" s="24">
        <v>-21803316.560926307</v>
      </c>
      <c r="F31" s="25">
        <f t="shared" si="1"/>
        <v>211746.99907369167</v>
      </c>
      <c r="G31" s="25">
        <v>193802.21</v>
      </c>
      <c r="H31" s="23">
        <v>99472.24</v>
      </c>
      <c r="I31" s="26">
        <f t="shared" si="7"/>
        <v>17944.789073691674</v>
      </c>
    </row>
    <row r="32" spans="2:9" x14ac:dyDescent="0.2">
      <c r="B32" s="79" t="s">
        <v>38</v>
      </c>
      <c r="C32" s="80"/>
      <c r="D32" s="23">
        <v>6832338.71</v>
      </c>
      <c r="E32" s="24">
        <v>-6832338.7057275642</v>
      </c>
      <c r="F32" s="25">
        <f t="shared" si="1"/>
        <v>4.2724357917904854E-3</v>
      </c>
      <c r="G32" s="25">
        <v>0</v>
      </c>
      <c r="H32" s="23">
        <v>0</v>
      </c>
      <c r="I32" s="26">
        <f t="shared" si="7"/>
        <v>4.2724357917904854E-3</v>
      </c>
    </row>
    <row r="33" spans="2:9" x14ac:dyDescent="0.2">
      <c r="B33" s="79" t="s">
        <v>39</v>
      </c>
      <c r="C33" s="80"/>
      <c r="D33" s="23">
        <v>831077.14</v>
      </c>
      <c r="E33" s="24">
        <v>-831077.14312648796</v>
      </c>
      <c r="F33" s="25">
        <f t="shared" si="1"/>
        <v>-3.1264879507943988E-3</v>
      </c>
      <c r="G33" s="25">
        <v>0</v>
      </c>
      <c r="H33" s="23">
        <v>0</v>
      </c>
      <c r="I33" s="26">
        <f t="shared" si="7"/>
        <v>-3.1264879507943988E-3</v>
      </c>
    </row>
    <row r="34" spans="2:9" x14ac:dyDescent="0.2">
      <c r="B34" s="97" t="s">
        <v>40</v>
      </c>
      <c r="C34" s="98"/>
      <c r="D34" s="23">
        <v>1072610.47</v>
      </c>
      <c r="E34" s="24">
        <v>-1072610.47135474</v>
      </c>
      <c r="F34" s="25">
        <f t="shared" si="1"/>
        <v>-1.3547400012612343E-3</v>
      </c>
      <c r="G34" s="25">
        <v>0</v>
      </c>
      <c r="H34" s="23">
        <v>0</v>
      </c>
      <c r="I34" s="26">
        <f t="shared" si="7"/>
        <v>-1.3547400012612343E-3</v>
      </c>
    </row>
    <row r="35" spans="2:9" x14ac:dyDescent="0.2">
      <c r="B35" s="97" t="s">
        <v>42</v>
      </c>
      <c r="C35" s="98"/>
      <c r="D35" s="23">
        <v>17690458.350000001</v>
      </c>
      <c r="E35" s="24">
        <v>-17690458.347981568</v>
      </c>
      <c r="F35" s="25">
        <f t="shared" si="1"/>
        <v>2.0184330642223358E-3</v>
      </c>
      <c r="G35" s="25">
        <v>0</v>
      </c>
      <c r="H35" s="23">
        <v>0</v>
      </c>
      <c r="I35" s="26">
        <f t="shared" si="7"/>
        <v>2.0184330642223358E-3</v>
      </c>
    </row>
    <row r="36" spans="2:9" x14ac:dyDescent="0.2">
      <c r="B36" s="99" t="s">
        <v>28</v>
      </c>
      <c r="C36" s="100"/>
      <c r="D36" s="23">
        <v>7778005.2699999996</v>
      </c>
      <c r="E36" s="24">
        <v>-7778005.2692187307</v>
      </c>
      <c r="F36" s="25">
        <f t="shared" si="1"/>
        <v>7.8126881271600723E-4</v>
      </c>
      <c r="G36" s="25">
        <v>0</v>
      </c>
      <c r="H36" s="23">
        <v>0</v>
      </c>
      <c r="I36" s="26">
        <f t="shared" si="7"/>
        <v>7.8126881271600723E-4</v>
      </c>
    </row>
    <row r="37" spans="2:9" x14ac:dyDescent="0.2">
      <c r="B37" s="30" t="s">
        <v>43</v>
      </c>
      <c r="C37" s="31"/>
      <c r="D37" s="29">
        <f>SUM(D38:D49)</f>
        <v>203166808.19000003</v>
      </c>
      <c r="E37" s="29">
        <f>SUM(E38:E49)</f>
        <v>129893235.19483435</v>
      </c>
      <c r="F37" s="27">
        <f>SUM(F38:F49)</f>
        <v>333060043.38483435</v>
      </c>
      <c r="G37" s="27">
        <f t="shared" ref="G37:H37" si="8">SUM(G38:G49)</f>
        <v>234849583.88</v>
      </c>
      <c r="H37" s="27">
        <f t="shared" si="8"/>
        <v>222930806.47000003</v>
      </c>
      <c r="I37" s="27">
        <f>SUM(I38:I49)</f>
        <v>98210459.504834339</v>
      </c>
    </row>
    <row r="38" spans="2:9" x14ac:dyDescent="0.2">
      <c r="B38" s="74" t="s">
        <v>44</v>
      </c>
      <c r="C38" s="75"/>
      <c r="D38" s="23">
        <v>5642434.4299999997</v>
      </c>
      <c r="E38" s="64">
        <v>210979348.06937572</v>
      </c>
      <c r="F38" s="25">
        <f>SUM(D38+E38)</f>
        <v>216621782.49937573</v>
      </c>
      <c r="G38" s="25">
        <v>216168658.66</v>
      </c>
      <c r="H38" s="23">
        <v>216123660.02000001</v>
      </c>
      <c r="I38" s="25">
        <f>SUM(F38-G38)</f>
        <v>453123.83937573433</v>
      </c>
    </row>
    <row r="39" spans="2:9" x14ac:dyDescent="0.2">
      <c r="B39" s="74" t="s">
        <v>45</v>
      </c>
      <c r="C39" s="75"/>
      <c r="D39" s="23">
        <v>24628866.289999999</v>
      </c>
      <c r="E39" s="64">
        <v>-24247136.364753932</v>
      </c>
      <c r="F39" s="25">
        <f t="shared" ref="F39:F49" si="9">SUM(D39+E39)</f>
        <v>381729.92524606735</v>
      </c>
      <c r="G39" s="25">
        <v>377671.82999999996</v>
      </c>
      <c r="H39" s="23">
        <v>308447.83</v>
      </c>
      <c r="I39" s="25">
        <f t="shared" ref="I39:I49" si="10">SUM(F39-G39)</f>
        <v>4058.0952460673871</v>
      </c>
    </row>
    <row r="40" spans="2:9" x14ac:dyDescent="0.2">
      <c r="B40" s="74" t="s">
        <v>46</v>
      </c>
      <c r="C40" s="75"/>
      <c r="D40" s="23">
        <v>113262207.94</v>
      </c>
      <c r="E40" s="23">
        <v>1311527.57</v>
      </c>
      <c r="F40" s="25">
        <f t="shared" si="9"/>
        <v>114573735.50999999</v>
      </c>
      <c r="G40" s="25">
        <v>16922119.450000003</v>
      </c>
      <c r="H40" s="23">
        <v>5129589.5</v>
      </c>
      <c r="I40" s="25">
        <f t="shared" si="10"/>
        <v>97651616.059999987</v>
      </c>
    </row>
    <row r="41" spans="2:9" x14ac:dyDescent="0.2">
      <c r="B41" s="74" t="s">
        <v>47</v>
      </c>
      <c r="C41" s="75"/>
      <c r="D41" s="23">
        <v>8679811.8300000001</v>
      </c>
      <c r="E41" s="64">
        <v>-7946168.1250174036</v>
      </c>
      <c r="F41" s="25">
        <f t="shared" si="9"/>
        <v>733643.70498259645</v>
      </c>
      <c r="G41" s="25">
        <v>667510.25</v>
      </c>
      <c r="H41" s="23">
        <v>659207.68000000005</v>
      </c>
      <c r="I41" s="25">
        <f t="shared" si="10"/>
        <v>66133.45498259645</v>
      </c>
    </row>
    <row r="42" spans="2:9" x14ac:dyDescent="0.2">
      <c r="B42" s="97" t="s">
        <v>48</v>
      </c>
      <c r="C42" s="98"/>
      <c r="D42" s="23">
        <v>5711395.3399999999</v>
      </c>
      <c r="E42" s="64">
        <v>-5711395.3410355132</v>
      </c>
      <c r="F42" s="25">
        <f t="shared" si="9"/>
        <v>-1.0355133563280106E-3</v>
      </c>
      <c r="G42" s="25">
        <v>0</v>
      </c>
      <c r="H42" s="23">
        <v>0</v>
      </c>
      <c r="I42" s="25">
        <f t="shared" si="10"/>
        <v>-1.0355133563280106E-3</v>
      </c>
    </row>
    <row r="43" spans="2:9" x14ac:dyDescent="0.2">
      <c r="B43" s="74" t="s">
        <v>49</v>
      </c>
      <c r="C43" s="75"/>
      <c r="D43" s="23">
        <v>1318335.07</v>
      </c>
      <c r="E43" s="64">
        <v>-1280077.305637903</v>
      </c>
      <c r="F43" s="25">
        <f t="shared" si="9"/>
        <v>38257.764362097019</v>
      </c>
      <c r="G43" s="25">
        <v>37009.15</v>
      </c>
      <c r="H43" s="25">
        <v>37009.15</v>
      </c>
      <c r="I43" s="25">
        <f t="shared" si="10"/>
        <v>1248.6143620970179</v>
      </c>
    </row>
    <row r="44" spans="2:9" x14ac:dyDescent="0.2">
      <c r="B44" s="74" t="s">
        <v>50</v>
      </c>
      <c r="C44" s="75"/>
      <c r="D44" s="23">
        <v>9933312.2799999993</v>
      </c>
      <c r="E44" s="64">
        <v>-9922861.519611204</v>
      </c>
      <c r="F44" s="25">
        <f t="shared" si="9"/>
        <v>10450.760388795286</v>
      </c>
      <c r="G44" s="25">
        <v>10450.76</v>
      </c>
      <c r="H44" s="23">
        <v>9332.51</v>
      </c>
      <c r="I44" s="25">
        <f t="shared" si="10"/>
        <v>3.8879528619872872E-4</v>
      </c>
    </row>
    <row r="45" spans="2:9" x14ac:dyDescent="0.2">
      <c r="B45" s="74" t="s">
        <v>51</v>
      </c>
      <c r="C45" s="75"/>
      <c r="D45" s="23">
        <v>21649835.059999999</v>
      </c>
      <c r="E45" s="64">
        <v>-20988036.775094602</v>
      </c>
      <c r="F45" s="25">
        <f t="shared" si="9"/>
        <v>661798.2849053964</v>
      </c>
      <c r="G45" s="25">
        <v>639209.26</v>
      </c>
      <c r="H45" s="23">
        <v>636605.26</v>
      </c>
      <c r="I45" s="25">
        <f t="shared" si="10"/>
        <v>22589.024905396393</v>
      </c>
    </row>
    <row r="46" spans="2:9" x14ac:dyDescent="0.2">
      <c r="B46" s="74" t="s">
        <v>52</v>
      </c>
      <c r="C46" s="75"/>
      <c r="D46" s="23">
        <v>5433915.1500000004</v>
      </c>
      <c r="E46" s="64">
        <v>-5412571.0445232689</v>
      </c>
      <c r="F46" s="25">
        <f t="shared" si="9"/>
        <v>21344.105476731434</v>
      </c>
      <c r="G46" s="25">
        <v>14973</v>
      </c>
      <c r="H46" s="23">
        <v>14973</v>
      </c>
      <c r="I46" s="25">
        <f t="shared" si="10"/>
        <v>6371.1054767314345</v>
      </c>
    </row>
    <row r="47" spans="2:9" x14ac:dyDescent="0.2">
      <c r="B47" s="74" t="s">
        <v>53</v>
      </c>
      <c r="C47" s="75"/>
      <c r="D47" s="23">
        <v>2466287.62</v>
      </c>
      <c r="E47" s="64">
        <v>-2466287.6247070404</v>
      </c>
      <c r="F47" s="25">
        <f t="shared" si="9"/>
        <v>-4.7070402652025223E-3</v>
      </c>
      <c r="G47" s="25">
        <v>0</v>
      </c>
      <c r="H47" s="23">
        <v>0</v>
      </c>
      <c r="I47" s="25">
        <f t="shared" si="10"/>
        <v>-4.7070402652025223E-3</v>
      </c>
    </row>
    <row r="48" spans="2:9" x14ac:dyDescent="0.2">
      <c r="B48" s="74" t="s">
        <v>54</v>
      </c>
      <c r="C48" s="75"/>
      <c r="D48" s="23">
        <v>2461712.9700000002</v>
      </c>
      <c r="E48" s="64">
        <v>-2444412.1375089805</v>
      </c>
      <c r="F48" s="25">
        <f t="shared" si="9"/>
        <v>17300.832491019741</v>
      </c>
      <c r="G48" s="25">
        <v>11981.52</v>
      </c>
      <c r="H48" s="23">
        <v>11981.52</v>
      </c>
      <c r="I48" s="25">
        <f t="shared" si="10"/>
        <v>5319.3124910197403</v>
      </c>
    </row>
    <row r="49" spans="2:9" x14ac:dyDescent="0.2">
      <c r="B49" s="74" t="s">
        <v>28</v>
      </c>
      <c r="C49" s="75"/>
      <c r="D49" s="23">
        <v>1978694.21</v>
      </c>
      <c r="E49" s="64">
        <v>-1978694.2066515279</v>
      </c>
      <c r="F49" s="25">
        <f t="shared" si="9"/>
        <v>3.3484720624983311E-3</v>
      </c>
      <c r="G49" s="25">
        <v>0</v>
      </c>
      <c r="H49" s="25">
        <v>0</v>
      </c>
      <c r="I49" s="25">
        <f t="shared" si="10"/>
        <v>3.3484720624983311E-3</v>
      </c>
    </row>
    <row r="50" spans="2:9" x14ac:dyDescent="0.2">
      <c r="B50" s="76" t="s">
        <v>21</v>
      </c>
      <c r="C50" s="80"/>
      <c r="D50" s="35">
        <f>SUM(D51:D58)</f>
        <v>267034260.72</v>
      </c>
      <c r="E50" s="35">
        <f>SUM(E51:E58)</f>
        <v>803749728.91032374</v>
      </c>
      <c r="F50" s="35">
        <f>SUM(F51:F58)</f>
        <v>1070783989.6303238</v>
      </c>
      <c r="G50" s="35">
        <f t="shared" ref="G50:I50" si="11">SUM(G51:G58)</f>
        <v>1039869160.4999998</v>
      </c>
      <c r="H50" s="35">
        <f t="shared" si="11"/>
        <v>1009811189.3000001</v>
      </c>
      <c r="I50" s="35">
        <f t="shared" si="11"/>
        <v>30914829.130324002</v>
      </c>
    </row>
    <row r="51" spans="2:9" x14ac:dyDescent="0.2">
      <c r="B51" s="79" t="s">
        <v>61</v>
      </c>
      <c r="C51" s="80"/>
      <c r="D51" s="36">
        <v>128662094.55</v>
      </c>
      <c r="E51" s="63">
        <v>936759769.53612649</v>
      </c>
      <c r="F51" s="37">
        <f t="shared" ref="F51:F58" si="12">SUM(D51+E51)</f>
        <v>1065421864.0861264</v>
      </c>
      <c r="G51" s="67">
        <v>1034679816.0499997</v>
      </c>
      <c r="H51" s="67">
        <v>1006291799.2</v>
      </c>
      <c r="I51" s="37">
        <f>SUM(F51-G51)</f>
        <v>30742048.036126733</v>
      </c>
    </row>
    <row r="52" spans="2:9" x14ac:dyDescent="0.2">
      <c r="B52" s="79" t="s">
        <v>55</v>
      </c>
      <c r="C52" s="80"/>
      <c r="D52" s="36">
        <v>74200977.510000005</v>
      </c>
      <c r="E52" s="58">
        <v>-69154934.952606395</v>
      </c>
      <c r="F52" s="37">
        <f t="shared" si="12"/>
        <v>5046042.5573936105</v>
      </c>
      <c r="G52" s="68">
        <v>4922684.7300000004</v>
      </c>
      <c r="H52" s="68">
        <v>3320912.64</v>
      </c>
      <c r="I52" s="37">
        <f t="shared" ref="I52:I58" si="13">SUM(F52-G52)</f>
        <v>123357.82739361003</v>
      </c>
    </row>
    <row r="53" spans="2:9" x14ac:dyDescent="0.2">
      <c r="B53" s="79" t="s">
        <v>56</v>
      </c>
      <c r="C53" s="80"/>
      <c r="D53" s="36">
        <v>12927781</v>
      </c>
      <c r="E53" s="58">
        <v>-12927781.003717029</v>
      </c>
      <c r="F53" s="37">
        <f t="shared" si="12"/>
        <v>-3.7170294672250748E-3</v>
      </c>
      <c r="G53" s="68">
        <v>0</v>
      </c>
      <c r="H53" s="68">
        <v>0</v>
      </c>
      <c r="I53" s="37">
        <f t="shared" si="13"/>
        <v>-3.7170294672250748E-3</v>
      </c>
    </row>
    <row r="54" spans="2:9" x14ac:dyDescent="0.2">
      <c r="B54" s="79" t="s">
        <v>57</v>
      </c>
      <c r="C54" s="80"/>
      <c r="D54" s="36">
        <v>8328140.0899999999</v>
      </c>
      <c r="E54" s="58">
        <v>-8328140.0918992562</v>
      </c>
      <c r="F54" s="37">
        <f t="shared" si="12"/>
        <v>-1.8992563709616661E-3</v>
      </c>
      <c r="G54" s="68">
        <v>0</v>
      </c>
      <c r="H54" s="68">
        <v>0</v>
      </c>
      <c r="I54" s="37">
        <f t="shared" si="13"/>
        <v>-1.8992563709616661E-3</v>
      </c>
    </row>
    <row r="55" spans="2:9" x14ac:dyDescent="0.2">
      <c r="B55" s="79" t="s">
        <v>58</v>
      </c>
      <c r="C55" s="80"/>
      <c r="D55" s="36">
        <v>6710854.1200000001</v>
      </c>
      <c r="E55" s="58">
        <v>-6710854.1179567687</v>
      </c>
      <c r="F55" s="37">
        <f t="shared" si="12"/>
        <v>2.0432313904166222E-3</v>
      </c>
      <c r="G55" s="68">
        <v>0</v>
      </c>
      <c r="H55" s="68">
        <v>0</v>
      </c>
      <c r="I55" s="37">
        <f t="shared" si="13"/>
        <v>2.0432313904166222E-3</v>
      </c>
    </row>
    <row r="56" spans="2:9" x14ac:dyDescent="0.2">
      <c r="B56" s="79" t="s">
        <v>59</v>
      </c>
      <c r="C56" s="80"/>
      <c r="D56" s="36">
        <v>32676705.449999999</v>
      </c>
      <c r="E56" s="63">
        <v>-32360622.460729297</v>
      </c>
      <c r="F56" s="37">
        <f t="shared" si="12"/>
        <v>316082.989270702</v>
      </c>
      <c r="G56" s="68">
        <v>266659.71999999997</v>
      </c>
      <c r="H56" s="68">
        <v>198477.46</v>
      </c>
      <c r="I56" s="37">
        <f t="shared" si="13"/>
        <v>49423.269270702032</v>
      </c>
    </row>
    <row r="57" spans="2:9" x14ac:dyDescent="0.2">
      <c r="B57" s="79" t="s">
        <v>60</v>
      </c>
      <c r="C57" s="80"/>
      <c r="D57" s="36">
        <v>2144188.36</v>
      </c>
      <c r="E57" s="58">
        <v>-2144188.3586309939</v>
      </c>
      <c r="F57" s="37">
        <f t="shared" si="12"/>
        <v>1.3690060004591942E-3</v>
      </c>
      <c r="G57" s="68">
        <v>0</v>
      </c>
      <c r="H57" s="68">
        <v>0</v>
      </c>
      <c r="I57" s="37">
        <f t="shared" si="13"/>
        <v>1.3690060004591942E-3</v>
      </c>
    </row>
    <row r="58" spans="2:9" x14ac:dyDescent="0.2">
      <c r="B58" s="79" t="s">
        <v>28</v>
      </c>
      <c r="C58" s="80"/>
      <c r="D58" s="36">
        <v>1383519.64</v>
      </c>
      <c r="E58" s="58">
        <v>-1383519.640262994</v>
      </c>
      <c r="F58" s="37">
        <f t="shared" si="12"/>
        <v>-2.6299408636987209E-4</v>
      </c>
      <c r="G58" s="68">
        <v>0</v>
      </c>
      <c r="H58" s="68">
        <v>0</v>
      </c>
      <c r="I58" s="37">
        <f t="shared" si="13"/>
        <v>-2.6299408636987209E-4</v>
      </c>
    </row>
    <row r="59" spans="2:9" x14ac:dyDescent="0.2">
      <c r="B59" s="76" t="s">
        <v>62</v>
      </c>
      <c r="C59" s="80"/>
      <c r="D59" s="35">
        <f>SUM(D60:D65)</f>
        <v>20608594.48</v>
      </c>
      <c r="E59" s="61">
        <f>SUM(E60:E65)</f>
        <v>7983274.125480148</v>
      </c>
      <c r="F59" s="35">
        <f>SUM(F60:F65)</f>
        <v>28591868.605480146</v>
      </c>
      <c r="G59" s="35">
        <f t="shared" ref="G59:H59" si="14">SUM(G60:G65)</f>
        <v>28076202.629999995</v>
      </c>
      <c r="H59" s="35">
        <f t="shared" si="14"/>
        <v>28046519.050000001</v>
      </c>
      <c r="I59" s="35">
        <f>SUM(I60:I65)</f>
        <v>515665.97548015078</v>
      </c>
    </row>
    <row r="60" spans="2:9" x14ac:dyDescent="0.2">
      <c r="B60" s="79" t="s">
        <v>62</v>
      </c>
      <c r="C60" s="80"/>
      <c r="D60" s="37">
        <v>10516717.01</v>
      </c>
      <c r="E60" s="63">
        <v>18075151.599278107</v>
      </c>
      <c r="F60" s="37">
        <f>SUM(D60+E60)</f>
        <v>28591868.609278105</v>
      </c>
      <c r="G60" s="68">
        <v>28076202.629999995</v>
      </c>
      <c r="H60" s="68">
        <v>28046519.050000001</v>
      </c>
      <c r="I60" s="37">
        <f>SUM(F60-G60)</f>
        <v>515665.97927810997</v>
      </c>
    </row>
    <row r="61" spans="2:9" x14ac:dyDescent="0.2">
      <c r="B61" s="79" t="s">
        <v>63</v>
      </c>
      <c r="C61" s="80"/>
      <c r="D61" s="37">
        <v>1474614.09</v>
      </c>
      <c r="E61" s="63">
        <v>-1474614.0853386882</v>
      </c>
      <c r="F61" s="37">
        <f t="shared" ref="F61:F65" si="15">SUM(D61+E61)</f>
        <v>4.661311861127615E-3</v>
      </c>
      <c r="G61" s="68">
        <v>0</v>
      </c>
      <c r="H61" s="68">
        <v>0</v>
      </c>
      <c r="I61" s="37">
        <f t="shared" ref="I61:I65" si="16">SUM(F61-G61)</f>
        <v>4.661311861127615E-3</v>
      </c>
    </row>
    <row r="62" spans="2:9" x14ac:dyDescent="0.2">
      <c r="B62" s="79" t="s">
        <v>64</v>
      </c>
      <c r="C62" s="80"/>
      <c r="D62" s="37">
        <v>2331256.91</v>
      </c>
      <c r="E62" s="63">
        <v>-2331256.914254779</v>
      </c>
      <c r="F62" s="37">
        <f t="shared" si="15"/>
        <v>-4.2547788470983505E-3</v>
      </c>
      <c r="G62" s="68">
        <v>0</v>
      </c>
      <c r="H62" s="68">
        <v>0</v>
      </c>
      <c r="I62" s="37">
        <f t="shared" si="16"/>
        <v>-4.2547788470983505E-3</v>
      </c>
    </row>
    <row r="63" spans="2:9" x14ac:dyDescent="0.2">
      <c r="B63" s="79" t="s">
        <v>65</v>
      </c>
      <c r="C63" s="80"/>
      <c r="D63" s="37">
        <v>2846381.77</v>
      </c>
      <c r="E63" s="63">
        <v>-2846381.7710395949</v>
      </c>
      <c r="F63" s="37">
        <f t="shared" si="15"/>
        <v>-1.0395948775112629E-3</v>
      </c>
      <c r="G63" s="68">
        <v>0</v>
      </c>
      <c r="H63" s="68">
        <v>0</v>
      </c>
      <c r="I63" s="37">
        <f t="shared" si="16"/>
        <v>-1.0395948775112629E-3</v>
      </c>
    </row>
    <row r="64" spans="2:9" x14ac:dyDescent="0.2">
      <c r="B64" s="79" t="s">
        <v>66</v>
      </c>
      <c r="C64" s="80"/>
      <c r="D64" s="37">
        <v>2424198.91</v>
      </c>
      <c r="E64" s="63">
        <v>-2424198.9106411552</v>
      </c>
      <c r="F64" s="37">
        <f t="shared" si="15"/>
        <v>-6.4115505665540695E-4</v>
      </c>
      <c r="G64" s="68">
        <v>0</v>
      </c>
      <c r="H64" s="68">
        <v>0</v>
      </c>
      <c r="I64" s="37">
        <f t="shared" si="16"/>
        <v>-6.4115505665540695E-4</v>
      </c>
    </row>
    <row r="65" spans="2:9" x14ac:dyDescent="0.2">
      <c r="B65" s="79" t="s">
        <v>67</v>
      </c>
      <c r="C65" s="80"/>
      <c r="D65" s="37">
        <v>1015425.79</v>
      </c>
      <c r="E65" s="63">
        <v>-1015425.7925237423</v>
      </c>
      <c r="F65" s="37">
        <f t="shared" si="15"/>
        <v>-2.5237422669306397E-3</v>
      </c>
      <c r="G65" s="68">
        <v>0</v>
      </c>
      <c r="H65" s="68">
        <v>0</v>
      </c>
      <c r="I65" s="37">
        <f t="shared" si="16"/>
        <v>-2.5237422669306397E-3</v>
      </c>
    </row>
    <row r="66" spans="2:9" x14ac:dyDescent="0.2">
      <c r="B66" s="76" t="s">
        <v>68</v>
      </c>
      <c r="C66" s="77"/>
      <c r="D66" s="35">
        <f>SUM(D67:D81)</f>
        <v>670838259.86000001</v>
      </c>
      <c r="E66" s="35">
        <f>SUM(E67:E81)</f>
        <v>-264064.89880890585</v>
      </c>
      <c r="F66" s="35">
        <f>SUM(F67:F81)</f>
        <v>670574194.96512175</v>
      </c>
      <c r="G66" s="35">
        <f t="shared" ref="G66:H66" si="17">SUM(G67:G81)</f>
        <v>572780381.5999999</v>
      </c>
      <c r="H66" s="35">
        <f t="shared" si="17"/>
        <v>561666478.55999994</v>
      </c>
      <c r="I66" s="35">
        <f>SUM(I67:I81)</f>
        <v>97793813.365121901</v>
      </c>
    </row>
    <row r="67" spans="2:9" x14ac:dyDescent="0.2">
      <c r="B67" s="79" t="s">
        <v>68</v>
      </c>
      <c r="C67" s="80"/>
      <c r="D67" s="39">
        <v>5711454.7199999997</v>
      </c>
      <c r="E67" s="58">
        <v>414000993.05710834</v>
      </c>
      <c r="F67" s="37">
        <f>SUM(D67+E67)</f>
        <v>419712447.77710837</v>
      </c>
      <c r="G67" s="68">
        <v>411790611.19</v>
      </c>
      <c r="H67" s="68">
        <v>411795483.77999997</v>
      </c>
      <c r="I67" s="37">
        <f>SUM(F67-G67)</f>
        <v>7921836.5871083736</v>
      </c>
    </row>
    <row r="68" spans="2:9" x14ac:dyDescent="0.2">
      <c r="B68" s="79" t="s">
        <v>69</v>
      </c>
      <c r="C68" s="80"/>
      <c r="D68" s="39">
        <v>34953869.460000001</v>
      </c>
      <c r="E68" s="58">
        <v>-11999493.620006621</v>
      </c>
      <c r="F68" s="37">
        <v>22954375.840000004</v>
      </c>
      <c r="G68" s="68">
        <v>14593669.979999999</v>
      </c>
      <c r="H68" s="68">
        <v>13323814.25</v>
      </c>
      <c r="I68" s="37">
        <f t="shared" ref="I68:I81" si="18">SUM(F68-G68)</f>
        <v>8360705.860000005</v>
      </c>
    </row>
    <row r="69" spans="2:9" x14ac:dyDescent="0.2">
      <c r="B69" s="79" t="s">
        <v>70</v>
      </c>
      <c r="C69" s="80"/>
      <c r="D69" s="39">
        <v>18285660.489999998</v>
      </c>
      <c r="E69" s="58">
        <v>-17242668.85392417</v>
      </c>
      <c r="F69" s="37">
        <v>1042991.6400000006</v>
      </c>
      <c r="G69" s="68">
        <v>709073.61</v>
      </c>
      <c r="H69" s="68">
        <v>545951.18000000005</v>
      </c>
      <c r="I69" s="37">
        <f t="shared" si="18"/>
        <v>333918.03000000061</v>
      </c>
    </row>
    <row r="70" spans="2:9" x14ac:dyDescent="0.2">
      <c r="B70" s="79" t="s">
        <v>71</v>
      </c>
      <c r="C70" s="80"/>
      <c r="D70" s="39">
        <v>77280269.359999999</v>
      </c>
      <c r="E70" s="58">
        <v>-55111044.790133059</v>
      </c>
      <c r="F70" s="37">
        <f t="shared" ref="F70:F81" si="19">SUM(D70+E70)</f>
        <v>22169224.56986694</v>
      </c>
      <c r="G70" s="68">
        <v>7356729.9399999995</v>
      </c>
      <c r="H70" s="68">
        <v>11120964.649999999</v>
      </c>
      <c r="I70" s="37">
        <f t="shared" si="18"/>
        <v>14812494.629866941</v>
      </c>
    </row>
    <row r="71" spans="2:9" x14ac:dyDescent="0.2">
      <c r="B71" s="79" t="s">
        <v>72</v>
      </c>
      <c r="C71" s="80"/>
      <c r="D71" s="39">
        <v>102779873.52</v>
      </c>
      <c r="E71" s="58">
        <v>-93713860.774233729</v>
      </c>
      <c r="F71" s="37">
        <f t="shared" si="19"/>
        <v>9066012.7457662672</v>
      </c>
      <c r="G71" s="68">
        <v>6161481.5099999998</v>
      </c>
      <c r="H71" s="68">
        <v>4625119.37</v>
      </c>
      <c r="I71" s="37">
        <f t="shared" si="18"/>
        <v>2904531.2357662674</v>
      </c>
    </row>
    <row r="72" spans="2:9" x14ac:dyDescent="0.2">
      <c r="B72" s="79" t="s">
        <v>73</v>
      </c>
      <c r="C72" s="80"/>
      <c r="D72" s="39">
        <v>21495376.23</v>
      </c>
      <c r="E72" s="58">
        <v>56444519.272996254</v>
      </c>
      <c r="F72" s="37">
        <f t="shared" si="19"/>
        <v>77939895.502996251</v>
      </c>
      <c r="G72" s="68">
        <v>66081708.859999992</v>
      </c>
      <c r="H72" s="68">
        <v>42844857.670000002</v>
      </c>
      <c r="I72" s="37">
        <f t="shared" si="18"/>
        <v>11858186.642996259</v>
      </c>
    </row>
    <row r="73" spans="2:9" x14ac:dyDescent="0.2">
      <c r="B73" s="79" t="s">
        <v>74</v>
      </c>
      <c r="C73" s="80"/>
      <c r="D73" s="39">
        <v>5355526.0599999996</v>
      </c>
      <c r="E73" s="58">
        <v>-5343624.4637894742</v>
      </c>
      <c r="F73" s="37">
        <f t="shared" si="19"/>
        <v>11901.596210525371</v>
      </c>
      <c r="G73" s="68">
        <v>11756.6</v>
      </c>
      <c r="H73" s="68">
        <v>11756.6</v>
      </c>
      <c r="I73" s="37">
        <f t="shared" si="18"/>
        <v>144.99621052537077</v>
      </c>
    </row>
    <row r="74" spans="2:9" x14ac:dyDescent="0.2">
      <c r="B74" s="79" t="s">
        <v>75</v>
      </c>
      <c r="C74" s="80"/>
      <c r="D74" s="39">
        <v>54951276.020000003</v>
      </c>
      <c r="E74" s="58">
        <v>-44536601.181555532</v>
      </c>
      <c r="F74" s="37">
        <f t="shared" si="19"/>
        <v>10414674.838444471</v>
      </c>
      <c r="G74" s="68">
        <v>7529223.8399999999</v>
      </c>
      <c r="H74" s="68">
        <v>6453598.5700000003</v>
      </c>
      <c r="I74" s="37">
        <f t="shared" si="18"/>
        <v>2885450.9984444715</v>
      </c>
    </row>
    <row r="75" spans="2:9" x14ac:dyDescent="0.2">
      <c r="B75" s="79" t="s">
        <v>76</v>
      </c>
      <c r="C75" s="80"/>
      <c r="D75" s="39">
        <v>20176164.27</v>
      </c>
      <c r="E75" s="58">
        <v>-18096860.726105344</v>
      </c>
      <c r="F75" s="37">
        <f t="shared" si="19"/>
        <v>2079303.543894656</v>
      </c>
      <c r="G75" s="68">
        <v>1784570.76</v>
      </c>
      <c r="H75" s="68">
        <v>731608.86</v>
      </c>
      <c r="I75" s="37">
        <f t="shared" si="18"/>
        <v>294732.78389465599</v>
      </c>
    </row>
    <row r="76" spans="2:9" x14ac:dyDescent="0.2">
      <c r="B76" s="79" t="s">
        <v>77</v>
      </c>
      <c r="C76" s="80"/>
      <c r="D76" s="39">
        <v>20241059.690000001</v>
      </c>
      <c r="E76" s="58">
        <v>-20027594.41723254</v>
      </c>
      <c r="F76" s="37">
        <f t="shared" si="19"/>
        <v>213465.27276746184</v>
      </c>
      <c r="G76" s="68">
        <v>210402.25</v>
      </c>
      <c r="H76" s="68">
        <v>210402.24</v>
      </c>
      <c r="I76" s="37">
        <f t="shared" si="18"/>
        <v>3063.0227674618363</v>
      </c>
    </row>
    <row r="77" spans="2:9" x14ac:dyDescent="0.2">
      <c r="B77" s="79" t="s">
        <v>78</v>
      </c>
      <c r="C77" s="80"/>
      <c r="D77" s="39">
        <v>33598630.710000001</v>
      </c>
      <c r="E77" s="58">
        <v>46186390.799336031</v>
      </c>
      <c r="F77" s="37">
        <f t="shared" si="19"/>
        <v>79785021.509336025</v>
      </c>
      <c r="G77" s="68">
        <v>45054097.849999994</v>
      </c>
      <c r="H77" s="68">
        <v>58914309.859999999</v>
      </c>
      <c r="I77" s="37">
        <f t="shared" si="18"/>
        <v>34730923.65933603</v>
      </c>
    </row>
    <row r="78" spans="2:9" x14ac:dyDescent="0.2">
      <c r="B78" s="79" t="s">
        <v>79</v>
      </c>
      <c r="C78" s="80"/>
      <c r="D78" s="39">
        <v>249190875.52000001</v>
      </c>
      <c r="E78" s="58">
        <v>-228851570.9074994</v>
      </c>
      <c r="F78" s="37">
        <f t="shared" si="19"/>
        <v>20339304.612500608</v>
      </c>
      <c r="G78" s="68">
        <v>10284711.380000001</v>
      </c>
      <c r="H78" s="68">
        <v>8839602.5199999996</v>
      </c>
      <c r="I78" s="37">
        <f t="shared" si="18"/>
        <v>10054593.232500607</v>
      </c>
    </row>
    <row r="79" spans="2:9" x14ac:dyDescent="0.2">
      <c r="B79" s="79" t="s">
        <v>80</v>
      </c>
      <c r="C79" s="80"/>
      <c r="D79" s="39">
        <v>20794167.469999999</v>
      </c>
      <c r="E79" s="58">
        <v>-16438173.931994034</v>
      </c>
      <c r="F79" s="37">
        <f t="shared" si="19"/>
        <v>4355993.5380059648</v>
      </c>
      <c r="G79" s="68">
        <v>1185368.2999999998</v>
      </c>
      <c r="H79" s="68">
        <v>2233507.6800000002</v>
      </c>
      <c r="I79" s="37">
        <f t="shared" si="18"/>
        <v>3170625.238005965</v>
      </c>
    </row>
    <row r="80" spans="2:9" x14ac:dyDescent="0.2">
      <c r="B80" s="79" t="s">
        <v>53</v>
      </c>
      <c r="C80" s="80"/>
      <c r="D80" s="39">
        <v>0</v>
      </c>
      <c r="E80" s="58">
        <v>0</v>
      </c>
      <c r="F80" s="37">
        <f t="shared" si="19"/>
        <v>0</v>
      </c>
      <c r="G80" s="68">
        <v>0</v>
      </c>
      <c r="H80" s="68">
        <v>0</v>
      </c>
      <c r="I80" s="37">
        <f t="shared" si="18"/>
        <v>0</v>
      </c>
    </row>
    <row r="81" spans="2:9" x14ac:dyDescent="0.2">
      <c r="B81" s="40" t="s">
        <v>81</v>
      </c>
      <c r="C81" s="80"/>
      <c r="D81" s="39">
        <v>6024056.3399999999</v>
      </c>
      <c r="E81" s="58">
        <v>-5534474.3617756628</v>
      </c>
      <c r="F81" s="37">
        <f t="shared" si="19"/>
        <v>489581.9782243371</v>
      </c>
      <c r="G81" s="68">
        <v>26975.53</v>
      </c>
      <c r="H81" s="68">
        <v>15501.33</v>
      </c>
      <c r="I81" s="37">
        <f t="shared" si="18"/>
        <v>462606.44822433707</v>
      </c>
    </row>
    <row r="82" spans="2:9" x14ac:dyDescent="0.2">
      <c r="B82" s="103" t="s">
        <v>82</v>
      </c>
      <c r="C82" s="104"/>
      <c r="D82" s="41">
        <f>SUM(D83:D90)</f>
        <v>882197181.10000002</v>
      </c>
      <c r="E82" s="41">
        <f>SUM(E83:E90)</f>
        <v>310907006.58130842</v>
      </c>
      <c r="F82" s="35">
        <f>SUM(F83:F90)</f>
        <v>1193104187.6813087</v>
      </c>
      <c r="G82" s="69">
        <f t="shared" ref="G82:H82" si="20">SUM(G83:G90)</f>
        <v>1043202141.5899999</v>
      </c>
      <c r="H82" s="69">
        <f t="shared" si="20"/>
        <v>1030063712.16</v>
      </c>
      <c r="I82" s="35">
        <f>SUM(I83:I89)</f>
        <v>149902046.09130847</v>
      </c>
    </row>
    <row r="83" spans="2:9" x14ac:dyDescent="0.2">
      <c r="B83" s="105" t="s">
        <v>82</v>
      </c>
      <c r="C83" s="106"/>
      <c r="D83" s="42">
        <v>277811209.99000001</v>
      </c>
      <c r="E83" s="58">
        <v>743443987.75168371</v>
      </c>
      <c r="F83" s="37">
        <f>SUM(D83+E83)</f>
        <v>1021255197.7416837</v>
      </c>
      <c r="G83" s="68">
        <v>908981790.90999997</v>
      </c>
      <c r="H83" s="68">
        <v>898133393.36000001</v>
      </c>
      <c r="I83" s="37">
        <f>SUM(F83-G83)</f>
        <v>112273406.83168375</v>
      </c>
    </row>
    <row r="84" spans="2:9" x14ac:dyDescent="0.2">
      <c r="B84" s="107" t="s">
        <v>83</v>
      </c>
      <c r="C84" s="108"/>
      <c r="D84" s="39">
        <v>167369977.63999999</v>
      </c>
      <c r="E84" s="58">
        <v>464453.76296311617</v>
      </c>
      <c r="F84" s="37">
        <f t="shared" ref="F84:F90" si="21">SUM(D84+E84)</f>
        <v>167834431.4029631</v>
      </c>
      <c r="G84" s="68">
        <v>130487123.31999996</v>
      </c>
      <c r="H84" s="68">
        <v>128236965.72</v>
      </c>
      <c r="I84" s="37">
        <f t="shared" ref="I84:I90" si="22">SUM(F84-G84)</f>
        <v>37347308.082963139</v>
      </c>
    </row>
    <row r="85" spans="2:9" x14ac:dyDescent="0.2">
      <c r="B85" s="79" t="s">
        <v>84</v>
      </c>
      <c r="C85" s="78"/>
      <c r="D85" s="39">
        <v>119451903.81</v>
      </c>
      <c r="E85" s="58">
        <v>-119304261.77654211</v>
      </c>
      <c r="F85" s="37">
        <f t="shared" si="21"/>
        <v>147642.03345789015</v>
      </c>
      <c r="G85" s="68">
        <v>117611.37</v>
      </c>
      <c r="H85" s="68">
        <v>106858.53</v>
      </c>
      <c r="I85" s="37">
        <f t="shared" si="22"/>
        <v>30030.663457890158</v>
      </c>
    </row>
    <row r="86" spans="2:9" x14ac:dyDescent="0.2">
      <c r="B86" s="79" t="s">
        <v>85</v>
      </c>
      <c r="C86" s="78"/>
      <c r="D86" s="39">
        <v>62828107.520000003</v>
      </c>
      <c r="E86" s="63">
        <v>-62810542.520364411</v>
      </c>
      <c r="F86" s="37">
        <f t="shared" si="21"/>
        <v>17564.999635592103</v>
      </c>
      <c r="G86" s="68">
        <v>6345.63</v>
      </c>
      <c r="H86" s="68">
        <v>6345.63</v>
      </c>
      <c r="I86" s="37">
        <f t="shared" si="22"/>
        <v>11219.369635592102</v>
      </c>
    </row>
    <row r="87" spans="2:9" x14ac:dyDescent="0.2">
      <c r="B87" s="79" t="s">
        <v>86</v>
      </c>
      <c r="C87" s="78"/>
      <c r="D87" s="39">
        <v>220214921.88999999</v>
      </c>
      <c r="E87" s="58">
        <v>-216365570.38533729</v>
      </c>
      <c r="F87" s="37">
        <f t="shared" si="21"/>
        <v>3849351.5046626925</v>
      </c>
      <c r="G87" s="68">
        <v>3609270.3600000003</v>
      </c>
      <c r="H87" s="68">
        <v>3580148.92</v>
      </c>
      <c r="I87" s="37">
        <f t="shared" si="22"/>
        <v>240081.14466269221</v>
      </c>
    </row>
    <row r="88" spans="2:9" x14ac:dyDescent="0.2">
      <c r="B88" s="79" t="s">
        <v>87</v>
      </c>
      <c r="C88" s="80"/>
      <c r="D88" s="25">
        <v>34521060.25</v>
      </c>
      <c r="E88" s="59">
        <v>-34521060.251094572</v>
      </c>
      <c r="F88" s="37">
        <f t="shared" si="21"/>
        <v>-1.0945722460746765E-3</v>
      </c>
      <c r="G88" s="25">
        <v>0</v>
      </c>
      <c r="H88" s="25">
        <v>0</v>
      </c>
      <c r="I88" s="37">
        <f t="shared" si="22"/>
        <v>-1.0945722460746765E-3</v>
      </c>
    </row>
    <row r="89" spans="2:9" x14ac:dyDescent="0.2">
      <c r="B89" s="79" t="s">
        <v>89</v>
      </c>
      <c r="C89" s="80"/>
      <c r="D89" s="25">
        <v>0</v>
      </c>
      <c r="E89" s="59">
        <v>0</v>
      </c>
      <c r="F89" s="37">
        <f t="shared" si="21"/>
        <v>0</v>
      </c>
      <c r="G89" s="25">
        <v>0</v>
      </c>
      <c r="H89" s="25">
        <v>0</v>
      </c>
      <c r="I89" s="37">
        <f t="shared" si="22"/>
        <v>0</v>
      </c>
    </row>
    <row r="90" spans="2:9" x14ac:dyDescent="0.2">
      <c r="B90" s="79" t="s">
        <v>53</v>
      </c>
      <c r="C90" s="80"/>
      <c r="D90" s="25">
        <v>0</v>
      </c>
      <c r="E90" s="59">
        <v>0</v>
      </c>
      <c r="F90" s="37">
        <f t="shared" si="21"/>
        <v>0</v>
      </c>
      <c r="G90" s="25">
        <v>0</v>
      </c>
      <c r="H90" s="25">
        <v>0</v>
      </c>
      <c r="I90" s="37">
        <f t="shared" si="22"/>
        <v>0</v>
      </c>
    </row>
    <row r="91" spans="2:9" x14ac:dyDescent="0.2">
      <c r="B91" s="103" t="s">
        <v>90</v>
      </c>
      <c r="C91" s="104"/>
      <c r="D91" s="44">
        <f>SUM(D92:D106)</f>
        <v>420693646.99999994</v>
      </c>
      <c r="E91" s="44">
        <f>SUM(E92:E106)</f>
        <v>10288665.827655116</v>
      </c>
      <c r="F91" s="27">
        <f>SUM(F92:F106)</f>
        <v>430982312.82765514</v>
      </c>
      <c r="G91" s="27">
        <f t="shared" ref="G91:H91" si="23">SUM(G92:G106)</f>
        <v>410979850.92999995</v>
      </c>
      <c r="H91" s="27">
        <f t="shared" si="23"/>
        <v>402548712.37</v>
      </c>
      <c r="I91" s="57">
        <f>SUM(I92:I106)</f>
        <v>20002461.897655088</v>
      </c>
    </row>
    <row r="92" spans="2:9" x14ac:dyDescent="0.2">
      <c r="B92" s="105" t="s">
        <v>90</v>
      </c>
      <c r="C92" s="106"/>
      <c r="D92" s="45">
        <v>83554977.930000007</v>
      </c>
      <c r="E92" s="59">
        <v>135389471.37514979</v>
      </c>
      <c r="F92" s="25">
        <f>SUM(D92+E92)</f>
        <v>218944449.30514979</v>
      </c>
      <c r="G92" s="25">
        <v>204522783.99000004</v>
      </c>
      <c r="H92" s="25">
        <v>207000966.69</v>
      </c>
      <c r="I92" s="26">
        <f>SUM(F92-G92)</f>
        <v>14421665.315149754</v>
      </c>
    </row>
    <row r="93" spans="2:9" x14ac:dyDescent="0.2">
      <c r="B93" s="79" t="s">
        <v>74</v>
      </c>
      <c r="C93" s="80"/>
      <c r="D93" s="25">
        <v>0</v>
      </c>
      <c r="E93" s="59">
        <v>0</v>
      </c>
      <c r="F93" s="25">
        <f t="shared" ref="F93:F106" si="24">SUM(D93+E93)</f>
        <v>0</v>
      </c>
      <c r="G93" s="25">
        <v>0</v>
      </c>
      <c r="H93" s="25">
        <v>0</v>
      </c>
      <c r="I93" s="26">
        <f t="shared" ref="I93:I106" si="25">SUM(F93-G93)</f>
        <v>0</v>
      </c>
    </row>
    <row r="94" spans="2:9" x14ac:dyDescent="0.2">
      <c r="B94" s="79" t="s">
        <v>91</v>
      </c>
      <c r="C94" s="80"/>
      <c r="D94" s="25">
        <v>52080023.119999997</v>
      </c>
      <c r="E94" s="59">
        <v>-1467892.1852795556</v>
      </c>
      <c r="F94" s="25">
        <f t="shared" si="24"/>
        <v>50612130.934720442</v>
      </c>
      <c r="G94" s="25">
        <v>47010615.780000001</v>
      </c>
      <c r="H94" s="25">
        <v>36768626.259999998</v>
      </c>
      <c r="I94" s="26">
        <f t="shared" si="25"/>
        <v>3601515.1547204405</v>
      </c>
    </row>
    <row r="95" spans="2:9" x14ac:dyDescent="0.2">
      <c r="B95" s="79" t="s">
        <v>92</v>
      </c>
      <c r="C95" s="80"/>
      <c r="D95" s="25">
        <v>71544203.719999999</v>
      </c>
      <c r="E95" s="59">
        <v>78274883.90829885</v>
      </c>
      <c r="F95" s="25">
        <f t="shared" si="24"/>
        <v>149819087.62829885</v>
      </c>
      <c r="G95" s="25">
        <v>148576940.09999999</v>
      </c>
      <c r="H95" s="25">
        <v>148152351.25</v>
      </c>
      <c r="I95" s="26">
        <f t="shared" si="25"/>
        <v>1242147.5282988548</v>
      </c>
    </row>
    <row r="96" spans="2:9" x14ac:dyDescent="0.2">
      <c r="B96" s="105" t="s">
        <v>93</v>
      </c>
      <c r="C96" s="106"/>
      <c r="D96" s="45">
        <v>14430054.189999999</v>
      </c>
      <c r="E96" s="59">
        <v>-14418726.186520539</v>
      </c>
      <c r="F96" s="25">
        <f t="shared" si="24"/>
        <v>11328.003479460254</v>
      </c>
      <c r="G96" s="25">
        <v>11327.72</v>
      </c>
      <c r="H96" s="25">
        <v>11327.72</v>
      </c>
      <c r="I96" s="26">
        <f t="shared" si="25"/>
        <v>0.2834794602549664</v>
      </c>
    </row>
    <row r="97" spans="2:9" x14ac:dyDescent="0.2">
      <c r="B97" s="79" t="s">
        <v>94</v>
      </c>
      <c r="C97" s="80"/>
      <c r="D97" s="25">
        <v>117823916.15000001</v>
      </c>
      <c r="E97" s="59">
        <v>-115647743.6540992</v>
      </c>
      <c r="F97" s="25">
        <f t="shared" si="24"/>
        <v>2176172.4959008098</v>
      </c>
      <c r="G97" s="25">
        <v>2073237.75</v>
      </c>
      <c r="H97" s="25">
        <v>1848076.72</v>
      </c>
      <c r="I97" s="26">
        <f t="shared" si="25"/>
        <v>102934.74590080976</v>
      </c>
    </row>
    <row r="98" spans="2:9" x14ac:dyDescent="0.2">
      <c r="B98" s="79" t="s">
        <v>95</v>
      </c>
      <c r="C98" s="80"/>
      <c r="D98" s="25">
        <v>0</v>
      </c>
      <c r="E98" s="59">
        <v>12061.15</v>
      </c>
      <c r="F98" s="25">
        <f t="shared" si="24"/>
        <v>12061.15</v>
      </c>
      <c r="G98" s="25">
        <v>12061.15</v>
      </c>
      <c r="H98" s="25">
        <v>12061.15</v>
      </c>
      <c r="I98" s="26">
        <f t="shared" si="25"/>
        <v>0</v>
      </c>
    </row>
    <row r="99" spans="2:9" x14ac:dyDescent="0.2">
      <c r="B99" s="79" t="s">
        <v>96</v>
      </c>
      <c r="C99" s="80"/>
      <c r="D99" s="25">
        <v>0</v>
      </c>
      <c r="E99" s="59">
        <v>0</v>
      </c>
      <c r="F99" s="25">
        <f t="shared" si="24"/>
        <v>0</v>
      </c>
      <c r="G99" s="25">
        <v>0</v>
      </c>
      <c r="H99" s="25">
        <v>0</v>
      </c>
      <c r="I99" s="26">
        <f t="shared" si="25"/>
        <v>0</v>
      </c>
    </row>
    <row r="100" spans="2:9" x14ac:dyDescent="0.2">
      <c r="B100" s="105" t="s">
        <v>97</v>
      </c>
      <c r="C100" s="106"/>
      <c r="D100" s="45">
        <v>0</v>
      </c>
      <c r="E100" s="59">
        <v>1346471.82</v>
      </c>
      <c r="F100" s="25">
        <f t="shared" si="24"/>
        <v>1346471.82</v>
      </c>
      <c r="G100" s="25">
        <v>1343608.09</v>
      </c>
      <c r="H100" s="25">
        <v>1333945.29</v>
      </c>
      <c r="I100" s="26">
        <f t="shared" si="25"/>
        <v>2863.7299999999814</v>
      </c>
    </row>
    <row r="101" spans="2:9" x14ac:dyDescent="0.2">
      <c r="B101" s="46" t="s">
        <v>98</v>
      </c>
      <c r="C101" s="47"/>
      <c r="D101" s="25">
        <v>60708443.159999996</v>
      </c>
      <c r="E101" s="59">
        <v>-60626939.059854798</v>
      </c>
      <c r="F101" s="25">
        <f t="shared" si="24"/>
        <v>81504.100145198405</v>
      </c>
      <c r="G101" s="25">
        <v>62513.45</v>
      </c>
      <c r="H101" s="25">
        <v>62513.45</v>
      </c>
      <c r="I101" s="26">
        <f t="shared" si="25"/>
        <v>18990.650145198408</v>
      </c>
    </row>
    <row r="102" spans="2:9" x14ac:dyDescent="0.2">
      <c r="B102" s="79" t="s">
        <v>99</v>
      </c>
      <c r="C102" s="80"/>
      <c r="D102" s="25">
        <v>0</v>
      </c>
      <c r="E102" s="59">
        <v>7843000</v>
      </c>
      <c r="F102" s="25">
        <f t="shared" si="24"/>
        <v>7843000</v>
      </c>
      <c r="G102" s="25">
        <v>7238625</v>
      </c>
      <c r="H102" s="25">
        <v>7238625</v>
      </c>
      <c r="I102" s="26">
        <f t="shared" si="25"/>
        <v>604375</v>
      </c>
    </row>
    <row r="103" spans="2:9" x14ac:dyDescent="0.2">
      <c r="B103" s="79" t="s">
        <v>88</v>
      </c>
      <c r="C103" s="80"/>
      <c r="D103" s="25">
        <v>0</v>
      </c>
      <c r="E103" s="59">
        <v>0</v>
      </c>
      <c r="F103" s="25">
        <f t="shared" si="24"/>
        <v>0</v>
      </c>
      <c r="G103" s="25">
        <v>0</v>
      </c>
      <c r="H103" s="25">
        <v>0</v>
      </c>
      <c r="I103" s="26">
        <f t="shared" si="25"/>
        <v>0</v>
      </c>
    </row>
    <row r="104" spans="2:9" x14ac:dyDescent="0.2">
      <c r="B104" s="79" t="s">
        <v>81</v>
      </c>
      <c r="C104" s="80"/>
      <c r="D104" s="25">
        <v>1921532.9</v>
      </c>
      <c r="E104" s="59">
        <v>-1921532.8973696607</v>
      </c>
      <c r="F104" s="25">
        <f t="shared" si="24"/>
        <v>2.6303392369300127E-3</v>
      </c>
      <c r="G104" s="25">
        <v>0</v>
      </c>
      <c r="H104" s="25">
        <v>0</v>
      </c>
      <c r="I104" s="26">
        <f t="shared" si="25"/>
        <v>2.6303392369300127E-3</v>
      </c>
    </row>
    <row r="105" spans="2:9" x14ac:dyDescent="0.2">
      <c r="B105" s="105" t="s">
        <v>100</v>
      </c>
      <c r="C105" s="106"/>
      <c r="D105" s="45">
        <v>7960832.5499999998</v>
      </c>
      <c r="E105" s="59">
        <v>-7824725.1654435238</v>
      </c>
      <c r="F105" s="25">
        <f t="shared" si="24"/>
        <v>136107.38455647603</v>
      </c>
      <c r="G105" s="25">
        <v>128137.9</v>
      </c>
      <c r="H105" s="25">
        <v>120218.84</v>
      </c>
      <c r="I105" s="26">
        <f t="shared" si="25"/>
        <v>7969.4845564760326</v>
      </c>
    </row>
    <row r="106" spans="2:9" x14ac:dyDescent="0.2">
      <c r="B106" s="105" t="s">
        <v>101</v>
      </c>
      <c r="C106" s="106"/>
      <c r="D106" s="45">
        <v>10669663.279999999</v>
      </c>
      <c r="E106" s="59">
        <v>-10669663.277226245</v>
      </c>
      <c r="F106" s="25">
        <f t="shared" si="24"/>
        <v>2.7737542986869812E-3</v>
      </c>
      <c r="G106" s="25">
        <v>0</v>
      </c>
      <c r="H106" s="25">
        <v>0</v>
      </c>
      <c r="I106" s="26">
        <f t="shared" si="25"/>
        <v>2.7737542986869812E-3</v>
      </c>
    </row>
    <row r="107" spans="2:9" x14ac:dyDescent="0.2">
      <c r="B107" s="103" t="s">
        <v>102</v>
      </c>
      <c r="C107" s="104"/>
      <c r="D107" s="44">
        <f>SUM(D108:D114)</f>
        <v>948079289.74999988</v>
      </c>
      <c r="E107" s="44">
        <f>SUM(E108:E114)</f>
        <v>-162903392.11472258</v>
      </c>
      <c r="F107" s="27">
        <f>SUM(F108:F114)</f>
        <v>785175897.63527739</v>
      </c>
      <c r="G107" s="27">
        <f t="shared" ref="G107:H107" si="26">SUM(G108:G114)</f>
        <v>565659930.02000022</v>
      </c>
      <c r="H107" s="27">
        <f t="shared" si="26"/>
        <v>511402711.44</v>
      </c>
      <c r="I107" s="57">
        <f>SUM(I108:I114)</f>
        <v>219515967.61527717</v>
      </c>
    </row>
    <row r="108" spans="2:9" x14ac:dyDescent="0.2">
      <c r="B108" s="105" t="s">
        <v>102</v>
      </c>
      <c r="C108" s="106"/>
      <c r="D108" s="25">
        <v>1890644.9</v>
      </c>
      <c r="E108" s="59">
        <v>216461313.00652748</v>
      </c>
      <c r="F108" s="25">
        <f>SUM(D108+E108)</f>
        <v>218351957.90652749</v>
      </c>
      <c r="G108" s="25">
        <v>191007035.79000005</v>
      </c>
      <c r="H108" s="25">
        <v>187591456.53999999</v>
      </c>
      <c r="I108" s="26">
        <f>SUM(F108-G108)</f>
        <v>27344922.116527438</v>
      </c>
    </row>
    <row r="109" spans="2:9" x14ac:dyDescent="0.2">
      <c r="B109" s="105" t="s">
        <v>116</v>
      </c>
      <c r="C109" s="106"/>
      <c r="D109" s="25">
        <v>4925463.13</v>
      </c>
      <c r="E109" s="59">
        <v>-4925463.1336713405</v>
      </c>
      <c r="F109" s="25">
        <f t="shared" ref="F109:F114" si="27">SUM(D109+E109)</f>
        <v>-3.6713406443595886E-3</v>
      </c>
      <c r="G109" s="25">
        <v>0</v>
      </c>
      <c r="H109" s="25">
        <v>0</v>
      </c>
      <c r="I109" s="26">
        <f t="shared" ref="I109:I114" si="28">SUM(F109-G109)</f>
        <v>-3.6713406443595886E-3</v>
      </c>
    </row>
    <row r="110" spans="2:9" x14ac:dyDescent="0.2">
      <c r="B110" s="105" t="s">
        <v>117</v>
      </c>
      <c r="C110" s="106"/>
      <c r="D110" s="25">
        <v>28371571.600000001</v>
      </c>
      <c r="E110" s="59">
        <v>-28371571.595115941</v>
      </c>
      <c r="F110" s="25">
        <f t="shared" si="27"/>
        <v>4.8840604722499847E-3</v>
      </c>
      <c r="G110" s="25">
        <v>0</v>
      </c>
      <c r="H110" s="25">
        <v>0</v>
      </c>
      <c r="I110" s="26">
        <f t="shared" si="28"/>
        <v>4.8840604722499847E-3</v>
      </c>
    </row>
    <row r="111" spans="2:9" x14ac:dyDescent="0.2">
      <c r="B111" s="105" t="s">
        <v>118</v>
      </c>
      <c r="C111" s="106"/>
      <c r="D111" s="25">
        <v>802741685.89999998</v>
      </c>
      <c r="E111" s="59">
        <v>-241594530.67882621</v>
      </c>
      <c r="F111" s="25">
        <f t="shared" si="27"/>
        <v>561147155.22117376</v>
      </c>
      <c r="G111" s="25">
        <v>371239010.88000017</v>
      </c>
      <c r="H111" s="25">
        <v>323247730.88999999</v>
      </c>
      <c r="I111" s="26">
        <f t="shared" si="28"/>
        <v>189908144.34117359</v>
      </c>
    </row>
    <row r="112" spans="2:9" x14ac:dyDescent="0.2">
      <c r="B112" s="105" t="s">
        <v>119</v>
      </c>
      <c r="C112" s="106"/>
      <c r="D112" s="25">
        <v>40353408.810000002</v>
      </c>
      <c r="E112" s="59">
        <v>-37871478.370251387</v>
      </c>
      <c r="F112" s="25">
        <f t="shared" si="27"/>
        <v>2481930.439748615</v>
      </c>
      <c r="G112" s="25">
        <v>931524.94000000006</v>
      </c>
      <c r="H112" s="25">
        <v>234748.97</v>
      </c>
      <c r="I112" s="26">
        <f t="shared" si="28"/>
        <v>1550405.4997486151</v>
      </c>
    </row>
    <row r="113" spans="2:9" x14ac:dyDescent="0.2">
      <c r="B113" s="105" t="s">
        <v>120</v>
      </c>
      <c r="C113" s="106"/>
      <c r="D113" s="25">
        <v>66336791.149999999</v>
      </c>
      <c r="E113" s="59">
        <v>-63141937.081463575</v>
      </c>
      <c r="F113" s="25">
        <f t="shared" si="27"/>
        <v>3194854.0685364231</v>
      </c>
      <c r="G113" s="25">
        <v>2482358.4099999997</v>
      </c>
      <c r="H113" s="25">
        <v>328775.03999999998</v>
      </c>
      <c r="I113" s="26">
        <f t="shared" si="28"/>
        <v>712495.65853642346</v>
      </c>
    </row>
    <row r="114" spans="2:9" x14ac:dyDescent="0.2">
      <c r="B114" s="105" t="s">
        <v>121</v>
      </c>
      <c r="C114" s="106"/>
      <c r="D114" s="25">
        <v>3459724.26</v>
      </c>
      <c r="E114" s="59">
        <v>-3459724.2619216251</v>
      </c>
      <c r="F114" s="25">
        <f t="shared" si="27"/>
        <v>-1.921625342220068E-3</v>
      </c>
      <c r="G114" s="25">
        <v>0</v>
      </c>
      <c r="H114" s="25">
        <v>0</v>
      </c>
      <c r="I114" s="26">
        <f t="shared" si="28"/>
        <v>-1.921625342220068E-3</v>
      </c>
    </row>
    <row r="115" spans="2:9" x14ac:dyDescent="0.2">
      <c r="B115" s="105" t="s">
        <v>122</v>
      </c>
      <c r="C115" s="106"/>
      <c r="D115" s="27">
        <f>SUM(D116:D129)</f>
        <v>735736761.21000004</v>
      </c>
      <c r="E115" s="27">
        <f>SUM(E116:E129)</f>
        <v>-578213571.80179155</v>
      </c>
      <c r="F115" s="27">
        <f>SUM(F116:F129)</f>
        <v>157523189.40820843</v>
      </c>
      <c r="G115" s="27">
        <f t="shared" ref="G115:H115" si="29">SUM(G116:G129)</f>
        <v>150443653.48000002</v>
      </c>
      <c r="H115" s="27">
        <f t="shared" si="29"/>
        <v>147229614.67000002</v>
      </c>
      <c r="I115" s="57">
        <f>SUM(I116:I129)</f>
        <v>7079535.9282084294</v>
      </c>
    </row>
    <row r="116" spans="2:9" x14ac:dyDescent="0.2">
      <c r="B116" s="105" t="s">
        <v>122</v>
      </c>
      <c r="C116" s="106"/>
      <c r="D116" s="25">
        <v>1890644.9</v>
      </c>
      <c r="E116" s="59">
        <v>122346444.68652746</v>
      </c>
      <c r="F116" s="25">
        <f t="shared" ref="F116:F129" si="30">SUM(D116+E116)</f>
        <v>124237089.58652747</v>
      </c>
      <c r="G116" s="25">
        <v>120305442.09000002</v>
      </c>
      <c r="H116" s="25">
        <v>120272464.47</v>
      </c>
      <c r="I116" s="26">
        <f>SUM(F116-G116)</f>
        <v>3931647.4965274483</v>
      </c>
    </row>
    <row r="117" spans="2:9" x14ac:dyDescent="0.2">
      <c r="B117" s="79" t="s">
        <v>103</v>
      </c>
      <c r="C117" s="80"/>
      <c r="D117" s="25">
        <v>23446479.739999998</v>
      </c>
      <c r="E117" s="59">
        <v>-21430605.799503978</v>
      </c>
      <c r="F117" s="25">
        <f t="shared" si="30"/>
        <v>2015873.94049602</v>
      </c>
      <c r="G117" s="25">
        <v>1763519.0799999998</v>
      </c>
      <c r="H117" s="25">
        <v>1496119.22</v>
      </c>
      <c r="I117" s="26">
        <f t="shared" ref="I117:I129" si="31">SUM(F117-G117)</f>
        <v>252354.86049602018</v>
      </c>
    </row>
    <row r="118" spans="2:9" x14ac:dyDescent="0.2">
      <c r="B118" s="79" t="s">
        <v>104</v>
      </c>
      <c r="C118" s="80"/>
      <c r="D118" s="25">
        <v>28839030.57</v>
      </c>
      <c r="E118" s="66">
        <v>-25072335.727385867</v>
      </c>
      <c r="F118" s="25">
        <f t="shared" si="30"/>
        <v>3766694.8426141329</v>
      </c>
      <c r="G118" s="25">
        <v>3585078.88</v>
      </c>
      <c r="H118" s="25">
        <v>3459907.92</v>
      </c>
      <c r="I118" s="26">
        <f t="shared" si="31"/>
        <v>181615.96261413302</v>
      </c>
    </row>
    <row r="119" spans="2:9" x14ac:dyDescent="0.2">
      <c r="B119" s="79" t="s">
        <v>105</v>
      </c>
      <c r="C119" s="80"/>
      <c r="D119" s="25">
        <v>71692900.950000003</v>
      </c>
      <c r="E119" s="59">
        <v>-47770407.989460699</v>
      </c>
      <c r="F119" s="25">
        <f t="shared" si="30"/>
        <v>23922492.960539304</v>
      </c>
      <c r="G119" s="25">
        <v>21652004</v>
      </c>
      <c r="H119" s="25">
        <v>19842122.710000001</v>
      </c>
      <c r="I119" s="26">
        <f t="shared" si="31"/>
        <v>2270488.9605393037</v>
      </c>
    </row>
    <row r="120" spans="2:9" x14ac:dyDescent="0.2">
      <c r="B120" s="79" t="s">
        <v>106</v>
      </c>
      <c r="C120" s="80"/>
      <c r="D120" s="25">
        <v>4385340.57</v>
      </c>
      <c r="E120" s="59">
        <v>-2121971.5182709517</v>
      </c>
      <c r="F120" s="25">
        <f t="shared" si="30"/>
        <v>2263369.0517290486</v>
      </c>
      <c r="G120" s="25">
        <v>1919073</v>
      </c>
      <c r="H120" s="25">
        <v>1313181.8</v>
      </c>
      <c r="I120" s="26">
        <f t="shared" si="31"/>
        <v>344296.0517290486</v>
      </c>
    </row>
    <row r="121" spans="2:9" x14ac:dyDescent="0.2">
      <c r="B121" s="79" t="s">
        <v>107</v>
      </c>
      <c r="C121" s="80"/>
      <c r="D121" s="25">
        <v>489996.29</v>
      </c>
      <c r="E121" s="59">
        <v>-489996.28578337451</v>
      </c>
      <c r="F121" s="25">
        <f t="shared" si="30"/>
        <v>4.2166254715994E-3</v>
      </c>
      <c r="G121" s="25">
        <v>0</v>
      </c>
      <c r="H121" s="25">
        <v>0</v>
      </c>
      <c r="I121" s="26">
        <f t="shared" si="31"/>
        <v>4.2166254715994E-3</v>
      </c>
    </row>
    <row r="122" spans="2:9" x14ac:dyDescent="0.2">
      <c r="B122" s="79" t="s">
        <v>88</v>
      </c>
      <c r="C122" s="80"/>
      <c r="D122" s="25">
        <v>558398.53</v>
      </c>
      <c r="E122" s="59">
        <v>-558398.53159406898</v>
      </c>
      <c r="F122" s="25">
        <f t="shared" si="30"/>
        <v>-1.5940689481794834E-3</v>
      </c>
      <c r="G122" s="25">
        <v>0</v>
      </c>
      <c r="H122" s="25">
        <v>0</v>
      </c>
      <c r="I122" s="26">
        <f t="shared" si="31"/>
        <v>-1.5940689481794834E-3</v>
      </c>
    </row>
    <row r="123" spans="2:9" x14ac:dyDescent="0.2">
      <c r="B123" s="79" t="s">
        <v>81</v>
      </c>
      <c r="C123" s="80"/>
      <c r="D123" s="25">
        <v>558398.53</v>
      </c>
      <c r="E123" s="59">
        <v>-558398.53159406898</v>
      </c>
      <c r="F123" s="25">
        <f t="shared" si="30"/>
        <v>-1.5940689481794834E-3</v>
      </c>
      <c r="G123" s="25">
        <v>0</v>
      </c>
      <c r="H123" s="25">
        <v>0</v>
      </c>
      <c r="I123" s="26">
        <f t="shared" si="31"/>
        <v>-1.5940689481794834E-3</v>
      </c>
    </row>
    <row r="124" spans="2:9" x14ac:dyDescent="0.2">
      <c r="B124" s="79" t="s">
        <v>108</v>
      </c>
      <c r="C124" s="80"/>
      <c r="D124" s="23">
        <v>0</v>
      </c>
      <c r="E124" s="60">
        <v>0</v>
      </c>
      <c r="F124" s="25">
        <f t="shared" si="30"/>
        <v>0</v>
      </c>
      <c r="G124" s="25">
        <v>0</v>
      </c>
      <c r="H124" s="23">
        <v>0</v>
      </c>
      <c r="I124" s="26">
        <f t="shared" si="31"/>
        <v>0</v>
      </c>
    </row>
    <row r="125" spans="2:9" x14ac:dyDescent="0.2">
      <c r="B125" s="79" t="s">
        <v>115</v>
      </c>
      <c r="C125" s="80"/>
      <c r="D125" s="23">
        <v>5165136.13</v>
      </c>
      <c r="E125" s="60">
        <v>-3847467.1047260119</v>
      </c>
      <c r="F125" s="25">
        <f t="shared" si="30"/>
        <v>1317669.025273988</v>
      </c>
      <c r="G125" s="25">
        <v>1218536.4300000002</v>
      </c>
      <c r="H125" s="23">
        <v>845818.55</v>
      </c>
      <c r="I125" s="26">
        <f t="shared" si="31"/>
        <v>99132.595273987856</v>
      </c>
    </row>
    <row r="126" spans="2:9" x14ac:dyDescent="0.2">
      <c r="B126" s="105" t="s">
        <v>109</v>
      </c>
      <c r="C126" s="106"/>
      <c r="D126" s="23">
        <v>0</v>
      </c>
      <c r="E126" s="60">
        <v>0</v>
      </c>
      <c r="F126" s="25">
        <f t="shared" si="30"/>
        <v>0</v>
      </c>
      <c r="G126" s="25">
        <v>0</v>
      </c>
      <c r="H126" s="23">
        <v>0</v>
      </c>
      <c r="I126" s="26">
        <f t="shared" si="31"/>
        <v>0</v>
      </c>
    </row>
    <row r="127" spans="2:9" x14ac:dyDescent="0.2">
      <c r="B127" s="105" t="s">
        <v>110</v>
      </c>
      <c r="C127" s="106"/>
      <c r="D127" s="23">
        <v>227598335</v>
      </c>
      <c r="E127" s="60">
        <v>-227598335</v>
      </c>
      <c r="F127" s="25">
        <f t="shared" si="30"/>
        <v>0</v>
      </c>
      <c r="G127" s="25">
        <v>0</v>
      </c>
      <c r="H127" s="23">
        <v>0</v>
      </c>
      <c r="I127" s="26">
        <f t="shared" si="31"/>
        <v>0</v>
      </c>
    </row>
    <row r="128" spans="2:9" x14ac:dyDescent="0.2">
      <c r="B128" s="105" t="s">
        <v>111</v>
      </c>
      <c r="C128" s="106"/>
      <c r="D128" s="23">
        <v>78481880</v>
      </c>
      <c r="E128" s="60">
        <v>-78481880</v>
      </c>
      <c r="F128" s="25">
        <f t="shared" si="30"/>
        <v>0</v>
      </c>
      <c r="G128" s="25">
        <v>0</v>
      </c>
      <c r="H128" s="23">
        <v>0</v>
      </c>
      <c r="I128" s="26">
        <f t="shared" si="31"/>
        <v>0</v>
      </c>
    </row>
    <row r="129" spans="2:10" x14ac:dyDescent="0.2">
      <c r="B129" s="105" t="s">
        <v>112</v>
      </c>
      <c r="C129" s="106"/>
      <c r="D129" s="23">
        <v>292630220</v>
      </c>
      <c r="E129" s="60">
        <v>-292630220</v>
      </c>
      <c r="F129" s="25">
        <f t="shared" si="30"/>
        <v>0</v>
      </c>
      <c r="G129" s="81">
        <v>0</v>
      </c>
      <c r="H129" s="82">
        <v>0</v>
      </c>
      <c r="I129" s="26">
        <f t="shared" si="31"/>
        <v>0</v>
      </c>
    </row>
    <row r="130" spans="2:10" x14ac:dyDescent="0.2">
      <c r="B130" s="103" t="s">
        <v>113</v>
      </c>
      <c r="C130" s="104"/>
      <c r="D130" s="29">
        <f>SUM(D131)</f>
        <v>25081373</v>
      </c>
      <c r="E130" s="62">
        <f>SUM(E131)</f>
        <v>53034369.299999997</v>
      </c>
      <c r="F130" s="27">
        <f>SUM(F131)</f>
        <v>78115742.299999997</v>
      </c>
      <c r="G130" s="27">
        <f t="shared" ref="G130:H130" si="32">SUM(G131)</f>
        <v>75460684.239999995</v>
      </c>
      <c r="H130" s="27">
        <f t="shared" si="32"/>
        <v>75460684.239999995</v>
      </c>
      <c r="I130" s="57">
        <f>SUM(I131)</f>
        <v>2655058.0600000024</v>
      </c>
    </row>
    <row r="131" spans="2:10" x14ac:dyDescent="0.2">
      <c r="B131" s="48" t="s">
        <v>114</v>
      </c>
      <c r="C131" s="49"/>
      <c r="D131" s="25">
        <v>25081373</v>
      </c>
      <c r="E131" s="59">
        <v>53034369.299999997</v>
      </c>
      <c r="F131" s="25">
        <f>SUM(D131+E131)</f>
        <v>78115742.299999997</v>
      </c>
      <c r="G131" s="25">
        <v>75460684.239999995</v>
      </c>
      <c r="H131" s="25">
        <v>75460684.239999995</v>
      </c>
      <c r="I131" s="26">
        <f>SUM(F131-G131)</f>
        <v>2655058.0600000024</v>
      </c>
    </row>
    <row r="132" spans="2:10" x14ac:dyDescent="0.2">
      <c r="B132" s="50"/>
      <c r="C132" s="51" t="s">
        <v>14</v>
      </c>
      <c r="D132" s="52">
        <f>SUM(D13+D21+D28+D37+D50+D59+D66+D82+D91+D107+D130+D115)</f>
        <v>5317778687.9899998</v>
      </c>
      <c r="E132" s="52">
        <f>SUM(E13+E21+E28+E37+E50+E59+E66+E82+E91+E107+E130+E115)</f>
        <v>691235079.52007329</v>
      </c>
      <c r="F132" s="52">
        <f>SUM(F13+F21+F28+F37+F50+F59+F66+F82+F91+F107+F130+F115)</f>
        <v>6009013767.5140047</v>
      </c>
      <c r="G132" s="52">
        <f t="shared" ref="G132:H132" si="33">SUM(G13+G21+G28+G37+G50+G59+G66+G82+G91+G107+G130+G115)</f>
        <v>5352518971.3199997</v>
      </c>
      <c r="H132" s="52">
        <f t="shared" si="33"/>
        <v>5168804986.8000002</v>
      </c>
      <c r="I132" s="52">
        <f>SUM(I13+I21+I28+I37+I50+I59+I66+I82+I91+I107+I115+I130)</f>
        <v>656494796.19400454</v>
      </c>
    </row>
    <row r="133" spans="2:10" x14ac:dyDescent="0.2">
      <c r="G133" s="70"/>
      <c r="H133" s="70"/>
    </row>
    <row r="134" spans="2:10" x14ac:dyDescent="0.2">
      <c r="B134" s="53" t="s">
        <v>15</v>
      </c>
      <c r="C134" s="53"/>
      <c r="D134" s="53"/>
      <c r="E134" s="53"/>
      <c r="F134" s="53"/>
      <c r="G134" s="53"/>
      <c r="H134" s="53"/>
      <c r="I134" s="53"/>
      <c r="J134" s="53"/>
    </row>
    <row r="135" spans="2:10" x14ac:dyDescent="0.2">
      <c r="B135" s="53"/>
      <c r="C135" s="53"/>
      <c r="D135" s="53"/>
      <c r="E135" s="53"/>
      <c r="F135" s="53"/>
      <c r="G135" s="54"/>
      <c r="H135" s="54"/>
      <c r="I135" s="53"/>
      <c r="J135" s="53"/>
    </row>
    <row r="136" spans="2:10" x14ac:dyDescent="0.2">
      <c r="B136" s="53"/>
      <c r="C136" s="53"/>
      <c r="D136" s="54"/>
      <c r="E136" s="53"/>
      <c r="F136" s="53"/>
      <c r="G136" s="53"/>
      <c r="H136" s="53"/>
      <c r="I136" s="53"/>
      <c r="J136" s="53"/>
    </row>
    <row r="138" spans="2:10" x14ac:dyDescent="0.2">
      <c r="C138" s="55" t="s">
        <v>22</v>
      </c>
      <c r="G138" s="86" t="s">
        <v>23</v>
      </c>
      <c r="H138" s="86"/>
    </row>
    <row r="139" spans="2:10" x14ac:dyDescent="0.2">
      <c r="C139" s="73" t="s">
        <v>16</v>
      </c>
      <c r="G139" s="89" t="s">
        <v>17</v>
      </c>
      <c r="H139" s="89"/>
    </row>
  </sheetData>
  <sheetProtection formatCells="0" insertRows="0"/>
  <mergeCells count="45">
    <mergeCell ref="E9:E10"/>
    <mergeCell ref="D9:D10"/>
    <mergeCell ref="H9:H10"/>
    <mergeCell ref="I9:I10"/>
    <mergeCell ref="C6:I6"/>
    <mergeCell ref="C2:K2"/>
    <mergeCell ref="C3:K3"/>
    <mergeCell ref="C4:K4"/>
    <mergeCell ref="C5:K5"/>
    <mergeCell ref="B21:C21"/>
    <mergeCell ref="B9:C11"/>
    <mergeCell ref="F9:G9"/>
    <mergeCell ref="B12:C12"/>
    <mergeCell ref="B13:C13"/>
    <mergeCell ref="B100:C100"/>
    <mergeCell ref="B28:C28"/>
    <mergeCell ref="B34:C34"/>
    <mergeCell ref="B35:C35"/>
    <mergeCell ref="B36:C36"/>
    <mergeCell ref="B42:C42"/>
    <mergeCell ref="B82:C82"/>
    <mergeCell ref="B83:C83"/>
    <mergeCell ref="B84:C84"/>
    <mergeCell ref="B91:C91"/>
    <mergeCell ref="B92:C92"/>
    <mergeCell ref="B96:C96"/>
    <mergeCell ref="B116:C116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G139:H139"/>
    <mergeCell ref="B126:C126"/>
    <mergeCell ref="B127:C127"/>
    <mergeCell ref="B128:C128"/>
    <mergeCell ref="B129:C129"/>
    <mergeCell ref="B130:C130"/>
    <mergeCell ref="G138:H138"/>
  </mergeCells>
  <printOptions horizontalCentered="1" verticalCentered="1"/>
  <pageMargins left="0.19685039370078741" right="0.19685039370078741" top="0.19685039370078741" bottom="0.19685039370078741" header="0" footer="0"/>
  <pageSetup scale="70" orientation="landscape" r:id="rId1"/>
  <ignoredErrors>
    <ignoredError sqref="I37 F37 F115 I1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Zapopan</vt:lpstr>
      <vt:lpstr>Zapopan (2)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Jose Salvador Gómez Martínez</cp:lastModifiedBy>
  <cp:revision/>
  <cp:lastPrinted>2017-03-10T21:25:23Z</cp:lastPrinted>
  <dcterms:created xsi:type="dcterms:W3CDTF">2014-09-04T16:46:21Z</dcterms:created>
  <dcterms:modified xsi:type="dcterms:W3CDTF">2017-03-21T16:21:07Z</dcterms:modified>
</cp:coreProperties>
</file>