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35"/>
  </bookViews>
  <sheets>
    <sheet name="PRESUPUESTO LEY INGRESOS 2017" sheetId="1" r:id="rId1"/>
  </sheets>
  <definedNames>
    <definedName name="_xlnm._FilterDatabase" localSheetId="0" hidden="1">'PRESUPUESTO LEY INGRESOS 2017'!$A$7:$I$173</definedName>
    <definedName name="_xlnm.Print_Area" localSheetId="0">'PRESUPUESTO LEY INGRESOS 2017'!$A$1:$E$174</definedName>
    <definedName name="_xlnm.Print_Titles" localSheetId="0">'PRESUPUESTO LEY INGRESOS 2017'!$1:$7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7" i="1"/>
  <c r="I166"/>
  <c r="I159"/>
  <c r="I153"/>
  <c r="I152"/>
  <c r="I149"/>
  <c r="I148"/>
  <c r="I145"/>
  <c r="I144"/>
  <c r="I136"/>
  <c r="I127"/>
  <c r="I124"/>
  <c r="I119"/>
  <c r="I116"/>
  <c r="I110"/>
  <c r="I99"/>
  <c r="I96"/>
  <c r="I95"/>
  <c r="I94"/>
  <c r="I93"/>
  <c r="I92"/>
  <c r="I91"/>
  <c r="I90"/>
  <c r="I87"/>
  <c r="I86"/>
  <c r="I77"/>
  <c r="I76"/>
  <c r="I75"/>
  <c r="I74"/>
  <c r="I73"/>
  <c r="I72"/>
  <c r="I69"/>
  <c r="I68"/>
  <c r="I65"/>
  <c r="I64"/>
  <c r="I63"/>
  <c r="I62"/>
  <c r="I61"/>
  <c r="I60"/>
  <c r="I59"/>
  <c r="I58"/>
  <c r="I57"/>
  <c r="I56"/>
  <c r="I55"/>
  <c r="I54"/>
  <c r="I53"/>
  <c r="I50"/>
  <c r="I49"/>
  <c r="I48"/>
  <c r="I47"/>
  <c r="I39"/>
  <c r="I38"/>
  <c r="I29"/>
  <c r="I28"/>
  <c r="I27"/>
  <c r="I24"/>
  <c r="I23"/>
  <c r="I19"/>
  <c r="I18"/>
  <c r="I15"/>
  <c r="I170"/>
  <c r="I133"/>
  <c r="I121"/>
  <c r="C71"/>
  <c r="G71"/>
  <c r="E71"/>
  <c r="I71" l="1"/>
  <c r="G14"/>
  <c r="G89"/>
  <c r="I89" s="1"/>
  <c r="E89"/>
  <c r="C89"/>
  <c r="G165" l="1"/>
  <c r="G158"/>
  <c r="G151"/>
  <c r="G147"/>
  <c r="G143"/>
  <c r="G135"/>
  <c r="G126"/>
  <c r="G123"/>
  <c r="G118"/>
  <c r="G115"/>
  <c r="G109"/>
  <c r="G98"/>
  <c r="G85"/>
  <c r="G67"/>
  <c r="G52"/>
  <c r="G46"/>
  <c r="G37"/>
  <c r="G26"/>
  <c r="G22"/>
  <c r="G17"/>
  <c r="C17"/>
  <c r="C21"/>
  <c r="C26"/>
  <c r="C35"/>
  <c r="C46"/>
  <c r="C52"/>
  <c r="C67"/>
  <c r="C85"/>
  <c r="C105"/>
  <c r="C131"/>
  <c r="C143"/>
  <c r="C147"/>
  <c r="C151"/>
  <c r="C12" l="1"/>
  <c r="G21"/>
  <c r="G131"/>
  <c r="G141"/>
  <c r="I147"/>
  <c r="C44"/>
  <c r="C141"/>
  <c r="C83"/>
  <c r="G44"/>
  <c r="E151"/>
  <c r="I151" s="1"/>
  <c r="E158"/>
  <c r="I158" s="1"/>
  <c r="E163"/>
  <c r="C162"/>
  <c r="E162" s="1"/>
  <c r="C158"/>
  <c r="E154"/>
  <c r="E147"/>
  <c r="E143"/>
  <c r="I143" s="1"/>
  <c r="E129"/>
  <c r="E123"/>
  <c r="I123" s="1"/>
  <c r="E115"/>
  <c r="I115" s="1"/>
  <c r="E113"/>
  <c r="E109"/>
  <c r="I109" s="1"/>
  <c r="E102"/>
  <c r="E79"/>
  <c r="E41"/>
  <c r="E33"/>
  <c r="E31"/>
  <c r="E14"/>
  <c r="I141" l="1"/>
  <c r="I14"/>
  <c r="C10"/>
  <c r="E112"/>
  <c r="G113"/>
  <c r="G112" s="1"/>
  <c r="I112" s="1"/>
  <c r="G31"/>
  <c r="I31" s="1"/>
  <c r="G79"/>
  <c r="I79" s="1"/>
  <c r="G33"/>
  <c r="I33" s="1"/>
  <c r="G102"/>
  <c r="G41"/>
  <c r="G129"/>
  <c r="I129" s="1"/>
  <c r="G163"/>
  <c r="I163" s="1"/>
  <c r="G154"/>
  <c r="I154" s="1"/>
  <c r="G162"/>
  <c r="I113"/>
  <c r="E118"/>
  <c r="I118" s="1"/>
  <c r="E67"/>
  <c r="I67" s="1"/>
  <c r="C156"/>
  <c r="C139" s="1"/>
  <c r="E37"/>
  <c r="I37" s="1"/>
  <c r="E26"/>
  <c r="I26" s="1"/>
  <c r="E52"/>
  <c r="I52" s="1"/>
  <c r="E22"/>
  <c r="I22" s="1"/>
  <c r="E141"/>
  <c r="E85"/>
  <c r="I85" s="1"/>
  <c r="E98"/>
  <c r="I98" s="1"/>
  <c r="E126"/>
  <c r="I126" s="1"/>
  <c r="E135"/>
  <c r="I135" s="1"/>
  <c r="E46"/>
  <c r="I46" s="1"/>
  <c r="E165"/>
  <c r="I165" s="1"/>
  <c r="G12" l="1"/>
  <c r="G156"/>
  <c r="I162"/>
  <c r="G35"/>
  <c r="I41"/>
  <c r="G83"/>
  <c r="I102"/>
  <c r="C8"/>
  <c r="G105"/>
  <c r="E35"/>
  <c r="E17"/>
  <c r="E21"/>
  <c r="I21" s="1"/>
  <c r="E131"/>
  <c r="I131" s="1"/>
  <c r="E83"/>
  <c r="E105"/>
  <c r="E156"/>
  <c r="E44"/>
  <c r="I44" s="1"/>
  <c r="I105" l="1"/>
  <c r="G10"/>
  <c r="I83"/>
  <c r="I35"/>
  <c r="G139"/>
  <c r="I156"/>
  <c r="I17"/>
  <c r="E12"/>
  <c r="I12" s="1"/>
  <c r="G8"/>
  <c r="E139"/>
  <c r="I139" l="1"/>
  <c r="E10"/>
  <c r="I10" s="1"/>
  <c r="E8" l="1"/>
  <c r="I8" s="1"/>
</calcChain>
</file>

<file path=xl/sharedStrings.xml><?xml version="1.0" encoding="utf-8"?>
<sst xmlns="http://schemas.openxmlformats.org/spreadsheetml/2006/main" count="150" uniqueCount="112">
  <si>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</si>
  <si>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</si>
  <si>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</si>
  <si>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</si>
  <si>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</si>
  <si>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</si>
  <si>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 xml:space="preserve">INGRESOS Y OTROS BENEFICIOS  </t>
  </si>
  <si>
    <t>A</t>
  </si>
  <si>
    <t>IMPUESTOS</t>
  </si>
  <si>
    <t>Impuesto sobre los ingresos</t>
  </si>
  <si>
    <t>B</t>
  </si>
  <si>
    <t>Impuesto sobre espectáculos públicos</t>
  </si>
  <si>
    <t>Impuestos sobre el patrimonio</t>
  </si>
  <si>
    <t>Impuesto predial</t>
  </si>
  <si>
    <t>Impuesto sobre negocios jurídicos</t>
  </si>
  <si>
    <t>Impuesto sobre la producción, el consumo y las transacciones</t>
  </si>
  <si>
    <t>Impuesto sobre Transmisiones patrimoniales</t>
  </si>
  <si>
    <t>Impuesto sobre transmisiones patrimoniales del ejercicio</t>
  </si>
  <si>
    <t>Impuesto sobre transmisiones patrimoniales de ejercicios anteriores</t>
  </si>
  <si>
    <t>Accesorios de Impuestos</t>
  </si>
  <si>
    <t>Multas</t>
  </si>
  <si>
    <t>Recargos</t>
  </si>
  <si>
    <t>Gastos de ejecución y notificación de adeudo</t>
  </si>
  <si>
    <t>Otros Impuestos</t>
  </si>
  <si>
    <t>Impuestos No comprendidos en las fracciones de la Ley de Ingresos Causadas en ejercicios fiscales anteriores pendientes de liquidación de pago.</t>
  </si>
  <si>
    <t>CONTRIBUCIONES DE MEJORAS</t>
  </si>
  <si>
    <t>Contribuciones de mejoras de obras públicas</t>
  </si>
  <si>
    <t>Contribuciones especiales por incremento en el coeficiente de utilización del suelo</t>
  </si>
  <si>
    <t>Contribuciones de Mejoras No comprendidas en las fracciones de la Ley de Ingresos Causadas en ejercicios fiscales anteriores pendientes de liquidación de pago.</t>
  </si>
  <si>
    <t>DERECHOS</t>
  </si>
  <si>
    <t>Derechos por el uso, goce, aprovechamiento o explotación de bienes de dominio público</t>
  </si>
  <si>
    <t>Mercados</t>
  </si>
  <si>
    <t>Piso</t>
  </si>
  <si>
    <t>De los cementerios de dominio publico</t>
  </si>
  <si>
    <t>Otras instalaciones</t>
  </si>
  <si>
    <t>Derechos por prestación de servicios</t>
  </si>
  <si>
    <t>Pago de licencias</t>
  </si>
  <si>
    <t>Permisos de construcción, reconstrucción y remodelación</t>
  </si>
  <si>
    <t>Otras licencias, autorizaciones o servicios de obras pública</t>
  </si>
  <si>
    <t>Alineamientos</t>
  </si>
  <si>
    <t>Aseo público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</si>
  <si>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</si>
  <si>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</si>
  <si>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</si>
  <si>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</si>
  <si>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</si>
  <si>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</si>
  <si>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</si>
  <si>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Sanidad Animal</t>
  </si>
  <si>
    <t>Otros derechos</t>
  </si>
  <si>
    <t>Derechos diversos</t>
  </si>
  <si>
    <t>Varios</t>
  </si>
  <si>
    <t>Accesorios de Derechos</t>
  </si>
  <si>
    <t>Derechos No comprendidos en las fracciones de la Ley de Ingresos Causadas en ejercicios fiscales anteriores pendientes de liquidación de pago.</t>
  </si>
  <si>
    <t>PRODUCTOS DE TIPO CORRIENTE</t>
  </si>
  <si>
    <t>Otros productos que generan ingresos corrientes</t>
  </si>
  <si>
    <t xml:space="preserve">Productos diversos </t>
  </si>
  <si>
    <t>Servicios proporcionados</t>
  </si>
  <si>
    <t>Intereses ganados de valores, créditos, bonos y otros</t>
  </si>
  <si>
    <t>Financiamiento por convenios</t>
  </si>
  <si>
    <t>Intereses y rendimientos bancarios</t>
  </si>
  <si>
    <t>Ingresos rendimientos financieros del programa SUBSEMUN</t>
  </si>
  <si>
    <t>Rendimiento financiero del ejercicio del FAFM</t>
  </si>
  <si>
    <t>Rendimiento financiero de ejercicios anteriores del FAFM</t>
  </si>
  <si>
    <t>Rendimiento financiero del ejercicio del FAISM</t>
  </si>
  <si>
    <t>Rendimiento financiero de ejercicios anteriores del FAISM</t>
  </si>
  <si>
    <t>Productos Derivados del Uso y Aprovechamiento de Bienes no Sujetos a Régimen de Dominio Público</t>
  </si>
  <si>
    <t>Productos de capital</t>
  </si>
  <si>
    <t>Productos No comprendidos en las fracciones de la Ley de Ingresos Causadas en ejercicios fiscales anteriores pendientes de liquidación de pago.</t>
  </si>
  <si>
    <t>APROVECHAMIENTOS DE TIPO CORRIENTE</t>
  </si>
  <si>
    <t>Incentivos Derivados de la Colaboración Fiscal</t>
  </si>
  <si>
    <t>-</t>
  </si>
  <si>
    <t>Indemnizaciones</t>
  </si>
  <si>
    <t>Reintegros</t>
  </si>
  <si>
    <t>Aprovechamientos Provenientes de Obras Públicas</t>
  </si>
  <si>
    <t>Accesorios de los aprovechamientos</t>
  </si>
  <si>
    <t>Otros aprovechamientos</t>
  </si>
  <si>
    <t>Diversos</t>
  </si>
  <si>
    <t>Aprovechamientos No comprendidos en las fracciones de la Ley de Ingresos Causadas en ejercicios fiscales anteriores pendientes de liquidación de pago.</t>
  </si>
  <si>
    <t>INGRESOS POR VENTA DE BIENES Y SERVICIOS</t>
  </si>
  <si>
    <t>Ingresos por Venta de Mercancías</t>
  </si>
  <si>
    <t>Ingresos por Venta de Bienes y Servicios Producidos en Establecimientos del Gobierno</t>
  </si>
  <si>
    <t xml:space="preserve">Derechos (venta)  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</si>
  <si>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</si>
  <si>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</si>
  <si>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</si>
  <si>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</si>
  <si>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</si>
  <si>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</si>
  <si>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</si>
  <si>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</si>
  <si>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</si>
  <si>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</si>
  <si>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</si>
  <si>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</si>
  <si>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</si>
  <si>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</si>
  <si>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</si>
  <si>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</si>
  <si>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</si>
  <si>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</si>
  <si>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</si>
  <si>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</si>
  <si>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</si>
  <si>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</si>
  <si>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</si>
  <si>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Intereses cobrados a contribuyentes (AGUA)</t>
  </si>
  <si>
    <t>Actualización Derechos</t>
  </si>
  <si>
    <t>Intereses cobrados a Contribuyentes Derechos</t>
  </si>
  <si>
    <t>DIFERENCIA 2018 / 2017</t>
  </si>
  <si>
    <t>PRESUPUESTO DE INICIATIVA LEY DE INGRESOS 2018</t>
  </si>
  <si>
    <t>INGRESOS DE GESTIÓN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</si>
</sst>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&quot;$&quot;* #,##0.00_-;&quot;$&quot;* \ \(#,##0.00\);_-&quot;$&quot;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165" fontId="3" fillId="0" borderId="0" xfId="0" applyNumberFormat="1" applyFont="1"/>
    <xf numFmtId="44" fontId="3" fillId="0" borderId="0" xfId="0" applyNumberFormat="1" applyFont="1"/>
    <xf numFmtId="43" fontId="3" fillId="0" borderId="0" xfId="1" applyFont="1"/>
    <xf numFmtId="0" fontId="3" fillId="4" borderId="6" xfId="0" applyFont="1" applyFill="1" applyBorder="1"/>
    <xf numFmtId="0" fontId="2" fillId="4" borderId="7" xfId="0" applyFont="1" applyFill="1" applyBorder="1"/>
    <xf numFmtId="0" fontId="3" fillId="4" borderId="7" xfId="0" applyFont="1" applyFill="1" applyBorder="1"/>
    <xf numFmtId="164" fontId="2" fillId="4" borderId="7" xfId="1" applyNumberFormat="1" applyFont="1" applyFill="1" applyBorder="1"/>
    <xf numFmtId="0" fontId="4" fillId="4" borderId="7" xfId="0" applyFont="1" applyFill="1" applyBorder="1"/>
    <xf numFmtId="165" fontId="3" fillId="4" borderId="8" xfId="0" applyNumberFormat="1" applyFont="1" applyFill="1" applyBorder="1"/>
    <xf numFmtId="164" fontId="8" fillId="0" borderId="0" xfId="1" applyNumberFormat="1" applyFont="1"/>
    <xf numFmtId="0" fontId="9" fillId="0" borderId="0" xfId="0" applyFont="1"/>
    <xf numFmtId="0" fontId="13" fillId="0" borderId="0" xfId="0" applyFont="1" applyFill="1" applyAlignment="1">
      <alignment horizontal="justify" vertical="justify" wrapText="1"/>
    </xf>
    <xf numFmtId="0" fontId="12" fillId="0" borderId="0" xfId="0" applyFont="1" applyAlignment="1">
      <alignment horizontal="left" vertical="top"/>
    </xf>
    <xf numFmtId="44" fontId="22" fillId="0" borderId="0" xfId="2" applyFont="1" applyAlignment="1">
      <alignment horizontal="center" vertical="justify" wrapText="1"/>
    </xf>
    <xf numFmtId="165" fontId="22" fillId="0" borderId="0" xfId="2" applyNumberFormat="1" applyFont="1" applyAlignment="1">
      <alignment horizontal="center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justify" wrapText="1"/>
    </xf>
    <xf numFmtId="0" fontId="7" fillId="2" borderId="2" xfId="0" applyFont="1" applyFill="1" applyBorder="1" applyAlignment="1">
      <alignment horizontal="center" vertical="justify" wrapText="1"/>
    </xf>
    <xf numFmtId="164" fontId="8" fillId="0" borderId="2" xfId="1" applyNumberFormat="1" applyFont="1" applyBorder="1"/>
    <xf numFmtId="0" fontId="9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center" vertical="justify" wrapText="1"/>
    </xf>
    <xf numFmtId="44" fontId="10" fillId="4" borderId="0" xfId="2" applyFont="1" applyFill="1" applyBorder="1" applyAlignment="1">
      <alignment horizontal="center" vertical="justify" wrapText="1"/>
    </xf>
    <xf numFmtId="164" fontId="8" fillId="4" borderId="0" xfId="1" applyNumberFormat="1" applyFont="1" applyFill="1" applyBorder="1"/>
    <xf numFmtId="0" fontId="9" fillId="4" borderId="0" xfId="0" applyFont="1" applyFill="1" applyBorder="1"/>
    <xf numFmtId="165" fontId="10" fillId="4" borderId="5" xfId="2" applyNumberFormat="1" applyFont="1" applyFill="1" applyBorder="1" applyAlignment="1">
      <alignment horizontal="center" vertical="justify" wrapText="1"/>
    </xf>
    <xf numFmtId="0" fontId="11" fillId="4" borderId="4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justify" vertical="justify" wrapText="1"/>
    </xf>
    <xf numFmtId="0" fontId="12" fillId="4" borderId="4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center" vertical="justify" wrapText="1"/>
    </xf>
    <xf numFmtId="0" fontId="7" fillId="2" borderId="4" xfId="0" applyFont="1" applyFill="1" applyBorder="1" applyAlignment="1">
      <alignment horizontal="left" vertical="top" wrapText="1"/>
    </xf>
    <xf numFmtId="44" fontId="7" fillId="2" borderId="0" xfId="2" applyFont="1" applyFill="1" applyBorder="1" applyAlignment="1">
      <alignment horizontal="center" vertical="justify" wrapText="1"/>
    </xf>
    <xf numFmtId="164" fontId="8" fillId="0" borderId="0" xfId="1" applyNumberFormat="1" applyFont="1" applyBorder="1"/>
    <xf numFmtId="165" fontId="7" fillId="2" borderId="5" xfId="2" applyNumberFormat="1" applyFont="1" applyFill="1" applyBorder="1" applyAlignment="1">
      <alignment horizontal="center" vertical="justify" wrapText="1"/>
    </xf>
    <xf numFmtId="0" fontId="11" fillId="0" borderId="4" xfId="0" applyFont="1" applyBorder="1" applyAlignment="1">
      <alignment horizontal="left" vertical="top" wrapText="1"/>
    </xf>
    <xf numFmtId="44" fontId="10" fillId="0" borderId="0" xfId="2" applyFont="1" applyBorder="1" applyAlignment="1">
      <alignment horizontal="center" vertical="justify" wrapText="1"/>
    </xf>
    <xf numFmtId="0" fontId="9" fillId="0" borderId="0" xfId="0" applyFont="1" applyBorder="1"/>
    <xf numFmtId="165" fontId="10" fillId="0" borderId="5" xfId="2" applyNumberFormat="1" applyFont="1" applyBorder="1" applyAlignment="1">
      <alignment horizontal="center" vertical="justify" wrapText="1"/>
    </xf>
    <xf numFmtId="0" fontId="14" fillId="3" borderId="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justify" wrapText="1"/>
    </xf>
    <xf numFmtId="44" fontId="14" fillId="3" borderId="0" xfId="2" applyFont="1" applyFill="1" applyBorder="1" applyAlignment="1">
      <alignment horizontal="center" vertical="justify" wrapText="1"/>
    </xf>
    <xf numFmtId="165" fontId="14" fillId="3" borderId="5" xfId="2" applyNumberFormat="1" applyFont="1" applyFill="1" applyBorder="1" applyAlignment="1">
      <alignment horizontal="center" vertical="justify" wrapText="1"/>
    </xf>
    <xf numFmtId="0" fontId="16" fillId="4" borderId="4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justify" wrapText="1"/>
    </xf>
    <xf numFmtId="44" fontId="16" fillId="4" borderId="0" xfId="2" applyFont="1" applyFill="1" applyBorder="1" applyAlignment="1">
      <alignment horizontal="center" vertical="justify" wrapText="1"/>
    </xf>
    <xf numFmtId="165" fontId="16" fillId="4" borderId="5" xfId="2" applyNumberFormat="1" applyFont="1" applyFill="1" applyBorder="1" applyAlignment="1">
      <alignment horizontal="center" vertical="justify" wrapText="1"/>
    </xf>
    <xf numFmtId="0" fontId="17" fillId="4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top" wrapText="1"/>
    </xf>
    <xf numFmtId="44" fontId="14" fillId="0" borderId="0" xfId="2" applyFont="1" applyFill="1" applyBorder="1" applyAlignment="1">
      <alignment horizontal="center" vertical="justify" wrapText="1"/>
    </xf>
    <xf numFmtId="165" fontId="14" fillId="0" borderId="5" xfId="2" applyNumberFormat="1" applyFont="1" applyFill="1" applyBorder="1" applyAlignment="1">
      <alignment horizontal="center" vertical="justify" wrapText="1"/>
    </xf>
    <xf numFmtId="0" fontId="16" fillId="0" borderId="4" xfId="0" applyFont="1" applyBorder="1" applyAlignment="1">
      <alignment vertical="justify" wrapText="1"/>
    </xf>
    <xf numFmtId="0" fontId="16" fillId="0" borderId="0" xfId="0" applyFont="1" applyBorder="1" applyAlignment="1">
      <alignment vertical="justify" wrapText="1"/>
    </xf>
    <xf numFmtId="165" fontId="16" fillId="0" borderId="5" xfId="0" applyNumberFormat="1" applyFont="1" applyBorder="1" applyAlignment="1">
      <alignment vertical="justify" wrapText="1"/>
    </xf>
    <xf numFmtId="0" fontId="16" fillId="4" borderId="4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44" fontId="16" fillId="4" borderId="0" xfId="2" applyFont="1" applyFill="1" applyBorder="1" applyAlignment="1">
      <alignment horizontal="center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top" wrapText="1"/>
    </xf>
    <xf numFmtId="44" fontId="18" fillId="4" borderId="0" xfId="2" applyFont="1" applyFill="1" applyBorder="1" applyAlignment="1">
      <alignment horizontal="center" vertical="justify" wrapText="1"/>
    </xf>
    <xf numFmtId="0" fontId="16" fillId="4" borderId="4" xfId="0" applyFont="1" applyFill="1" applyBorder="1" applyAlignment="1">
      <alignment wrapText="1"/>
    </xf>
    <xf numFmtId="0" fontId="8" fillId="4" borderId="0" xfId="0" applyFont="1" applyFill="1" applyBorder="1"/>
    <xf numFmtId="0" fontId="16" fillId="4" borderId="0" xfId="0" applyFont="1" applyFill="1" applyBorder="1"/>
    <xf numFmtId="165" fontId="16" fillId="4" borderId="5" xfId="0" applyNumberFormat="1" applyFont="1" applyFill="1" applyBorder="1"/>
    <xf numFmtId="44" fontId="17" fillId="4" borderId="0" xfId="0" applyNumberFormat="1" applyFont="1" applyFill="1" applyBorder="1" applyAlignment="1">
      <alignment horizontal="center"/>
    </xf>
    <xf numFmtId="165" fontId="18" fillId="4" borderId="5" xfId="2" applyNumberFormat="1" applyFont="1" applyFill="1" applyBorder="1" applyAlignment="1">
      <alignment horizontal="center" vertical="justify" wrapText="1"/>
    </xf>
    <xf numFmtId="0" fontId="19" fillId="4" borderId="4" xfId="0" applyFont="1" applyFill="1" applyBorder="1" applyAlignment="1">
      <alignment vertical="justify" wrapText="1"/>
    </xf>
    <xf numFmtId="0" fontId="7" fillId="4" borderId="0" xfId="0" applyFont="1" applyFill="1" applyBorder="1" applyAlignment="1">
      <alignment vertical="justify" wrapText="1"/>
    </xf>
    <xf numFmtId="0" fontId="19" fillId="4" borderId="0" xfId="0" applyFont="1" applyFill="1" applyBorder="1" applyAlignment="1">
      <alignment vertical="justify" wrapText="1"/>
    </xf>
    <xf numFmtId="165" fontId="19" fillId="4" borderId="5" xfId="0" applyNumberFormat="1" applyFont="1" applyFill="1" applyBorder="1" applyAlignment="1">
      <alignment vertical="justify" wrapText="1"/>
    </xf>
    <xf numFmtId="44" fontId="20" fillId="0" borderId="0" xfId="2" applyFont="1" applyBorder="1" applyAlignment="1">
      <alignment horizontal="center" vertical="justify" wrapText="1"/>
    </xf>
    <xf numFmtId="165" fontId="20" fillId="0" borderId="5" xfId="2" applyNumberFormat="1" applyFont="1" applyBorder="1" applyAlignment="1">
      <alignment horizontal="center" vertical="justify" wrapText="1"/>
    </xf>
    <xf numFmtId="44" fontId="21" fillId="3" borderId="0" xfId="2" applyFont="1" applyFill="1" applyBorder="1" applyAlignment="1">
      <alignment horizontal="center" vertical="justify" wrapText="1"/>
    </xf>
    <xf numFmtId="44" fontId="9" fillId="4" borderId="0" xfId="0" applyNumberFormat="1" applyFont="1" applyFill="1" applyBorder="1"/>
    <xf numFmtId="44" fontId="18" fillId="0" borderId="0" xfId="2" applyFont="1" applyBorder="1" applyAlignment="1">
      <alignment horizontal="center" vertical="justify" wrapText="1"/>
    </xf>
    <xf numFmtId="165" fontId="18" fillId="0" borderId="5" xfId="2" applyNumberFormat="1" applyFont="1" applyBorder="1" applyAlignment="1">
      <alignment horizontal="center" vertical="justify" wrapText="1"/>
    </xf>
    <xf numFmtId="44" fontId="20" fillId="4" borderId="0" xfId="2" applyFont="1" applyFill="1" applyBorder="1" applyAlignment="1">
      <alignment horizontal="center" vertical="justify" wrapText="1"/>
    </xf>
    <xf numFmtId="165" fontId="20" fillId="4" borderId="5" xfId="2" applyNumberFormat="1" applyFont="1" applyFill="1" applyBorder="1" applyAlignment="1">
      <alignment horizontal="center" vertical="justify" wrapText="1"/>
    </xf>
    <xf numFmtId="0" fontId="14" fillId="4" borderId="4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justify" vertical="justify" wrapText="1"/>
    </xf>
    <xf numFmtId="44" fontId="14" fillId="4" borderId="0" xfId="2" applyFont="1" applyFill="1" applyBorder="1" applyAlignment="1">
      <alignment horizontal="center" vertical="justify" wrapText="1"/>
    </xf>
    <xf numFmtId="165" fontId="14" fillId="4" borderId="5" xfId="2" applyNumberFormat="1" applyFont="1" applyFill="1" applyBorder="1" applyAlignment="1">
      <alignment horizontal="center" vertical="justify" wrapText="1"/>
    </xf>
    <xf numFmtId="0" fontId="14" fillId="0" borderId="4" xfId="0" applyFont="1" applyBorder="1" applyAlignment="1">
      <alignment horizontal="left" vertical="top" wrapText="1"/>
    </xf>
    <xf numFmtId="44" fontId="20" fillId="0" borderId="0" xfId="2" applyFont="1" applyFill="1" applyBorder="1" applyAlignment="1">
      <alignment horizontal="center" vertical="justify" wrapText="1"/>
    </xf>
    <xf numFmtId="165" fontId="20" fillId="0" borderId="5" xfId="2" applyNumberFormat="1" applyFont="1" applyFill="1" applyBorder="1" applyAlignment="1">
      <alignment horizontal="center" vertical="justify" wrapText="1"/>
    </xf>
    <xf numFmtId="0" fontId="18" fillId="0" borderId="4" xfId="0" applyFont="1" applyBorder="1" applyAlignment="1">
      <alignment vertical="justify" wrapText="1"/>
    </xf>
    <xf numFmtId="0" fontId="18" fillId="0" borderId="0" xfId="0" applyFont="1" applyBorder="1" applyAlignment="1">
      <alignment vertical="justify" wrapText="1"/>
    </xf>
    <xf numFmtId="165" fontId="18" fillId="0" borderId="5" xfId="0" applyNumberFormat="1" applyFont="1" applyBorder="1" applyAlignment="1">
      <alignment vertical="justify" wrapText="1"/>
    </xf>
    <xf numFmtId="44" fontId="7" fillId="2" borderId="0" xfId="2" applyFont="1" applyFill="1" applyBorder="1" applyAlignment="1">
      <alignment horizontal="center" vertical="justify"/>
    </xf>
    <xf numFmtId="44" fontId="13" fillId="2" borderId="0" xfId="2" applyFont="1" applyFill="1" applyBorder="1" applyAlignment="1">
      <alignment horizontal="center" vertical="justify" wrapText="1"/>
    </xf>
    <xf numFmtId="0" fontId="11" fillId="3" borderId="4" xfId="0" applyFont="1" applyFill="1" applyBorder="1" applyAlignment="1">
      <alignment horizontal="left" vertical="top" wrapText="1"/>
    </xf>
    <xf numFmtId="44" fontId="10" fillId="3" borderId="0" xfId="2" applyFont="1" applyFill="1" applyBorder="1" applyAlignment="1">
      <alignment horizontal="center" vertical="justify" wrapText="1"/>
    </xf>
    <xf numFmtId="44" fontId="21" fillId="4" borderId="0" xfId="2" applyFont="1" applyFill="1" applyBorder="1" applyAlignment="1">
      <alignment horizontal="center" vertical="justify" wrapText="1"/>
    </xf>
    <xf numFmtId="0" fontId="10" fillId="4" borderId="4" xfId="0" applyFont="1" applyFill="1" applyBorder="1" applyAlignment="1">
      <alignment vertical="justify" wrapText="1"/>
    </xf>
    <xf numFmtId="0" fontId="10" fillId="4" borderId="0" xfId="0" applyFont="1" applyFill="1" applyBorder="1" applyAlignment="1">
      <alignment vertical="justify" wrapText="1"/>
    </xf>
    <xf numFmtId="165" fontId="10" fillId="4" borderId="5" xfId="0" applyNumberFormat="1" applyFont="1" applyFill="1" applyBorder="1" applyAlignment="1">
      <alignment vertical="justify" wrapText="1"/>
    </xf>
    <xf numFmtId="0" fontId="20" fillId="4" borderId="4" xfId="0" applyFont="1" applyFill="1" applyBorder="1" applyAlignment="1">
      <alignment vertical="justify" wrapText="1"/>
    </xf>
    <xf numFmtId="0" fontId="8" fillId="4" borderId="0" xfId="0" applyFont="1" applyFill="1" applyBorder="1" applyAlignment="1">
      <alignment vertical="justify" wrapText="1"/>
    </xf>
    <xf numFmtId="0" fontId="20" fillId="4" borderId="0" xfId="0" applyFont="1" applyFill="1" applyBorder="1" applyAlignment="1">
      <alignment vertical="justify" wrapText="1"/>
    </xf>
    <xf numFmtId="165" fontId="20" fillId="4" borderId="5" xfId="0" applyNumberFormat="1" applyFont="1" applyFill="1" applyBorder="1" applyAlignment="1">
      <alignment vertical="justify" wrapText="1"/>
    </xf>
    <xf numFmtId="0" fontId="21" fillId="4" borderId="4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vertical="justify" wrapText="1"/>
    </xf>
    <xf numFmtId="0" fontId="20" fillId="2" borderId="7" xfId="0" applyFont="1" applyFill="1" applyBorder="1" applyAlignment="1">
      <alignment vertical="justify" wrapText="1"/>
    </xf>
    <xf numFmtId="165" fontId="20" fillId="2" borderId="8" xfId="0" applyNumberFormat="1" applyFont="1" applyFill="1" applyBorder="1" applyAlignment="1">
      <alignment vertical="justify" wrapText="1"/>
    </xf>
    <xf numFmtId="0" fontId="15" fillId="4" borderId="0" xfId="0" applyFont="1" applyFill="1" applyBorder="1" applyAlignment="1">
      <alignment horizontal="center" vertical="justify" wrapText="1"/>
    </xf>
    <xf numFmtId="43" fontId="9" fillId="4" borderId="0" xfId="1" applyFont="1" applyFill="1" applyBorder="1"/>
    <xf numFmtId="0" fontId="16" fillId="4" borderId="4" xfId="0" applyFont="1" applyFill="1" applyBorder="1" applyAlignment="1">
      <alignment vertical="justify" wrapText="1"/>
    </xf>
    <xf numFmtId="0" fontId="16" fillId="4" borderId="0" xfId="0" applyFont="1" applyFill="1" applyBorder="1" applyAlignment="1">
      <alignment vertical="justify" wrapText="1"/>
    </xf>
    <xf numFmtId="165" fontId="16" fillId="4" borderId="5" xfId="0" applyNumberFormat="1" applyFont="1" applyFill="1" applyBorder="1" applyAlignment="1">
      <alignment vertical="justify" wrapText="1"/>
    </xf>
    <xf numFmtId="0" fontId="13" fillId="4" borderId="0" xfId="0" applyFont="1" applyFill="1" applyBorder="1" applyAlignment="1">
      <alignment horizontal="justify" vertical="justify" wrapText="1"/>
    </xf>
    <xf numFmtId="0" fontId="8" fillId="4" borderId="7" xfId="0" applyFont="1" applyFill="1" applyBorder="1" applyAlignment="1">
      <alignment vertical="justify" wrapText="1"/>
    </xf>
    <xf numFmtId="164" fontId="8" fillId="4" borderId="7" xfId="1" applyNumberFormat="1" applyFont="1" applyFill="1" applyBorder="1"/>
    <xf numFmtId="0" fontId="9" fillId="4" borderId="7" xfId="0" applyFont="1" applyFill="1" applyBorder="1"/>
    <xf numFmtId="165" fontId="21" fillId="4" borderId="5" xfId="2" applyNumberFormat="1" applyFont="1" applyFill="1" applyBorder="1" applyAlignment="1">
      <alignment horizontal="center" vertical="justify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0</xdr:row>
      <xdr:rowOff>266700</xdr:rowOff>
    </xdr:from>
    <xdr:to>
      <xdr:col>0</xdr:col>
      <xdr:colOff>2200275</xdr:colOff>
      <xdr:row>3</xdr:row>
      <xdr:rowOff>9525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266700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0</xdr:row>
      <xdr:rowOff>266700</xdr:rowOff>
    </xdr:from>
    <xdr:to>
      <xdr:col>8</xdr:col>
      <xdr:colOff>352425</xdr:colOff>
      <xdr:row>3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96525" y="266700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8"/>
  <sheetViews>
    <sheetView tabSelected="1" zoomScaleNormal="100" workbookViewId="0">
      <selection activeCell="A7" sqref="A7"/>
    </sheetView>
  </sheetViews>
  <sheetFormatPr baseColWidth="10" defaultRowHeight="12.75"/>
  <cols>
    <col min="1" max="1" width="55.28515625" style="2" customWidth="1"/>
    <col min="2" max="2" width="11.42578125" style="1"/>
    <col min="3" max="3" width="21.140625" style="2" customWidth="1"/>
    <col min="4" max="4" width="10.85546875" style="3" customWidth="1"/>
    <col min="5" max="5" width="20.7109375" style="2" customWidth="1"/>
    <col min="6" max="6" width="10.85546875" style="4" customWidth="1"/>
    <col min="7" max="7" width="19.140625" style="4" bestFit="1" customWidth="1"/>
    <col min="8" max="8" width="10.85546875" style="4" customWidth="1"/>
    <col min="9" max="9" width="22.42578125" style="6" customWidth="1"/>
    <col min="10" max="10" width="11.42578125" style="2"/>
    <col min="11" max="11" width="17.140625" style="2" bestFit="1" customWidth="1"/>
    <col min="12" max="12" width="16" style="2" bestFit="1" customWidth="1"/>
    <col min="13" max="16384" width="11.42578125" style="2"/>
  </cols>
  <sheetData>
    <row r="1" spans="1:9" ht="26.25" customHeight="1">
      <c r="A1" s="122" t="s">
        <v>0</v>
      </c>
      <c r="B1" s="123"/>
      <c r="C1" s="123"/>
      <c r="D1" s="123"/>
      <c r="E1" s="123"/>
      <c r="F1" s="123"/>
      <c r="G1" s="123"/>
      <c r="H1" s="123"/>
      <c r="I1" s="124"/>
    </row>
    <row r="2" spans="1:9" ht="21.75" customHeight="1">
      <c r="A2" s="125" t="s">
        <v>1</v>
      </c>
      <c r="B2" s="126"/>
      <c r="C2" s="126"/>
      <c r="D2" s="126"/>
      <c r="E2" s="126"/>
      <c r="F2" s="126"/>
      <c r="G2" s="126"/>
      <c r="H2" s="126"/>
      <c r="I2" s="127"/>
    </row>
    <row r="3" spans="1:9" ht="24.75" customHeight="1">
      <c r="A3" s="125" t="s">
        <v>2</v>
      </c>
      <c r="B3" s="126"/>
      <c r="C3" s="126"/>
      <c r="D3" s="126"/>
      <c r="E3" s="126"/>
      <c r="F3" s="126"/>
      <c r="G3" s="126"/>
      <c r="H3" s="126"/>
      <c r="I3" s="127"/>
    </row>
    <row r="4" spans="1:9" ht="24.75" customHeight="1">
      <c r="A4" s="128" t="s">
        <v>110</v>
      </c>
      <c r="B4" s="129"/>
      <c r="C4" s="129"/>
      <c r="D4" s="129"/>
      <c r="E4" s="129"/>
      <c r="F4" s="129"/>
      <c r="G4" s="129"/>
      <c r="H4" s="129"/>
      <c r="I4" s="130"/>
    </row>
    <row r="5" spans="1:9" hidden="1">
      <c r="A5" s="131"/>
      <c r="B5" s="132"/>
      <c r="C5" s="132"/>
      <c r="D5" s="132"/>
      <c r="E5" s="132"/>
      <c r="F5" s="132"/>
      <c r="G5" s="132"/>
      <c r="H5" s="132"/>
      <c r="I5" s="133"/>
    </row>
    <row r="6" spans="1:9" hidden="1">
      <c r="A6" s="9"/>
      <c r="B6" s="10"/>
      <c r="C6" s="11"/>
      <c r="D6" s="12"/>
      <c r="E6" s="11"/>
      <c r="F6" s="13"/>
      <c r="G6" s="13"/>
      <c r="H6" s="13"/>
      <c r="I6" s="14"/>
    </row>
    <row r="7" spans="1:9" ht="25.5">
      <c r="A7" s="21" t="s">
        <v>3</v>
      </c>
      <c r="B7" s="22"/>
      <c r="C7" s="23" t="s">
        <v>4</v>
      </c>
      <c r="D7" s="24"/>
      <c r="E7" s="23" t="s">
        <v>5</v>
      </c>
      <c r="F7" s="25"/>
      <c r="G7" s="23" t="s">
        <v>105</v>
      </c>
      <c r="H7" s="25"/>
      <c r="I7" s="26" t="s">
        <v>109</v>
      </c>
    </row>
    <row r="8" spans="1:9" ht="14.25" hidden="1">
      <c r="A8" s="27" t="s">
        <v>6</v>
      </c>
      <c r="B8" s="28" t="s">
        <v>7</v>
      </c>
      <c r="C8" s="29">
        <f>+C10+C139+C89</f>
        <v>5073778687.8699999</v>
      </c>
      <c r="D8" s="30">
        <v>1.03</v>
      </c>
      <c r="E8" s="29">
        <f>+E10+E139</f>
        <v>5467719578</v>
      </c>
      <c r="F8" s="31"/>
      <c r="G8" s="29">
        <f>+G10+G139</f>
        <v>7599049891.9868755</v>
      </c>
      <c r="H8" s="31"/>
      <c r="I8" s="32">
        <f>+G8-E8</f>
        <v>2131330313.9868755</v>
      </c>
    </row>
    <row r="9" spans="1:9" ht="14.25" hidden="1">
      <c r="A9" s="33"/>
      <c r="B9" s="34"/>
      <c r="C9" s="29"/>
      <c r="D9" s="30"/>
      <c r="E9" s="29"/>
      <c r="F9" s="31"/>
      <c r="G9" s="29"/>
      <c r="H9" s="31"/>
      <c r="I9" s="32"/>
    </row>
    <row r="10" spans="1:9" ht="14.25" hidden="1">
      <c r="A10" s="35" t="s">
        <v>111</v>
      </c>
      <c r="B10" s="36" t="s">
        <v>7</v>
      </c>
      <c r="C10" s="29">
        <f>+C12+C35+C44+C83-C89+C105+C131</f>
        <v>2335691476.25</v>
      </c>
      <c r="D10" s="30">
        <v>1.03</v>
      </c>
      <c r="E10" s="29">
        <f>+E12+E35+E44+E83+E105+E131</f>
        <v>2612294095</v>
      </c>
      <c r="F10" s="31"/>
      <c r="G10" s="29">
        <f>+G12+G35+G44+G83+G105+G131</f>
        <v>3763919700.9900355</v>
      </c>
      <c r="H10" s="31"/>
      <c r="I10" s="32">
        <f>+G10-E10</f>
        <v>1151625605.9900355</v>
      </c>
    </row>
    <row r="11" spans="1:9" ht="14.25" hidden="1">
      <c r="A11" s="33"/>
      <c r="B11" s="34"/>
      <c r="C11" s="29"/>
      <c r="D11" s="30"/>
      <c r="E11" s="29"/>
      <c r="F11" s="31"/>
      <c r="G11" s="29"/>
      <c r="H11" s="31"/>
      <c r="I11" s="32"/>
    </row>
    <row r="12" spans="1:9" ht="14.25" hidden="1">
      <c r="A12" s="37" t="s">
        <v>8</v>
      </c>
      <c r="B12" s="28" t="s">
        <v>7</v>
      </c>
      <c r="C12" s="38">
        <f>+C14+C17+C21+C26+C31+C33</f>
        <v>1610637668.71</v>
      </c>
      <c r="D12" s="30">
        <v>1.03</v>
      </c>
      <c r="E12" s="38">
        <f>+E14+E17+E21+E26+E31+E33</f>
        <v>1799323400</v>
      </c>
      <c r="F12" s="113"/>
      <c r="G12" s="38">
        <f>+G14+G17+G21+G26+G31+G33</f>
        <v>2324482686.9899998</v>
      </c>
      <c r="H12" s="113"/>
      <c r="I12" s="40">
        <f>+G12-E12</f>
        <v>525159286.98999977</v>
      </c>
    </row>
    <row r="13" spans="1:9" ht="14.25" hidden="1">
      <c r="A13" s="41"/>
      <c r="B13" s="34"/>
      <c r="C13" s="42"/>
      <c r="D13" s="30"/>
      <c r="E13" s="42"/>
      <c r="F13" s="31"/>
      <c r="G13" s="42"/>
      <c r="H13" s="31"/>
      <c r="I13" s="44"/>
    </row>
    <row r="14" spans="1:9" ht="14.25" hidden="1">
      <c r="A14" s="45" t="s">
        <v>9</v>
      </c>
      <c r="B14" s="112" t="s">
        <v>10</v>
      </c>
      <c r="C14" s="47">
        <v>30479821.539999999</v>
      </c>
      <c r="D14" s="30">
        <v>1.03</v>
      </c>
      <c r="E14" s="47">
        <f>+E15</f>
        <v>31394216</v>
      </c>
      <c r="F14" s="31"/>
      <c r="G14" s="47">
        <f>+G15</f>
        <v>66981025.989999995</v>
      </c>
      <c r="H14" s="31"/>
      <c r="I14" s="48">
        <f>+G14-E14</f>
        <v>35586809.989999995</v>
      </c>
    </row>
    <row r="15" spans="1:9" ht="14.25" hidden="1">
      <c r="A15" s="49" t="s">
        <v>11</v>
      </c>
      <c r="B15" s="50"/>
      <c r="C15" s="51">
        <v>30479821.539999999</v>
      </c>
      <c r="D15" s="30">
        <v>1.03</v>
      </c>
      <c r="E15" s="51">
        <v>31394216</v>
      </c>
      <c r="F15" s="31"/>
      <c r="G15" s="51">
        <v>66981025.989999995</v>
      </c>
      <c r="H15" s="31"/>
      <c r="I15" s="52">
        <f>+G15-E15</f>
        <v>35586809.989999995</v>
      </c>
    </row>
    <row r="16" spans="1:9" ht="14.25" hidden="1">
      <c r="A16" s="49"/>
      <c r="B16" s="50"/>
      <c r="C16" s="51"/>
      <c r="D16" s="30"/>
      <c r="E16" s="51"/>
      <c r="F16" s="31"/>
      <c r="G16" s="51"/>
      <c r="H16" s="31"/>
      <c r="I16" s="52"/>
    </row>
    <row r="17" spans="1:9" ht="14.25" hidden="1">
      <c r="A17" s="45" t="s">
        <v>12</v>
      </c>
      <c r="B17" s="46" t="s">
        <v>10</v>
      </c>
      <c r="C17" s="47">
        <f>+C18+C19</f>
        <v>839690574.99000001</v>
      </c>
      <c r="D17" s="39">
        <v>1.03</v>
      </c>
      <c r="E17" s="47">
        <f>+E18+E19</f>
        <v>1003805826</v>
      </c>
      <c r="F17" s="43"/>
      <c r="G17" s="47">
        <f>+G18+G19</f>
        <v>1220523428.0000002</v>
      </c>
      <c r="H17" s="43"/>
      <c r="I17" s="48">
        <f>+G17-E17</f>
        <v>216717602.00000024</v>
      </c>
    </row>
    <row r="18" spans="1:9" ht="14.25" hidden="1">
      <c r="A18" s="33" t="s">
        <v>13</v>
      </c>
      <c r="B18" s="34"/>
      <c r="C18" s="51">
        <v>786145029.70000005</v>
      </c>
      <c r="D18" s="30">
        <v>1.03</v>
      </c>
      <c r="E18" s="51">
        <v>931188788</v>
      </c>
      <c r="F18" s="53"/>
      <c r="G18" s="51">
        <v>1100384851.0000002</v>
      </c>
      <c r="H18" s="53"/>
      <c r="I18" s="52">
        <f t="shared" ref="I18:I19" si="0">+G18-E18</f>
        <v>169196063.00000024</v>
      </c>
    </row>
    <row r="19" spans="1:9" ht="14.25" hidden="1">
      <c r="A19" s="49" t="s">
        <v>14</v>
      </c>
      <c r="B19" s="50"/>
      <c r="C19" s="51">
        <v>53545545.289999999</v>
      </c>
      <c r="D19" s="30">
        <v>1.03</v>
      </c>
      <c r="E19" s="51">
        <v>72617038</v>
      </c>
      <c r="F19" s="53"/>
      <c r="G19" s="51">
        <v>120138577.00000003</v>
      </c>
      <c r="H19" s="53"/>
      <c r="I19" s="52">
        <f t="shared" si="0"/>
        <v>47521539.00000003</v>
      </c>
    </row>
    <row r="20" spans="1:9" ht="14.25" hidden="1">
      <c r="A20" s="49"/>
      <c r="B20" s="50"/>
      <c r="C20" s="51"/>
      <c r="D20" s="30"/>
      <c r="E20" s="51"/>
      <c r="F20" s="31"/>
      <c r="G20" s="51"/>
      <c r="H20" s="31"/>
      <c r="I20" s="52"/>
    </row>
    <row r="21" spans="1:9" ht="14.25" hidden="1">
      <c r="A21" s="45" t="s">
        <v>15</v>
      </c>
      <c r="B21" s="46" t="s">
        <v>10</v>
      </c>
      <c r="C21" s="47">
        <f>+C22</f>
        <v>679158623.98000002</v>
      </c>
      <c r="D21" s="39">
        <v>1.03</v>
      </c>
      <c r="E21" s="47">
        <f>+E22</f>
        <v>699533383</v>
      </c>
      <c r="F21" s="43"/>
      <c r="G21" s="47">
        <f>+G22</f>
        <v>956804657.99999976</v>
      </c>
      <c r="H21" s="43"/>
      <c r="I21" s="48">
        <f>+G21-E21</f>
        <v>257271274.99999976</v>
      </c>
    </row>
    <row r="22" spans="1:9" ht="14.25" hidden="1">
      <c r="A22" s="33" t="s">
        <v>16</v>
      </c>
      <c r="B22" s="34"/>
      <c r="C22" s="51">
        <v>679158623.98000002</v>
      </c>
      <c r="D22" s="30">
        <v>1.03</v>
      </c>
      <c r="E22" s="51">
        <f>+E24+E23</f>
        <v>699533383</v>
      </c>
      <c r="F22" s="31"/>
      <c r="G22" s="51">
        <f>+G24+G23</f>
        <v>956804657.99999976</v>
      </c>
      <c r="H22" s="31"/>
      <c r="I22" s="52">
        <f t="shared" ref="I22:I24" si="1">+G22-E22</f>
        <v>257271274.99999976</v>
      </c>
    </row>
    <row r="23" spans="1:9" ht="14.25" hidden="1">
      <c r="A23" s="49" t="s">
        <v>17</v>
      </c>
      <c r="B23" s="50"/>
      <c r="C23" s="51">
        <v>499344902.41000003</v>
      </c>
      <c r="D23" s="30">
        <v>1.03</v>
      </c>
      <c r="E23" s="51">
        <v>514325250</v>
      </c>
      <c r="F23" s="31"/>
      <c r="G23" s="51">
        <v>669091522.54010272</v>
      </c>
      <c r="H23" s="31"/>
      <c r="I23" s="52">
        <f t="shared" si="1"/>
        <v>154766272.54010272</v>
      </c>
    </row>
    <row r="24" spans="1:9" ht="14.25" hidden="1">
      <c r="A24" s="49" t="s">
        <v>18</v>
      </c>
      <c r="B24" s="50"/>
      <c r="C24" s="51">
        <v>179813721.56999999</v>
      </c>
      <c r="D24" s="30">
        <v>1.03</v>
      </c>
      <c r="E24" s="51">
        <v>185208133</v>
      </c>
      <c r="F24" s="31"/>
      <c r="G24" s="51">
        <v>287713135.4598971</v>
      </c>
      <c r="H24" s="31"/>
      <c r="I24" s="52">
        <f t="shared" si="1"/>
        <v>102505002.4598971</v>
      </c>
    </row>
    <row r="25" spans="1:9" ht="14.25" hidden="1">
      <c r="A25" s="49"/>
      <c r="B25" s="50"/>
      <c r="C25" s="51"/>
      <c r="D25" s="30"/>
      <c r="E25" s="51"/>
      <c r="F25" s="31"/>
      <c r="G25" s="51"/>
      <c r="H25" s="31"/>
      <c r="I25" s="52"/>
    </row>
    <row r="26" spans="1:9" ht="14.25" hidden="1">
      <c r="A26" s="45" t="s">
        <v>19</v>
      </c>
      <c r="B26" s="46" t="s">
        <v>10</v>
      </c>
      <c r="C26" s="47">
        <f>+C27+C28+C29</f>
        <v>61308648.199999996</v>
      </c>
      <c r="D26" s="39">
        <v>1.03</v>
      </c>
      <c r="E26" s="47">
        <f>+E27+E28+E29</f>
        <v>64589975</v>
      </c>
      <c r="F26" s="43"/>
      <c r="G26" s="47">
        <f>+G27+G28+G29</f>
        <v>80173575</v>
      </c>
      <c r="H26" s="43"/>
      <c r="I26" s="48">
        <f>+G26-E26</f>
        <v>15583600</v>
      </c>
    </row>
    <row r="27" spans="1:9" ht="14.25" hidden="1">
      <c r="A27" s="49" t="s">
        <v>20</v>
      </c>
      <c r="B27" s="50"/>
      <c r="C27" s="51">
        <v>20600967.579999998</v>
      </c>
      <c r="D27" s="30">
        <v>1.03</v>
      </c>
      <c r="E27" s="51">
        <v>22661064</v>
      </c>
      <c r="F27" s="53"/>
      <c r="G27" s="51">
        <v>28567507</v>
      </c>
      <c r="H27" s="53"/>
      <c r="I27" s="52">
        <f t="shared" ref="I27:I29" si="2">+G27-E27</f>
        <v>5906443</v>
      </c>
    </row>
    <row r="28" spans="1:9" ht="14.25" hidden="1">
      <c r="A28" s="49" t="s">
        <v>21</v>
      </c>
      <c r="B28" s="50"/>
      <c r="C28" s="51">
        <v>27805093.129999999</v>
      </c>
      <c r="D28" s="30">
        <v>1.03</v>
      </c>
      <c r="E28" s="51">
        <v>28639246</v>
      </c>
      <c r="F28" s="53"/>
      <c r="G28" s="51">
        <v>37784816</v>
      </c>
      <c r="H28" s="53"/>
      <c r="I28" s="52">
        <f t="shared" si="2"/>
        <v>9145570</v>
      </c>
    </row>
    <row r="29" spans="1:9" ht="14.25" hidden="1">
      <c r="A29" s="49" t="s">
        <v>22</v>
      </c>
      <c r="B29" s="50"/>
      <c r="C29" s="51">
        <v>12902587.49</v>
      </c>
      <c r="D29" s="30">
        <v>1.03</v>
      </c>
      <c r="E29" s="51">
        <v>13289665</v>
      </c>
      <c r="F29" s="53"/>
      <c r="G29" s="51">
        <v>13821252</v>
      </c>
      <c r="H29" s="53"/>
      <c r="I29" s="52">
        <f t="shared" si="2"/>
        <v>531587</v>
      </c>
    </row>
    <row r="30" spans="1:9" ht="14.25" hidden="1">
      <c r="A30" s="49"/>
      <c r="B30" s="50"/>
      <c r="C30" s="51"/>
      <c r="D30" s="30"/>
      <c r="E30" s="51"/>
      <c r="F30" s="31"/>
      <c r="G30" s="51"/>
      <c r="H30" s="31"/>
      <c r="I30" s="52"/>
    </row>
    <row r="31" spans="1:9" ht="14.25" hidden="1">
      <c r="A31" s="45" t="s">
        <v>23</v>
      </c>
      <c r="B31" s="112" t="s">
        <v>10</v>
      </c>
      <c r="C31" s="47">
        <v>0</v>
      </c>
      <c r="D31" s="30">
        <v>1.03</v>
      </c>
      <c r="E31" s="47">
        <f t="shared" ref="E31:G41" si="3">+C31*D31</f>
        <v>0</v>
      </c>
      <c r="F31" s="31"/>
      <c r="G31" s="47">
        <f t="shared" si="3"/>
        <v>0</v>
      </c>
      <c r="H31" s="31"/>
      <c r="I31" s="48">
        <f>+G31-E31</f>
        <v>0</v>
      </c>
    </row>
    <row r="32" spans="1:9" ht="14.25" hidden="1">
      <c r="A32" s="54"/>
      <c r="B32" s="87"/>
      <c r="C32" s="55"/>
      <c r="D32" s="30"/>
      <c r="E32" s="55"/>
      <c r="F32" s="31"/>
      <c r="G32" s="55"/>
      <c r="H32" s="31"/>
      <c r="I32" s="56"/>
    </row>
    <row r="33" spans="1:11" ht="38.25" hidden="1">
      <c r="A33" s="45" t="s">
        <v>24</v>
      </c>
      <c r="B33" s="112" t="s">
        <v>10</v>
      </c>
      <c r="C33" s="47">
        <v>0</v>
      </c>
      <c r="D33" s="30">
        <v>1.03</v>
      </c>
      <c r="E33" s="47">
        <f t="shared" si="3"/>
        <v>0</v>
      </c>
      <c r="F33" s="31"/>
      <c r="G33" s="47">
        <f t="shared" si="3"/>
        <v>0</v>
      </c>
      <c r="H33" s="31"/>
      <c r="I33" s="48">
        <f>+G33-E33</f>
        <v>0</v>
      </c>
    </row>
    <row r="34" spans="1:11" ht="14.25" hidden="1">
      <c r="A34" s="57"/>
      <c r="B34" s="105"/>
      <c r="C34" s="58"/>
      <c r="D34" s="30"/>
      <c r="E34" s="58"/>
      <c r="F34" s="31"/>
      <c r="G34" s="58"/>
      <c r="H34" s="31"/>
      <c r="I34" s="59"/>
    </row>
    <row r="35" spans="1:11" ht="14.25" hidden="1">
      <c r="A35" s="37" t="s">
        <v>25</v>
      </c>
      <c r="B35" s="28" t="s">
        <v>7</v>
      </c>
      <c r="C35" s="38">
        <f>+C37</f>
        <v>108827721.26000001</v>
      </c>
      <c r="D35" s="30">
        <v>1.03</v>
      </c>
      <c r="E35" s="38">
        <f>+E37+E41</f>
        <v>112092553</v>
      </c>
      <c r="F35" s="31"/>
      <c r="G35" s="38">
        <f>+G37+G41</f>
        <v>26576255</v>
      </c>
      <c r="H35" s="31"/>
      <c r="I35" s="40">
        <f>+G35-E35</f>
        <v>-85516298</v>
      </c>
    </row>
    <row r="36" spans="1:11" ht="14.25" hidden="1">
      <c r="A36" s="41"/>
      <c r="B36" s="34"/>
      <c r="C36" s="42"/>
      <c r="D36" s="30"/>
      <c r="E36" s="42"/>
      <c r="F36" s="31"/>
      <c r="G36" s="42"/>
      <c r="H36" s="31"/>
      <c r="I36" s="44"/>
    </row>
    <row r="37" spans="1:11" ht="14.25" hidden="1">
      <c r="A37" s="45" t="s">
        <v>26</v>
      </c>
      <c r="B37" s="112" t="s">
        <v>10</v>
      </c>
      <c r="C37" s="47">
        <v>108827721.26000001</v>
      </c>
      <c r="D37" s="30">
        <v>1.03</v>
      </c>
      <c r="E37" s="47">
        <f>+E38+E39</f>
        <v>112092553</v>
      </c>
      <c r="F37" s="31"/>
      <c r="G37" s="47">
        <f>+G38+G39</f>
        <v>26576255</v>
      </c>
      <c r="H37" s="31"/>
      <c r="I37" s="48">
        <f>+G37-E37</f>
        <v>-85516298</v>
      </c>
    </row>
    <row r="38" spans="1:11" s="5" customFormat="1" ht="13.5" hidden="1">
      <c r="A38" s="60" t="s">
        <v>26</v>
      </c>
      <c r="B38" s="61"/>
      <c r="C38" s="62">
        <v>0</v>
      </c>
      <c r="D38" s="63"/>
      <c r="E38" s="62"/>
      <c r="F38" s="64"/>
      <c r="G38" s="62"/>
      <c r="H38" s="64"/>
      <c r="I38" s="52">
        <f t="shared" ref="I38:I39" si="4">+G38-E38</f>
        <v>0</v>
      </c>
    </row>
    <row r="39" spans="1:11" s="5" customFormat="1" ht="27" hidden="1">
      <c r="A39" s="65" t="s">
        <v>27</v>
      </c>
      <c r="B39" s="61"/>
      <c r="C39" s="62">
        <v>108827721.26000001</v>
      </c>
      <c r="D39" s="63">
        <v>1.03</v>
      </c>
      <c r="E39" s="51">
        <v>112092553</v>
      </c>
      <c r="F39" s="53"/>
      <c r="G39" s="51">
        <v>26576255</v>
      </c>
      <c r="H39" s="53"/>
      <c r="I39" s="52">
        <f t="shared" si="4"/>
        <v>-85516298</v>
      </c>
    </row>
    <row r="40" spans="1:11" ht="14.25" hidden="1">
      <c r="A40" s="66"/>
      <c r="B40" s="50"/>
      <c r="C40" s="51"/>
      <c r="D40" s="30"/>
      <c r="E40" s="51"/>
      <c r="F40" s="53"/>
      <c r="G40" s="51"/>
      <c r="H40" s="53"/>
      <c r="I40" s="52"/>
    </row>
    <row r="41" spans="1:11" ht="38.25" hidden="1">
      <c r="A41" s="45" t="s">
        <v>28</v>
      </c>
      <c r="B41" s="112" t="s">
        <v>10</v>
      </c>
      <c r="C41" s="47">
        <v>0</v>
      </c>
      <c r="D41" s="30">
        <v>1.03</v>
      </c>
      <c r="E41" s="47">
        <f t="shared" si="3"/>
        <v>0</v>
      </c>
      <c r="F41" s="31"/>
      <c r="G41" s="47">
        <f t="shared" si="3"/>
        <v>0</v>
      </c>
      <c r="H41" s="31"/>
      <c r="I41" s="48">
        <f>+G41-E41</f>
        <v>0</v>
      </c>
    </row>
    <row r="42" spans="1:11" ht="14.25" hidden="1">
      <c r="A42" s="66"/>
      <c r="B42" s="50"/>
      <c r="C42" s="70"/>
      <c r="D42" s="30"/>
      <c r="E42" s="70"/>
      <c r="F42" s="31"/>
      <c r="G42" s="70"/>
      <c r="H42" s="31"/>
      <c r="I42" s="71"/>
    </row>
    <row r="43" spans="1:11" ht="14.25" hidden="1">
      <c r="A43" s="114"/>
      <c r="B43" s="105"/>
      <c r="C43" s="115"/>
      <c r="D43" s="30"/>
      <c r="E43" s="115"/>
      <c r="F43" s="31"/>
      <c r="G43" s="115"/>
      <c r="H43" s="31"/>
      <c r="I43" s="116"/>
    </row>
    <row r="44" spans="1:11" ht="14.25" hidden="1">
      <c r="A44" s="37" t="s">
        <v>29</v>
      </c>
      <c r="B44" s="28" t="s">
        <v>7</v>
      </c>
      <c r="C44" s="38">
        <f>+C46+C52+C67+C71</f>
        <v>519809428.27999997</v>
      </c>
      <c r="D44" s="30">
        <v>1.03</v>
      </c>
      <c r="E44" s="38">
        <f>+E46+E52+E67+E71</f>
        <v>558387306</v>
      </c>
      <c r="F44" s="31"/>
      <c r="G44" s="38">
        <f>+G46+G52+G67+G71</f>
        <v>602571866</v>
      </c>
      <c r="H44" s="31"/>
      <c r="I44" s="40">
        <f>+G44-E44</f>
        <v>44184560</v>
      </c>
      <c r="K44" s="7"/>
    </row>
    <row r="45" spans="1:11" ht="14.25" hidden="1">
      <c r="A45" s="41"/>
      <c r="B45" s="34"/>
      <c r="C45" s="42"/>
      <c r="D45" s="30"/>
      <c r="E45" s="42"/>
      <c r="F45" s="31"/>
      <c r="G45" s="42"/>
      <c r="H45" s="31"/>
      <c r="I45" s="44"/>
    </row>
    <row r="46" spans="1:11" ht="25.5" hidden="1">
      <c r="A46" s="45" t="s">
        <v>30</v>
      </c>
      <c r="B46" s="112" t="s">
        <v>10</v>
      </c>
      <c r="C46" s="47">
        <f>SUM(C47:C50)</f>
        <v>43222290.249999993</v>
      </c>
      <c r="D46" s="30">
        <v>1.03</v>
      </c>
      <c r="E46" s="47">
        <f>SUM(E47:E50)</f>
        <v>44518959</v>
      </c>
      <c r="F46" s="31"/>
      <c r="G46" s="47">
        <f>SUM(G47:G50)</f>
        <v>38209884</v>
      </c>
      <c r="H46" s="31"/>
      <c r="I46" s="48">
        <f>+G46-E46</f>
        <v>-6309075</v>
      </c>
    </row>
    <row r="47" spans="1:11" ht="14.25" hidden="1">
      <c r="A47" s="49" t="s">
        <v>31</v>
      </c>
      <c r="B47" s="50"/>
      <c r="C47" s="67">
        <v>5691783.54</v>
      </c>
      <c r="D47" s="30">
        <v>1.03</v>
      </c>
      <c r="E47" s="67">
        <v>5862537</v>
      </c>
      <c r="F47" s="31"/>
      <c r="G47" s="67">
        <v>2615580.3600000003</v>
      </c>
      <c r="H47" s="31"/>
      <c r="I47" s="52">
        <f t="shared" ref="I47:I50" si="5">+G47-E47</f>
        <v>-3246956.6399999997</v>
      </c>
    </row>
    <row r="48" spans="1:11" ht="14.25" hidden="1">
      <c r="A48" s="49" t="s">
        <v>32</v>
      </c>
      <c r="B48" s="50"/>
      <c r="C48" s="67">
        <v>30579438.829999998</v>
      </c>
      <c r="D48" s="30">
        <v>1.03</v>
      </c>
      <c r="E48" s="67">
        <v>31496822</v>
      </c>
      <c r="F48" s="53"/>
      <c r="G48" s="67">
        <v>32112846</v>
      </c>
      <c r="H48" s="53"/>
      <c r="I48" s="52">
        <f t="shared" si="5"/>
        <v>616024</v>
      </c>
    </row>
    <row r="49" spans="1:12" ht="14.25" hidden="1">
      <c r="A49" s="49" t="s">
        <v>33</v>
      </c>
      <c r="B49" s="50"/>
      <c r="C49" s="67">
        <v>6231294.3700000001</v>
      </c>
      <c r="D49" s="30">
        <v>1.03</v>
      </c>
      <c r="E49" s="67">
        <v>6418233</v>
      </c>
      <c r="F49" s="31"/>
      <c r="G49" s="67">
        <v>3248290.51</v>
      </c>
      <c r="H49" s="31"/>
      <c r="I49" s="52">
        <f t="shared" si="5"/>
        <v>-3169942.49</v>
      </c>
    </row>
    <row r="50" spans="1:12" ht="14.25" hidden="1">
      <c r="A50" s="49" t="s">
        <v>34</v>
      </c>
      <c r="B50" s="50"/>
      <c r="C50" s="67">
        <v>719773.51</v>
      </c>
      <c r="D50" s="30">
        <v>1.03</v>
      </c>
      <c r="E50" s="67">
        <v>741367</v>
      </c>
      <c r="F50" s="53"/>
      <c r="G50" s="67">
        <v>233167.13</v>
      </c>
      <c r="H50" s="53"/>
      <c r="I50" s="52">
        <f t="shared" si="5"/>
        <v>-508199.87</v>
      </c>
    </row>
    <row r="51" spans="1:12" ht="14.25" hidden="1">
      <c r="A51" s="68"/>
      <c r="B51" s="69"/>
      <c r="C51" s="70"/>
      <c r="D51" s="30"/>
      <c r="E51" s="70"/>
      <c r="F51" s="31"/>
      <c r="G51" s="70"/>
      <c r="H51" s="31"/>
      <c r="I51" s="71"/>
    </row>
    <row r="52" spans="1:12" ht="14.25" hidden="1">
      <c r="A52" s="45" t="s">
        <v>35</v>
      </c>
      <c r="B52" s="46" t="s">
        <v>10</v>
      </c>
      <c r="C52" s="47">
        <f>SUM(C53:C65)</f>
        <v>460524692.76999998</v>
      </c>
      <c r="D52" s="39">
        <v>1.03</v>
      </c>
      <c r="E52" s="47">
        <f>SUM(E53:E65)</f>
        <v>499860674</v>
      </c>
      <c r="F52" s="43"/>
      <c r="G52" s="47">
        <f>SUM(G53:G65)</f>
        <v>551339242.28813016</v>
      </c>
      <c r="H52" s="43"/>
      <c r="I52" s="48">
        <f>+G52-E52</f>
        <v>51478568.288130164</v>
      </c>
      <c r="K52" s="8"/>
      <c r="L52" s="7"/>
    </row>
    <row r="53" spans="1:12" ht="14.25" hidden="1">
      <c r="A53" s="49" t="s">
        <v>36</v>
      </c>
      <c r="B53" s="50"/>
      <c r="C53" s="67">
        <v>93212235.739999995</v>
      </c>
      <c r="D53" s="30">
        <v>1.03</v>
      </c>
      <c r="E53" s="67">
        <v>96008603</v>
      </c>
      <c r="F53" s="72"/>
      <c r="G53" s="67">
        <v>99848947</v>
      </c>
      <c r="H53" s="72"/>
      <c r="I53" s="52">
        <f t="shared" ref="I53:I65" si="6">+G53-E53</f>
        <v>3840344</v>
      </c>
      <c r="K53" s="7"/>
    </row>
    <row r="54" spans="1:12" ht="14.25" hidden="1">
      <c r="A54" s="49" t="s">
        <v>37</v>
      </c>
      <c r="B54" s="50"/>
      <c r="C54" s="67">
        <v>184951551.19999999</v>
      </c>
      <c r="D54" s="30">
        <v>1.03</v>
      </c>
      <c r="E54" s="67">
        <v>203446706</v>
      </c>
      <c r="F54" s="72"/>
      <c r="G54" s="67">
        <v>241584574</v>
      </c>
      <c r="H54" s="72"/>
      <c r="I54" s="52">
        <f t="shared" si="6"/>
        <v>38137868</v>
      </c>
      <c r="K54" s="7"/>
    </row>
    <row r="55" spans="1:12" ht="14.25" hidden="1">
      <c r="A55" s="49" t="s">
        <v>38</v>
      </c>
      <c r="B55" s="50"/>
      <c r="C55" s="67">
        <v>63232127.32</v>
      </c>
      <c r="D55" s="30">
        <v>1.03</v>
      </c>
      <c r="E55" s="67">
        <v>69555340</v>
      </c>
      <c r="F55" s="72"/>
      <c r="G55" s="67">
        <v>72337554</v>
      </c>
      <c r="H55" s="72"/>
      <c r="I55" s="52">
        <f t="shared" si="6"/>
        <v>2782214</v>
      </c>
      <c r="K55" s="7"/>
    </row>
    <row r="56" spans="1:12" ht="14.25" hidden="1">
      <c r="A56" s="49" t="s">
        <v>39</v>
      </c>
      <c r="B56" s="50"/>
      <c r="C56" s="67">
        <v>7477544.4800000004</v>
      </c>
      <c r="D56" s="30">
        <v>1.03</v>
      </c>
      <c r="E56" s="67">
        <v>8241771</v>
      </c>
      <c r="F56" s="72"/>
      <c r="G56" s="67">
        <v>5754454</v>
      </c>
      <c r="H56" s="72"/>
      <c r="I56" s="52">
        <f t="shared" si="6"/>
        <v>-2487317</v>
      </c>
      <c r="K56" s="7"/>
    </row>
    <row r="57" spans="1:12" ht="14.25" hidden="1">
      <c r="A57" s="49" t="s">
        <v>40</v>
      </c>
      <c r="B57" s="50"/>
      <c r="C57" s="67">
        <v>6426501.2599999998</v>
      </c>
      <c r="D57" s="30">
        <v>1.03</v>
      </c>
      <c r="E57" s="67">
        <v>7004852</v>
      </c>
      <c r="F57" s="72"/>
      <c r="G57" s="67">
        <v>7650738</v>
      </c>
      <c r="H57" s="72"/>
      <c r="I57" s="52">
        <f t="shared" si="6"/>
        <v>645886</v>
      </c>
      <c r="K57" s="7"/>
    </row>
    <row r="58" spans="1:12" ht="14.25" hidden="1">
      <c r="A58" s="49" t="s">
        <v>41</v>
      </c>
      <c r="B58" s="50"/>
      <c r="C58" s="67">
        <v>17128891.309999999</v>
      </c>
      <c r="D58" s="30">
        <v>1.03</v>
      </c>
      <c r="E58" s="67">
        <v>18445756</v>
      </c>
      <c r="F58" s="72"/>
      <c r="G58" s="67">
        <v>23183586</v>
      </c>
      <c r="H58" s="72"/>
      <c r="I58" s="52">
        <f t="shared" si="6"/>
        <v>4737830</v>
      </c>
      <c r="K58" s="7"/>
    </row>
    <row r="59" spans="1:12" ht="14.25" hidden="1">
      <c r="A59" s="49" t="s">
        <v>42</v>
      </c>
      <c r="B59" s="50"/>
      <c r="C59" s="67">
        <v>22678628.829999998</v>
      </c>
      <c r="D59" s="30">
        <v>1.03</v>
      </c>
      <c r="E59" s="67">
        <v>22640329</v>
      </c>
      <c r="F59" s="72"/>
      <c r="G59" s="67">
        <v>18511177</v>
      </c>
      <c r="H59" s="72"/>
      <c r="I59" s="52">
        <f t="shared" si="6"/>
        <v>-4129152</v>
      </c>
      <c r="K59" s="7"/>
    </row>
    <row r="60" spans="1:12" ht="14.25" hidden="1">
      <c r="A60" s="49" t="s">
        <v>43</v>
      </c>
      <c r="B60" s="50"/>
      <c r="C60" s="67">
        <v>8887792.3100000005</v>
      </c>
      <c r="D60" s="30">
        <v>1.03</v>
      </c>
      <c r="E60" s="67">
        <v>8695663</v>
      </c>
      <c r="F60" s="72"/>
      <c r="G60" s="67">
        <v>10274746</v>
      </c>
      <c r="H60" s="72"/>
      <c r="I60" s="52">
        <f t="shared" si="6"/>
        <v>1579083</v>
      </c>
      <c r="K60" s="7"/>
    </row>
    <row r="61" spans="1:12" ht="14.25" hidden="1">
      <c r="A61" s="49" t="s">
        <v>44</v>
      </c>
      <c r="B61" s="50"/>
      <c r="C61" s="67">
        <v>33550869.949999999</v>
      </c>
      <c r="D61" s="30">
        <v>1.03</v>
      </c>
      <c r="E61" s="67">
        <v>41535934</v>
      </c>
      <c r="F61" s="72"/>
      <c r="G61" s="67">
        <v>43197371</v>
      </c>
      <c r="H61" s="72"/>
      <c r="I61" s="52">
        <f t="shared" si="6"/>
        <v>1661437</v>
      </c>
      <c r="K61" s="7"/>
    </row>
    <row r="62" spans="1:12" ht="14.25" hidden="1">
      <c r="A62" s="49" t="s">
        <v>45</v>
      </c>
      <c r="B62" s="50"/>
      <c r="C62" s="67">
        <v>1089529.8700000001</v>
      </c>
      <c r="D62" s="30">
        <v>1.03</v>
      </c>
      <c r="E62" s="67">
        <v>1740029</v>
      </c>
      <c r="F62" s="72"/>
      <c r="G62" s="67">
        <v>5234592</v>
      </c>
      <c r="H62" s="72"/>
      <c r="I62" s="52">
        <f t="shared" si="6"/>
        <v>3494563</v>
      </c>
      <c r="K62" s="7"/>
    </row>
    <row r="63" spans="1:12" ht="14.25" hidden="1">
      <c r="A63" s="49" t="s">
        <v>46</v>
      </c>
      <c r="B63" s="50"/>
      <c r="C63" s="67">
        <v>8370322.5499999998</v>
      </c>
      <c r="D63" s="30">
        <v>1.03</v>
      </c>
      <c r="E63" s="67">
        <v>8621432</v>
      </c>
      <c r="F63" s="72"/>
      <c r="G63" s="67">
        <v>8966289</v>
      </c>
      <c r="H63" s="72"/>
      <c r="I63" s="52">
        <f t="shared" si="6"/>
        <v>344857</v>
      </c>
      <c r="K63" s="7"/>
    </row>
    <row r="64" spans="1:12" ht="14.25" hidden="1">
      <c r="A64" s="49" t="s">
        <v>47</v>
      </c>
      <c r="B64" s="50"/>
      <c r="C64" s="67">
        <v>12369280.939999999</v>
      </c>
      <c r="D64" s="30">
        <v>1.03</v>
      </c>
      <c r="E64" s="67">
        <v>12740359</v>
      </c>
      <c r="F64" s="72"/>
      <c r="G64" s="67">
        <v>13249973</v>
      </c>
      <c r="H64" s="72"/>
      <c r="I64" s="52">
        <f t="shared" si="6"/>
        <v>509614</v>
      </c>
      <c r="K64" s="7"/>
    </row>
    <row r="65" spans="1:11" ht="14.25" hidden="1">
      <c r="A65" s="49" t="s">
        <v>48</v>
      </c>
      <c r="B65" s="50"/>
      <c r="C65" s="67">
        <v>1149417.01</v>
      </c>
      <c r="D65" s="30">
        <v>1.03</v>
      </c>
      <c r="E65" s="67">
        <v>1183900</v>
      </c>
      <c r="F65" s="72"/>
      <c r="G65" s="67">
        <v>1545241.2881302126</v>
      </c>
      <c r="H65" s="72"/>
      <c r="I65" s="52">
        <f t="shared" si="6"/>
        <v>361341.28813021258</v>
      </c>
      <c r="K65" s="7"/>
    </row>
    <row r="66" spans="1:11" ht="14.25" hidden="1">
      <c r="A66" s="49"/>
      <c r="B66" s="50"/>
      <c r="C66" s="67"/>
      <c r="D66" s="30"/>
      <c r="E66" s="67"/>
      <c r="F66" s="31"/>
      <c r="G66" s="67"/>
      <c r="H66" s="31"/>
      <c r="I66" s="73"/>
    </row>
    <row r="67" spans="1:11" ht="14.25" hidden="1">
      <c r="A67" s="45" t="s">
        <v>49</v>
      </c>
      <c r="B67" s="46" t="s">
        <v>10</v>
      </c>
      <c r="C67" s="47">
        <f>+C68+C69</f>
        <v>9761855.1799999997</v>
      </c>
      <c r="D67" s="39">
        <v>1.03</v>
      </c>
      <c r="E67" s="47">
        <f>+E68+E69</f>
        <v>8829938</v>
      </c>
      <c r="F67" s="43"/>
      <c r="G67" s="47">
        <f>+G68+G69</f>
        <v>7637894.7118697874</v>
      </c>
      <c r="H67" s="43"/>
      <c r="I67" s="48">
        <f>+G67-E67</f>
        <v>-1192043.2881302126</v>
      </c>
      <c r="K67" s="7"/>
    </row>
    <row r="68" spans="1:11" ht="14.25" hidden="1">
      <c r="A68" s="49" t="s">
        <v>50</v>
      </c>
      <c r="B68" s="50"/>
      <c r="C68" s="67">
        <v>8268583.4699999997</v>
      </c>
      <c r="D68" s="30">
        <v>1.03</v>
      </c>
      <c r="E68" s="67">
        <v>7585144</v>
      </c>
      <c r="F68" s="53"/>
      <c r="G68" s="67">
        <v>4704641.8185199369</v>
      </c>
      <c r="H68" s="53"/>
      <c r="I68" s="52">
        <f t="shared" ref="I68:I69" si="7">+G68-E68</f>
        <v>-2880502.1814800631</v>
      </c>
      <c r="K68" s="7"/>
    </row>
    <row r="69" spans="1:11" ht="14.25" hidden="1">
      <c r="A69" s="49" t="s">
        <v>51</v>
      </c>
      <c r="B69" s="50"/>
      <c r="C69" s="67">
        <v>1493271.71</v>
      </c>
      <c r="D69" s="30">
        <v>1.03</v>
      </c>
      <c r="E69" s="67">
        <v>1244794</v>
      </c>
      <c r="F69" s="31"/>
      <c r="G69" s="67">
        <v>2933252.8933498501</v>
      </c>
      <c r="H69" s="31"/>
      <c r="I69" s="52">
        <f t="shared" si="7"/>
        <v>1688458.8933498501</v>
      </c>
      <c r="K69" s="7"/>
    </row>
    <row r="70" spans="1:11" ht="14.25" hidden="1">
      <c r="A70" s="49"/>
      <c r="B70" s="50"/>
      <c r="C70" s="67"/>
      <c r="D70" s="30"/>
      <c r="E70" s="67"/>
      <c r="F70" s="31"/>
      <c r="G70" s="67"/>
      <c r="H70" s="31"/>
      <c r="I70" s="73"/>
    </row>
    <row r="71" spans="1:11" ht="14.25" hidden="1">
      <c r="A71" s="45" t="s">
        <v>52</v>
      </c>
      <c r="B71" s="46" t="s">
        <v>10</v>
      </c>
      <c r="C71" s="47">
        <f>+C72+C73+C74+C75+C76+C77</f>
        <v>6300590.0800000001</v>
      </c>
      <c r="D71" s="39">
        <v>1.03</v>
      </c>
      <c r="E71" s="47">
        <f>+E72+E73+E74+E75+E76+E77</f>
        <v>5177735</v>
      </c>
      <c r="F71" s="43"/>
      <c r="G71" s="47">
        <f>+G72+G73+G74+G75+G76+G77</f>
        <v>5384844.9999999991</v>
      </c>
      <c r="H71" s="43"/>
      <c r="I71" s="48">
        <f>+G71-E71</f>
        <v>207109.99999999907</v>
      </c>
    </row>
    <row r="72" spans="1:11" ht="14.25" hidden="1">
      <c r="A72" s="49" t="s">
        <v>20</v>
      </c>
      <c r="B72" s="50"/>
      <c r="C72" s="67">
        <v>368007.28</v>
      </c>
      <c r="D72" s="30">
        <v>1.03</v>
      </c>
      <c r="E72" s="67">
        <v>379047</v>
      </c>
      <c r="F72" s="31"/>
      <c r="G72" s="67">
        <v>1399852.1840167851</v>
      </c>
      <c r="H72" s="31"/>
      <c r="I72" s="52">
        <f t="shared" ref="I72:I77" si="8">+G72-E72</f>
        <v>1020805.1840167851</v>
      </c>
    </row>
    <row r="73" spans="1:11" ht="14.25" hidden="1">
      <c r="A73" s="49" t="s">
        <v>21</v>
      </c>
      <c r="B73" s="50"/>
      <c r="C73" s="67">
        <v>5752846.6600000001</v>
      </c>
      <c r="D73" s="30">
        <v>1.03</v>
      </c>
      <c r="E73" s="67">
        <v>4647749</v>
      </c>
      <c r="F73" s="53"/>
      <c r="G73" s="67">
        <v>2800258.4231416155</v>
      </c>
      <c r="H73" s="53"/>
      <c r="I73" s="52">
        <f t="shared" si="8"/>
        <v>-1847490.5768583845</v>
      </c>
    </row>
    <row r="74" spans="1:11" ht="14.25" hidden="1">
      <c r="A74" s="49" t="s">
        <v>22</v>
      </c>
      <c r="B74" s="50"/>
      <c r="C74" s="67">
        <v>179736.14</v>
      </c>
      <c r="D74" s="30">
        <v>1.03</v>
      </c>
      <c r="E74" s="67">
        <v>150939</v>
      </c>
      <c r="F74" s="53"/>
      <c r="G74" s="67">
        <v>325631.44597910577</v>
      </c>
      <c r="H74" s="53"/>
      <c r="I74" s="52">
        <f t="shared" si="8"/>
        <v>174692.44597910577</v>
      </c>
    </row>
    <row r="75" spans="1:11" ht="14.25" hidden="1">
      <c r="A75" s="49" t="s">
        <v>106</v>
      </c>
      <c r="B75" s="50"/>
      <c r="C75" s="67">
        <v>0</v>
      </c>
      <c r="D75" s="30"/>
      <c r="E75" s="67">
        <v>0</v>
      </c>
      <c r="F75" s="53"/>
      <c r="G75" s="67">
        <v>8709.4964602125947</v>
      </c>
      <c r="H75" s="53"/>
      <c r="I75" s="52">
        <f t="shared" si="8"/>
        <v>8709.4964602125947</v>
      </c>
    </row>
    <row r="76" spans="1:11" ht="14.25" hidden="1">
      <c r="A76" s="49" t="s">
        <v>107</v>
      </c>
      <c r="B76" s="50"/>
      <c r="C76" s="67">
        <v>0</v>
      </c>
      <c r="D76" s="30"/>
      <c r="E76" s="67">
        <v>0</v>
      </c>
      <c r="F76" s="53"/>
      <c r="G76" s="67">
        <v>168414.90399895201</v>
      </c>
      <c r="H76" s="53"/>
      <c r="I76" s="52">
        <f t="shared" si="8"/>
        <v>168414.90399895201</v>
      </c>
    </row>
    <row r="77" spans="1:11" ht="14.25" hidden="1">
      <c r="A77" s="49" t="s">
        <v>108</v>
      </c>
      <c r="B77" s="50"/>
      <c r="C77" s="67">
        <v>0</v>
      </c>
      <c r="D77" s="30"/>
      <c r="E77" s="67">
        <v>0</v>
      </c>
      <c r="F77" s="53"/>
      <c r="G77" s="67">
        <v>681978.54640332889</v>
      </c>
      <c r="H77" s="53"/>
      <c r="I77" s="52">
        <f t="shared" si="8"/>
        <v>681978.54640332889</v>
      </c>
    </row>
    <row r="78" spans="1:11" ht="14.25" hidden="1">
      <c r="A78" s="49"/>
      <c r="B78" s="50"/>
      <c r="C78" s="67"/>
      <c r="D78" s="30"/>
      <c r="E78" s="67"/>
      <c r="F78" s="31"/>
      <c r="G78" s="67"/>
      <c r="H78" s="31"/>
      <c r="I78" s="73"/>
    </row>
    <row r="79" spans="1:11" ht="38.25" hidden="1">
      <c r="A79" s="45" t="s">
        <v>53</v>
      </c>
      <c r="B79" s="46" t="s">
        <v>10</v>
      </c>
      <c r="C79" s="47">
        <v>0</v>
      </c>
      <c r="D79" s="39">
        <v>1.03</v>
      </c>
      <c r="E79" s="47">
        <f>+C79*D79</f>
        <v>0</v>
      </c>
      <c r="F79" s="43"/>
      <c r="G79" s="47">
        <f>+E79*F79</f>
        <v>0</v>
      </c>
      <c r="H79" s="43"/>
      <c r="I79" s="48">
        <f>+G79-E79</f>
        <v>0</v>
      </c>
    </row>
    <row r="80" spans="1:11" ht="14.25" hidden="1">
      <c r="A80" s="49"/>
      <c r="B80" s="50"/>
      <c r="C80" s="67"/>
      <c r="D80" s="30"/>
      <c r="E80" s="67"/>
      <c r="F80" s="31"/>
      <c r="G80" s="67"/>
      <c r="H80" s="31"/>
      <c r="I80" s="73"/>
    </row>
    <row r="81" spans="1:9" ht="14.25" hidden="1">
      <c r="A81" s="49"/>
      <c r="B81" s="50"/>
      <c r="C81" s="67"/>
      <c r="D81" s="30"/>
      <c r="E81" s="67"/>
      <c r="F81" s="31"/>
      <c r="G81" s="67"/>
      <c r="H81" s="31"/>
      <c r="I81" s="73"/>
    </row>
    <row r="82" spans="1:9" ht="14.25" hidden="1">
      <c r="A82" s="74"/>
      <c r="B82" s="75"/>
      <c r="C82" s="76"/>
      <c r="D82" s="30"/>
      <c r="E82" s="76"/>
      <c r="F82" s="31"/>
      <c r="G82" s="76"/>
      <c r="H82" s="31"/>
      <c r="I82" s="77"/>
    </row>
    <row r="83" spans="1:9" ht="14.25" hidden="1">
      <c r="A83" s="37" t="s">
        <v>54</v>
      </c>
      <c r="B83" s="28" t="s">
        <v>7</v>
      </c>
      <c r="C83" s="38">
        <f>+C85+C89+C98</f>
        <v>69468135.290000007</v>
      </c>
      <c r="D83" s="30">
        <v>1.03</v>
      </c>
      <c r="E83" s="38">
        <f>+E85+E89+E98+E102</f>
        <v>72404631</v>
      </c>
      <c r="F83" s="31"/>
      <c r="G83" s="38">
        <f>+G85+G89+G98+G102</f>
        <v>772404631.00003564</v>
      </c>
      <c r="H83" s="31"/>
      <c r="I83" s="40">
        <f>+G83-E83</f>
        <v>700000000.00003564</v>
      </c>
    </row>
    <row r="84" spans="1:9" ht="14.25" hidden="1">
      <c r="A84" s="41"/>
      <c r="B84" s="34"/>
      <c r="C84" s="78"/>
      <c r="D84" s="30"/>
      <c r="E84" s="78"/>
      <c r="F84" s="31"/>
      <c r="G84" s="78"/>
      <c r="H84" s="31"/>
      <c r="I84" s="79"/>
    </row>
    <row r="85" spans="1:9" ht="14.25" hidden="1">
      <c r="A85" s="45" t="s">
        <v>55</v>
      </c>
      <c r="B85" s="112" t="s">
        <v>10</v>
      </c>
      <c r="C85" s="47">
        <f>+C86+C87</f>
        <v>38519783.280000001</v>
      </c>
      <c r="D85" s="30">
        <v>1.03</v>
      </c>
      <c r="E85" s="47">
        <f>+E86+E87</f>
        <v>57744693</v>
      </c>
      <c r="F85" s="31"/>
      <c r="G85" s="47">
        <f>+G86+G87</f>
        <v>57744693</v>
      </c>
      <c r="H85" s="31"/>
      <c r="I85" s="48">
        <f>+G85-E85</f>
        <v>0</v>
      </c>
    </row>
    <row r="86" spans="1:9" ht="14.25" hidden="1">
      <c r="A86" s="49" t="s">
        <v>56</v>
      </c>
      <c r="B86" s="50"/>
      <c r="C86" s="67">
        <v>17903687.059999999</v>
      </c>
      <c r="D86" s="30">
        <v>1.03</v>
      </c>
      <c r="E86" s="67">
        <v>36510114</v>
      </c>
      <c r="F86" s="53"/>
      <c r="G86" s="67">
        <v>36510114</v>
      </c>
      <c r="H86" s="53"/>
      <c r="I86" s="52">
        <f t="shared" ref="I86:I87" si="9">+G86-E86</f>
        <v>0</v>
      </c>
    </row>
    <row r="87" spans="1:9" ht="14.25" hidden="1">
      <c r="A87" s="49" t="s">
        <v>57</v>
      </c>
      <c r="B87" s="50"/>
      <c r="C87" s="67">
        <v>20616096.219999999</v>
      </c>
      <c r="D87" s="30">
        <v>1.03</v>
      </c>
      <c r="E87" s="67">
        <v>21234579</v>
      </c>
      <c r="F87" s="53"/>
      <c r="G87" s="67">
        <v>21234579</v>
      </c>
      <c r="H87" s="53"/>
      <c r="I87" s="52">
        <f t="shared" si="9"/>
        <v>0</v>
      </c>
    </row>
    <row r="88" spans="1:9" ht="14.25" hidden="1">
      <c r="A88" s="49"/>
      <c r="B88" s="50"/>
      <c r="C88" s="67"/>
      <c r="D88" s="30"/>
      <c r="E88" s="67"/>
      <c r="F88" s="31"/>
      <c r="G88" s="67"/>
      <c r="H88" s="31"/>
      <c r="I88" s="73"/>
    </row>
    <row r="89" spans="1:9" ht="14.25" hidden="1">
      <c r="A89" s="45" t="s">
        <v>58</v>
      </c>
      <c r="B89" s="46" t="s">
        <v>10</v>
      </c>
      <c r="C89" s="80">
        <f>SUM(C90:C96)</f>
        <v>24549370</v>
      </c>
      <c r="D89" s="39">
        <v>1.03</v>
      </c>
      <c r="E89" s="80">
        <f>+SUM(E90:E96)</f>
        <v>11995765</v>
      </c>
      <c r="F89" s="43"/>
      <c r="G89" s="80">
        <f>+SUM(G90:G96)</f>
        <v>11995765.000035627</v>
      </c>
      <c r="H89" s="43"/>
      <c r="I89" s="48">
        <f>+G89-E89</f>
        <v>3.5626813769340515E-5</v>
      </c>
    </row>
    <row r="90" spans="1:9" ht="14.25" hidden="1">
      <c r="A90" s="49" t="s">
        <v>59</v>
      </c>
      <c r="B90" s="50"/>
      <c r="C90" s="67">
        <v>365363.25</v>
      </c>
      <c r="D90" s="30">
        <v>1.03</v>
      </c>
      <c r="E90" s="67">
        <v>376324</v>
      </c>
      <c r="F90" s="81"/>
      <c r="G90" s="67">
        <v>376324.00003562612</v>
      </c>
      <c r="H90" s="81"/>
      <c r="I90" s="52">
        <f t="shared" ref="I90:I96" si="10">+G90-E90</f>
        <v>3.5626115277409554E-5</v>
      </c>
    </row>
    <row r="91" spans="1:9" ht="14.25" hidden="1">
      <c r="A91" s="49" t="s">
        <v>60</v>
      </c>
      <c r="B91" s="50"/>
      <c r="C91" s="67">
        <v>20792248.199999999</v>
      </c>
      <c r="D91" s="30">
        <v>1.03</v>
      </c>
      <c r="E91" s="67">
        <v>8125930</v>
      </c>
      <c r="F91" s="81"/>
      <c r="G91" s="67">
        <v>11619441</v>
      </c>
      <c r="H91" s="81"/>
      <c r="I91" s="52">
        <f t="shared" si="10"/>
        <v>3493511</v>
      </c>
    </row>
    <row r="92" spans="1:9" ht="14.25" hidden="1">
      <c r="A92" s="49" t="s">
        <v>61</v>
      </c>
      <c r="B92" s="50"/>
      <c r="C92" s="67">
        <v>318025.49</v>
      </c>
      <c r="D92" s="30">
        <v>1.03</v>
      </c>
      <c r="E92" s="67">
        <v>327566</v>
      </c>
      <c r="F92" s="81"/>
      <c r="G92" s="67">
        <v>0</v>
      </c>
      <c r="H92" s="81"/>
      <c r="I92" s="52">
        <f t="shared" si="10"/>
        <v>-327566</v>
      </c>
    </row>
    <row r="93" spans="1:9" ht="14.25" hidden="1">
      <c r="A93" s="49" t="s">
        <v>62</v>
      </c>
      <c r="B93" s="50"/>
      <c r="C93" s="67">
        <v>85009.86</v>
      </c>
      <c r="D93" s="30">
        <v>1.03</v>
      </c>
      <c r="E93" s="67">
        <v>87560</v>
      </c>
      <c r="F93" s="81"/>
      <c r="G93" s="67">
        <v>0</v>
      </c>
      <c r="H93" s="81"/>
      <c r="I93" s="52">
        <f t="shared" si="10"/>
        <v>-87560</v>
      </c>
    </row>
    <row r="94" spans="1:9" ht="14.25" hidden="1">
      <c r="A94" s="49" t="s">
        <v>63</v>
      </c>
      <c r="B94" s="50"/>
      <c r="C94" s="67">
        <v>5386.62</v>
      </c>
      <c r="D94" s="30">
        <v>1.03</v>
      </c>
      <c r="E94" s="67">
        <v>5548</v>
      </c>
      <c r="F94" s="81"/>
      <c r="G94" s="67">
        <v>0</v>
      </c>
      <c r="H94" s="81"/>
      <c r="I94" s="52">
        <f t="shared" si="10"/>
        <v>-5548</v>
      </c>
    </row>
    <row r="95" spans="1:9" ht="14.25" hidden="1">
      <c r="A95" s="49" t="s">
        <v>64</v>
      </c>
      <c r="B95" s="50"/>
      <c r="C95" s="67">
        <v>743321.3</v>
      </c>
      <c r="D95" s="30">
        <v>1.03</v>
      </c>
      <c r="E95" s="67">
        <v>765621</v>
      </c>
      <c r="F95" s="81"/>
      <c r="G95" s="67">
        <v>0</v>
      </c>
      <c r="H95" s="81"/>
      <c r="I95" s="52">
        <f t="shared" si="10"/>
        <v>-765621</v>
      </c>
    </row>
    <row r="96" spans="1:9" ht="14.25" hidden="1">
      <c r="A96" s="49" t="s">
        <v>65</v>
      </c>
      <c r="B96" s="50"/>
      <c r="C96" s="67">
        <v>2240015.2799999998</v>
      </c>
      <c r="D96" s="30">
        <v>1.03</v>
      </c>
      <c r="E96" s="67">
        <v>2307216</v>
      </c>
      <c r="F96" s="81"/>
      <c r="G96" s="67">
        <v>0</v>
      </c>
      <c r="H96" s="81"/>
      <c r="I96" s="52">
        <f t="shared" si="10"/>
        <v>-2307216</v>
      </c>
    </row>
    <row r="97" spans="1:9" ht="14.25" hidden="1">
      <c r="A97" s="49"/>
      <c r="B97" s="50"/>
      <c r="C97" s="67"/>
      <c r="D97" s="30"/>
      <c r="E97" s="67"/>
      <c r="F97" s="31"/>
      <c r="G97" s="67"/>
      <c r="H97" s="31"/>
      <c r="I97" s="73"/>
    </row>
    <row r="98" spans="1:9" ht="25.5" hidden="1">
      <c r="A98" s="45" t="s">
        <v>66</v>
      </c>
      <c r="B98" s="46" t="s">
        <v>10</v>
      </c>
      <c r="C98" s="47">
        <v>6398982.0099999998</v>
      </c>
      <c r="D98" s="39">
        <v>1.03</v>
      </c>
      <c r="E98" s="47">
        <f>+E99</f>
        <v>2664173</v>
      </c>
      <c r="F98" s="43"/>
      <c r="G98" s="47">
        <f>+G99</f>
        <v>702664173</v>
      </c>
      <c r="H98" s="43"/>
      <c r="I98" s="48">
        <f>+G98-E98</f>
        <v>700000000</v>
      </c>
    </row>
    <row r="99" spans="1:9" ht="14.25" hidden="1">
      <c r="A99" s="49" t="s">
        <v>67</v>
      </c>
      <c r="B99" s="50"/>
      <c r="C99" s="67">
        <v>6398982.0099999998</v>
      </c>
      <c r="D99" s="30">
        <v>1.03</v>
      </c>
      <c r="E99" s="67">
        <v>2664173</v>
      </c>
      <c r="F99" s="53"/>
      <c r="G99" s="67">
        <v>702664173</v>
      </c>
      <c r="H99" s="53"/>
      <c r="I99" s="52">
        <f>+G99-E99</f>
        <v>700000000</v>
      </c>
    </row>
    <row r="100" spans="1:9" ht="14.25" hidden="1">
      <c r="A100" s="49"/>
      <c r="B100" s="50"/>
      <c r="C100" s="67"/>
      <c r="D100" s="30"/>
      <c r="E100" s="67"/>
      <c r="F100" s="31"/>
      <c r="G100" s="67"/>
      <c r="H100" s="31"/>
      <c r="I100" s="73"/>
    </row>
    <row r="101" spans="1:9" ht="14.25" hidden="1">
      <c r="A101" s="49"/>
      <c r="B101" s="50"/>
      <c r="C101" s="67"/>
      <c r="D101" s="30"/>
      <c r="E101" s="67"/>
      <c r="F101" s="31"/>
      <c r="G101" s="67"/>
      <c r="H101" s="31"/>
      <c r="I101" s="73"/>
    </row>
    <row r="102" spans="1:9" ht="38.25" hidden="1">
      <c r="A102" s="45" t="s">
        <v>68</v>
      </c>
      <c r="B102" s="112" t="s">
        <v>10</v>
      </c>
      <c r="C102" s="47">
        <v>0</v>
      </c>
      <c r="D102" s="30">
        <v>1.03</v>
      </c>
      <c r="E102" s="47">
        <f>+C102*D102</f>
        <v>0</v>
      </c>
      <c r="F102" s="31"/>
      <c r="G102" s="47">
        <f>+E102*F102</f>
        <v>0</v>
      </c>
      <c r="H102" s="31"/>
      <c r="I102" s="48">
        <f>+G102-E102</f>
        <v>0</v>
      </c>
    </row>
    <row r="103" spans="1:9" ht="14.25" hidden="1">
      <c r="A103" s="49"/>
      <c r="B103" s="50"/>
      <c r="C103" s="67"/>
      <c r="D103" s="30"/>
      <c r="E103" s="67"/>
      <c r="F103" s="31"/>
      <c r="G103" s="67"/>
      <c r="H103" s="31"/>
      <c r="I103" s="73"/>
    </row>
    <row r="104" spans="1:9" ht="14.25" hidden="1">
      <c r="A104" s="74"/>
      <c r="B104" s="75"/>
      <c r="C104" s="76"/>
      <c r="D104" s="30"/>
      <c r="E104" s="76"/>
      <c r="F104" s="31"/>
      <c r="G104" s="76"/>
      <c r="H104" s="31"/>
      <c r="I104" s="77"/>
    </row>
    <row r="105" spans="1:9" ht="14.25" hidden="1">
      <c r="A105" s="37" t="s">
        <v>69</v>
      </c>
      <c r="B105" s="28" t="s">
        <v>7</v>
      </c>
      <c r="C105" s="38">
        <f>+C109+C112+C115+C118+C121+C123+C126</f>
        <v>51460911.310000002</v>
      </c>
      <c r="D105" s="30">
        <v>1.03</v>
      </c>
      <c r="E105" s="38">
        <f>+E109+E112+E115+E118+E121+E123+E126+E129</f>
        <v>70073754</v>
      </c>
      <c r="F105" s="31"/>
      <c r="G105" s="38">
        <f>+G109+G112+G115+G118+G121+G123+G126+G129</f>
        <v>37871313</v>
      </c>
      <c r="H105" s="31"/>
      <c r="I105" s="40">
        <f>+G105-E105</f>
        <v>-32202441</v>
      </c>
    </row>
    <row r="106" spans="1:9" ht="14.25" hidden="1">
      <c r="A106" s="33"/>
      <c r="B106" s="34"/>
      <c r="C106" s="84"/>
      <c r="D106" s="30"/>
      <c r="E106" s="84"/>
      <c r="F106" s="31"/>
      <c r="G106" s="84"/>
      <c r="H106" s="31"/>
      <c r="I106" s="85"/>
    </row>
    <row r="107" spans="1:9" ht="14.25" hidden="1">
      <c r="A107" s="86" t="s">
        <v>70</v>
      </c>
      <c r="B107" s="87"/>
      <c r="C107" s="51" t="s">
        <v>71</v>
      </c>
      <c r="D107" s="30"/>
      <c r="E107" s="51"/>
      <c r="F107" s="31"/>
      <c r="G107" s="51"/>
      <c r="H107" s="31"/>
      <c r="I107" s="52"/>
    </row>
    <row r="108" spans="1:9" ht="14.25" hidden="1">
      <c r="A108" s="86"/>
      <c r="B108" s="87"/>
      <c r="C108" s="88"/>
      <c r="D108" s="30"/>
      <c r="E108" s="88"/>
      <c r="F108" s="31"/>
      <c r="G108" s="88"/>
      <c r="H108" s="31"/>
      <c r="I108" s="89"/>
    </row>
    <row r="109" spans="1:9" ht="14.25" hidden="1">
      <c r="A109" s="45" t="s">
        <v>20</v>
      </c>
      <c r="B109" s="46"/>
      <c r="C109" s="47">
        <v>28495301.68</v>
      </c>
      <c r="D109" s="39">
        <v>1.03</v>
      </c>
      <c r="E109" s="47">
        <f>+E110</f>
        <v>55247561</v>
      </c>
      <c r="F109" s="43"/>
      <c r="G109" s="47">
        <f>+G110</f>
        <v>26182667</v>
      </c>
      <c r="H109" s="43"/>
      <c r="I109" s="48">
        <f>+G109-E109</f>
        <v>-29064894</v>
      </c>
    </row>
    <row r="110" spans="1:9" ht="14.25" hidden="1">
      <c r="A110" s="49" t="s">
        <v>20</v>
      </c>
      <c r="B110" s="50"/>
      <c r="C110" s="67">
        <v>28495301.68</v>
      </c>
      <c r="D110" s="30">
        <v>1.03</v>
      </c>
      <c r="E110" s="67">
        <v>55247561</v>
      </c>
      <c r="F110" s="53"/>
      <c r="G110" s="67">
        <v>26182667</v>
      </c>
      <c r="H110" s="53"/>
      <c r="I110" s="52">
        <f>+G110-E110</f>
        <v>-29064894</v>
      </c>
    </row>
    <row r="111" spans="1:9" ht="14.25" hidden="1">
      <c r="A111" s="86"/>
      <c r="B111" s="87"/>
      <c r="C111" s="88"/>
      <c r="D111" s="30"/>
      <c r="E111" s="88"/>
      <c r="F111" s="31"/>
      <c r="G111" s="88"/>
      <c r="H111" s="31"/>
      <c r="I111" s="89"/>
    </row>
    <row r="112" spans="1:9" ht="14.25" hidden="1">
      <c r="A112" s="45" t="s">
        <v>21</v>
      </c>
      <c r="B112" s="46"/>
      <c r="C112" s="47">
        <v>0</v>
      </c>
      <c r="D112" s="39">
        <v>1.03</v>
      </c>
      <c r="E112" s="47">
        <f>+E113</f>
        <v>0</v>
      </c>
      <c r="F112" s="43"/>
      <c r="G112" s="47">
        <f>+G113</f>
        <v>0</v>
      </c>
      <c r="H112" s="43"/>
      <c r="I112" s="48">
        <f>+G112-E112</f>
        <v>0</v>
      </c>
    </row>
    <row r="113" spans="1:9" ht="14.25" hidden="1">
      <c r="A113" s="49" t="s">
        <v>21</v>
      </c>
      <c r="B113" s="50"/>
      <c r="C113" s="67">
        <v>0</v>
      </c>
      <c r="D113" s="30">
        <v>1.03</v>
      </c>
      <c r="E113" s="67">
        <f>+C113*D113</f>
        <v>0</v>
      </c>
      <c r="F113" s="31"/>
      <c r="G113" s="67">
        <f>+E113*F113</f>
        <v>0</v>
      </c>
      <c r="H113" s="31"/>
      <c r="I113" s="73">
        <f>+E113-C113</f>
        <v>0</v>
      </c>
    </row>
    <row r="114" spans="1:9" ht="14.25" hidden="1">
      <c r="A114" s="49"/>
      <c r="B114" s="50"/>
      <c r="C114" s="67"/>
      <c r="D114" s="30"/>
      <c r="E114" s="67"/>
      <c r="F114" s="31"/>
      <c r="G114" s="67"/>
      <c r="H114" s="31"/>
      <c r="I114" s="73"/>
    </row>
    <row r="115" spans="1:9" ht="14.25" hidden="1">
      <c r="A115" s="45" t="s">
        <v>72</v>
      </c>
      <c r="B115" s="46"/>
      <c r="C115" s="47">
        <v>7634379.4699999997</v>
      </c>
      <c r="D115" s="39">
        <v>1.03</v>
      </c>
      <c r="E115" s="47">
        <f>+E116</f>
        <v>2041021</v>
      </c>
      <c r="F115" s="43"/>
      <c r="G115" s="47">
        <f>+G116</f>
        <v>2122662</v>
      </c>
      <c r="H115" s="43"/>
      <c r="I115" s="48">
        <f>+G115-E115</f>
        <v>81641</v>
      </c>
    </row>
    <row r="116" spans="1:9" ht="14.25" hidden="1">
      <c r="A116" s="49" t="s">
        <v>72</v>
      </c>
      <c r="B116" s="50"/>
      <c r="C116" s="67">
        <v>7634379.4699999997</v>
      </c>
      <c r="D116" s="30">
        <v>1.03</v>
      </c>
      <c r="E116" s="67">
        <v>2041021</v>
      </c>
      <c r="F116" s="53"/>
      <c r="G116" s="67">
        <v>2122662</v>
      </c>
      <c r="H116" s="53"/>
      <c r="I116" s="52">
        <f>+G116-E116</f>
        <v>81641</v>
      </c>
    </row>
    <row r="117" spans="1:9" ht="14.25" hidden="1">
      <c r="A117" s="49"/>
      <c r="B117" s="50"/>
      <c r="C117" s="67"/>
      <c r="D117" s="30"/>
      <c r="E117" s="67"/>
      <c r="F117" s="31"/>
      <c r="G117" s="67"/>
      <c r="H117" s="31"/>
      <c r="I117" s="73"/>
    </row>
    <row r="118" spans="1:9" ht="14.25" hidden="1">
      <c r="A118" s="45" t="s">
        <v>73</v>
      </c>
      <c r="B118" s="46"/>
      <c r="C118" s="47">
        <v>6989747.0700000003</v>
      </c>
      <c r="D118" s="39">
        <v>1.03</v>
      </c>
      <c r="E118" s="47">
        <f>+E119</f>
        <v>7199440</v>
      </c>
      <c r="F118" s="43"/>
      <c r="G118" s="47">
        <f>+G119</f>
        <v>7487417</v>
      </c>
      <c r="H118" s="43"/>
      <c r="I118" s="48">
        <f>+G118-E118</f>
        <v>287977</v>
      </c>
    </row>
    <row r="119" spans="1:9" ht="14.25" hidden="1">
      <c r="A119" s="49" t="s">
        <v>73</v>
      </c>
      <c r="B119" s="50"/>
      <c r="C119" s="67">
        <v>6989747.0700000003</v>
      </c>
      <c r="D119" s="30">
        <v>1.03</v>
      </c>
      <c r="E119" s="67">
        <v>7199440</v>
      </c>
      <c r="F119" s="31"/>
      <c r="G119" s="67">
        <v>7487417</v>
      </c>
      <c r="H119" s="31"/>
      <c r="I119" s="52">
        <f>+G119-E119</f>
        <v>287977</v>
      </c>
    </row>
    <row r="120" spans="1:9" ht="14.25" hidden="1">
      <c r="A120" s="49"/>
      <c r="B120" s="50"/>
      <c r="C120" s="67"/>
      <c r="D120" s="30"/>
      <c r="E120" s="67"/>
      <c r="F120" s="31"/>
      <c r="G120" s="67"/>
      <c r="H120" s="31"/>
      <c r="I120" s="73"/>
    </row>
    <row r="121" spans="1:9" ht="14.25" hidden="1">
      <c r="A121" s="45" t="s">
        <v>74</v>
      </c>
      <c r="B121" s="112"/>
      <c r="C121" s="47">
        <v>0</v>
      </c>
      <c r="D121" s="30"/>
      <c r="E121" s="47">
        <v>0</v>
      </c>
      <c r="F121" s="31"/>
      <c r="G121" s="47">
        <v>0</v>
      </c>
      <c r="H121" s="31"/>
      <c r="I121" s="48">
        <f>+G121-E121</f>
        <v>0</v>
      </c>
    </row>
    <row r="122" spans="1:9" ht="14.25" hidden="1">
      <c r="A122" s="90"/>
      <c r="B122" s="50"/>
      <c r="C122" s="78"/>
      <c r="D122" s="30"/>
      <c r="E122" s="91"/>
      <c r="F122" s="31"/>
      <c r="G122" s="91"/>
      <c r="H122" s="31"/>
      <c r="I122" s="92"/>
    </row>
    <row r="123" spans="1:9" ht="14.25" hidden="1">
      <c r="A123" s="45" t="s">
        <v>75</v>
      </c>
      <c r="B123" s="112"/>
      <c r="C123" s="47">
        <v>438542.1</v>
      </c>
      <c r="D123" s="30">
        <v>1.03</v>
      </c>
      <c r="E123" s="47">
        <f>+E124</f>
        <v>226408</v>
      </c>
      <c r="F123" s="31"/>
      <c r="G123" s="47">
        <f>+G124</f>
        <v>235464</v>
      </c>
      <c r="H123" s="31"/>
      <c r="I123" s="48">
        <f>+G123-E123</f>
        <v>9056</v>
      </c>
    </row>
    <row r="124" spans="1:9" ht="14.25" hidden="1">
      <c r="A124" s="49" t="s">
        <v>22</v>
      </c>
      <c r="B124" s="50"/>
      <c r="C124" s="67">
        <v>438542.1</v>
      </c>
      <c r="D124" s="30">
        <v>1.03</v>
      </c>
      <c r="E124" s="67">
        <v>226408</v>
      </c>
      <c r="F124" s="53"/>
      <c r="G124" s="67">
        <v>235464</v>
      </c>
      <c r="H124" s="53"/>
      <c r="I124" s="52">
        <f>+G124-E124</f>
        <v>9056</v>
      </c>
    </row>
    <row r="125" spans="1:9" ht="14.25" hidden="1">
      <c r="A125" s="49"/>
      <c r="B125" s="50"/>
      <c r="C125" s="67"/>
      <c r="D125" s="30"/>
      <c r="E125" s="67"/>
      <c r="F125" s="31"/>
      <c r="G125" s="67"/>
      <c r="H125" s="31"/>
      <c r="I125" s="73"/>
    </row>
    <row r="126" spans="1:9" ht="14.25" hidden="1">
      <c r="A126" s="45" t="s">
        <v>76</v>
      </c>
      <c r="B126" s="46"/>
      <c r="C126" s="47">
        <v>7902940.9900000002</v>
      </c>
      <c r="D126" s="39">
        <v>1.03</v>
      </c>
      <c r="E126" s="47">
        <f>+E127</f>
        <v>5359324</v>
      </c>
      <c r="F126" s="43"/>
      <c r="G126" s="47">
        <f>+G127</f>
        <v>1843103</v>
      </c>
      <c r="H126" s="43"/>
      <c r="I126" s="48">
        <f>+G126-E126</f>
        <v>-3516221</v>
      </c>
    </row>
    <row r="127" spans="1:9" ht="14.25" hidden="1">
      <c r="A127" s="49" t="s">
        <v>77</v>
      </c>
      <c r="B127" s="50"/>
      <c r="C127" s="67">
        <v>7902940.9900000002</v>
      </c>
      <c r="D127" s="30">
        <v>1.03</v>
      </c>
      <c r="E127" s="67">
        <v>5359324</v>
      </c>
      <c r="F127" s="53"/>
      <c r="G127" s="67">
        <v>1843103</v>
      </c>
      <c r="H127" s="53"/>
      <c r="I127" s="52">
        <f>+G127-E127</f>
        <v>-3516221</v>
      </c>
    </row>
    <row r="128" spans="1:9" ht="14.25" hidden="1">
      <c r="A128" s="49"/>
      <c r="B128" s="50"/>
      <c r="C128" s="67"/>
      <c r="D128" s="30"/>
      <c r="E128" s="67"/>
      <c r="F128" s="31"/>
      <c r="G128" s="67"/>
      <c r="H128" s="31"/>
      <c r="I128" s="73"/>
    </row>
    <row r="129" spans="1:9" ht="38.25" hidden="1">
      <c r="A129" s="45" t="s">
        <v>78</v>
      </c>
      <c r="B129" s="112" t="s">
        <v>10</v>
      </c>
      <c r="C129" s="47">
        <v>0</v>
      </c>
      <c r="D129" s="30">
        <v>1.03</v>
      </c>
      <c r="E129" s="47">
        <f>+C129*D129</f>
        <v>0</v>
      </c>
      <c r="F129" s="31"/>
      <c r="G129" s="47">
        <f>+E129*F129</f>
        <v>0</v>
      </c>
      <c r="H129" s="31"/>
      <c r="I129" s="48">
        <f>+G129-E129</f>
        <v>0</v>
      </c>
    </row>
    <row r="130" spans="1:9" ht="14.25" hidden="1">
      <c r="A130" s="93"/>
      <c r="B130" s="105"/>
      <c r="C130" s="94"/>
      <c r="D130" s="30"/>
      <c r="E130" s="94"/>
      <c r="F130" s="31"/>
      <c r="G130" s="94"/>
      <c r="H130" s="31"/>
      <c r="I130" s="95"/>
    </row>
    <row r="131" spans="1:9" ht="14.25" hidden="1">
      <c r="A131" s="37" t="s">
        <v>79</v>
      </c>
      <c r="B131" s="28" t="s">
        <v>7</v>
      </c>
      <c r="C131" s="96">
        <f>+C135</f>
        <v>36981.4</v>
      </c>
      <c r="D131" s="30">
        <v>1.03</v>
      </c>
      <c r="E131" s="96">
        <f>+E135</f>
        <v>12451</v>
      </c>
      <c r="F131" s="31"/>
      <c r="G131" s="96">
        <f>+G135</f>
        <v>12949</v>
      </c>
      <c r="H131" s="31"/>
      <c r="I131" s="40">
        <f>+G131-E131</f>
        <v>498</v>
      </c>
    </row>
    <row r="132" spans="1:9" ht="14.25" hidden="1">
      <c r="A132" s="41"/>
      <c r="B132" s="34"/>
      <c r="C132" s="82"/>
      <c r="D132" s="30"/>
      <c r="E132" s="82"/>
      <c r="F132" s="31"/>
      <c r="G132" s="82"/>
      <c r="H132" s="31"/>
      <c r="I132" s="83"/>
    </row>
    <row r="133" spans="1:9" ht="14.25" hidden="1">
      <c r="A133" s="45" t="s">
        <v>80</v>
      </c>
      <c r="B133" s="112"/>
      <c r="C133" s="47">
        <v>0</v>
      </c>
      <c r="D133" s="30"/>
      <c r="E133" s="47">
        <v>0</v>
      </c>
      <c r="F133" s="31"/>
      <c r="G133" s="47">
        <v>0</v>
      </c>
      <c r="H133" s="31"/>
      <c r="I133" s="48">
        <f>+G133-E133</f>
        <v>0</v>
      </c>
    </row>
    <row r="134" spans="1:9" ht="14.25" hidden="1">
      <c r="A134" s="90"/>
      <c r="B134" s="87"/>
      <c r="C134" s="82"/>
      <c r="D134" s="30"/>
      <c r="E134" s="82"/>
      <c r="F134" s="31"/>
      <c r="G134" s="82"/>
      <c r="H134" s="31"/>
      <c r="I134" s="83"/>
    </row>
    <row r="135" spans="1:9" ht="25.5" hidden="1">
      <c r="A135" s="45" t="s">
        <v>81</v>
      </c>
      <c r="B135" s="112"/>
      <c r="C135" s="47">
        <v>36981.4</v>
      </c>
      <c r="D135" s="30">
        <v>1.03</v>
      </c>
      <c r="E135" s="47">
        <f>+E136</f>
        <v>12451</v>
      </c>
      <c r="F135" s="31"/>
      <c r="G135" s="47">
        <f>+G136</f>
        <v>12949</v>
      </c>
      <c r="H135" s="31"/>
      <c r="I135" s="48">
        <f>+G135-E135</f>
        <v>498</v>
      </c>
    </row>
    <row r="136" spans="1:9" ht="14.25" hidden="1">
      <c r="A136" s="49" t="s">
        <v>82</v>
      </c>
      <c r="B136" s="50"/>
      <c r="C136" s="67">
        <v>36981.4</v>
      </c>
      <c r="D136" s="30">
        <v>1.03</v>
      </c>
      <c r="E136" s="67">
        <v>12451</v>
      </c>
      <c r="F136" s="53"/>
      <c r="G136" s="67">
        <v>12949</v>
      </c>
      <c r="H136" s="53"/>
      <c r="I136" s="52">
        <f>+G136-E136</f>
        <v>498</v>
      </c>
    </row>
    <row r="137" spans="1:9" ht="14.25">
      <c r="A137" s="49"/>
      <c r="B137" s="50"/>
      <c r="C137" s="84"/>
      <c r="D137" s="30"/>
      <c r="E137" s="84"/>
      <c r="F137" s="31"/>
      <c r="G137" s="84"/>
      <c r="H137" s="31"/>
      <c r="I137" s="85"/>
    </row>
    <row r="138" spans="1:9" ht="14.25">
      <c r="A138" s="74"/>
      <c r="B138" s="75"/>
      <c r="C138" s="76"/>
      <c r="D138" s="30"/>
      <c r="E138" s="76"/>
      <c r="F138" s="31"/>
      <c r="G138" s="76"/>
      <c r="H138" s="31"/>
      <c r="I138" s="77"/>
    </row>
    <row r="139" spans="1:9" ht="25.5">
      <c r="A139" s="37" t="s">
        <v>83</v>
      </c>
      <c r="B139" s="28" t="s">
        <v>7</v>
      </c>
      <c r="C139" s="97">
        <f>+C141+C156</f>
        <v>2713537841.6199999</v>
      </c>
      <c r="D139" s="30">
        <v>1.03</v>
      </c>
      <c r="E139" s="97">
        <f>+E141+E156</f>
        <v>2855425483</v>
      </c>
      <c r="F139" s="31"/>
      <c r="G139" s="97">
        <f>+G141+G156</f>
        <v>3835130190.9968405</v>
      </c>
      <c r="H139" s="31"/>
      <c r="I139" s="40">
        <f>+G139-E139</f>
        <v>979704707.99684048</v>
      </c>
    </row>
    <row r="140" spans="1:9" ht="14.25">
      <c r="A140" s="41"/>
      <c r="B140" s="34"/>
      <c r="C140" s="42"/>
      <c r="D140" s="30"/>
      <c r="E140" s="42"/>
      <c r="F140" s="31"/>
      <c r="G140" s="42"/>
      <c r="H140" s="31"/>
      <c r="I140" s="44"/>
    </row>
    <row r="141" spans="1:9" ht="14.25">
      <c r="A141" s="98" t="s">
        <v>84</v>
      </c>
      <c r="B141" s="112" t="s">
        <v>10</v>
      </c>
      <c r="C141" s="99">
        <f>+C143+C147+C151</f>
        <v>2590310714.02</v>
      </c>
      <c r="D141" s="30">
        <v>1.03</v>
      </c>
      <c r="E141" s="99">
        <f>+E143+E147+E151</f>
        <v>2728524963</v>
      </c>
      <c r="F141" s="31"/>
      <c r="G141" s="99">
        <f>+G143+G147+G151</f>
        <v>3835062331.9968405</v>
      </c>
      <c r="H141" s="31"/>
      <c r="I141" s="48">
        <f>+G141-E141</f>
        <v>1106537368.9968405</v>
      </c>
    </row>
    <row r="142" spans="1:9" ht="14.25">
      <c r="A142" s="33"/>
      <c r="B142" s="34"/>
      <c r="C142" s="29"/>
      <c r="D142" s="30"/>
      <c r="E142" s="29"/>
      <c r="F142" s="31"/>
      <c r="G142" s="29"/>
      <c r="H142" s="31"/>
      <c r="I142" s="32"/>
    </row>
    <row r="143" spans="1:9" ht="14.25">
      <c r="A143" s="86" t="s">
        <v>85</v>
      </c>
      <c r="B143" s="87"/>
      <c r="C143" s="100">
        <f>SUM(C144:C145)</f>
        <v>1753254440.4300001</v>
      </c>
      <c r="D143" s="30">
        <v>1.03</v>
      </c>
      <c r="E143" s="100">
        <f>+E144+E145</f>
        <v>1856618536</v>
      </c>
      <c r="F143" s="31"/>
      <c r="G143" s="100">
        <f>+G144+G145</f>
        <v>2969315416.9968405</v>
      </c>
      <c r="H143" s="31"/>
      <c r="I143" s="32">
        <f>+G143-E143</f>
        <v>1112696880.9968405</v>
      </c>
    </row>
    <row r="144" spans="1:9" ht="14.25">
      <c r="A144" s="49" t="s">
        <v>86</v>
      </c>
      <c r="B144" s="50"/>
      <c r="C144" s="67">
        <v>1480221534.9300001</v>
      </c>
      <c r="D144" s="30">
        <v>1.03</v>
      </c>
      <c r="E144" s="67">
        <v>1557753623</v>
      </c>
      <c r="F144" s="31"/>
      <c r="G144" s="67">
        <v>2358182946.1404438</v>
      </c>
      <c r="H144" s="31"/>
      <c r="I144" s="52">
        <f t="shared" ref="I144:I145" si="11">+G144-E144</f>
        <v>800429323.1404438</v>
      </c>
    </row>
    <row r="145" spans="1:9" ht="14.25">
      <c r="A145" s="49" t="s">
        <v>87</v>
      </c>
      <c r="B145" s="50"/>
      <c r="C145" s="67">
        <v>273032905.5</v>
      </c>
      <c r="D145" s="30">
        <v>1.03</v>
      </c>
      <c r="E145" s="67">
        <v>298864913</v>
      </c>
      <c r="F145" s="31"/>
      <c r="G145" s="67">
        <v>611132470.85639656</v>
      </c>
      <c r="H145" s="31"/>
      <c r="I145" s="52">
        <f t="shared" si="11"/>
        <v>312267557.85639656</v>
      </c>
    </row>
    <row r="146" spans="1:9" ht="14.25">
      <c r="A146" s="101"/>
      <c r="B146" s="75"/>
      <c r="C146" s="102"/>
      <c r="D146" s="30"/>
      <c r="E146" s="102"/>
      <c r="F146" s="31"/>
      <c r="G146" s="102"/>
      <c r="H146" s="31"/>
      <c r="I146" s="103"/>
    </row>
    <row r="147" spans="1:9" ht="14.25">
      <c r="A147" s="86" t="s">
        <v>88</v>
      </c>
      <c r="B147" s="87"/>
      <c r="C147" s="100">
        <f>+C148+C149</f>
        <v>737817959.84000003</v>
      </c>
      <c r="D147" s="30">
        <v>1.03</v>
      </c>
      <c r="E147" s="100">
        <f>+E148+E149</f>
        <v>769690964</v>
      </c>
      <c r="F147" s="31"/>
      <c r="G147" s="100">
        <f>+G148+G149</f>
        <v>865746915</v>
      </c>
      <c r="H147" s="31"/>
      <c r="I147" s="32">
        <f>+G147-E147</f>
        <v>96055951</v>
      </c>
    </row>
    <row r="148" spans="1:9" ht="14.25">
      <c r="A148" s="49" t="s">
        <v>89</v>
      </c>
      <c r="B148" s="50"/>
      <c r="C148" s="67">
        <v>61438863.200000003</v>
      </c>
      <c r="D148" s="30">
        <v>1.03</v>
      </c>
      <c r="E148" s="67">
        <v>63658546</v>
      </c>
      <c r="F148" s="31"/>
      <c r="G148" s="67">
        <v>73861861</v>
      </c>
      <c r="H148" s="31"/>
      <c r="I148" s="52">
        <f t="shared" ref="I148:I149" si="12">+G148-E148</f>
        <v>10203315</v>
      </c>
    </row>
    <row r="149" spans="1:9" ht="14.25">
      <c r="A149" s="49" t="s">
        <v>90</v>
      </c>
      <c r="B149" s="50"/>
      <c r="C149" s="67">
        <v>676379096.63999999</v>
      </c>
      <c r="D149" s="30">
        <v>1.03</v>
      </c>
      <c r="E149" s="67">
        <v>706032418</v>
      </c>
      <c r="F149" s="31"/>
      <c r="G149" s="67">
        <v>791885054</v>
      </c>
      <c r="H149" s="31"/>
      <c r="I149" s="52">
        <f t="shared" si="12"/>
        <v>85852636</v>
      </c>
    </row>
    <row r="150" spans="1:9" ht="14.25">
      <c r="A150" s="49"/>
      <c r="B150" s="50"/>
      <c r="C150" s="84"/>
      <c r="D150" s="30"/>
      <c r="E150" s="84"/>
      <c r="F150" s="31"/>
      <c r="G150" s="84"/>
      <c r="H150" s="31"/>
      <c r="I150" s="85"/>
    </row>
    <row r="151" spans="1:9" ht="14.25">
      <c r="A151" s="86" t="s">
        <v>91</v>
      </c>
      <c r="B151" s="87"/>
      <c r="C151" s="29">
        <f>SUM(C152:C154)</f>
        <v>99238313.75</v>
      </c>
      <c r="D151" s="30">
        <v>1.03</v>
      </c>
      <c r="E151" s="29">
        <f>+E153</f>
        <v>102215463</v>
      </c>
      <c r="F151" s="31"/>
      <c r="G151" s="29">
        <f>+G153</f>
        <v>0</v>
      </c>
      <c r="H151" s="31"/>
      <c r="I151" s="32">
        <f>+G151-E151</f>
        <v>-102215463</v>
      </c>
    </row>
    <row r="152" spans="1:9" ht="14.25">
      <c r="A152" s="49" t="s">
        <v>92</v>
      </c>
      <c r="B152" s="50"/>
      <c r="C152" s="67">
        <v>99238313.75</v>
      </c>
      <c r="D152" s="30">
        <v>1.03</v>
      </c>
      <c r="E152" s="67">
        <v>0</v>
      </c>
      <c r="F152" s="31"/>
      <c r="G152" s="67"/>
      <c r="H152" s="31"/>
      <c r="I152" s="52">
        <f t="shared" ref="I152:I154" si="13">+G152-E152</f>
        <v>0</v>
      </c>
    </row>
    <row r="153" spans="1:9" ht="14.25">
      <c r="A153" s="49" t="s">
        <v>93</v>
      </c>
      <c r="B153" s="50"/>
      <c r="C153" s="67">
        <v>0</v>
      </c>
      <c r="D153" s="30"/>
      <c r="E153" s="67">
        <v>102215463</v>
      </c>
      <c r="F153" s="31"/>
      <c r="G153" s="67"/>
      <c r="H153" s="31"/>
      <c r="I153" s="52">
        <f t="shared" si="13"/>
        <v>-102215463</v>
      </c>
    </row>
    <row r="154" spans="1:9" ht="14.25">
      <c r="A154" s="49" t="s">
        <v>94</v>
      </c>
      <c r="B154" s="69"/>
      <c r="C154" s="67">
        <v>0</v>
      </c>
      <c r="D154" s="30">
        <v>1.03</v>
      </c>
      <c r="E154" s="67">
        <f t="shared" ref="E154:G163" si="14">+C154*D154</f>
        <v>0</v>
      </c>
      <c r="F154" s="31"/>
      <c r="G154" s="67">
        <f t="shared" si="14"/>
        <v>0</v>
      </c>
      <c r="H154" s="31"/>
      <c r="I154" s="52">
        <f t="shared" si="13"/>
        <v>0</v>
      </c>
    </row>
    <row r="155" spans="1:9" ht="14.25">
      <c r="A155" s="104"/>
      <c r="B155" s="105"/>
      <c r="C155" s="106"/>
      <c r="D155" s="30"/>
      <c r="E155" s="106"/>
      <c r="F155" s="31"/>
      <c r="G155" s="106"/>
      <c r="H155" s="31"/>
      <c r="I155" s="107"/>
    </row>
    <row r="156" spans="1:9" ht="14.25">
      <c r="A156" s="98" t="s">
        <v>95</v>
      </c>
      <c r="B156" s="112" t="s">
        <v>10</v>
      </c>
      <c r="C156" s="99">
        <f>+C158+C162+C165</f>
        <v>123227127.59999999</v>
      </c>
      <c r="D156" s="30">
        <v>1.03</v>
      </c>
      <c r="E156" s="99">
        <f>+E158+E162+E165</f>
        <v>126900520</v>
      </c>
      <c r="F156" s="31"/>
      <c r="G156" s="99">
        <f>+G158+G162+G165</f>
        <v>67859</v>
      </c>
      <c r="H156" s="31"/>
      <c r="I156" s="48">
        <f>+G156-E156</f>
        <v>-126832661</v>
      </c>
    </row>
    <row r="157" spans="1:9" ht="14.25">
      <c r="A157" s="33"/>
      <c r="B157" s="34"/>
      <c r="C157" s="67"/>
      <c r="D157" s="30"/>
      <c r="E157" s="67"/>
      <c r="F157" s="31"/>
      <c r="G157" s="67"/>
      <c r="H157" s="31"/>
      <c r="I157" s="73"/>
    </row>
    <row r="158" spans="1:9" ht="14.25">
      <c r="A158" s="108" t="s">
        <v>96</v>
      </c>
      <c r="B158" s="87"/>
      <c r="C158" s="100">
        <f>+C159</f>
        <v>123141040</v>
      </c>
      <c r="D158" s="30">
        <v>1.03</v>
      </c>
      <c r="E158" s="100">
        <f>+E159</f>
        <v>126835271</v>
      </c>
      <c r="F158" s="31"/>
      <c r="G158" s="100">
        <f>+G159</f>
        <v>0</v>
      </c>
      <c r="H158" s="31"/>
      <c r="I158" s="32">
        <f>+G158-E158</f>
        <v>-126835271</v>
      </c>
    </row>
    <row r="159" spans="1:9" ht="14.25">
      <c r="A159" s="49" t="s">
        <v>97</v>
      </c>
      <c r="B159" s="50"/>
      <c r="C159" s="67">
        <v>123141040</v>
      </c>
      <c r="D159" s="30">
        <v>1.03</v>
      </c>
      <c r="E159" s="67">
        <v>126835271</v>
      </c>
      <c r="F159" s="31"/>
      <c r="G159" s="67"/>
      <c r="H159" s="31"/>
      <c r="I159" s="52">
        <f>+G159-E159</f>
        <v>-126835271</v>
      </c>
    </row>
    <row r="160" spans="1:9" ht="14.25">
      <c r="A160" s="49"/>
      <c r="B160" s="50"/>
      <c r="C160" s="67"/>
      <c r="D160" s="30"/>
      <c r="E160" s="67"/>
      <c r="F160" s="31"/>
      <c r="G160" s="67"/>
      <c r="H160" s="31"/>
      <c r="I160" s="73"/>
    </row>
    <row r="161" spans="1:9" ht="14.25">
      <c r="A161" s="49"/>
      <c r="B161" s="50"/>
      <c r="C161" s="67"/>
      <c r="D161" s="30"/>
      <c r="E161" s="67"/>
      <c r="F161" s="31"/>
      <c r="G161" s="67"/>
      <c r="H161" s="31"/>
      <c r="I161" s="73"/>
    </row>
    <row r="162" spans="1:9" ht="14.25">
      <c r="A162" s="108" t="s">
        <v>98</v>
      </c>
      <c r="B162" s="87"/>
      <c r="C162" s="100">
        <f>+C163</f>
        <v>0</v>
      </c>
      <c r="D162" s="30">
        <v>1.03</v>
      </c>
      <c r="E162" s="100">
        <f t="shared" si="14"/>
        <v>0</v>
      </c>
      <c r="F162" s="31"/>
      <c r="G162" s="100">
        <f t="shared" si="14"/>
        <v>0</v>
      </c>
      <c r="H162" s="31"/>
      <c r="I162" s="52">
        <f t="shared" ref="I162:I163" si="15">+G162-E162</f>
        <v>0</v>
      </c>
    </row>
    <row r="163" spans="1:9" ht="14.25">
      <c r="A163" s="108" t="s">
        <v>99</v>
      </c>
      <c r="B163" s="87"/>
      <c r="C163" s="100">
        <v>0</v>
      </c>
      <c r="D163" s="30">
        <v>1.03</v>
      </c>
      <c r="E163" s="100">
        <f t="shared" si="14"/>
        <v>0</v>
      </c>
      <c r="F163" s="31"/>
      <c r="G163" s="100">
        <f t="shared" si="14"/>
        <v>0</v>
      </c>
      <c r="H163" s="31"/>
      <c r="I163" s="52">
        <f t="shared" si="15"/>
        <v>0</v>
      </c>
    </row>
    <row r="164" spans="1:9" ht="14.25">
      <c r="A164" s="101"/>
      <c r="B164" s="75"/>
      <c r="C164" s="102"/>
      <c r="D164" s="30"/>
      <c r="E164" s="102"/>
      <c r="F164" s="31"/>
      <c r="G164" s="102"/>
      <c r="H164" s="31"/>
      <c r="I164" s="103"/>
    </row>
    <row r="165" spans="1:9" ht="14.25">
      <c r="A165" s="86" t="s">
        <v>100</v>
      </c>
      <c r="B165" s="87"/>
      <c r="C165" s="100">
        <v>86087.6</v>
      </c>
      <c r="D165" s="30">
        <v>1.03</v>
      </c>
      <c r="E165" s="100">
        <f>+E166+E167</f>
        <v>65249</v>
      </c>
      <c r="F165" s="31"/>
      <c r="G165" s="100">
        <f>+G166+G167</f>
        <v>67859</v>
      </c>
      <c r="H165" s="31"/>
      <c r="I165" s="32">
        <f>+G165-E165</f>
        <v>2610</v>
      </c>
    </row>
    <row r="166" spans="1:9" ht="14.25">
      <c r="A166" s="49" t="s">
        <v>101</v>
      </c>
      <c r="B166" s="50"/>
      <c r="C166" s="67">
        <v>9001.6299999999992</v>
      </c>
      <c r="D166" s="30">
        <v>1.03</v>
      </c>
      <c r="E166" s="67">
        <v>0</v>
      </c>
      <c r="F166" s="53"/>
      <c r="G166" s="67">
        <v>67859</v>
      </c>
      <c r="H166" s="53"/>
      <c r="I166" s="52">
        <f t="shared" ref="I166:I167" si="16">+G166-E166</f>
        <v>67859</v>
      </c>
    </row>
    <row r="167" spans="1:9" ht="14.25">
      <c r="A167" s="49" t="s">
        <v>102</v>
      </c>
      <c r="B167" s="50"/>
      <c r="C167" s="67">
        <v>77085.97</v>
      </c>
      <c r="D167" s="30">
        <v>1.03</v>
      </c>
      <c r="E167" s="67">
        <v>65249</v>
      </c>
      <c r="F167" s="31"/>
      <c r="G167" s="67"/>
      <c r="H167" s="31"/>
      <c r="I167" s="52">
        <f t="shared" si="16"/>
        <v>-65249</v>
      </c>
    </row>
    <row r="168" spans="1:9" ht="14.25">
      <c r="A168" s="49"/>
      <c r="B168" s="50"/>
      <c r="C168" s="67"/>
      <c r="D168" s="30"/>
      <c r="E168" s="67"/>
      <c r="F168" s="31"/>
      <c r="G168" s="67"/>
      <c r="H168" s="31"/>
      <c r="I168" s="73"/>
    </row>
    <row r="169" spans="1:9" ht="14.25">
      <c r="A169" s="49"/>
      <c r="B169" s="50"/>
      <c r="C169" s="67"/>
      <c r="D169" s="30"/>
      <c r="E169" s="67"/>
      <c r="F169" s="31"/>
      <c r="G169" s="67"/>
      <c r="H169" s="31"/>
      <c r="I169" s="73"/>
    </row>
    <row r="170" spans="1:9" ht="14.25">
      <c r="A170" s="37" t="s">
        <v>103</v>
      </c>
      <c r="B170" s="117"/>
      <c r="C170" s="38">
        <v>0</v>
      </c>
      <c r="D170" s="30"/>
      <c r="E170" s="38">
        <v>0</v>
      </c>
      <c r="F170" s="31"/>
      <c r="G170" s="38">
        <v>0</v>
      </c>
      <c r="H170" s="31"/>
      <c r="I170" s="40">
        <f>+G170-E170</f>
        <v>0</v>
      </c>
    </row>
    <row r="171" spans="1:9" ht="14.25">
      <c r="A171" s="86" t="s">
        <v>104</v>
      </c>
      <c r="B171" s="87"/>
      <c r="C171" s="100">
        <v>0</v>
      </c>
      <c r="D171" s="30"/>
      <c r="E171" s="100"/>
      <c r="F171" s="31"/>
      <c r="G171" s="100"/>
      <c r="H171" s="31"/>
      <c r="I171" s="121"/>
    </row>
    <row r="172" spans="1:9" ht="14.25">
      <c r="A172" s="49"/>
      <c r="B172" s="50"/>
      <c r="C172" s="84"/>
      <c r="D172" s="30"/>
      <c r="E172" s="84"/>
      <c r="F172" s="31"/>
      <c r="G172" s="84"/>
      <c r="H172" s="31"/>
      <c r="I172" s="85"/>
    </row>
    <row r="173" spans="1:9" ht="14.25">
      <c r="A173" s="109"/>
      <c r="B173" s="118"/>
      <c r="C173" s="110"/>
      <c r="D173" s="119"/>
      <c r="E173" s="110"/>
      <c r="F173" s="120"/>
      <c r="G173" s="110"/>
      <c r="H173" s="120"/>
      <c r="I173" s="111"/>
    </row>
    <row r="174" spans="1:9" ht="14.25">
      <c r="A174" s="18"/>
      <c r="B174" s="17"/>
      <c r="C174" s="19"/>
      <c r="D174" s="15"/>
      <c r="E174" s="19"/>
      <c r="F174" s="16"/>
      <c r="G174" s="19"/>
      <c r="H174" s="16"/>
      <c r="I174" s="20"/>
    </row>
    <row r="175" spans="1:9">
      <c r="G175" s="2"/>
    </row>
    <row r="176" spans="1:9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  <row r="195" spans="7:7">
      <c r="G195" s="2"/>
    </row>
    <row r="196" spans="7:7">
      <c r="G196" s="2"/>
    </row>
    <row r="197" spans="7:7">
      <c r="G197" s="2"/>
    </row>
    <row r="198" spans="7:7">
      <c r="G198" s="2"/>
    </row>
    <row r="199" spans="7:7">
      <c r="G199" s="2"/>
    </row>
    <row r="200" spans="7:7">
      <c r="G200" s="2"/>
    </row>
    <row r="201" spans="7:7">
      <c r="G201" s="2"/>
    </row>
    <row r="202" spans="7:7">
      <c r="G202" s="2"/>
    </row>
    <row r="203" spans="7:7">
      <c r="G203" s="2"/>
    </row>
    <row r="204" spans="7:7">
      <c r="G204" s="2"/>
    </row>
    <row r="205" spans="7:7">
      <c r="G205" s="2"/>
    </row>
    <row r="206" spans="7:7">
      <c r="G206" s="2"/>
    </row>
    <row r="207" spans="7:7">
      <c r="G207" s="2"/>
    </row>
    <row r="208" spans="7:7">
      <c r="G208" s="2"/>
    </row>
    <row r="209" spans="7:7">
      <c r="G209" s="2"/>
    </row>
    <row r="210" spans="7:7">
      <c r="G210" s="2"/>
    </row>
    <row r="211" spans="7:7">
      <c r="G211" s="2"/>
    </row>
    <row r="212" spans="7:7">
      <c r="G212" s="2"/>
    </row>
    <row r="213" spans="7:7">
      <c r="G213" s="2"/>
    </row>
    <row r="214" spans="7:7">
      <c r="G214" s="2"/>
    </row>
    <row r="215" spans="7:7">
      <c r="G215" s="2"/>
    </row>
    <row r="216" spans="7:7">
      <c r="G216" s="2"/>
    </row>
    <row r="217" spans="7:7">
      <c r="G217" s="2"/>
    </row>
    <row r="218" spans="7:7">
      <c r="G218" s="2"/>
    </row>
    <row r="219" spans="7:7">
      <c r="G219" s="2"/>
    </row>
    <row r="220" spans="7:7">
      <c r="G220" s="2"/>
    </row>
    <row r="221" spans="7:7">
      <c r="G221" s="2"/>
    </row>
    <row r="222" spans="7:7">
      <c r="G222" s="2"/>
    </row>
    <row r="223" spans="7:7">
      <c r="G223" s="2"/>
    </row>
    <row r="224" spans="7:7">
      <c r="G224" s="2"/>
    </row>
    <row r="225" spans="7:7">
      <c r="G225" s="2"/>
    </row>
    <row r="226" spans="7:7">
      <c r="G226" s="2"/>
    </row>
    <row r="227" spans="7:7">
      <c r="G227" s="2"/>
    </row>
    <row r="228" spans="7:7">
      <c r="G228" s="2"/>
    </row>
    <row r="229" spans="7:7">
      <c r="G229" s="2"/>
    </row>
    <row r="230" spans="7:7">
      <c r="G230" s="2"/>
    </row>
    <row r="231" spans="7:7">
      <c r="G231" s="2"/>
    </row>
    <row r="232" spans="7:7">
      <c r="G232" s="2"/>
    </row>
    <row r="233" spans="7:7">
      <c r="G233" s="2"/>
    </row>
    <row r="234" spans="7:7">
      <c r="G234" s="2"/>
    </row>
    <row r="235" spans="7:7">
      <c r="G235" s="2"/>
    </row>
    <row r="236" spans="7:7">
      <c r="G236" s="2"/>
    </row>
    <row r="237" spans="7:7">
      <c r="G237" s="2"/>
    </row>
    <row r="238" spans="7:7">
      <c r="G238" s="2"/>
    </row>
    <row r="239" spans="7:7">
      <c r="G239" s="2"/>
    </row>
    <row r="240" spans="7:7">
      <c r="G240" s="2"/>
    </row>
    <row r="241" spans="7:7">
      <c r="G241" s="2"/>
    </row>
    <row r="242" spans="7:7">
      <c r="G242" s="2"/>
    </row>
    <row r="243" spans="7:7">
      <c r="G243" s="2"/>
    </row>
    <row r="244" spans="7:7">
      <c r="G244" s="2"/>
    </row>
    <row r="245" spans="7:7">
      <c r="G245" s="2"/>
    </row>
    <row r="246" spans="7:7">
      <c r="G246" s="2"/>
    </row>
    <row r="247" spans="7:7">
      <c r="G247" s="2"/>
    </row>
    <row r="248" spans="7:7">
      <c r="G248" s="2"/>
    </row>
    <row r="249" spans="7:7">
      <c r="G249" s="2"/>
    </row>
    <row r="250" spans="7:7">
      <c r="G250" s="2"/>
    </row>
    <row r="251" spans="7:7">
      <c r="G251" s="2"/>
    </row>
    <row r="252" spans="7:7">
      <c r="G252" s="2"/>
    </row>
    <row r="253" spans="7:7">
      <c r="G253" s="2"/>
    </row>
    <row r="254" spans="7:7">
      <c r="G254" s="2"/>
    </row>
    <row r="255" spans="7:7">
      <c r="G255" s="2"/>
    </row>
    <row r="256" spans="7:7">
      <c r="G256" s="2"/>
    </row>
    <row r="257" spans="7:7">
      <c r="G257" s="2"/>
    </row>
    <row r="258" spans="7:7">
      <c r="G258" s="2"/>
    </row>
    <row r="259" spans="7:7">
      <c r="G259" s="2"/>
    </row>
    <row r="260" spans="7:7">
      <c r="G260" s="2"/>
    </row>
    <row r="261" spans="7:7">
      <c r="G261" s="2"/>
    </row>
    <row r="262" spans="7:7">
      <c r="G262" s="2"/>
    </row>
    <row r="263" spans="7:7">
      <c r="G263" s="2"/>
    </row>
    <row r="264" spans="7:7">
      <c r="G264" s="2"/>
    </row>
    <row r="265" spans="7:7">
      <c r="G265" s="2"/>
    </row>
    <row r="266" spans="7:7">
      <c r="G266" s="2"/>
    </row>
    <row r="267" spans="7:7">
      <c r="G267" s="2"/>
    </row>
    <row r="268" spans="7:7">
      <c r="G268" s="2"/>
    </row>
    <row r="269" spans="7:7">
      <c r="G269" s="2"/>
    </row>
    <row r="270" spans="7:7">
      <c r="G270" s="2"/>
    </row>
    <row r="271" spans="7:7">
      <c r="G271" s="2"/>
    </row>
    <row r="272" spans="7:7"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2"/>
    </row>
    <row r="319" spans="7:7">
      <c r="G319" s="2"/>
    </row>
    <row r="320" spans="7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</sheetData>
  <mergeCells count="5"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r:id="rId1"/>
  <headerFooter>
    <oddHeader>&amp;RHOJA &amp;P DE &amp;N</oddHeader>
    <oddFooter>&amp;LELABORADO: GJMR
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LEY INGRESOS 2017</vt:lpstr>
      <vt:lpstr>'PRESUPUESTO LEY INGRESOS 2017'!Área_de_impresión</vt:lpstr>
      <vt:lpstr>'PRESUPUESTO LEY INGRESOS 2017'!Títulos_a_imprimir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scisneros</cp:lastModifiedBy>
  <cp:lastPrinted>2018-04-25T16:21:50Z</cp:lastPrinted>
  <dcterms:created xsi:type="dcterms:W3CDTF">2017-03-22T23:11:27Z</dcterms:created>
  <dcterms:modified xsi:type="dcterms:W3CDTF">2018-04-26T14:55:31Z</dcterms:modified>
</cp:coreProperties>
</file>