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8655" activeTab="0"/>
  </bookViews>
  <sheets>
    <sheet name="Hoja1 (2)" sheetId="1" r:id="rId1"/>
  </sheets>
  <definedNames>
    <definedName name="_xlnm.Print_Area" localSheetId="0">'Hoja1 (2)'!$A$1:$I$91</definedName>
    <definedName name="_xlnm.Print_Titles" localSheetId="0">'Hoja1 (2)'!$2:$4</definedName>
  </definedNames>
  <calcPr fullCalcOnLoad="1"/>
</workbook>
</file>

<file path=xl/sharedStrings.xml><?xml version="1.0" encoding="utf-8"?>
<sst xmlns="http://schemas.openxmlformats.org/spreadsheetml/2006/main" count="99" uniqueCount="78">
  <si>
    <t>Ley de Ingresos Estimada</t>
  </si>
  <si>
    <t>Modificado</t>
  </si>
  <si>
    <t>Devengado</t>
  </si>
  <si>
    <t>Recaudado</t>
  </si>
  <si>
    <t>IMPUESTOS</t>
  </si>
  <si>
    <t>CONTRIBUCIONES DE MEJORA</t>
  </si>
  <si>
    <t>DERECHOS</t>
  </si>
  <si>
    <t xml:space="preserve">CONTRIBUCIONES NO COMPRENDIDAS EN LAS FRACCIONES ANTERIORES, CAUSADAS EN EJERCICIOS FISCALES ANTERIORES </t>
  </si>
  <si>
    <t>PRODUCTOS</t>
  </si>
  <si>
    <t>APROVECHAMIENTOS</t>
  </si>
  <si>
    <t>PARTICIPACIONES Y APORTACIONES</t>
  </si>
  <si>
    <t>TRANSFERENCIAS, SUBSIDIOS Y OTRAS AYUDAS</t>
  </si>
  <si>
    <t>INGRESOS DERIVADOS DE FINANCIAMIENTO</t>
  </si>
  <si>
    <t>I</t>
  </si>
  <si>
    <t>II</t>
  </si>
  <si>
    <t>III</t>
  </si>
  <si>
    <t>IV</t>
  </si>
  <si>
    <t>V</t>
  </si>
  <si>
    <t>VI</t>
  </si>
  <si>
    <t>VIII</t>
  </si>
  <si>
    <t>IX</t>
  </si>
  <si>
    <t>X</t>
  </si>
  <si>
    <t>TRIBUTARIOS</t>
  </si>
  <si>
    <t>Estimación Anual</t>
  </si>
  <si>
    <t>Impuestos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</si>
  <si>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</si>
  <si>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</si>
  <si>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</si>
  <si>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</si>
  <si>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</si>
  <si>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</si>
  <si>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</si>
  <si>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SUBTOTAL TRIBUTARIOS</t>
  </si>
  <si>
    <t>NO TRIBUTARIOS</t>
  </si>
  <si>
    <t>CONTRIBUCIONES DE MEJORAS</t>
  </si>
  <si>
    <t>SUBTOTAL NO TRIBUTARIOS</t>
  </si>
  <si>
    <t>TOTALES</t>
  </si>
  <si>
    <t>Impuestos Sobre los Ingresos</t>
  </si>
  <si>
    <t>Impuestos Sobre Patrimonio</t>
  </si>
  <si>
    <t>Impuestos Sobre la Producción, el Consumoy las Transacciones</t>
  </si>
  <si>
    <t>Impuestos al Comercio Exterior</t>
  </si>
  <si>
    <t>Contribuciones de Mejoras por Obras Públicas</t>
  </si>
  <si>
    <t>Derechos por el Uso, Goce, Aprovechamiento o Explotación de Bienes de Dominio Público</t>
  </si>
  <si>
    <t>Derecho a los Hidrocarburos</t>
  </si>
  <si>
    <t>Derechos por Prestación de Servicios</t>
  </si>
  <si>
    <t>Otros Derechos</t>
  </si>
  <si>
    <t>Productos de Tipo Corriente</t>
  </si>
  <si>
    <t>Productos de Capital</t>
  </si>
  <si>
    <t>Aprovhecamientos de Tipo corriente</t>
  </si>
  <si>
    <t>Aprovechamientos de Capital</t>
  </si>
  <si>
    <t>Otros Aprovechamientos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</si>
  <si>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</si>
  <si>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</si>
  <si>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</si>
  <si>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</si>
  <si>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</si>
  <si>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Subenciones</t>
  </si>
  <si>
    <t>Ayudas Sociales</t>
  </si>
  <si>
    <t>Pensiones y Jubilaciones</t>
  </si>
  <si>
    <t>Transferencias a Fideicomisos, mandatos y Análogos</t>
  </si>
  <si>
    <t>Edeudamiento Interno</t>
  </si>
  <si>
    <t>INGRESO</t>
  </si>
  <si>
    <t>Ampliaciones y Reducciones</t>
  </si>
  <si>
    <t>Diferencia</t>
  </si>
  <si>
    <t>Rubro del Ingreso</t>
  </si>
  <si>
    <t>TOTAL</t>
  </si>
  <si>
    <t>3= (1+2)</t>
  </si>
  <si>
    <t>6= (5-1)</t>
  </si>
  <si>
    <t>VII</t>
  </si>
  <si>
    <t>CUOTAS Y APORTACIONES DE SEGURIDAD SOCIAL</t>
  </si>
  <si>
    <t>Cuotas y Aportaciones de Seguridad Social</t>
  </si>
  <si>
    <t>ESTADO ANALÍTICO DE INGRESOS POR RUBRO DE INGRESO</t>
  </si>
  <si>
    <t>Municipio Zapopan</t>
  </si>
  <si>
    <t>LIC. JESUS PABLO LEMUS NAVARRO</t>
  </si>
  <si>
    <t>MTRO. LUIS GARCÍA SOTELO</t>
  </si>
  <si>
    <t>Presidente Municipal</t>
  </si>
  <si>
    <t>Tesorero Municipal</t>
  </si>
  <si>
    <t>DEL 1 DE ENERO AL 31 DE DICIEMBRE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</si>
</sst>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_ ;\-#,##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28"/>
      <color indexed="8"/>
      <name val="C39HrP24DhTt"/>
      <family val="0"/>
    </font>
    <font>
      <b/>
      <sz val="14"/>
      <color indexed="8"/>
      <name val="Arial"/>
      <family val="2"/>
    </font>
    <font>
      <sz val="9"/>
      <color indexed="8"/>
      <name val="Calibri"/>
      <family val="2"/>
    </font>
    <font>
      <b/>
      <sz val="11"/>
      <color indexed="23"/>
      <name val="Arial"/>
      <family val="2"/>
    </font>
    <font>
      <sz val="9"/>
      <color indexed="23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8"/>
      <color theme="1"/>
      <name val="C39HrP24DhTt"/>
      <family val="0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theme="1" tint="0.34999001026153564"/>
      <name val="Arial"/>
      <family val="2"/>
    </font>
    <font>
      <sz val="9"/>
      <color theme="1" tint="0.49998000264167786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8AED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>
        <color theme="0" tint="-0.4999699890613556"/>
      </top>
      <bottom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55" fillId="0" borderId="0" xfId="0" applyFont="1" applyAlignment="1">
      <alignment/>
    </xf>
    <xf numFmtId="42" fontId="55" fillId="0" borderId="0" xfId="0" applyNumberFormat="1" applyFont="1" applyAlignment="1">
      <alignment/>
    </xf>
    <xf numFmtId="42" fontId="55" fillId="0" borderId="0" xfId="0" applyNumberFormat="1" applyFont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0" borderId="11" xfId="0" applyFont="1" applyBorder="1" applyAlignment="1">
      <alignment/>
    </xf>
    <xf numFmtId="0" fontId="57" fillId="0" borderId="12" xfId="0" applyFont="1" applyBorder="1" applyAlignment="1">
      <alignment/>
    </xf>
    <xf numFmtId="42" fontId="57" fillId="0" borderId="13" xfId="0" applyNumberFormat="1" applyFont="1" applyBorder="1" applyAlignment="1">
      <alignment horizontal="center"/>
    </xf>
    <xf numFmtId="0" fontId="57" fillId="0" borderId="0" xfId="0" applyFont="1" applyAlignment="1">
      <alignment/>
    </xf>
    <xf numFmtId="42" fontId="58" fillId="33" borderId="13" xfId="0" applyNumberFormat="1" applyFont="1" applyFill="1" applyBorder="1" applyAlignment="1">
      <alignment/>
    </xf>
    <xf numFmtId="0" fontId="58" fillId="33" borderId="11" xfId="0" applyFont="1" applyFill="1" applyBorder="1" applyAlignment="1">
      <alignment/>
    </xf>
    <xf numFmtId="0" fontId="58" fillId="33" borderId="14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/>
    </xf>
    <xf numFmtId="0" fontId="58" fillId="33" borderId="12" xfId="0" applyFont="1" applyFill="1" applyBorder="1" applyAlignment="1">
      <alignment/>
    </xf>
    <xf numFmtId="0" fontId="57" fillId="0" borderId="15" xfId="0" applyFont="1" applyBorder="1" applyAlignment="1">
      <alignment/>
    </xf>
    <xf numFmtId="0" fontId="57" fillId="0" borderId="0" xfId="0" applyFont="1" applyBorder="1" applyAlignment="1">
      <alignment/>
    </xf>
    <xf numFmtId="42" fontId="57" fillId="0" borderId="0" xfId="0" applyNumberFormat="1" applyFont="1" applyBorder="1" applyAlignment="1">
      <alignment/>
    </xf>
    <xf numFmtId="42" fontId="57" fillId="0" borderId="16" xfId="0" applyNumberFormat="1" applyFont="1" applyBorder="1" applyAlignment="1">
      <alignment/>
    </xf>
    <xf numFmtId="0" fontId="57" fillId="0" borderId="13" xfId="0" applyFont="1" applyBorder="1" applyAlignment="1">
      <alignment/>
    </xf>
    <xf numFmtId="0" fontId="58" fillId="34" borderId="12" xfId="0" applyFont="1" applyFill="1" applyBorder="1" applyAlignment="1">
      <alignment/>
    </xf>
    <xf numFmtId="42" fontId="58" fillId="34" borderId="13" xfId="0" applyNumberFormat="1" applyFont="1" applyFill="1" applyBorder="1" applyAlignment="1">
      <alignment horizontal="center"/>
    </xf>
    <xf numFmtId="0" fontId="57" fillId="0" borderId="12" xfId="0" applyFont="1" applyFill="1" applyBorder="1" applyAlignment="1">
      <alignment/>
    </xf>
    <xf numFmtId="42" fontId="57" fillId="0" borderId="13" xfId="0" applyNumberFormat="1" applyFont="1" applyFill="1" applyBorder="1" applyAlignment="1">
      <alignment horizontal="center"/>
    </xf>
    <xf numFmtId="0" fontId="57" fillId="0" borderId="0" xfId="0" applyFont="1" applyFill="1" applyAlignment="1">
      <alignment/>
    </xf>
    <xf numFmtId="0" fontId="57" fillId="0" borderId="12" xfId="0" applyFont="1" applyFill="1" applyBorder="1" applyAlignment="1">
      <alignment wrapText="1"/>
    </xf>
    <xf numFmtId="0" fontId="57" fillId="0" borderId="17" xfId="0" applyFont="1" applyBorder="1" applyAlignment="1">
      <alignment/>
    </xf>
    <xf numFmtId="0" fontId="57" fillId="0" borderId="18" xfId="0" applyFont="1" applyBorder="1" applyAlignment="1">
      <alignment/>
    </xf>
    <xf numFmtId="0" fontId="57" fillId="0" borderId="13" xfId="0" applyFont="1" applyFill="1" applyBorder="1" applyAlignment="1">
      <alignment/>
    </xf>
    <xf numFmtId="0" fontId="57" fillId="0" borderId="19" xfId="0" applyFont="1" applyFill="1" applyBorder="1" applyAlignment="1">
      <alignment/>
    </xf>
    <xf numFmtId="0" fontId="57" fillId="0" borderId="17" xfId="0" applyFont="1" applyFill="1" applyBorder="1" applyAlignment="1">
      <alignment/>
    </xf>
    <xf numFmtId="0" fontId="57" fillId="0" borderId="18" xfId="0" applyFont="1" applyFill="1" applyBorder="1" applyAlignment="1">
      <alignment/>
    </xf>
    <xf numFmtId="0" fontId="58" fillId="0" borderId="19" xfId="0" applyFont="1" applyFill="1" applyBorder="1" applyAlignment="1">
      <alignment horizontal="right"/>
    </xf>
    <xf numFmtId="0" fontId="58" fillId="0" borderId="17" xfId="0" applyFont="1" applyFill="1" applyBorder="1" applyAlignment="1">
      <alignment horizontal="right"/>
    </xf>
    <xf numFmtId="0" fontId="58" fillId="0" borderId="18" xfId="0" applyFont="1" applyFill="1" applyBorder="1" applyAlignment="1">
      <alignment horizontal="right"/>
    </xf>
    <xf numFmtId="0" fontId="56" fillId="0" borderId="11" xfId="0" applyFont="1" applyFill="1" applyBorder="1" applyAlignment="1">
      <alignment/>
    </xf>
    <xf numFmtId="0" fontId="56" fillId="0" borderId="14" xfId="0" applyFont="1" applyFill="1" applyBorder="1" applyAlignment="1">
      <alignment horizontal="center" vertical="center" wrapText="1"/>
    </xf>
    <xf numFmtId="0" fontId="57" fillId="0" borderId="19" xfId="0" applyFont="1" applyBorder="1" applyAlignment="1">
      <alignment horizontal="right"/>
    </xf>
    <xf numFmtId="0" fontId="57" fillId="0" borderId="17" xfId="0" applyFont="1" applyBorder="1" applyAlignment="1">
      <alignment horizontal="right"/>
    </xf>
    <xf numFmtId="0" fontId="57" fillId="0" borderId="18" xfId="0" applyFont="1" applyBorder="1" applyAlignment="1">
      <alignment horizontal="right"/>
    </xf>
    <xf numFmtId="0" fontId="58" fillId="0" borderId="20" xfId="0" applyFont="1" applyFill="1" applyBorder="1" applyAlignment="1">
      <alignment/>
    </xf>
    <xf numFmtId="0" fontId="58" fillId="0" borderId="10" xfId="0" applyFont="1" applyFill="1" applyBorder="1" applyAlignment="1">
      <alignment horizontal="right"/>
    </xf>
    <xf numFmtId="42" fontId="58" fillId="0" borderId="10" xfId="0" applyNumberFormat="1" applyFont="1" applyFill="1" applyBorder="1" applyAlignment="1">
      <alignment/>
    </xf>
    <xf numFmtId="42" fontId="58" fillId="0" borderId="14" xfId="0" applyNumberFormat="1" applyFont="1" applyFill="1" applyBorder="1" applyAlignment="1">
      <alignment/>
    </xf>
    <xf numFmtId="42" fontId="57" fillId="0" borderId="12" xfId="0" applyNumberFormat="1" applyFont="1" applyFill="1" applyBorder="1" applyAlignment="1">
      <alignment/>
    </xf>
    <xf numFmtId="42" fontId="57" fillId="0" borderId="0" xfId="0" applyNumberFormat="1" applyFont="1" applyBorder="1" applyAlignment="1">
      <alignment horizontal="center"/>
    </xf>
    <xf numFmtId="42" fontId="58" fillId="34" borderId="19" xfId="0" applyNumberFormat="1" applyFont="1" applyFill="1" applyBorder="1" applyAlignment="1">
      <alignment horizontal="center"/>
    </xf>
    <xf numFmtId="0" fontId="58" fillId="0" borderId="13" xfId="0" applyFont="1" applyBorder="1" applyAlignment="1">
      <alignment horizontal="right"/>
    </xf>
    <xf numFmtId="42" fontId="55" fillId="0" borderId="0" xfId="0" applyNumberFormat="1" applyFont="1" applyBorder="1" applyAlignment="1">
      <alignment/>
    </xf>
    <xf numFmtId="42" fontId="56" fillId="0" borderId="0" xfId="0" applyNumberFormat="1" applyFont="1" applyBorder="1" applyAlignment="1">
      <alignment horizontal="center"/>
    </xf>
    <xf numFmtId="3" fontId="57" fillId="0" borderId="16" xfId="0" applyNumberFormat="1" applyFont="1" applyBorder="1" applyAlignment="1">
      <alignment horizontal="right"/>
    </xf>
    <xf numFmtId="42" fontId="59" fillId="0" borderId="0" xfId="0" applyNumberFormat="1" applyFont="1" applyAlignment="1">
      <alignment vertical="center"/>
    </xf>
    <xf numFmtId="42" fontId="56" fillId="35" borderId="13" xfId="0" applyNumberFormat="1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/>
    </xf>
    <xf numFmtId="0" fontId="58" fillId="34" borderId="13" xfId="0" applyFont="1" applyFill="1" applyBorder="1" applyAlignment="1">
      <alignment wrapText="1"/>
    </xf>
    <xf numFmtId="42" fontId="57" fillId="35" borderId="0" xfId="0" applyNumberFormat="1" applyFont="1" applyFill="1" applyBorder="1" applyAlignment="1">
      <alignment/>
    </xf>
    <xf numFmtId="0" fontId="58" fillId="0" borderId="15" xfId="0" applyFont="1" applyBorder="1" applyAlignment="1">
      <alignment horizontal="right"/>
    </xf>
    <xf numFmtId="9" fontId="57" fillId="0" borderId="16" xfId="56" applyFont="1" applyBorder="1" applyAlignment="1">
      <alignment horizontal="center"/>
    </xf>
    <xf numFmtId="0" fontId="58" fillId="34" borderId="13" xfId="0" applyFont="1" applyFill="1" applyBorder="1" applyAlignment="1">
      <alignment horizontal="center"/>
    </xf>
    <xf numFmtId="0" fontId="58" fillId="34" borderId="20" xfId="0" applyFont="1" applyFill="1" applyBorder="1" applyAlignment="1">
      <alignment horizontal="center"/>
    </xf>
    <xf numFmtId="0" fontId="58" fillId="34" borderId="21" xfId="0" applyFont="1" applyFill="1" applyBorder="1" applyAlignment="1">
      <alignment horizontal="center"/>
    </xf>
    <xf numFmtId="0" fontId="58" fillId="34" borderId="20" xfId="0" applyFont="1" applyFill="1" applyBorder="1" applyAlignment="1">
      <alignment horizontal="center" vertical="top"/>
    </xf>
    <xf numFmtId="0" fontId="58" fillId="34" borderId="21" xfId="0" applyFont="1" applyFill="1" applyBorder="1" applyAlignment="1">
      <alignment horizontal="center" vertical="top"/>
    </xf>
    <xf numFmtId="0" fontId="58" fillId="34" borderId="15" xfId="0" applyFont="1" applyFill="1" applyBorder="1" applyAlignment="1">
      <alignment horizontal="center" vertical="top"/>
    </xf>
    <xf numFmtId="0" fontId="58" fillId="34" borderId="19" xfId="0" applyFont="1" applyFill="1" applyBorder="1" applyAlignment="1">
      <alignment horizontal="center" vertical="top"/>
    </xf>
    <xf numFmtId="0" fontId="57" fillId="0" borderId="13" xfId="0" applyFont="1" applyFill="1" applyBorder="1" applyAlignment="1">
      <alignment horizontal="center" vertical="center"/>
    </xf>
    <xf numFmtId="44" fontId="57" fillId="0" borderId="13" xfId="51" applyFont="1" applyBorder="1" applyAlignment="1">
      <alignment horizontal="center"/>
    </xf>
    <xf numFmtId="44" fontId="57" fillId="0" borderId="13" xfId="51" applyFont="1" applyFill="1" applyBorder="1" applyAlignment="1">
      <alignment horizontal="center"/>
    </xf>
    <xf numFmtId="44" fontId="57" fillId="0" borderId="13" xfId="51" applyFont="1" applyBorder="1" applyAlignment="1">
      <alignment/>
    </xf>
    <xf numFmtId="44" fontId="57" fillId="0" borderId="13" xfId="51" applyFont="1" applyFill="1" applyBorder="1" applyAlignment="1">
      <alignment/>
    </xf>
    <xf numFmtId="44" fontId="57" fillId="0" borderId="13" xfId="0" applyNumberFormat="1" applyFont="1" applyBorder="1" applyAlignment="1">
      <alignment/>
    </xf>
    <xf numFmtId="42" fontId="57" fillId="0" borderId="13" xfId="0" applyNumberFormat="1" applyFont="1" applyBorder="1" applyAlignment="1">
      <alignment/>
    </xf>
    <xf numFmtId="0" fontId="60" fillId="0" borderId="0" xfId="0" applyFont="1" applyAlignment="1">
      <alignment horizontal="center"/>
    </xf>
    <xf numFmtId="0" fontId="57" fillId="33" borderId="0" xfId="0" applyFont="1" applyFill="1" applyBorder="1" applyAlignment="1">
      <alignment/>
    </xf>
    <xf numFmtId="0" fontId="58" fillId="33" borderId="0" xfId="0" applyFont="1" applyFill="1" applyBorder="1" applyAlignment="1">
      <alignment horizontal="right"/>
    </xf>
    <xf numFmtId="42" fontId="58" fillId="33" borderId="0" xfId="0" applyNumberFormat="1" applyFont="1" applyFill="1" applyBorder="1" applyAlignment="1">
      <alignment/>
    </xf>
    <xf numFmtId="0" fontId="60" fillId="0" borderId="22" xfId="0" applyFont="1" applyBorder="1" applyAlignment="1">
      <alignment horizontal="center"/>
    </xf>
    <xf numFmtId="42" fontId="56" fillId="0" borderId="0" xfId="0" applyNumberFormat="1" applyFont="1" applyAlignment="1">
      <alignment horizontal="center"/>
    </xf>
    <xf numFmtId="0" fontId="58" fillId="33" borderId="12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/>
      <protection/>
    </xf>
    <xf numFmtId="0" fontId="61" fillId="0" borderId="0" xfId="0" applyFont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vertical="top"/>
    </xf>
    <xf numFmtId="43" fontId="6" fillId="0" borderId="0" xfId="50" applyFont="1" applyFill="1" applyBorder="1" applyAlignment="1">
      <alignment/>
    </xf>
    <xf numFmtId="0" fontId="6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3" fillId="0" borderId="0" xfId="54" applyFont="1" applyFill="1" applyBorder="1" applyAlignment="1">
      <alignment/>
      <protection/>
    </xf>
    <xf numFmtId="0" fontId="5" fillId="0" borderId="0" xfId="54" applyFont="1" applyFill="1" applyBorder="1" applyAlignment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4" fillId="0" borderId="0" xfId="0" applyFont="1" applyAlignment="1" applyProtection="1">
      <alignment/>
      <protection/>
    </xf>
    <xf numFmtId="37" fontId="64" fillId="34" borderId="0" xfId="50" applyNumberFormat="1" applyFont="1" applyFill="1" applyBorder="1" applyAlignment="1" applyProtection="1">
      <alignment horizontal="center" vertical="top"/>
      <protection/>
    </xf>
    <xf numFmtId="0" fontId="62" fillId="0" borderId="0" xfId="0" applyFont="1" applyFill="1" applyAlignment="1">
      <alignment/>
    </xf>
    <xf numFmtId="0" fontId="5" fillId="0" borderId="0" xfId="54" applyFont="1" applyFill="1" applyBorder="1" applyAlignment="1">
      <alignment horizontal="center"/>
      <protection/>
    </xf>
    <xf numFmtId="0" fontId="65" fillId="0" borderId="0" xfId="0" applyFont="1" applyFill="1" applyBorder="1" applyAlignment="1">
      <alignment horizontal="center"/>
    </xf>
    <xf numFmtId="49" fontId="65" fillId="0" borderId="0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/>
    </xf>
    <xf numFmtId="37" fontId="7" fillId="36" borderId="19" xfId="50" applyNumberFormat="1" applyFont="1" applyFill="1" applyBorder="1" applyAlignment="1" applyProtection="1">
      <alignment vertical="center" wrapText="1"/>
      <protection/>
    </xf>
    <xf numFmtId="37" fontId="7" fillId="36" borderId="18" xfId="50" applyNumberFormat="1" applyFont="1" applyFill="1" applyBorder="1" applyAlignment="1" applyProtection="1">
      <alignment horizontal="center" vertical="center" wrapText="1"/>
      <protection/>
    </xf>
    <xf numFmtId="37" fontId="7" fillId="36" borderId="23" xfId="50" applyNumberFormat="1" applyFont="1" applyFill="1" applyBorder="1" applyAlignment="1" applyProtection="1">
      <alignment horizontal="center" vertical="center" wrapText="1"/>
      <protection/>
    </xf>
    <xf numFmtId="44" fontId="57" fillId="0" borderId="11" xfId="51" applyFont="1" applyBorder="1" applyAlignment="1">
      <alignment/>
    </xf>
    <xf numFmtId="0" fontId="63" fillId="0" borderId="0" xfId="54" applyFont="1" applyFill="1" applyBorder="1" applyAlignment="1">
      <alignment horizontal="center"/>
      <protection/>
    </xf>
    <xf numFmtId="37" fontId="7" fillId="37" borderId="11" xfId="50" applyNumberFormat="1" applyFont="1" applyFill="1" applyBorder="1" applyAlignment="1" applyProtection="1">
      <alignment horizontal="center" vertical="center" wrapText="1"/>
      <protection/>
    </xf>
    <xf numFmtId="37" fontId="7" fillId="37" borderId="14" xfId="50" applyNumberFormat="1" applyFont="1" applyFill="1" applyBorder="1" applyAlignment="1" applyProtection="1">
      <alignment horizontal="center" vertical="center" wrapText="1"/>
      <protection/>
    </xf>
    <xf numFmtId="37" fontId="7" fillId="37" borderId="20" xfId="50" applyNumberFormat="1" applyFont="1" applyFill="1" applyBorder="1" applyAlignment="1" applyProtection="1">
      <alignment horizontal="center" vertical="center" wrapText="1"/>
      <protection/>
    </xf>
    <xf numFmtId="37" fontId="7" fillId="37" borderId="10" xfId="50" applyNumberFormat="1" applyFont="1" applyFill="1" applyBorder="1" applyAlignment="1" applyProtection="1">
      <alignment horizontal="center" vertical="center" wrapText="1"/>
      <protection/>
    </xf>
    <xf numFmtId="37" fontId="7" fillId="37" borderId="24" xfId="50" applyNumberFormat="1" applyFont="1" applyFill="1" applyBorder="1" applyAlignment="1" applyProtection="1">
      <alignment horizontal="center" vertical="center" wrapText="1"/>
      <protection/>
    </xf>
    <xf numFmtId="37" fontId="7" fillId="36" borderId="19" xfId="50" applyNumberFormat="1" applyFont="1" applyFill="1" applyBorder="1" applyAlignment="1" applyProtection="1">
      <alignment horizontal="center" vertical="center"/>
      <protection/>
    </xf>
    <xf numFmtId="37" fontId="7" fillId="36" borderId="17" xfId="50" applyNumberFormat="1" applyFont="1" applyFill="1" applyBorder="1" applyAlignment="1" applyProtection="1">
      <alignment horizontal="center" vertical="center"/>
      <protection/>
    </xf>
    <xf numFmtId="0" fontId="58" fillId="33" borderId="11" xfId="0" applyFont="1" applyFill="1" applyBorder="1" applyAlignment="1">
      <alignment horizontal="right"/>
    </xf>
    <xf numFmtId="0" fontId="58" fillId="33" borderId="12" xfId="0" applyFont="1" applyFill="1" applyBorder="1" applyAlignment="1">
      <alignment horizontal="right"/>
    </xf>
    <xf numFmtId="42" fontId="58" fillId="33" borderId="11" xfId="0" applyNumberFormat="1" applyFont="1" applyFill="1" applyBorder="1" applyAlignment="1">
      <alignment horizontal="center" vertical="center" wrapText="1"/>
    </xf>
    <xf numFmtId="42" fontId="58" fillId="33" borderId="14" xfId="0" applyNumberFormat="1" applyFont="1" applyFill="1" applyBorder="1" applyAlignment="1">
      <alignment horizontal="center" vertical="center" wrapText="1"/>
    </xf>
    <xf numFmtId="42" fontId="58" fillId="33" borderId="12" xfId="0" applyNumberFormat="1" applyFont="1" applyFill="1" applyBorder="1" applyAlignment="1">
      <alignment horizontal="center" vertical="center" wrapText="1"/>
    </xf>
    <xf numFmtId="42" fontId="56" fillId="0" borderId="0" xfId="0" applyNumberFormat="1" applyFont="1" applyAlignment="1">
      <alignment horizontal="center"/>
    </xf>
    <xf numFmtId="37" fontId="7" fillId="37" borderId="15" xfId="50" applyNumberFormat="1" applyFont="1" applyFill="1" applyBorder="1" applyAlignment="1" applyProtection="1">
      <alignment horizontal="center" vertical="center" wrapText="1"/>
      <protection/>
    </xf>
    <xf numFmtId="37" fontId="7" fillId="37" borderId="0" xfId="5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87</xdr:row>
      <xdr:rowOff>190500</xdr:rowOff>
    </xdr:from>
    <xdr:to>
      <xdr:col>6</xdr:col>
      <xdr:colOff>781050</xdr:colOff>
      <xdr:row>87</xdr:row>
      <xdr:rowOff>190500</xdr:rowOff>
    </xdr:to>
    <xdr:sp>
      <xdr:nvSpPr>
        <xdr:cNvPr id="1" name="1 Conector recto"/>
        <xdr:cNvSpPr>
          <a:spLocks/>
        </xdr:cNvSpPr>
      </xdr:nvSpPr>
      <xdr:spPr>
        <a:xfrm flipV="1">
          <a:off x="7658100" y="1739265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2828925</xdr:colOff>
      <xdr:row>5</xdr:row>
      <xdr:rowOff>504825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908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showGridLines="0" tabSelected="1" zoomScale="60" zoomScaleNormal="60" zoomScalePageLayoutView="0" workbookViewId="0" topLeftCell="B58">
      <selection activeCell="B98" sqref="B98"/>
    </sheetView>
  </sheetViews>
  <sheetFormatPr defaultColWidth="0" defaultRowHeight="15" customHeight="1" zeroHeight="1"/>
  <cols>
    <col min="1" max="1" width="5.421875" style="1" customWidth="1"/>
    <col min="2" max="2" width="51.00390625" style="1" customWidth="1"/>
    <col min="3" max="3" width="25.57421875" style="2" customWidth="1"/>
    <col min="4" max="4" width="21.7109375" style="2" customWidth="1"/>
    <col min="5" max="5" width="23.57421875" style="2" customWidth="1"/>
    <col min="6" max="6" width="23.140625" style="2" customWidth="1"/>
    <col min="7" max="7" width="24.57421875" style="2" customWidth="1"/>
    <col min="8" max="8" width="19.421875" style="2" bestFit="1" customWidth="1"/>
    <col min="9" max="9" width="0.71875" style="1" customWidth="1"/>
    <col min="10" max="16384" width="0" style="1" hidden="1" customWidth="1"/>
  </cols>
  <sheetData>
    <row r="1" spans="1:6" s="81" customFormat="1" ht="12">
      <c r="A1" s="78"/>
      <c r="B1" s="79"/>
      <c r="C1" s="79"/>
      <c r="D1" s="79"/>
      <c r="E1" s="79"/>
      <c r="F1" s="80"/>
    </row>
    <row r="2" spans="1:13" s="82" customFormat="1" ht="15">
      <c r="A2" s="78"/>
      <c r="C2" s="102" t="s">
        <v>71</v>
      </c>
      <c r="D2" s="102"/>
      <c r="E2" s="102"/>
      <c r="F2" s="102"/>
      <c r="G2" s="102"/>
      <c r="H2" s="102"/>
      <c r="I2" s="102"/>
      <c r="J2" s="102"/>
      <c r="K2" s="102"/>
      <c r="L2" s="83"/>
      <c r="M2" s="84"/>
    </row>
    <row r="3" spans="1:11" s="85" customFormat="1" ht="21" customHeight="1">
      <c r="A3" s="78"/>
      <c r="B3" s="78"/>
      <c r="C3" s="102" t="s">
        <v>72</v>
      </c>
      <c r="D3" s="102"/>
      <c r="E3" s="102"/>
      <c r="F3" s="102"/>
      <c r="G3" s="102"/>
      <c r="H3" s="102"/>
      <c r="I3" s="102"/>
      <c r="J3" s="102"/>
      <c r="K3" s="102"/>
    </row>
    <row r="4" spans="1:14" s="82" customFormat="1" ht="20.25" customHeight="1">
      <c r="A4" s="78"/>
      <c r="C4" s="102" t="s">
        <v>77</v>
      </c>
      <c r="D4" s="102"/>
      <c r="E4" s="102"/>
      <c r="F4" s="102"/>
      <c r="G4" s="102"/>
      <c r="H4" s="102"/>
      <c r="I4" s="102"/>
      <c r="J4" s="102"/>
      <c r="K4" s="102"/>
      <c r="L4" s="87"/>
      <c r="M4" s="88"/>
      <c r="N4" s="88"/>
    </row>
    <row r="5" spans="1:14" s="82" customFormat="1" ht="18" customHeight="1">
      <c r="A5" s="89"/>
      <c r="D5" s="102"/>
      <c r="E5" s="102"/>
      <c r="F5" s="102"/>
      <c r="G5" s="102"/>
      <c r="H5" s="102"/>
      <c r="I5" s="102"/>
      <c r="J5" s="102"/>
      <c r="K5" s="102"/>
      <c r="L5" s="87"/>
      <c r="M5" s="90"/>
      <c r="N5" s="90"/>
    </row>
    <row r="6" spans="1:13" s="91" customFormat="1" ht="42" customHeight="1">
      <c r="A6" s="78"/>
      <c r="B6" s="78"/>
      <c r="C6" s="78"/>
      <c r="L6" s="78"/>
      <c r="M6" s="78"/>
    </row>
    <row r="7" s="92" customFormat="1" ht="4.5" customHeight="1"/>
    <row r="8" spans="1:14" s="82" customFormat="1" ht="10.5" customHeight="1">
      <c r="A8" s="93"/>
      <c r="C8" s="94"/>
      <c r="D8" s="94"/>
      <c r="E8" s="95"/>
      <c r="F8" s="95"/>
      <c r="G8" s="95"/>
      <c r="H8" s="95"/>
      <c r="I8" s="96"/>
      <c r="J8" s="95"/>
      <c r="K8" s="95"/>
      <c r="L8" s="97"/>
      <c r="M8" s="86"/>
      <c r="N8" s="86"/>
    </row>
    <row r="9" spans="1:8" ht="15.75" customHeight="1">
      <c r="A9" s="116" t="s">
        <v>64</v>
      </c>
      <c r="B9" s="117"/>
      <c r="C9" s="105" t="s">
        <v>61</v>
      </c>
      <c r="D9" s="106"/>
      <c r="E9" s="106"/>
      <c r="F9" s="106"/>
      <c r="G9" s="107"/>
      <c r="H9" s="108" t="s">
        <v>63</v>
      </c>
    </row>
    <row r="10" spans="1:8" ht="25.5">
      <c r="A10" s="116"/>
      <c r="B10" s="117"/>
      <c r="C10" s="98" t="s">
        <v>0</v>
      </c>
      <c r="D10" s="98" t="s">
        <v>62</v>
      </c>
      <c r="E10" s="98" t="s">
        <v>1</v>
      </c>
      <c r="F10" s="98" t="s">
        <v>2</v>
      </c>
      <c r="G10" s="98" t="s">
        <v>3</v>
      </c>
      <c r="H10" s="109"/>
    </row>
    <row r="11" spans="1:8" ht="13.5" customHeight="1">
      <c r="A11" s="116"/>
      <c r="B11" s="117"/>
      <c r="C11" s="99">
        <v>1</v>
      </c>
      <c r="D11" s="99">
        <v>2</v>
      </c>
      <c r="E11" s="99" t="s">
        <v>66</v>
      </c>
      <c r="F11" s="99">
        <v>4</v>
      </c>
      <c r="G11" s="99">
        <v>5</v>
      </c>
      <c r="H11" s="99" t="s">
        <v>67</v>
      </c>
    </row>
    <row r="12" spans="1:8" ht="6" customHeight="1">
      <c r="A12" s="34"/>
      <c r="B12" s="35"/>
      <c r="C12" s="51"/>
      <c r="D12" s="51"/>
      <c r="E12" s="51"/>
      <c r="F12" s="51"/>
      <c r="G12" s="51"/>
      <c r="H12" s="51"/>
    </row>
    <row r="13" spans="1:8" s="8" customFormat="1" ht="15">
      <c r="A13" s="57" t="s">
        <v>13</v>
      </c>
      <c r="B13" s="19" t="s">
        <v>4</v>
      </c>
      <c r="C13" s="20">
        <f>SUM(C14:C21)</f>
        <v>1936272072.7799997</v>
      </c>
      <c r="D13" s="20">
        <f>SUM(D14:D21)</f>
        <v>0</v>
      </c>
      <c r="E13" s="20">
        <f>C13+D13</f>
        <v>1936272072.7799997</v>
      </c>
      <c r="F13" s="20">
        <f>SUM(F14:F21)</f>
        <v>2001903744</v>
      </c>
      <c r="G13" s="20">
        <f>SUM(G14:G21)</f>
        <v>2001903744</v>
      </c>
      <c r="H13" s="20">
        <f>G13-C13</f>
        <v>65631671.22000027</v>
      </c>
    </row>
    <row r="14" spans="1:8" s="8" customFormat="1" ht="14.25">
      <c r="A14" s="25"/>
      <c r="B14" s="6" t="s">
        <v>37</v>
      </c>
      <c r="C14" s="65">
        <v>31394215.99</v>
      </c>
      <c r="D14" s="65">
        <v>0</v>
      </c>
      <c r="E14" s="7">
        <f>C14+D14</f>
        <v>31394215.99</v>
      </c>
      <c r="F14" s="7">
        <v>51762822</v>
      </c>
      <c r="G14" s="7">
        <v>51762822</v>
      </c>
      <c r="H14" s="7">
        <f>G14-C14</f>
        <v>20368606.01</v>
      </c>
    </row>
    <row r="15" spans="1:8" s="8" customFormat="1" ht="14.25">
      <c r="A15" s="25"/>
      <c r="B15" s="6" t="s">
        <v>38</v>
      </c>
      <c r="C15" s="65">
        <v>991188788</v>
      </c>
      <c r="D15" s="65">
        <v>0</v>
      </c>
      <c r="E15" s="7">
        <f aca="true" t="shared" si="0" ref="E15:E56">C15+D15</f>
        <v>991188788</v>
      </c>
      <c r="F15" s="7">
        <v>954130229</v>
      </c>
      <c r="G15" s="7">
        <v>954130229</v>
      </c>
      <c r="H15" s="7">
        <f aca="true" t="shared" si="1" ref="H15:H53">G15-C15</f>
        <v>-37058559</v>
      </c>
    </row>
    <row r="16" spans="1:8" s="8" customFormat="1" ht="14.25">
      <c r="A16" s="25"/>
      <c r="B16" s="6" t="s">
        <v>39</v>
      </c>
      <c r="C16" s="65">
        <v>849099093.42</v>
      </c>
      <c r="D16" s="65">
        <v>0</v>
      </c>
      <c r="E16" s="7">
        <f t="shared" si="0"/>
        <v>849099093.42</v>
      </c>
      <c r="F16" s="7">
        <v>912572601</v>
      </c>
      <c r="G16" s="7">
        <v>912572601</v>
      </c>
      <c r="H16" s="7">
        <f t="shared" si="1"/>
        <v>63473507.58000004</v>
      </c>
    </row>
    <row r="17" spans="1:8" s="8" customFormat="1" ht="14.25">
      <c r="A17" s="25"/>
      <c r="B17" s="6" t="s">
        <v>40</v>
      </c>
      <c r="C17" s="65">
        <v>0</v>
      </c>
      <c r="D17" s="65">
        <v>0</v>
      </c>
      <c r="E17" s="7">
        <f t="shared" si="0"/>
        <v>0</v>
      </c>
      <c r="F17" s="7">
        <v>0</v>
      </c>
      <c r="G17" s="7">
        <v>0</v>
      </c>
      <c r="H17" s="7">
        <f t="shared" si="1"/>
        <v>0</v>
      </c>
    </row>
    <row r="18" spans="1:8" s="8" customFormat="1" ht="14.25">
      <c r="A18" s="25"/>
      <c r="B18" s="6" t="s">
        <v>28</v>
      </c>
      <c r="C18" s="65">
        <v>0</v>
      </c>
      <c r="D18" s="65">
        <v>0</v>
      </c>
      <c r="E18" s="7">
        <f t="shared" si="0"/>
        <v>0</v>
      </c>
      <c r="F18" s="7">
        <v>0</v>
      </c>
      <c r="G18" s="7">
        <v>0</v>
      </c>
      <c r="H18" s="7">
        <f t="shared" si="1"/>
        <v>0</v>
      </c>
    </row>
    <row r="19" spans="1:8" s="8" customFormat="1" ht="14.25">
      <c r="A19" s="25"/>
      <c r="B19" s="6" t="s">
        <v>29</v>
      </c>
      <c r="C19" s="65">
        <v>0</v>
      </c>
      <c r="D19" s="65">
        <v>0</v>
      </c>
      <c r="E19" s="7">
        <f t="shared" si="0"/>
        <v>0</v>
      </c>
      <c r="F19" s="7">
        <v>0</v>
      </c>
      <c r="G19" s="7">
        <v>0</v>
      </c>
      <c r="H19" s="7">
        <f t="shared" si="1"/>
        <v>0</v>
      </c>
    </row>
    <row r="20" spans="1:8" s="8" customFormat="1" ht="14.25">
      <c r="A20" s="25"/>
      <c r="B20" s="6" t="s">
        <v>30</v>
      </c>
      <c r="C20" s="65">
        <v>64589975.37</v>
      </c>
      <c r="D20" s="65">
        <v>0</v>
      </c>
      <c r="E20" s="7">
        <f t="shared" si="0"/>
        <v>64589975.37</v>
      </c>
      <c r="F20" s="7">
        <v>83438092</v>
      </c>
      <c r="G20" s="7">
        <v>83438092</v>
      </c>
      <c r="H20" s="7">
        <f t="shared" si="1"/>
        <v>18848116.630000003</v>
      </c>
    </row>
    <row r="21" spans="1:8" s="8" customFormat="1" ht="14.25">
      <c r="A21" s="26"/>
      <c r="B21" s="6" t="s">
        <v>31</v>
      </c>
      <c r="C21" s="65">
        <v>0</v>
      </c>
      <c r="D21" s="65">
        <v>0</v>
      </c>
      <c r="E21" s="7">
        <f t="shared" si="0"/>
        <v>0</v>
      </c>
      <c r="F21" s="7">
        <v>0</v>
      </c>
      <c r="G21" s="7">
        <v>0</v>
      </c>
      <c r="H21" s="7">
        <f t="shared" si="1"/>
        <v>0</v>
      </c>
    </row>
    <row r="22" spans="1:8" s="8" customFormat="1" ht="15">
      <c r="A22" s="58" t="s">
        <v>14</v>
      </c>
      <c r="B22" s="52" t="s">
        <v>69</v>
      </c>
      <c r="C22" s="20">
        <v>0</v>
      </c>
      <c r="D22" s="20">
        <v>0</v>
      </c>
      <c r="E22" s="20">
        <f t="shared" si="0"/>
        <v>0</v>
      </c>
      <c r="F22" s="20">
        <f>SUM(F23)</f>
        <v>0</v>
      </c>
      <c r="G22" s="20">
        <v>0</v>
      </c>
      <c r="H22" s="20">
        <f t="shared" si="1"/>
        <v>0</v>
      </c>
    </row>
    <row r="23" spans="1:8" s="23" customFormat="1" ht="14.25">
      <c r="A23" s="27"/>
      <c r="B23" s="21" t="s">
        <v>70</v>
      </c>
      <c r="C23" s="66">
        <v>0</v>
      </c>
      <c r="D23" s="66">
        <v>0</v>
      </c>
      <c r="E23" s="66">
        <f>C23+D23</f>
        <v>0</v>
      </c>
      <c r="F23" s="66">
        <v>0</v>
      </c>
      <c r="G23" s="65">
        <v>0</v>
      </c>
      <c r="H23" s="7">
        <f>G23-C23</f>
        <v>0</v>
      </c>
    </row>
    <row r="24" spans="1:8" s="8" customFormat="1" ht="15">
      <c r="A24" s="58" t="s">
        <v>15</v>
      </c>
      <c r="B24" s="52" t="s">
        <v>5</v>
      </c>
      <c r="C24" s="20">
        <f>SUM(C25)</f>
        <v>112092552.9</v>
      </c>
      <c r="D24" s="20">
        <f>SUM(D25)</f>
        <v>0</v>
      </c>
      <c r="E24" s="20">
        <f t="shared" si="0"/>
        <v>112092552.9</v>
      </c>
      <c r="F24" s="20">
        <f>SUM(F25)</f>
        <v>35162252.3</v>
      </c>
      <c r="G24" s="20">
        <f>SUM(G25)</f>
        <v>35162252.3</v>
      </c>
      <c r="H24" s="20">
        <f t="shared" si="1"/>
        <v>-76930300.60000001</v>
      </c>
    </row>
    <row r="25" spans="1:8" s="23" customFormat="1" ht="14.25">
      <c r="A25" s="27"/>
      <c r="B25" s="21" t="s">
        <v>41</v>
      </c>
      <c r="C25" s="66">
        <v>112092552.9</v>
      </c>
      <c r="D25" s="66">
        <v>0</v>
      </c>
      <c r="E25" s="66">
        <f t="shared" si="0"/>
        <v>112092552.9</v>
      </c>
      <c r="F25" s="66">
        <v>35162252.3</v>
      </c>
      <c r="G25" s="66">
        <v>35162252.3</v>
      </c>
      <c r="H25" s="7">
        <f t="shared" si="1"/>
        <v>-76930300.60000001</v>
      </c>
    </row>
    <row r="26" spans="1:8" s="8" customFormat="1" ht="15">
      <c r="A26" s="59" t="s">
        <v>16</v>
      </c>
      <c r="B26" s="52" t="s">
        <v>6</v>
      </c>
      <c r="C26" s="20">
        <f>SUM(C27:C31)</f>
        <v>558222705.83</v>
      </c>
      <c r="D26" s="20">
        <f>SUM(D27:D31)</f>
        <v>0</v>
      </c>
      <c r="E26" s="20">
        <f t="shared" si="0"/>
        <v>558222705.83</v>
      </c>
      <c r="F26" s="20">
        <f>SUM(F27:F31)</f>
        <v>645244619.77</v>
      </c>
      <c r="G26" s="20">
        <f>SUM(G27:G31)</f>
        <v>645244619.77</v>
      </c>
      <c r="H26" s="20">
        <f t="shared" si="1"/>
        <v>87021913.93999994</v>
      </c>
    </row>
    <row r="27" spans="1:8" s="8" customFormat="1" ht="28.5">
      <c r="A27" s="28"/>
      <c r="B27" s="24" t="s">
        <v>42</v>
      </c>
      <c r="C27" s="66">
        <v>46379285.38</v>
      </c>
      <c r="D27" s="66">
        <v>0</v>
      </c>
      <c r="E27" s="22">
        <f t="shared" si="0"/>
        <v>46379285.38</v>
      </c>
      <c r="F27" s="66">
        <v>50905463.23</v>
      </c>
      <c r="G27" s="66">
        <v>50905463.23</v>
      </c>
      <c r="H27" s="7">
        <f t="shared" si="1"/>
        <v>4526177.849999994</v>
      </c>
    </row>
    <row r="28" spans="1:8" s="8" customFormat="1" ht="14.25">
      <c r="A28" s="29"/>
      <c r="B28" s="24" t="s">
        <v>43</v>
      </c>
      <c r="C28" s="66">
        <v>0</v>
      </c>
      <c r="D28" s="66">
        <v>0</v>
      </c>
      <c r="E28" s="22">
        <f t="shared" si="0"/>
        <v>0</v>
      </c>
      <c r="F28" s="66">
        <v>0</v>
      </c>
      <c r="G28" s="66">
        <v>0</v>
      </c>
      <c r="H28" s="7">
        <f t="shared" si="1"/>
        <v>0</v>
      </c>
    </row>
    <row r="29" spans="1:8" s="8" customFormat="1" ht="14.25">
      <c r="A29" s="29"/>
      <c r="B29" s="24" t="s">
        <v>44</v>
      </c>
      <c r="C29" s="66">
        <v>499095956.1</v>
      </c>
      <c r="D29" s="66">
        <v>0</v>
      </c>
      <c r="E29" s="22">
        <f t="shared" si="0"/>
        <v>499095956.1</v>
      </c>
      <c r="F29" s="66">
        <v>581577082.14</v>
      </c>
      <c r="G29" s="66">
        <v>581577082.14</v>
      </c>
      <c r="H29" s="7">
        <f t="shared" si="1"/>
        <v>82481126.03999996</v>
      </c>
    </row>
    <row r="30" spans="1:8" s="8" customFormat="1" ht="14.25">
      <c r="A30" s="29"/>
      <c r="B30" s="24" t="s">
        <v>45</v>
      </c>
      <c r="C30" s="66">
        <v>7569728.78</v>
      </c>
      <c r="D30" s="66">
        <v>0</v>
      </c>
      <c r="E30" s="22">
        <f t="shared" si="0"/>
        <v>7569728.78</v>
      </c>
      <c r="F30" s="66">
        <v>5988157.81</v>
      </c>
      <c r="G30" s="66">
        <v>5988157.81</v>
      </c>
      <c r="H30" s="7">
        <v>0</v>
      </c>
    </row>
    <row r="31" spans="1:8" s="8" customFormat="1" ht="14.25">
      <c r="A31" s="30"/>
      <c r="B31" s="24" t="s">
        <v>30</v>
      </c>
      <c r="C31" s="66">
        <v>5177735.57</v>
      </c>
      <c r="D31" s="66">
        <v>0</v>
      </c>
      <c r="E31" s="22">
        <f t="shared" si="0"/>
        <v>5177735.57</v>
      </c>
      <c r="F31" s="66">
        <v>6773916.59</v>
      </c>
      <c r="G31" s="66">
        <v>6773916.59</v>
      </c>
      <c r="H31" s="7">
        <f t="shared" si="1"/>
        <v>1596181.0199999996</v>
      </c>
    </row>
    <row r="32" spans="1:8" s="8" customFormat="1" ht="45">
      <c r="A32" s="60" t="s">
        <v>17</v>
      </c>
      <c r="B32" s="53" t="s">
        <v>7</v>
      </c>
      <c r="C32" s="20">
        <v>0</v>
      </c>
      <c r="D32" s="20">
        <v>0</v>
      </c>
      <c r="E32" s="20">
        <f t="shared" si="0"/>
        <v>0</v>
      </c>
      <c r="F32" s="20">
        <v>0</v>
      </c>
      <c r="G32" s="20">
        <v>0</v>
      </c>
      <c r="H32" s="20">
        <f t="shared" si="1"/>
        <v>0</v>
      </c>
    </row>
    <row r="33" spans="1:8" s="8" customFormat="1" ht="15">
      <c r="A33" s="61" t="s">
        <v>18</v>
      </c>
      <c r="B33" s="19" t="s">
        <v>8</v>
      </c>
      <c r="C33" s="20">
        <f>SUM(C34:C36)</f>
        <v>72613454.57000001</v>
      </c>
      <c r="D33" s="20">
        <f>SUM(D34:D36)</f>
        <v>0</v>
      </c>
      <c r="E33" s="20">
        <f t="shared" si="0"/>
        <v>72613454.57000001</v>
      </c>
      <c r="F33" s="20">
        <f>SUM(F34:F36)</f>
        <v>101467671.18</v>
      </c>
      <c r="G33" s="20">
        <f>SUM(G34:G36)</f>
        <v>101467671.18</v>
      </c>
      <c r="H33" s="20">
        <f t="shared" si="1"/>
        <v>28854216.61</v>
      </c>
    </row>
    <row r="34" spans="1:8" s="23" customFormat="1" ht="15">
      <c r="A34" s="31"/>
      <c r="B34" s="21" t="s">
        <v>46</v>
      </c>
      <c r="C34" s="66">
        <v>69949281.29</v>
      </c>
      <c r="D34" s="66">
        <v>0</v>
      </c>
      <c r="E34" s="22">
        <f t="shared" si="0"/>
        <v>69949281.29</v>
      </c>
      <c r="F34" s="66">
        <v>101348703.18</v>
      </c>
      <c r="G34" s="66">
        <v>101348703.18</v>
      </c>
      <c r="H34" s="7">
        <f t="shared" si="1"/>
        <v>31399421.89</v>
      </c>
    </row>
    <row r="35" spans="1:8" s="23" customFormat="1" ht="15">
      <c r="A35" s="32"/>
      <c r="B35" s="21" t="s">
        <v>47</v>
      </c>
      <c r="C35" s="66">
        <v>2664173.28</v>
      </c>
      <c r="D35" s="66">
        <v>0</v>
      </c>
      <c r="E35" s="22">
        <f t="shared" si="0"/>
        <v>2664173.28</v>
      </c>
      <c r="F35" s="66">
        <v>118968</v>
      </c>
      <c r="G35" s="66">
        <v>118968</v>
      </c>
      <c r="H35" s="7">
        <f t="shared" si="1"/>
        <v>-2545205.28</v>
      </c>
    </row>
    <row r="36" spans="1:8" s="23" customFormat="1" ht="15">
      <c r="A36" s="33"/>
      <c r="B36" s="21" t="s">
        <v>30</v>
      </c>
      <c r="C36" s="66">
        <v>0</v>
      </c>
      <c r="D36" s="66">
        <v>0</v>
      </c>
      <c r="E36" s="22">
        <f t="shared" si="0"/>
        <v>0</v>
      </c>
      <c r="F36" s="66">
        <v>0</v>
      </c>
      <c r="G36" s="66">
        <v>0</v>
      </c>
      <c r="H36" s="7">
        <f t="shared" si="1"/>
        <v>0</v>
      </c>
    </row>
    <row r="37" spans="1:8" s="8" customFormat="1" ht="15.75" customHeight="1">
      <c r="A37" s="62" t="s">
        <v>68</v>
      </c>
      <c r="B37" s="52" t="s">
        <v>9</v>
      </c>
      <c r="C37" s="20">
        <f>SUM(C38:C41)</f>
        <v>70042007.09</v>
      </c>
      <c r="D37" s="20">
        <f>SUM(D38:D41)</f>
        <v>768103037.73</v>
      </c>
      <c r="E37" s="20">
        <f t="shared" si="0"/>
        <v>838145044.82</v>
      </c>
      <c r="F37" s="20">
        <f>SUM(F38:F41)</f>
        <v>35714627.37</v>
      </c>
      <c r="G37" s="20">
        <f>SUM(G38:G41)</f>
        <v>35714627.37</v>
      </c>
      <c r="H37" s="20">
        <f t="shared" si="1"/>
        <v>-34327379.720000006</v>
      </c>
    </row>
    <row r="38" spans="1:8" s="23" customFormat="1" ht="15.75" customHeight="1">
      <c r="A38" s="31"/>
      <c r="B38" s="21" t="s">
        <v>48</v>
      </c>
      <c r="C38" s="66">
        <v>62842567.61</v>
      </c>
      <c r="D38" s="66">
        <v>768103037.73</v>
      </c>
      <c r="E38" s="22">
        <f t="shared" si="0"/>
        <v>830945605.34</v>
      </c>
      <c r="F38" s="66">
        <v>33230618.22</v>
      </c>
      <c r="G38" s="66">
        <v>33230618.22</v>
      </c>
      <c r="H38" s="7">
        <f t="shared" si="1"/>
        <v>-29611949.39</v>
      </c>
    </row>
    <row r="39" spans="1:8" s="23" customFormat="1" ht="15.75" customHeight="1">
      <c r="A39" s="32"/>
      <c r="B39" s="21" t="s">
        <v>49</v>
      </c>
      <c r="C39" s="66">
        <v>0</v>
      </c>
      <c r="D39" s="66">
        <v>0</v>
      </c>
      <c r="E39" s="22">
        <f t="shared" si="0"/>
        <v>0</v>
      </c>
      <c r="F39" s="66">
        <v>0</v>
      </c>
      <c r="G39" s="66">
        <v>0</v>
      </c>
      <c r="H39" s="7">
        <f t="shared" si="1"/>
        <v>0</v>
      </c>
    </row>
    <row r="40" spans="1:8" s="23" customFormat="1" ht="15.75" customHeight="1">
      <c r="A40" s="32"/>
      <c r="B40" s="21" t="s">
        <v>50</v>
      </c>
      <c r="C40" s="66">
        <v>7199439.48</v>
      </c>
      <c r="D40" s="66">
        <v>0</v>
      </c>
      <c r="E40" s="22">
        <f t="shared" si="0"/>
        <v>7199439.48</v>
      </c>
      <c r="F40" s="66">
        <v>2484009.15</v>
      </c>
      <c r="G40" s="66">
        <v>2484009.15</v>
      </c>
      <c r="H40" s="7">
        <f t="shared" si="1"/>
        <v>-4715430.33</v>
      </c>
    </row>
    <row r="41" spans="1:8" s="23" customFormat="1" ht="15.75" customHeight="1">
      <c r="A41" s="33"/>
      <c r="B41" s="21" t="s">
        <v>30</v>
      </c>
      <c r="C41" s="66">
        <v>0</v>
      </c>
      <c r="D41" s="66">
        <v>0</v>
      </c>
      <c r="E41" s="22">
        <f t="shared" si="0"/>
        <v>0</v>
      </c>
      <c r="F41" s="66">
        <v>0</v>
      </c>
      <c r="G41" s="66">
        <v>0</v>
      </c>
      <c r="H41" s="7">
        <f t="shared" si="1"/>
        <v>0</v>
      </c>
    </row>
    <row r="42" spans="1:8" s="8" customFormat="1" ht="15">
      <c r="A42" s="62" t="s">
        <v>19</v>
      </c>
      <c r="B42" s="52" t="s">
        <v>10</v>
      </c>
      <c r="C42" s="20">
        <f>SUM(C43:C45)</f>
        <v>3223856686.16</v>
      </c>
      <c r="D42" s="20">
        <f>SUM(D43:D45)</f>
        <v>638231344.36</v>
      </c>
      <c r="E42" s="20">
        <f t="shared" si="0"/>
        <v>3862088030.52</v>
      </c>
      <c r="F42" s="20">
        <f>SUM(F43:F45)</f>
        <v>3758885320.87</v>
      </c>
      <c r="G42" s="20">
        <f>SUM(G43:G45)</f>
        <v>3758885320.87</v>
      </c>
      <c r="H42" s="20">
        <f t="shared" si="1"/>
        <v>535028634.71000004</v>
      </c>
    </row>
    <row r="43" spans="1:8" s="8" customFormat="1" ht="14.25">
      <c r="A43" s="36"/>
      <c r="B43" s="6" t="s">
        <v>51</v>
      </c>
      <c r="C43" s="65">
        <v>2351950259</v>
      </c>
      <c r="D43" s="66">
        <v>0</v>
      </c>
      <c r="E43" s="65">
        <f t="shared" si="0"/>
        <v>2351950259</v>
      </c>
      <c r="F43" s="65">
        <v>2602879165.99</v>
      </c>
      <c r="G43" s="65">
        <v>2602879165.99</v>
      </c>
      <c r="H43" s="7">
        <f t="shared" si="1"/>
        <v>250928906.98999977</v>
      </c>
    </row>
    <row r="44" spans="1:8" s="8" customFormat="1" ht="14.25">
      <c r="A44" s="37"/>
      <c r="B44" s="6" t="s">
        <v>52</v>
      </c>
      <c r="C44" s="65">
        <v>769690964</v>
      </c>
      <c r="D44" s="66">
        <v>0</v>
      </c>
      <c r="E44" s="65">
        <f t="shared" si="0"/>
        <v>769690964</v>
      </c>
      <c r="F44" s="65">
        <v>842319541.5</v>
      </c>
      <c r="G44" s="65">
        <v>842319541.5</v>
      </c>
      <c r="H44" s="7">
        <f t="shared" si="1"/>
        <v>72628577.5</v>
      </c>
    </row>
    <row r="45" spans="1:8" s="8" customFormat="1" ht="14.25">
      <c r="A45" s="38"/>
      <c r="B45" s="6" t="s">
        <v>53</v>
      </c>
      <c r="C45" s="65">
        <v>102215463.16</v>
      </c>
      <c r="D45" s="66">
        <v>638231344.36</v>
      </c>
      <c r="E45" s="65">
        <f t="shared" si="0"/>
        <v>740446807.52</v>
      </c>
      <c r="F45" s="65">
        <v>313686613.38</v>
      </c>
      <c r="G45" s="65">
        <v>313686613.38</v>
      </c>
      <c r="H45" s="7">
        <f t="shared" si="1"/>
        <v>211471150.22</v>
      </c>
    </row>
    <row r="46" spans="1:8" s="8" customFormat="1" ht="15">
      <c r="A46" s="62" t="s">
        <v>20</v>
      </c>
      <c r="B46" s="52" t="s">
        <v>11</v>
      </c>
      <c r="C46" s="20">
        <f>SUM(C47:C52)</f>
        <v>126900520.67</v>
      </c>
      <c r="D46" s="20">
        <f>SUM(D47:D52)</f>
        <v>0</v>
      </c>
      <c r="E46" s="20">
        <f t="shared" si="0"/>
        <v>126900520.67</v>
      </c>
      <c r="F46" s="20">
        <f>SUM(F47:F52)</f>
        <v>59876.77</v>
      </c>
      <c r="G46" s="20">
        <f>SUM(G47:G52)</f>
        <v>59876.77</v>
      </c>
      <c r="H46" s="20">
        <f t="shared" si="1"/>
        <v>-126840643.9</v>
      </c>
    </row>
    <row r="47" spans="1:8" s="8" customFormat="1" ht="14.25">
      <c r="A47" s="36"/>
      <c r="B47" s="6" t="s">
        <v>54</v>
      </c>
      <c r="C47" s="65">
        <v>0</v>
      </c>
      <c r="D47" s="66">
        <v>0</v>
      </c>
      <c r="E47" s="7">
        <f t="shared" si="0"/>
        <v>0</v>
      </c>
      <c r="F47" s="65">
        <v>0</v>
      </c>
      <c r="G47" s="65">
        <v>0</v>
      </c>
      <c r="H47" s="7">
        <f t="shared" si="1"/>
        <v>0</v>
      </c>
    </row>
    <row r="48" spans="1:8" s="8" customFormat="1" ht="14.25">
      <c r="A48" s="37"/>
      <c r="B48" s="6" t="s">
        <v>55</v>
      </c>
      <c r="C48" s="65">
        <v>126835271.2</v>
      </c>
      <c r="D48" s="66">
        <v>0</v>
      </c>
      <c r="E48" s="7">
        <f t="shared" si="0"/>
        <v>126835271.2</v>
      </c>
      <c r="F48" s="65">
        <v>0</v>
      </c>
      <c r="G48" s="65">
        <v>0</v>
      </c>
      <c r="H48" s="7">
        <f t="shared" si="1"/>
        <v>-126835271.2</v>
      </c>
    </row>
    <row r="49" spans="1:8" s="8" customFormat="1" ht="14.25">
      <c r="A49" s="37"/>
      <c r="B49" s="6" t="s">
        <v>56</v>
      </c>
      <c r="C49" s="65">
        <v>0</v>
      </c>
      <c r="D49" s="66"/>
      <c r="E49" s="7">
        <f t="shared" si="0"/>
        <v>0</v>
      </c>
      <c r="F49" s="65">
        <v>0</v>
      </c>
      <c r="G49" s="65">
        <v>0</v>
      </c>
      <c r="H49" s="7">
        <f t="shared" si="1"/>
        <v>0</v>
      </c>
    </row>
    <row r="50" spans="1:8" s="8" customFormat="1" ht="14.25">
      <c r="A50" s="37"/>
      <c r="B50" s="6" t="s">
        <v>57</v>
      </c>
      <c r="C50" s="65">
        <v>65249.47</v>
      </c>
      <c r="D50" s="66"/>
      <c r="E50" s="7">
        <f t="shared" si="0"/>
        <v>65249.47</v>
      </c>
      <c r="F50" s="65">
        <v>59876.77</v>
      </c>
      <c r="G50" s="65">
        <v>59876.77</v>
      </c>
      <c r="H50" s="7">
        <f t="shared" si="1"/>
        <v>-5372.700000000004</v>
      </c>
    </row>
    <row r="51" spans="1:8" s="8" customFormat="1" ht="14.25">
      <c r="A51" s="37"/>
      <c r="B51" s="6" t="s">
        <v>58</v>
      </c>
      <c r="C51" s="65">
        <v>0</v>
      </c>
      <c r="D51" s="66">
        <v>0</v>
      </c>
      <c r="E51" s="7">
        <f t="shared" si="0"/>
        <v>0</v>
      </c>
      <c r="F51" s="65">
        <v>0</v>
      </c>
      <c r="G51" s="65">
        <v>0</v>
      </c>
      <c r="H51" s="7">
        <f t="shared" si="1"/>
        <v>0</v>
      </c>
    </row>
    <row r="52" spans="1:8" s="8" customFormat="1" ht="14.25">
      <c r="A52" s="38"/>
      <c r="B52" s="6" t="s">
        <v>59</v>
      </c>
      <c r="C52" s="65">
        <v>0</v>
      </c>
      <c r="D52" s="66">
        <v>0</v>
      </c>
      <c r="E52" s="7">
        <f t="shared" si="0"/>
        <v>0</v>
      </c>
      <c r="F52" s="65">
        <v>0</v>
      </c>
      <c r="G52" s="65">
        <v>0</v>
      </c>
      <c r="H52" s="7">
        <f t="shared" si="1"/>
        <v>0</v>
      </c>
    </row>
    <row r="53" spans="1:8" s="8" customFormat="1" ht="15">
      <c r="A53" s="63" t="s">
        <v>21</v>
      </c>
      <c r="B53" s="52" t="s">
        <v>12</v>
      </c>
      <c r="C53" s="45">
        <f>SUM(C54)</f>
        <v>0</v>
      </c>
      <c r="D53" s="45">
        <f>SUM(D54)</f>
        <v>0</v>
      </c>
      <c r="E53" s="45">
        <f t="shared" si="0"/>
        <v>0</v>
      </c>
      <c r="F53" s="45">
        <f>SUM(F54)</f>
        <v>0</v>
      </c>
      <c r="G53" s="45">
        <f>SUM(G54)</f>
        <v>0</v>
      </c>
      <c r="H53" s="45">
        <f t="shared" si="1"/>
        <v>0</v>
      </c>
    </row>
    <row r="54" spans="1:8" s="8" customFormat="1" ht="15">
      <c r="A54" s="46"/>
      <c r="B54" s="18" t="s">
        <v>60</v>
      </c>
      <c r="C54" s="65">
        <v>0</v>
      </c>
      <c r="D54" s="66">
        <v>0</v>
      </c>
      <c r="E54" s="7">
        <f t="shared" si="0"/>
        <v>0</v>
      </c>
      <c r="F54" s="65">
        <v>0</v>
      </c>
      <c r="G54" s="65">
        <v>0</v>
      </c>
      <c r="H54" s="7">
        <v>0</v>
      </c>
    </row>
    <row r="55" spans="1:8" s="8" customFormat="1" ht="7.5" customHeight="1">
      <c r="A55" s="55"/>
      <c r="B55" s="15"/>
      <c r="C55" s="44"/>
      <c r="D55" s="44"/>
      <c r="E55" s="44"/>
      <c r="F55" s="44"/>
      <c r="G55" s="44"/>
      <c r="H55" s="56"/>
    </row>
    <row r="56" spans="1:8" s="8" customFormat="1" ht="15">
      <c r="A56" s="110" t="s">
        <v>65</v>
      </c>
      <c r="B56" s="111"/>
      <c r="C56" s="9">
        <f>SUM(C13+C22+C24+C26+C32+C33+C37+C42+C46+C53)</f>
        <v>6100000000</v>
      </c>
      <c r="D56" s="9">
        <f>SUM(D13+D22+D24+D26+D32+D33+D37+D42+D46+D53)</f>
        <v>1406334382.0900002</v>
      </c>
      <c r="E56" s="9">
        <f t="shared" si="0"/>
        <v>7506334382.09</v>
      </c>
      <c r="F56" s="9">
        <f>SUM(F13+F22+F24+F26+F32+F33+F37+F42+F46+F53)</f>
        <v>6578438112.26</v>
      </c>
      <c r="G56" s="9">
        <f>SUM(G13+G22+G24+G26+G32+G33+G37+G42+G46+G53)</f>
        <v>6578438112.26</v>
      </c>
      <c r="H56" s="9">
        <f>G56-C56</f>
        <v>478438112.2600002</v>
      </c>
    </row>
    <row r="57" spans="1:8" s="8" customFormat="1" ht="9" customHeight="1" thickBot="1">
      <c r="A57" s="39"/>
      <c r="B57" s="40"/>
      <c r="C57" s="41"/>
      <c r="D57" s="41"/>
      <c r="E57" s="42"/>
      <c r="F57" s="42"/>
      <c r="G57" s="42"/>
      <c r="H57" s="43"/>
    </row>
    <row r="58" spans="1:8" s="8" customFormat="1" ht="42" customHeight="1">
      <c r="A58" s="103" t="s">
        <v>22</v>
      </c>
      <c r="B58" s="104"/>
      <c r="C58" s="100" t="s">
        <v>23</v>
      </c>
      <c r="D58" s="100" t="s">
        <v>62</v>
      </c>
      <c r="E58" s="100" t="s">
        <v>1</v>
      </c>
      <c r="F58" s="100" t="s">
        <v>2</v>
      </c>
      <c r="G58" s="100" t="s">
        <v>3</v>
      </c>
      <c r="H58" s="100" t="s">
        <v>63</v>
      </c>
    </row>
    <row r="59" spans="1:8" s="8" customFormat="1" ht="14.25">
      <c r="A59" s="5" t="s">
        <v>24</v>
      </c>
      <c r="B59" s="5"/>
      <c r="C59" s="101">
        <f>C14</f>
        <v>31394215.99</v>
      </c>
      <c r="D59" s="5">
        <f>D14</f>
        <v>0</v>
      </c>
      <c r="E59" s="69">
        <f>E14</f>
        <v>31394215.99</v>
      </c>
      <c r="F59" s="67">
        <f>F14</f>
        <v>51762822</v>
      </c>
      <c r="G59" s="67">
        <f>G14</f>
        <v>51762822</v>
      </c>
      <c r="H59" s="66">
        <f>G59-C59</f>
        <v>20368606.01</v>
      </c>
    </row>
    <row r="60" spans="1:8" s="8" customFormat="1" ht="14.25">
      <c r="A60" s="5" t="s">
        <v>25</v>
      </c>
      <c r="B60" s="5"/>
      <c r="C60" s="101">
        <f aca="true" t="shared" si="2" ref="C60:E66">C15</f>
        <v>991188788</v>
      </c>
      <c r="D60" s="5">
        <f t="shared" si="2"/>
        <v>0</v>
      </c>
      <c r="E60" s="69">
        <f t="shared" si="2"/>
        <v>991188788</v>
      </c>
      <c r="F60" s="67">
        <f aca="true" t="shared" si="3" ref="F60:G66">F15</f>
        <v>954130229</v>
      </c>
      <c r="G60" s="67">
        <f t="shared" si="3"/>
        <v>954130229</v>
      </c>
      <c r="H60" s="66">
        <f aca="true" t="shared" si="4" ref="H60:H67">G60-C60</f>
        <v>-37058559</v>
      </c>
    </row>
    <row r="61" spans="1:8" s="8" customFormat="1" ht="14.25">
      <c r="A61" s="5" t="s">
        <v>26</v>
      </c>
      <c r="B61" s="6"/>
      <c r="C61" s="69">
        <f t="shared" si="2"/>
        <v>849099093.42</v>
      </c>
      <c r="D61" s="69">
        <f t="shared" si="2"/>
        <v>0</v>
      </c>
      <c r="E61" s="69">
        <f t="shared" si="2"/>
        <v>849099093.42</v>
      </c>
      <c r="F61" s="67">
        <f t="shared" si="3"/>
        <v>912572601</v>
      </c>
      <c r="G61" s="67">
        <f t="shared" si="3"/>
        <v>912572601</v>
      </c>
      <c r="H61" s="66">
        <f t="shared" si="4"/>
        <v>63473507.58000004</v>
      </c>
    </row>
    <row r="62" spans="1:8" s="8" customFormat="1" ht="14.25">
      <c r="A62" s="5" t="s">
        <v>27</v>
      </c>
      <c r="B62" s="6"/>
      <c r="C62" s="69">
        <f t="shared" si="2"/>
        <v>0</v>
      </c>
      <c r="D62" s="69">
        <f t="shared" si="2"/>
        <v>0</v>
      </c>
      <c r="E62" s="67">
        <v>0</v>
      </c>
      <c r="F62" s="67">
        <f t="shared" si="3"/>
        <v>0</v>
      </c>
      <c r="G62" s="67">
        <f t="shared" si="3"/>
        <v>0</v>
      </c>
      <c r="H62" s="66">
        <f t="shared" si="4"/>
        <v>0</v>
      </c>
    </row>
    <row r="63" spans="1:8" s="8" customFormat="1" ht="14.25">
      <c r="A63" s="5" t="s">
        <v>28</v>
      </c>
      <c r="B63" s="6"/>
      <c r="C63" s="69">
        <f t="shared" si="2"/>
        <v>0</v>
      </c>
      <c r="D63" s="69">
        <f t="shared" si="2"/>
        <v>0</v>
      </c>
      <c r="E63" s="67">
        <v>0</v>
      </c>
      <c r="F63" s="67">
        <f t="shared" si="3"/>
        <v>0</v>
      </c>
      <c r="G63" s="67">
        <f t="shared" si="3"/>
        <v>0</v>
      </c>
      <c r="H63" s="66">
        <f t="shared" si="4"/>
        <v>0</v>
      </c>
    </row>
    <row r="64" spans="1:8" s="8" customFormat="1" ht="14.25">
      <c r="A64" s="5" t="s">
        <v>29</v>
      </c>
      <c r="B64" s="6"/>
      <c r="C64" s="69">
        <f t="shared" si="2"/>
        <v>0</v>
      </c>
      <c r="D64" s="69">
        <f t="shared" si="2"/>
        <v>0</v>
      </c>
      <c r="E64" s="67">
        <v>0</v>
      </c>
      <c r="F64" s="67">
        <f t="shared" si="3"/>
        <v>0</v>
      </c>
      <c r="G64" s="67">
        <f t="shared" si="3"/>
        <v>0</v>
      </c>
      <c r="H64" s="66">
        <f t="shared" si="4"/>
        <v>0</v>
      </c>
    </row>
    <row r="65" spans="1:8" s="8" customFormat="1" ht="14.25">
      <c r="A65" s="5" t="s">
        <v>30</v>
      </c>
      <c r="B65" s="6"/>
      <c r="C65" s="69">
        <f t="shared" si="2"/>
        <v>64589975.37</v>
      </c>
      <c r="D65" s="69">
        <f t="shared" si="2"/>
        <v>0</v>
      </c>
      <c r="E65" s="69">
        <f t="shared" si="2"/>
        <v>64589975.37</v>
      </c>
      <c r="F65" s="67">
        <f t="shared" si="3"/>
        <v>83438092</v>
      </c>
      <c r="G65" s="67">
        <f t="shared" si="3"/>
        <v>83438092</v>
      </c>
      <c r="H65" s="66">
        <f t="shared" si="4"/>
        <v>18848116.630000003</v>
      </c>
    </row>
    <row r="66" spans="1:8" s="8" customFormat="1" ht="14.25">
      <c r="A66" s="5" t="s">
        <v>31</v>
      </c>
      <c r="B66" s="6"/>
      <c r="C66" s="69">
        <f t="shared" si="2"/>
        <v>0</v>
      </c>
      <c r="D66" s="69">
        <f t="shared" si="2"/>
        <v>0</v>
      </c>
      <c r="E66" s="67">
        <v>0</v>
      </c>
      <c r="F66" s="67">
        <f t="shared" si="3"/>
        <v>0</v>
      </c>
      <c r="G66" s="70">
        <f t="shared" si="3"/>
        <v>0</v>
      </c>
      <c r="H66" s="66">
        <f t="shared" si="4"/>
        <v>0</v>
      </c>
    </row>
    <row r="67" spans="1:8" s="8" customFormat="1" ht="15">
      <c r="A67" s="12"/>
      <c r="B67" s="13" t="s">
        <v>32</v>
      </c>
      <c r="C67" s="9">
        <f>SUM(C59:C66)</f>
        <v>1936272072.7799997</v>
      </c>
      <c r="D67" s="9">
        <f>SUM(D59:D66)</f>
        <v>0</v>
      </c>
      <c r="E67" s="9">
        <f>SUM(E59:E66)</f>
        <v>1936272072.7799997</v>
      </c>
      <c r="F67" s="9">
        <f>SUM(F59:F66)</f>
        <v>2001903744</v>
      </c>
      <c r="G67" s="9">
        <f>SUM(G59:G66)</f>
        <v>2001903744</v>
      </c>
      <c r="H67" s="9">
        <f t="shared" si="4"/>
        <v>65631671.22000027</v>
      </c>
    </row>
    <row r="68" spans="1:8" s="8" customFormat="1" ht="14.25">
      <c r="A68" s="14"/>
      <c r="B68" s="15"/>
      <c r="C68" s="16"/>
      <c r="D68" s="16"/>
      <c r="E68" s="16"/>
      <c r="F68" s="16"/>
      <c r="G68" s="16"/>
      <c r="H68" s="17"/>
    </row>
    <row r="69" spans="1:8" s="8" customFormat="1" ht="15">
      <c r="A69" s="10"/>
      <c r="B69" s="11" t="s">
        <v>33</v>
      </c>
      <c r="C69" s="112"/>
      <c r="D69" s="113"/>
      <c r="E69" s="113"/>
      <c r="F69" s="113"/>
      <c r="G69" s="113"/>
      <c r="H69" s="114"/>
    </row>
    <row r="70" spans="1:8" s="8" customFormat="1" ht="14.25">
      <c r="A70" s="64" t="s">
        <v>13</v>
      </c>
      <c r="B70" s="27" t="s">
        <v>69</v>
      </c>
      <c r="C70" s="68">
        <f>C22</f>
        <v>0</v>
      </c>
      <c r="D70" s="68">
        <f>D22</f>
        <v>0</v>
      </c>
      <c r="E70" s="68">
        <v>0</v>
      </c>
      <c r="F70" s="68">
        <f>F22</f>
        <v>0</v>
      </c>
      <c r="G70" s="68">
        <f>G22</f>
        <v>0</v>
      </c>
      <c r="H70" s="66">
        <f aca="true" t="shared" si="5" ref="H70:H77">G70-C70</f>
        <v>0</v>
      </c>
    </row>
    <row r="71" spans="1:8" s="8" customFormat="1" ht="14.25">
      <c r="A71" s="64" t="s">
        <v>14</v>
      </c>
      <c r="B71" s="27" t="s">
        <v>34</v>
      </c>
      <c r="C71" s="68">
        <f>C24</f>
        <v>112092552.9</v>
      </c>
      <c r="D71" s="68">
        <f>D24</f>
        <v>0</v>
      </c>
      <c r="E71" s="68">
        <v>0</v>
      </c>
      <c r="F71" s="68">
        <f>F24</f>
        <v>35162252.3</v>
      </c>
      <c r="G71" s="68">
        <f>G24</f>
        <v>35162252.3</v>
      </c>
      <c r="H71" s="66">
        <f t="shared" si="5"/>
        <v>-76930300.60000001</v>
      </c>
    </row>
    <row r="72" spans="1:8" s="8" customFormat="1" ht="14.25">
      <c r="A72" s="64" t="s">
        <v>15</v>
      </c>
      <c r="B72" s="27" t="s">
        <v>6</v>
      </c>
      <c r="C72" s="68">
        <f>C26</f>
        <v>558222705.83</v>
      </c>
      <c r="D72" s="68">
        <f>D26</f>
        <v>0</v>
      </c>
      <c r="E72" s="68">
        <v>0</v>
      </c>
      <c r="F72" s="68">
        <f>F26</f>
        <v>645244619.77</v>
      </c>
      <c r="G72" s="68">
        <f>G26</f>
        <v>645244619.77</v>
      </c>
      <c r="H72" s="66">
        <f t="shared" si="5"/>
        <v>87021913.93999994</v>
      </c>
    </row>
    <row r="73" spans="1:8" s="8" customFormat="1" ht="14.25">
      <c r="A73" s="64" t="s">
        <v>16</v>
      </c>
      <c r="B73" s="27" t="s">
        <v>8</v>
      </c>
      <c r="C73" s="68">
        <f>C33</f>
        <v>72613454.57000001</v>
      </c>
      <c r="D73" s="68">
        <f>D33</f>
        <v>0</v>
      </c>
      <c r="E73" s="68">
        <v>0</v>
      </c>
      <c r="F73" s="68">
        <f>F33</f>
        <v>101467671.18</v>
      </c>
      <c r="G73" s="68">
        <f>G33</f>
        <v>101467671.18</v>
      </c>
      <c r="H73" s="66">
        <f t="shared" si="5"/>
        <v>28854216.61</v>
      </c>
    </row>
    <row r="74" spans="1:8" s="8" customFormat="1" ht="14.25">
      <c r="A74" s="64" t="s">
        <v>17</v>
      </c>
      <c r="B74" s="27" t="s">
        <v>9</v>
      </c>
      <c r="C74" s="68">
        <f>C37</f>
        <v>70042007.09</v>
      </c>
      <c r="D74" s="68">
        <f>D37</f>
        <v>768103037.73</v>
      </c>
      <c r="E74" s="68">
        <v>0</v>
      </c>
      <c r="F74" s="68">
        <f>F37</f>
        <v>35714627.37</v>
      </c>
      <c r="G74" s="68">
        <f>G37</f>
        <v>35714627.37</v>
      </c>
      <c r="H74" s="66">
        <f t="shared" si="5"/>
        <v>-34327379.720000006</v>
      </c>
    </row>
    <row r="75" spans="1:8" s="8" customFormat="1" ht="15">
      <c r="A75" s="12"/>
      <c r="B75" s="13" t="s">
        <v>35</v>
      </c>
      <c r="C75" s="9">
        <f>SUM(C70:C74)</f>
        <v>812970720.3900001</v>
      </c>
      <c r="D75" s="9">
        <f>SUM(D70:D74)</f>
        <v>768103037.73</v>
      </c>
      <c r="E75" s="9">
        <f>SUM(E70:E74)</f>
        <v>0</v>
      </c>
      <c r="F75" s="9">
        <f>SUM(F70:F74)</f>
        <v>817589170.62</v>
      </c>
      <c r="G75" s="9">
        <f>SUM(G70:G74)</f>
        <v>817589170.62</v>
      </c>
      <c r="H75" s="9">
        <f t="shared" si="5"/>
        <v>4618450.2299999</v>
      </c>
    </row>
    <row r="76" spans="1:8" s="8" customFormat="1" ht="7.5" customHeight="1">
      <c r="A76" s="14"/>
      <c r="B76" s="15"/>
      <c r="C76" s="16"/>
      <c r="D76" s="54"/>
      <c r="E76" s="16"/>
      <c r="F76" s="16"/>
      <c r="G76" s="16"/>
      <c r="H76" s="49"/>
    </row>
    <row r="77" spans="1:8" s="8" customFormat="1" ht="15">
      <c r="A77" s="12"/>
      <c r="B77" s="77" t="s">
        <v>36</v>
      </c>
      <c r="C77" s="9">
        <f>C67+C75</f>
        <v>2749242793.17</v>
      </c>
      <c r="D77" s="9">
        <f>D67+D75</f>
        <v>768103037.73</v>
      </c>
      <c r="E77" s="9">
        <f>E67+E75</f>
        <v>1936272072.7799997</v>
      </c>
      <c r="F77" s="9">
        <f>F67+F75</f>
        <v>2819492914.62</v>
      </c>
      <c r="G77" s="9">
        <f>G67+G75</f>
        <v>2819492914.62</v>
      </c>
      <c r="H77" s="9">
        <f t="shared" si="5"/>
        <v>70250121.44999981</v>
      </c>
    </row>
    <row r="78" spans="1:8" s="8" customFormat="1" ht="15">
      <c r="A78" s="72"/>
      <c r="B78" s="73"/>
      <c r="C78" s="74"/>
      <c r="D78" s="74"/>
      <c r="E78" s="74"/>
      <c r="F78" s="74"/>
      <c r="G78" s="74"/>
      <c r="H78" s="74"/>
    </row>
    <row r="79" spans="1:8" s="8" customFormat="1" ht="15">
      <c r="A79" s="72"/>
      <c r="B79" s="73"/>
      <c r="C79" s="74"/>
      <c r="D79" s="74"/>
      <c r="E79" s="74"/>
      <c r="F79" s="74"/>
      <c r="G79" s="74"/>
      <c r="H79" s="74"/>
    </row>
    <row r="80" ht="15"/>
    <row r="81" ht="15"/>
    <row r="82" ht="15"/>
    <row r="83" ht="15"/>
    <row r="84" ht="15"/>
    <row r="85" ht="15"/>
    <row r="86" ht="15"/>
    <row r="87" ht="15"/>
    <row r="88" spans="2:8" ht="15.75">
      <c r="B88" s="4"/>
      <c r="C88" s="47"/>
      <c r="D88" s="47"/>
      <c r="E88" s="48"/>
      <c r="F88" s="47"/>
      <c r="H88" s="76"/>
    </row>
    <row r="89" spans="2:8" ht="18">
      <c r="B89" s="75" t="s">
        <v>73</v>
      </c>
      <c r="E89" s="115" t="s">
        <v>74</v>
      </c>
      <c r="F89" s="115"/>
      <c r="G89" s="115"/>
      <c r="H89" s="1"/>
    </row>
    <row r="90" spans="2:8" ht="18">
      <c r="B90" s="71" t="s">
        <v>75</v>
      </c>
      <c r="E90" s="115" t="s">
        <v>76</v>
      </c>
      <c r="F90" s="115"/>
      <c r="G90" s="115"/>
      <c r="H90" s="3"/>
    </row>
    <row r="91" ht="15"/>
    <row r="92" spans="5:8" ht="15" customHeight="1">
      <c r="E92" s="50"/>
      <c r="F92" s="50"/>
      <c r="G92" s="50"/>
      <c r="H92" s="50"/>
    </row>
    <row r="93" spans="4:8" ht="15" customHeight="1" hidden="1">
      <c r="D93" s="50"/>
      <c r="E93" s="50"/>
      <c r="F93" s="50"/>
      <c r="G93" s="50"/>
      <c r="H93" s="50"/>
    </row>
    <row r="94" spans="4:8" ht="15" customHeight="1" hidden="1">
      <c r="D94" s="50"/>
      <c r="E94" s="50"/>
      <c r="F94" s="50"/>
      <c r="G94" s="50"/>
      <c r="H94" s="50"/>
    </row>
    <row r="95" spans="4:8" ht="15" customHeight="1" hidden="1">
      <c r="D95" s="50"/>
      <c r="E95" s="50"/>
      <c r="F95" s="50"/>
      <c r="G95" s="50"/>
      <c r="H95" s="50"/>
    </row>
    <row r="96" ht="15"/>
    <row r="97" ht="15"/>
    <row r="98" ht="15"/>
    <row r="99" ht="15"/>
    <row r="100" ht="15" customHeight="1"/>
    <row r="101" ht="15" customHeight="1"/>
    <row r="102" ht="15" customHeight="1"/>
  </sheetData>
  <sheetProtection/>
  <mergeCells count="12">
    <mergeCell ref="C69:H69"/>
    <mergeCell ref="E89:G89"/>
    <mergeCell ref="E90:G90"/>
    <mergeCell ref="A9:B11"/>
    <mergeCell ref="C2:K2"/>
    <mergeCell ref="C3:K3"/>
    <mergeCell ref="C4:K4"/>
    <mergeCell ref="A58:B58"/>
    <mergeCell ref="C9:G9"/>
    <mergeCell ref="D5:K5"/>
    <mergeCell ref="H9:H10"/>
    <mergeCell ref="A56:B56"/>
  </mergeCells>
  <printOptions horizontalCentered="1"/>
  <pageMargins left="0.21" right="0.31496062992125984" top="0.5" bottom="0.42" header="0.31496062992125984" footer="0.31496062992125984"/>
  <pageSetup firstPageNumber="1" useFirstPageNumber="1" horizontalDpi="600" verticalDpi="600" orientation="portrait" scale="52" r:id="rId2"/>
  <ignoredErrors>
    <ignoredError sqref="C13:G13 C26:H26 E1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cgloria</cp:lastModifiedBy>
  <cp:lastPrinted>2018-04-10T21:32:58Z</cp:lastPrinted>
  <dcterms:created xsi:type="dcterms:W3CDTF">2010-12-03T18:40:30Z</dcterms:created>
  <dcterms:modified xsi:type="dcterms:W3CDTF">2018-04-10T21:33:01Z</dcterms:modified>
  <cp:category/>
  <cp:version/>
  <cp:contentType/>
  <cp:contentStatus/>
</cp:coreProperties>
</file>