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4425" windowWidth="18390" windowHeight="5805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F13" i="4"/>
  <c r="F51"/>
  <c r="F52"/>
  <c r="I52" s="1"/>
  <c r="H75"/>
  <c r="G75"/>
  <c r="F82"/>
  <c r="F81"/>
  <c r="F80"/>
  <c r="F79"/>
  <c r="F78"/>
  <c r="F77"/>
  <c r="F76"/>
  <c r="E75"/>
  <c r="D75"/>
  <c r="I63"/>
  <c r="H63"/>
  <c r="G63"/>
  <c r="F63"/>
  <c r="E63"/>
  <c r="D63"/>
  <c r="F62"/>
  <c r="F61"/>
  <c r="F60"/>
  <c r="H59"/>
  <c r="G59"/>
  <c r="E59"/>
  <c r="D59"/>
  <c r="H49"/>
  <c r="G49"/>
  <c r="E49"/>
  <c r="D49"/>
  <c r="D39"/>
  <c r="E39"/>
  <c r="H39"/>
  <c r="G39"/>
  <c r="F58"/>
  <c r="I58" s="1"/>
  <c r="F57"/>
  <c r="I57" s="1"/>
  <c r="F56"/>
  <c r="I56" s="1"/>
  <c r="F55"/>
  <c r="I55" s="1"/>
  <c r="F54"/>
  <c r="I54" s="1"/>
  <c r="F53"/>
  <c r="I53" s="1"/>
  <c r="I51"/>
  <c r="F50"/>
  <c r="I50" s="1"/>
  <c r="F46"/>
  <c r="F47"/>
  <c r="F48"/>
  <c r="F45"/>
  <c r="F44"/>
  <c r="F43"/>
  <c r="F42"/>
  <c r="F41"/>
  <c r="F40"/>
  <c r="F38"/>
  <c r="F37"/>
  <c r="F36"/>
  <c r="F35"/>
  <c r="F34"/>
  <c r="F33"/>
  <c r="F32"/>
  <c r="F31"/>
  <c r="F30"/>
  <c r="H29"/>
  <c r="G29"/>
  <c r="E29"/>
  <c r="D29"/>
  <c r="I82"/>
  <c r="I81"/>
  <c r="I80"/>
  <c r="I79"/>
  <c r="I78"/>
  <c r="I77"/>
  <c r="I76"/>
  <c r="I74"/>
  <c r="I73"/>
  <c r="I72"/>
  <c r="I70"/>
  <c r="I69"/>
  <c r="I68"/>
  <c r="I67"/>
  <c r="I66"/>
  <c r="I65"/>
  <c r="I64"/>
  <c r="I62"/>
  <c r="I61"/>
  <c r="I60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H19"/>
  <c r="G19"/>
  <c r="E19"/>
  <c r="D19"/>
  <c r="I17"/>
  <c r="G11"/>
  <c r="H11"/>
  <c r="E11"/>
  <c r="D11"/>
  <c r="I13"/>
  <c r="F14"/>
  <c r="I14" s="1"/>
  <c r="F15"/>
  <c r="I15" s="1"/>
  <c r="F16"/>
  <c r="I16" s="1"/>
  <c r="F17"/>
  <c r="F18"/>
  <c r="F12"/>
  <c r="I12" s="1"/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  <c r="D83" i="4" l="1"/>
  <c r="F39"/>
  <c r="I39" s="1"/>
  <c r="H83"/>
  <c r="G83"/>
  <c r="E83"/>
  <c r="F83" s="1"/>
  <c r="F75"/>
  <c r="I75" s="1"/>
  <c r="F59"/>
  <c r="I59" s="1"/>
  <c r="F49"/>
  <c r="I49" s="1"/>
  <c r="F29"/>
  <c r="I29" s="1"/>
  <c r="F19"/>
  <c r="I19" s="1"/>
  <c r="F11"/>
  <c r="I11" s="1"/>
  <c r="I83" l="1"/>
</calcChain>
</file>

<file path=xl/sharedStrings.xml><?xml version="1.0" encoding="utf-8"?>
<sst xmlns="http://schemas.openxmlformats.org/spreadsheetml/2006/main" count="181" uniqueCount="98">
  <si>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</si>
  <si>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</si>
  <si>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</si>
  <si>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</si>
  <si>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</si>
  <si>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</si>
  <si>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</si>
  <si>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</si>
  <si>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</si>
  <si>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</si>
  <si>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</si>
  <si>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</si>
  <si>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</si>
  <si>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</si>
  <si>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</si>
  <si>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</si>
  <si>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</si>
  <si>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</si>
  <si>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</si>
  <si>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</si>
  <si>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</si>
  <si>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</si>
  <si>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</si>
  <si>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</si>
  <si>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</si>
  <si>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</si>
  <si>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</si>
  <si>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</si>
  <si>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</si>
  <si>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</si>
  <si>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</si>
  <si>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</si>
  <si>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</si>
  <si>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</si>
  <si>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</si>
  <si>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</si>
  <si>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</si>
  <si>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</si>
  <si>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</si>
  <si>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</si>
  <si>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</si>
  <si>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</si>
  <si>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</si>
  <si>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</si>
  <si>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</si>
  <si>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</si>
  <si>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</si>
  <si>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</si>
  <si>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</si>
  <si>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</si>
  <si>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</si>
  <si>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</si>
  <si>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</si>
  <si>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</si>
  <si>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</si>
  <si>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</si>
  <si>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</si>
  <si>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</si>
  <si>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</si>
  <si>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</si>
  <si>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</si>
  <si>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</si>
  <si>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</si>
  <si>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</si>
  <si>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</si>
  <si>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</si>
  <si>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</si>
  <si>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</si>
  <si>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</si>
  <si>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</si>
  <si>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</si>
  <si>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</si>
  <si>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</si>
  <si>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</si>
  <si>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</si>
  <si>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</si>
  <si>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</si>
  <si>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</si>
  <si>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</si>
  <si>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</si>
  <si>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</si>
  <si>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</si>
  <si>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</si>
  <si>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</si>
  <si>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</si>
  <si>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</si>
  <si>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</si>
  <si>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</si>
  <si>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</si>
  <si>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</si>
  <si>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</si>
  <si>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</si>
  <si>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</si>
  <si>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</si>
  <si>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</si>
  <si>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</si>
  <si>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</si>
  <si>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1 de Enero al 30 de Junio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</si>
</sst>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3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164" fontId="9" fillId="0" borderId="0" xfId="0" applyNumberFormat="1" applyFont="1" applyBorder="1"/>
    <xf numFmtId="164" fontId="0" fillId="0" borderId="0" xfId="0" applyNumberForma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/>
    <xf numFmtId="0" fontId="3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9" fillId="0" borderId="19" xfId="0" applyNumberFormat="1" applyFont="1" applyBorder="1"/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4" fontId="9" fillId="0" borderId="21" xfId="0" applyNumberFormat="1" applyFont="1" applyBorder="1"/>
    <xf numFmtId="164" fontId="9" fillId="0" borderId="22" xfId="0" applyNumberFormat="1" applyFont="1" applyBorder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4" xfId="1" applyNumberFormat="1" applyFont="1" applyFill="1" applyBorder="1" applyAlignment="1" applyProtection="1">
      <alignment horizontal="center" wrapText="1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0" fillId="0" borderId="13" xfId="0" applyBorder="1" applyAlignment="1">
      <alignment horizont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37" fontId="13" fillId="5" borderId="20" xfId="1" applyNumberFormat="1" applyFont="1" applyFill="1" applyBorder="1" applyAlignment="1" applyProtection="1">
      <alignment horizontal="center" vertical="center"/>
    </xf>
    <xf numFmtId="37" fontId="13" fillId="5" borderId="21" xfId="1" applyNumberFormat="1" applyFont="1" applyFill="1" applyBorder="1" applyAlignment="1" applyProtection="1">
      <alignment horizontal="center" vertic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5" borderId="27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2181225</xdr:colOff>
      <xdr:row>5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26574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47" t="s">
        <v>0</v>
      </c>
      <c r="C3" s="48"/>
      <c r="D3" s="48"/>
      <c r="E3" s="48"/>
      <c r="F3" s="48"/>
      <c r="G3" s="48"/>
      <c r="H3" s="48"/>
      <c r="I3" s="49"/>
    </row>
    <row r="4" spans="2:9">
      <c r="B4" s="50" t="s">
        <v>1</v>
      </c>
      <c r="C4" s="51"/>
      <c r="D4" s="51"/>
      <c r="E4" s="51"/>
      <c r="F4" s="51"/>
      <c r="G4" s="51"/>
      <c r="H4" s="51"/>
      <c r="I4" s="52"/>
    </row>
    <row r="5" spans="2:9">
      <c r="B5" s="53" t="s">
        <v>2</v>
      </c>
      <c r="C5" s="54"/>
      <c r="D5" s="54"/>
      <c r="E5" s="54"/>
      <c r="F5" s="54"/>
      <c r="G5" s="54"/>
      <c r="H5" s="54"/>
      <c r="I5" s="55"/>
    </row>
    <row r="6" spans="2:9">
      <c r="B6" s="53" t="s">
        <v>3</v>
      </c>
      <c r="C6" s="54"/>
      <c r="D6" s="54"/>
      <c r="E6" s="54"/>
      <c r="F6" s="54"/>
      <c r="G6" s="54"/>
      <c r="H6" s="54"/>
      <c r="I6" s="55"/>
    </row>
    <row r="7" spans="2:9">
      <c r="B7" s="56" t="s">
        <v>4</v>
      </c>
      <c r="C7" s="57"/>
      <c r="D7" s="57"/>
      <c r="E7" s="57"/>
      <c r="F7" s="57"/>
      <c r="G7" s="57"/>
      <c r="H7" s="57"/>
      <c r="I7" s="58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37" t="s">
        <v>5</v>
      </c>
      <c r="C9" s="38"/>
      <c r="D9" s="43" t="s">
        <v>6</v>
      </c>
      <c r="E9" s="44"/>
      <c r="F9" s="44"/>
      <c r="G9" s="44"/>
      <c r="H9" s="45"/>
      <c r="I9" s="46" t="s">
        <v>7</v>
      </c>
    </row>
    <row r="10" spans="2:9" ht="24.75">
      <c r="B10" s="39"/>
      <c r="C10" s="40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6"/>
    </row>
    <row r="11" spans="2:9">
      <c r="B11" s="41"/>
      <c r="C11" s="42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35" t="s">
        <v>15</v>
      </c>
      <c r="C12" s="36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14"/>
      <c r="C13" s="15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14"/>
      <c r="C14" s="15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14"/>
      <c r="C15" s="15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14"/>
      <c r="C16" s="15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14"/>
      <c r="C17" s="15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14"/>
      <c r="C18" s="15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14"/>
      <c r="C19" s="15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35" t="s">
        <v>23</v>
      </c>
      <c r="C20" s="36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14"/>
      <c r="C21" s="15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14"/>
      <c r="C22" s="15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14"/>
      <c r="C23" s="15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14"/>
      <c r="C24" s="15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14"/>
      <c r="C25" s="15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14"/>
      <c r="C26" s="15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14"/>
      <c r="C27" s="15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14"/>
      <c r="C28" s="15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14"/>
      <c r="C29" s="15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35" t="s">
        <v>33</v>
      </c>
      <c r="C30" s="36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14"/>
      <c r="C31" s="15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14"/>
      <c r="C32" s="15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14"/>
      <c r="C33" s="15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14"/>
      <c r="C34" s="15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14"/>
      <c r="C35" s="15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14"/>
      <c r="C36" s="15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14"/>
      <c r="C37" s="15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14"/>
      <c r="C38" s="15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14"/>
      <c r="C39" s="15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35" t="s">
        <v>43</v>
      </c>
      <c r="C40" s="36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14"/>
      <c r="C41" s="15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14"/>
      <c r="C42" s="15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14"/>
      <c r="C43" s="15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14"/>
      <c r="C44" s="15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14"/>
      <c r="C45" s="15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14"/>
      <c r="C46" s="15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14"/>
      <c r="C47" s="15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14"/>
      <c r="C48" s="15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14"/>
      <c r="C49" s="15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35" t="s">
        <v>53</v>
      </c>
      <c r="C50" s="36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14"/>
      <c r="C51" s="15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14"/>
      <c r="C52" s="15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14"/>
      <c r="C53" s="15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14"/>
      <c r="C54" s="15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14"/>
      <c r="C55" s="15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14"/>
      <c r="C56" s="15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14"/>
      <c r="C57" s="15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14"/>
      <c r="C58" s="15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14"/>
      <c r="C59" s="15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35" t="s">
        <v>63</v>
      </c>
      <c r="C60" s="36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14"/>
      <c r="C61" s="15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14"/>
      <c r="C62" s="15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14"/>
      <c r="C63" s="15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35" t="s">
        <v>67</v>
      </c>
      <c r="C64" s="36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14"/>
      <c r="C65" s="15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14"/>
      <c r="C66" s="15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14"/>
      <c r="C67" s="15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14"/>
      <c r="C68" s="15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14"/>
      <c r="C69" s="15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14"/>
      <c r="C70" s="15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14"/>
      <c r="C71" s="15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35" t="s">
        <v>75</v>
      </c>
      <c r="C72" s="36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14"/>
      <c r="C73" s="15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14"/>
      <c r="C74" s="15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14"/>
      <c r="C75" s="15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35" t="s">
        <v>79</v>
      </c>
      <c r="C76" s="36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14"/>
      <c r="C77" s="15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14"/>
      <c r="C78" s="15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14"/>
      <c r="C79" s="15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14"/>
      <c r="C80" s="15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14"/>
      <c r="C81" s="15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14"/>
      <c r="C82" s="15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14"/>
      <c r="C83" s="15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16"/>
      <c r="C84" s="17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0"/>
  <sheetViews>
    <sheetView showGridLines="0" tabSelected="1" zoomScaleNormal="100" workbookViewId="0">
      <selection activeCell="G77" sqref="G77:H77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/>
    <row r="2" spans="2:9">
      <c r="B2" s="71" t="s">
        <v>88</v>
      </c>
      <c r="C2" s="72"/>
      <c r="D2" s="72"/>
      <c r="E2" s="72"/>
      <c r="F2" s="72"/>
      <c r="G2" s="72"/>
      <c r="H2" s="72"/>
      <c r="I2" s="73"/>
    </row>
    <row r="3" spans="2:9">
      <c r="B3" s="74" t="s">
        <v>2</v>
      </c>
      <c r="C3" s="75"/>
      <c r="D3" s="75"/>
      <c r="E3" s="75"/>
      <c r="F3" s="75"/>
      <c r="G3" s="75"/>
      <c r="H3" s="75"/>
      <c r="I3" s="76"/>
    </row>
    <row r="4" spans="2:9">
      <c r="B4" s="77" t="s">
        <v>3</v>
      </c>
      <c r="C4" s="78"/>
      <c r="D4" s="78"/>
      <c r="E4" s="78"/>
      <c r="F4" s="78"/>
      <c r="G4" s="78"/>
      <c r="H4" s="78"/>
      <c r="I4" s="79"/>
    </row>
    <row r="5" spans="2:9">
      <c r="B5" s="77" t="s">
        <v>97</v>
      </c>
      <c r="C5" s="78"/>
      <c r="D5" s="78"/>
      <c r="E5" s="78"/>
      <c r="F5" s="78"/>
      <c r="G5" s="78"/>
      <c r="H5" s="78"/>
      <c r="I5" s="79"/>
    </row>
    <row r="6" spans="2:9" ht="15.75" thickBot="1">
      <c r="B6" s="80" t="s">
        <v>89</v>
      </c>
      <c r="C6" s="81"/>
      <c r="D6" s="81"/>
      <c r="E6" s="81"/>
      <c r="F6" s="81"/>
      <c r="G6" s="81"/>
      <c r="H6" s="81"/>
      <c r="I6" s="82"/>
    </row>
    <row r="7" spans="2:9" ht="15.75" thickBot="1">
      <c r="B7" s="20"/>
      <c r="C7" s="20"/>
      <c r="D7" s="20"/>
      <c r="E7" s="20"/>
      <c r="F7" s="20"/>
      <c r="G7" s="20"/>
      <c r="H7" s="20"/>
      <c r="I7" s="20"/>
    </row>
    <row r="8" spans="2:9" ht="15.75" thickBot="1">
      <c r="B8" s="63" t="s">
        <v>90</v>
      </c>
      <c r="C8" s="64"/>
      <c r="D8" s="28"/>
      <c r="E8" s="28"/>
      <c r="F8" s="29"/>
      <c r="G8" s="29"/>
      <c r="H8" s="69" t="s">
        <v>91</v>
      </c>
      <c r="I8" s="70"/>
    </row>
    <row r="9" spans="2:9" ht="24.75">
      <c r="B9" s="65"/>
      <c r="C9" s="66"/>
      <c r="D9" s="30" t="s">
        <v>8</v>
      </c>
      <c r="E9" s="31" t="s">
        <v>9</v>
      </c>
      <c r="F9" s="30" t="s">
        <v>10</v>
      </c>
      <c r="G9" s="30" t="s">
        <v>11</v>
      </c>
      <c r="H9" s="32" t="s">
        <v>12</v>
      </c>
      <c r="I9" s="33" t="s">
        <v>7</v>
      </c>
    </row>
    <row r="10" spans="2:9" ht="15.75" thickBot="1">
      <c r="B10" s="67"/>
      <c r="C10" s="68"/>
      <c r="D10" s="34">
        <v>1</v>
      </c>
      <c r="E10" s="34">
        <v>2</v>
      </c>
      <c r="F10" s="34" t="s">
        <v>13</v>
      </c>
      <c r="G10" s="34">
        <v>4</v>
      </c>
      <c r="H10" s="34">
        <v>5</v>
      </c>
      <c r="I10" s="34" t="s">
        <v>14</v>
      </c>
    </row>
    <row r="11" spans="2:9">
      <c r="B11" s="61" t="s">
        <v>15</v>
      </c>
      <c r="C11" s="36"/>
      <c r="D11" s="11">
        <f>SUM(D12:D18)</f>
        <v>3069783532.0100002</v>
      </c>
      <c r="E11" s="11">
        <f>SUM(E12:E18)</f>
        <v>9053196.8300000019</v>
      </c>
      <c r="F11" s="11">
        <f>SUM(F12:F18)</f>
        <v>3078836728.8400002</v>
      </c>
      <c r="G11" s="11">
        <f t="shared" ref="G11:H11" si="0">SUM(G12:G18)</f>
        <v>1439787374.1600001</v>
      </c>
      <c r="H11" s="11">
        <f t="shared" si="0"/>
        <v>1422577685.0899999</v>
      </c>
      <c r="I11" s="23">
        <f>SUM(F11-G11)</f>
        <v>1639049354.6800001</v>
      </c>
    </row>
    <row r="12" spans="2:9" ht="15.75" customHeight="1">
      <c r="B12" s="21"/>
      <c r="C12" s="15" t="s">
        <v>16</v>
      </c>
      <c r="D12" s="12">
        <v>1456378936.9400001</v>
      </c>
      <c r="E12" s="12">
        <v>6855191</v>
      </c>
      <c r="F12" s="12">
        <f>SUM(D12+E12)</f>
        <v>1463234127.9400001</v>
      </c>
      <c r="G12" s="12">
        <v>699070964.97000003</v>
      </c>
      <c r="H12" s="12">
        <v>699070964.97000003</v>
      </c>
      <c r="I12" s="22">
        <f>SUM(F12-G12)</f>
        <v>764163162.97000003</v>
      </c>
    </row>
    <row r="13" spans="2:9">
      <c r="B13" s="21"/>
      <c r="C13" s="15" t="s">
        <v>17</v>
      </c>
      <c r="D13" s="12">
        <v>226322946</v>
      </c>
      <c r="E13" s="12">
        <v>8324680</v>
      </c>
      <c r="F13" s="12">
        <f>SUM(D13+E13)</f>
        <v>234647626</v>
      </c>
      <c r="G13" s="12">
        <v>129035137.34999999</v>
      </c>
      <c r="H13" s="12">
        <v>129035137.34999999</v>
      </c>
      <c r="I13" s="22">
        <f t="shared" ref="I13:I76" si="1">SUM(F13-G13)</f>
        <v>105612488.65000001</v>
      </c>
    </row>
    <row r="14" spans="2:9">
      <c r="B14" s="21"/>
      <c r="C14" s="15" t="s">
        <v>18</v>
      </c>
      <c r="D14" s="12">
        <v>340517853.14999998</v>
      </c>
      <c r="E14" s="12">
        <v>-27731486.629999999</v>
      </c>
      <c r="F14" s="12">
        <f t="shared" ref="F14:F58" si="2">SUM(D14+E14)</f>
        <v>312786366.51999998</v>
      </c>
      <c r="G14" s="12">
        <v>103917613.52</v>
      </c>
      <c r="H14" s="12">
        <v>103917613.52</v>
      </c>
      <c r="I14" s="22">
        <f t="shared" si="1"/>
        <v>208868753</v>
      </c>
    </row>
    <row r="15" spans="2:9">
      <c r="B15" s="21"/>
      <c r="C15" s="15" t="s">
        <v>19</v>
      </c>
      <c r="D15" s="12">
        <v>490815551.42000002</v>
      </c>
      <c r="E15" s="12">
        <v>-3395187.54</v>
      </c>
      <c r="F15" s="12">
        <f t="shared" si="2"/>
        <v>487420363.88</v>
      </c>
      <c r="G15" s="12">
        <v>239074578.91</v>
      </c>
      <c r="H15" s="12">
        <v>221870124.91999999</v>
      </c>
      <c r="I15" s="22">
        <f t="shared" si="1"/>
        <v>248345784.97</v>
      </c>
    </row>
    <row r="16" spans="2:9">
      <c r="B16" s="21"/>
      <c r="C16" s="15" t="s">
        <v>20</v>
      </c>
      <c r="D16" s="12">
        <v>508068245.5</v>
      </c>
      <c r="E16" s="12">
        <v>25000000</v>
      </c>
      <c r="F16" s="12">
        <f t="shared" si="2"/>
        <v>533068245.5</v>
      </c>
      <c r="G16" s="12">
        <v>247938406.90000001</v>
      </c>
      <c r="H16" s="12">
        <v>247933171.81999999</v>
      </c>
      <c r="I16" s="22">
        <f t="shared" si="1"/>
        <v>285129838.60000002</v>
      </c>
    </row>
    <row r="17" spans="2:9">
      <c r="B17" s="21"/>
      <c r="C17" s="15" t="s">
        <v>21</v>
      </c>
      <c r="D17" s="12">
        <v>0</v>
      </c>
      <c r="E17" s="12">
        <v>0</v>
      </c>
      <c r="F17" s="12">
        <f t="shared" si="2"/>
        <v>0</v>
      </c>
      <c r="G17" s="12">
        <v>0</v>
      </c>
      <c r="H17" s="12">
        <v>0</v>
      </c>
      <c r="I17" s="22">
        <f t="shared" si="1"/>
        <v>0</v>
      </c>
    </row>
    <row r="18" spans="2:9">
      <c r="B18" s="21"/>
      <c r="C18" s="15" t="s">
        <v>22</v>
      </c>
      <c r="D18" s="12">
        <v>47679999</v>
      </c>
      <c r="E18" s="12">
        <v>0</v>
      </c>
      <c r="F18" s="12">
        <f t="shared" si="2"/>
        <v>47679999</v>
      </c>
      <c r="G18" s="12">
        <v>20750672.510000002</v>
      </c>
      <c r="H18" s="12">
        <v>20750672.510000002</v>
      </c>
      <c r="I18" s="22">
        <v>26929326.489999998</v>
      </c>
    </row>
    <row r="19" spans="2:9">
      <c r="B19" s="61" t="s">
        <v>23</v>
      </c>
      <c r="C19" s="36"/>
      <c r="D19" s="11">
        <f>SUM(D20:D28)</f>
        <v>337481079.18000007</v>
      </c>
      <c r="E19" s="11">
        <f>SUM(E20:E28)</f>
        <v>14226061.26</v>
      </c>
      <c r="F19" s="11">
        <f>SUM(D19+E19)</f>
        <v>351707140.44000006</v>
      </c>
      <c r="G19" s="11">
        <f>SUM(G20:G28)</f>
        <v>94107819.019999996</v>
      </c>
      <c r="H19" s="11">
        <f>SUM(H20:H28)</f>
        <v>91056921.75</v>
      </c>
      <c r="I19" s="23">
        <f>SUM(F19-G19)</f>
        <v>257599321.42000008</v>
      </c>
    </row>
    <row r="20" spans="2:9">
      <c r="B20" s="21"/>
      <c r="C20" s="15" t="s">
        <v>24</v>
      </c>
      <c r="D20" s="12">
        <v>19370537.170000002</v>
      </c>
      <c r="E20" s="12">
        <v>284040.19</v>
      </c>
      <c r="F20" s="12">
        <f t="shared" si="2"/>
        <v>19654577.360000003</v>
      </c>
      <c r="G20" s="12">
        <v>1325253.92</v>
      </c>
      <c r="H20" s="12">
        <v>947641.79</v>
      </c>
      <c r="I20" s="22">
        <f t="shared" si="1"/>
        <v>18329323.440000005</v>
      </c>
    </row>
    <row r="21" spans="2:9">
      <c r="B21" s="21"/>
      <c r="C21" s="15" t="s">
        <v>25</v>
      </c>
      <c r="D21" s="12">
        <v>6569948.7800000003</v>
      </c>
      <c r="E21" s="12">
        <v>261560.84</v>
      </c>
      <c r="F21" s="12">
        <f t="shared" si="2"/>
        <v>6831509.6200000001</v>
      </c>
      <c r="G21" s="12">
        <v>2946867.68</v>
      </c>
      <c r="H21" s="12">
        <v>2326969.69</v>
      </c>
      <c r="I21" s="22">
        <f t="shared" si="1"/>
        <v>3884641.94</v>
      </c>
    </row>
    <row r="22" spans="2:9">
      <c r="B22" s="21"/>
      <c r="C22" s="15" t="s">
        <v>26</v>
      </c>
      <c r="D22" s="12">
        <v>0</v>
      </c>
      <c r="E22" s="12">
        <v>0</v>
      </c>
      <c r="F22" s="12">
        <f t="shared" si="2"/>
        <v>0</v>
      </c>
      <c r="G22" s="12">
        <v>0</v>
      </c>
      <c r="H22" s="12">
        <v>0</v>
      </c>
      <c r="I22" s="22">
        <f t="shared" si="1"/>
        <v>0</v>
      </c>
    </row>
    <row r="23" spans="2:9">
      <c r="B23" s="21"/>
      <c r="C23" s="15" t="s">
        <v>27</v>
      </c>
      <c r="D23" s="12">
        <v>55229081.229999997</v>
      </c>
      <c r="E23" s="12">
        <v>-313488.87</v>
      </c>
      <c r="F23" s="12">
        <f t="shared" si="2"/>
        <v>54915592.359999999</v>
      </c>
      <c r="G23" s="12">
        <v>26887718.280000001</v>
      </c>
      <c r="H23" s="12">
        <v>26813993.59</v>
      </c>
      <c r="I23" s="22">
        <f t="shared" si="1"/>
        <v>28027874.079999998</v>
      </c>
    </row>
    <row r="24" spans="2:9">
      <c r="B24" s="21"/>
      <c r="C24" s="15" t="s">
        <v>28</v>
      </c>
      <c r="D24" s="12">
        <v>27146567.469999999</v>
      </c>
      <c r="E24" s="12">
        <v>2409669.66</v>
      </c>
      <c r="F24" s="12">
        <f t="shared" si="2"/>
        <v>29556237.129999999</v>
      </c>
      <c r="G24" s="12">
        <v>1258309.74</v>
      </c>
      <c r="H24" s="12">
        <v>1251825.47</v>
      </c>
      <c r="I24" s="22">
        <f t="shared" si="1"/>
        <v>28297927.390000001</v>
      </c>
    </row>
    <row r="25" spans="2:9">
      <c r="B25" s="21"/>
      <c r="C25" s="15" t="s">
        <v>29</v>
      </c>
      <c r="D25" s="12">
        <v>168770850.34</v>
      </c>
      <c r="E25" s="12">
        <v>-19872818.829999998</v>
      </c>
      <c r="F25" s="12">
        <f t="shared" si="2"/>
        <v>148898031.50999999</v>
      </c>
      <c r="G25" s="12">
        <v>56011621.159999996</v>
      </c>
      <c r="H25" s="12">
        <v>56011518.170000002</v>
      </c>
      <c r="I25" s="22">
        <f t="shared" si="1"/>
        <v>92886410.349999994</v>
      </c>
    </row>
    <row r="26" spans="2:9">
      <c r="B26" s="21"/>
      <c r="C26" s="15" t="s">
        <v>30</v>
      </c>
      <c r="D26" s="12">
        <v>17266620.609999999</v>
      </c>
      <c r="E26" s="12">
        <v>26773996.239999998</v>
      </c>
      <c r="F26" s="12">
        <f t="shared" si="2"/>
        <v>44040616.849999994</v>
      </c>
      <c r="G26" s="12">
        <v>982584.02</v>
      </c>
      <c r="H26" s="12">
        <v>489144.38</v>
      </c>
      <c r="I26" s="22">
        <f t="shared" si="1"/>
        <v>43058032.829999991</v>
      </c>
    </row>
    <row r="27" spans="2:9">
      <c r="B27" s="21"/>
      <c r="C27" s="15" t="s">
        <v>31</v>
      </c>
      <c r="D27" s="12">
        <v>399468.6</v>
      </c>
      <c r="E27" s="12">
        <v>4498000</v>
      </c>
      <c r="F27" s="12">
        <f t="shared" si="2"/>
        <v>4897468.5999999996</v>
      </c>
      <c r="G27" s="12">
        <v>0</v>
      </c>
      <c r="H27" s="12">
        <v>0</v>
      </c>
      <c r="I27" s="22">
        <f t="shared" si="1"/>
        <v>4897468.5999999996</v>
      </c>
    </row>
    <row r="28" spans="2:9">
      <c r="B28" s="21"/>
      <c r="C28" s="15" t="s">
        <v>32</v>
      </c>
      <c r="D28" s="12">
        <v>42728004.979999997</v>
      </c>
      <c r="E28" s="12">
        <v>185102.03</v>
      </c>
      <c r="F28" s="12">
        <f t="shared" si="2"/>
        <v>42913107.009999998</v>
      </c>
      <c r="G28" s="12">
        <v>4695464.22</v>
      </c>
      <c r="H28" s="12">
        <v>3215828.66</v>
      </c>
      <c r="I28" s="22">
        <f t="shared" si="1"/>
        <v>38217642.789999999</v>
      </c>
    </row>
    <row r="29" spans="2:9">
      <c r="B29" s="61" t="s">
        <v>33</v>
      </c>
      <c r="C29" s="36"/>
      <c r="D29" s="11">
        <f>SUM(D30:D38)</f>
        <v>890641329.31000006</v>
      </c>
      <c r="E29" s="11">
        <f>SUM(E30:E38)</f>
        <v>45842827.819999993</v>
      </c>
      <c r="F29" s="11">
        <f>SUM(D29+E29)</f>
        <v>936484157.13000011</v>
      </c>
      <c r="G29" s="11">
        <f>SUM(G30:G38)</f>
        <v>464040038.01999992</v>
      </c>
      <c r="H29" s="11">
        <f>SUM(H30:H38)</f>
        <v>434945359.10999995</v>
      </c>
      <c r="I29" s="23">
        <f>SUM(F29-G29)</f>
        <v>472444119.11000019</v>
      </c>
    </row>
    <row r="30" spans="2:9">
      <c r="B30" s="21"/>
      <c r="C30" s="15" t="s">
        <v>34</v>
      </c>
      <c r="D30" s="12">
        <v>235807322.68000001</v>
      </c>
      <c r="E30" s="12">
        <v>-737105.2</v>
      </c>
      <c r="F30" s="12">
        <f t="shared" si="2"/>
        <v>235070217.48000002</v>
      </c>
      <c r="G30" s="12">
        <v>168082905.59999999</v>
      </c>
      <c r="H30" s="12">
        <v>167810246.84999999</v>
      </c>
      <c r="I30" s="22">
        <f t="shared" si="1"/>
        <v>66987311.880000025</v>
      </c>
    </row>
    <row r="31" spans="2:9">
      <c r="B31" s="21"/>
      <c r="C31" s="15" t="s">
        <v>35</v>
      </c>
      <c r="D31" s="12">
        <v>285513904.31</v>
      </c>
      <c r="E31" s="12">
        <v>18394847.550000001</v>
      </c>
      <c r="F31" s="12">
        <f t="shared" si="2"/>
        <v>303908751.86000001</v>
      </c>
      <c r="G31" s="12">
        <v>193396426.30000001</v>
      </c>
      <c r="H31" s="12">
        <v>175423427.62</v>
      </c>
      <c r="I31" s="22">
        <f t="shared" si="1"/>
        <v>110512325.56</v>
      </c>
    </row>
    <row r="32" spans="2:9">
      <c r="B32" s="21"/>
      <c r="C32" s="15" t="s">
        <v>36</v>
      </c>
      <c r="D32" s="12">
        <v>68289985.890000001</v>
      </c>
      <c r="E32" s="12">
        <v>23313054.699999999</v>
      </c>
      <c r="F32" s="12">
        <f t="shared" si="2"/>
        <v>91603040.590000004</v>
      </c>
      <c r="G32" s="12">
        <v>28861082.739999998</v>
      </c>
      <c r="H32" s="12">
        <v>26478265.239999998</v>
      </c>
      <c r="I32" s="22">
        <f t="shared" si="1"/>
        <v>62741957.850000009</v>
      </c>
    </row>
    <row r="33" spans="2:9">
      <c r="B33" s="21"/>
      <c r="C33" s="15" t="s">
        <v>37</v>
      </c>
      <c r="D33" s="12">
        <v>58548000</v>
      </c>
      <c r="E33" s="12">
        <v>-4568287</v>
      </c>
      <c r="F33" s="12">
        <f t="shared" si="2"/>
        <v>53979713</v>
      </c>
      <c r="G33" s="12">
        <v>25199679.010000002</v>
      </c>
      <c r="H33" s="12">
        <v>25199679.010000002</v>
      </c>
      <c r="I33" s="22">
        <f t="shared" si="1"/>
        <v>28780033.989999998</v>
      </c>
    </row>
    <row r="34" spans="2:9">
      <c r="B34" s="21"/>
      <c r="C34" s="15" t="s">
        <v>38</v>
      </c>
      <c r="D34" s="12">
        <v>136581422.61000001</v>
      </c>
      <c r="E34" s="12">
        <v>648264.48</v>
      </c>
      <c r="F34" s="12">
        <f t="shared" si="2"/>
        <v>137229687.09</v>
      </c>
      <c r="G34" s="12">
        <v>20341728.710000001</v>
      </c>
      <c r="H34" s="12">
        <v>14536466.4</v>
      </c>
      <c r="I34" s="22">
        <f t="shared" si="1"/>
        <v>116887958.38</v>
      </c>
    </row>
    <row r="35" spans="2:9">
      <c r="B35" s="21"/>
      <c r="C35" s="15" t="s">
        <v>39</v>
      </c>
      <c r="D35" s="12">
        <v>46612200</v>
      </c>
      <c r="E35" s="12">
        <v>313500</v>
      </c>
      <c r="F35" s="12">
        <f t="shared" si="2"/>
        <v>46925700</v>
      </c>
      <c r="G35" s="12">
        <v>6907056.9500000002</v>
      </c>
      <c r="H35" s="12">
        <v>6201056.9500000002</v>
      </c>
      <c r="I35" s="22">
        <f t="shared" si="1"/>
        <v>40018643.049999997</v>
      </c>
    </row>
    <row r="36" spans="2:9">
      <c r="B36" s="21"/>
      <c r="C36" s="15" t="s">
        <v>40</v>
      </c>
      <c r="D36" s="12">
        <v>2455275.75</v>
      </c>
      <c r="E36" s="12">
        <v>222462</v>
      </c>
      <c r="F36" s="12">
        <f t="shared" si="2"/>
        <v>2677737.75</v>
      </c>
      <c r="G36" s="12">
        <v>344745.07</v>
      </c>
      <c r="H36" s="12">
        <v>344745.07</v>
      </c>
      <c r="I36" s="22">
        <f t="shared" si="1"/>
        <v>2332992.6800000002</v>
      </c>
    </row>
    <row r="37" spans="2:9">
      <c r="B37" s="21"/>
      <c r="C37" s="15" t="s">
        <v>41</v>
      </c>
      <c r="D37" s="12">
        <v>33349778.07</v>
      </c>
      <c r="E37" s="12">
        <v>10198326.289999999</v>
      </c>
      <c r="F37" s="12">
        <f t="shared" si="2"/>
        <v>43548104.359999999</v>
      </c>
      <c r="G37" s="12">
        <v>14692543.550000001</v>
      </c>
      <c r="H37" s="12">
        <v>12818795.65</v>
      </c>
      <c r="I37" s="22">
        <f t="shared" si="1"/>
        <v>28855560.809999999</v>
      </c>
    </row>
    <row r="38" spans="2:9">
      <c r="B38" s="21"/>
      <c r="C38" s="15" t="s">
        <v>42</v>
      </c>
      <c r="D38" s="12">
        <v>23483440</v>
      </c>
      <c r="E38" s="12">
        <v>-1942235</v>
      </c>
      <c r="F38" s="12">
        <f t="shared" si="2"/>
        <v>21541205</v>
      </c>
      <c r="G38" s="12">
        <v>6213870.0899999999</v>
      </c>
      <c r="H38" s="12">
        <v>6132676.3200000003</v>
      </c>
      <c r="I38" s="22">
        <f t="shared" si="1"/>
        <v>15327334.91</v>
      </c>
    </row>
    <row r="39" spans="2:9">
      <c r="B39" s="61" t="s">
        <v>43</v>
      </c>
      <c r="C39" s="36"/>
      <c r="D39" s="11">
        <f>SUM(D40:D48)</f>
        <v>1001392362.1600001</v>
      </c>
      <c r="E39" s="11">
        <f>SUM(E40:E48)</f>
        <v>65829147.160000011</v>
      </c>
      <c r="F39" s="11">
        <f t="shared" si="2"/>
        <v>1067221509.3200001</v>
      </c>
      <c r="G39" s="11">
        <f>SUM(G40:G48)</f>
        <v>585032508.36000001</v>
      </c>
      <c r="H39" s="11">
        <f>SUM(H40:H48)</f>
        <v>551539308.65999997</v>
      </c>
      <c r="I39" s="23">
        <f>SUM(F39-G39)</f>
        <v>482189000.96000004</v>
      </c>
    </row>
    <row r="40" spans="2:9">
      <c r="B40" s="21"/>
      <c r="C40" s="15" t="s">
        <v>44</v>
      </c>
      <c r="D40" s="12">
        <v>55000000</v>
      </c>
      <c r="E40" s="12">
        <v>-9359166.0099999998</v>
      </c>
      <c r="F40" s="12">
        <f t="shared" si="2"/>
        <v>45640833.990000002</v>
      </c>
      <c r="G40" s="12">
        <v>27916928</v>
      </c>
      <c r="H40" s="12">
        <v>27916928</v>
      </c>
      <c r="I40" s="22">
        <f t="shared" si="1"/>
        <v>17723905.990000002</v>
      </c>
    </row>
    <row r="41" spans="2:9">
      <c r="B41" s="21"/>
      <c r="C41" s="15" t="s">
        <v>45</v>
      </c>
      <c r="D41" s="12">
        <v>683400000</v>
      </c>
      <c r="E41" s="12">
        <v>600000</v>
      </c>
      <c r="F41" s="12">
        <f t="shared" si="2"/>
        <v>684000000</v>
      </c>
      <c r="G41" s="12">
        <v>404499995.57999998</v>
      </c>
      <c r="H41" s="12">
        <v>376583328.88</v>
      </c>
      <c r="I41" s="22">
        <f t="shared" si="1"/>
        <v>279500004.42000002</v>
      </c>
    </row>
    <row r="42" spans="2:9">
      <c r="B42" s="21"/>
      <c r="C42" s="15" t="s">
        <v>46</v>
      </c>
      <c r="D42" s="12">
        <v>12580000</v>
      </c>
      <c r="E42" s="12">
        <v>-580000</v>
      </c>
      <c r="F42" s="12">
        <f t="shared" si="2"/>
        <v>12000000</v>
      </c>
      <c r="G42" s="12">
        <v>0</v>
      </c>
      <c r="H42" s="12">
        <v>0</v>
      </c>
      <c r="I42" s="22">
        <f t="shared" si="1"/>
        <v>12000000</v>
      </c>
    </row>
    <row r="43" spans="2:9">
      <c r="B43" s="21"/>
      <c r="C43" s="15" t="s">
        <v>47</v>
      </c>
      <c r="D43" s="12">
        <v>182028066</v>
      </c>
      <c r="E43" s="12">
        <v>50381163.170000002</v>
      </c>
      <c r="F43" s="12">
        <f t="shared" si="2"/>
        <v>232409229.17000002</v>
      </c>
      <c r="G43" s="12">
        <v>83802648.290000007</v>
      </c>
      <c r="H43" s="12">
        <v>81284748.290000007</v>
      </c>
      <c r="I43" s="22">
        <f t="shared" si="1"/>
        <v>148606580.88</v>
      </c>
    </row>
    <row r="44" spans="2:9">
      <c r="B44" s="21"/>
      <c r="C44" s="15" t="s">
        <v>48</v>
      </c>
      <c r="D44" s="12">
        <v>0</v>
      </c>
      <c r="E44" s="12">
        <v>0</v>
      </c>
      <c r="F44" s="12">
        <f t="shared" si="2"/>
        <v>0</v>
      </c>
      <c r="G44" s="12">
        <v>0</v>
      </c>
      <c r="H44" s="12">
        <v>0</v>
      </c>
      <c r="I44" s="22">
        <f t="shared" si="1"/>
        <v>0</v>
      </c>
    </row>
    <row r="45" spans="2:9">
      <c r="B45" s="21"/>
      <c r="C45" s="15" t="s">
        <v>49</v>
      </c>
      <c r="D45" s="12">
        <v>28009077.960000001</v>
      </c>
      <c r="E45" s="12">
        <v>-28009077.129999999</v>
      </c>
      <c r="F45" s="12">
        <f t="shared" si="2"/>
        <v>0.83000000193715096</v>
      </c>
      <c r="G45" s="12">
        <v>0</v>
      </c>
      <c r="H45" s="12">
        <v>0</v>
      </c>
      <c r="I45" s="22">
        <f t="shared" si="1"/>
        <v>0.83000000193715096</v>
      </c>
    </row>
    <row r="46" spans="2:9">
      <c r="B46" s="21"/>
      <c r="C46" s="15" t="s">
        <v>50</v>
      </c>
      <c r="D46" s="12">
        <v>0</v>
      </c>
      <c r="E46" s="12">
        <v>0</v>
      </c>
      <c r="F46" s="12">
        <f t="shared" si="2"/>
        <v>0</v>
      </c>
      <c r="G46" s="12">
        <v>0</v>
      </c>
      <c r="H46" s="12">
        <v>0</v>
      </c>
      <c r="I46" s="22">
        <f t="shared" si="1"/>
        <v>0</v>
      </c>
    </row>
    <row r="47" spans="2:9">
      <c r="B47" s="21"/>
      <c r="C47" s="15" t="s">
        <v>51</v>
      </c>
      <c r="D47" s="12">
        <v>40375218.200000003</v>
      </c>
      <c r="E47" s="12">
        <v>49796227.130000003</v>
      </c>
      <c r="F47" s="12">
        <f t="shared" si="2"/>
        <v>90171445.330000013</v>
      </c>
      <c r="G47" s="12">
        <v>65812936.490000002</v>
      </c>
      <c r="H47" s="12">
        <v>62754303.490000002</v>
      </c>
      <c r="I47" s="22">
        <f t="shared" si="1"/>
        <v>24358508.840000011</v>
      </c>
    </row>
    <row r="48" spans="2:9">
      <c r="B48" s="21"/>
      <c r="C48" s="15" t="s">
        <v>52</v>
      </c>
      <c r="D48" s="12">
        <v>0</v>
      </c>
      <c r="E48" s="12">
        <v>3000000</v>
      </c>
      <c r="F48" s="12">
        <f t="shared" si="2"/>
        <v>3000000</v>
      </c>
      <c r="G48" s="12">
        <v>3000000</v>
      </c>
      <c r="H48" s="12">
        <v>3000000</v>
      </c>
      <c r="I48" s="22">
        <f t="shared" si="1"/>
        <v>0</v>
      </c>
    </row>
    <row r="49" spans="2:9">
      <c r="B49" s="61" t="s">
        <v>53</v>
      </c>
      <c r="C49" s="36"/>
      <c r="D49" s="11">
        <f>SUM(D50:D58)</f>
        <v>179153313.78</v>
      </c>
      <c r="E49" s="11">
        <f>SUM(E50:E58)</f>
        <v>56434483.310000002</v>
      </c>
      <c r="F49" s="11">
        <f t="shared" si="2"/>
        <v>235587797.09</v>
      </c>
      <c r="G49" s="11">
        <f>SUM(G50:G58)</f>
        <v>34082491.280000001</v>
      </c>
      <c r="H49" s="11">
        <f>SUM(H50:H58)</f>
        <v>32435033.579999998</v>
      </c>
      <c r="I49" s="23">
        <f t="shared" si="1"/>
        <v>201505305.81</v>
      </c>
    </row>
    <row r="50" spans="2:9">
      <c r="B50" s="21"/>
      <c r="C50" s="15" t="s">
        <v>54</v>
      </c>
      <c r="D50" s="12">
        <v>29550581.699999999</v>
      </c>
      <c r="E50" s="12">
        <v>3889161.82</v>
      </c>
      <c r="F50" s="12">
        <f t="shared" si="2"/>
        <v>33439743.52</v>
      </c>
      <c r="G50" s="12">
        <v>1806009.16</v>
      </c>
      <c r="H50" s="12">
        <v>1351010.76</v>
      </c>
      <c r="I50" s="22">
        <f t="shared" si="1"/>
        <v>31633734.359999999</v>
      </c>
    </row>
    <row r="51" spans="2:9">
      <c r="B51" s="21"/>
      <c r="C51" s="15" t="s">
        <v>55</v>
      </c>
      <c r="D51" s="12">
        <v>5212824.4000000004</v>
      </c>
      <c r="E51" s="12">
        <v>1800880.12</v>
      </c>
      <c r="F51" s="12">
        <f t="shared" si="2"/>
        <v>7013704.5200000005</v>
      </c>
      <c r="G51" s="12">
        <v>155858.39000000001</v>
      </c>
      <c r="H51" s="12">
        <v>140232.4</v>
      </c>
      <c r="I51" s="22">
        <f t="shared" si="1"/>
        <v>6857846.1300000008</v>
      </c>
    </row>
    <row r="52" spans="2:9">
      <c r="B52" s="21"/>
      <c r="C52" s="15" t="s">
        <v>56</v>
      </c>
      <c r="D52" s="12">
        <v>1173881.1000000001</v>
      </c>
      <c r="E52" s="12">
        <v>407684.3</v>
      </c>
      <c r="F52" s="12">
        <f t="shared" si="2"/>
        <v>1581565.4000000001</v>
      </c>
      <c r="G52" s="12">
        <v>612975.06000000006</v>
      </c>
      <c r="H52" s="12">
        <v>571967</v>
      </c>
      <c r="I52" s="22">
        <f t="shared" si="1"/>
        <v>968590.34000000008</v>
      </c>
    </row>
    <row r="53" spans="2:9">
      <c r="B53" s="21"/>
      <c r="C53" s="15" t="s">
        <v>57</v>
      </c>
      <c r="D53" s="12">
        <v>51867104.700000003</v>
      </c>
      <c r="E53" s="12">
        <v>6091797.96</v>
      </c>
      <c r="F53" s="12">
        <f t="shared" si="2"/>
        <v>57958902.660000004</v>
      </c>
      <c r="G53" s="12">
        <v>2142567.98</v>
      </c>
      <c r="H53" s="12">
        <v>1835167.98</v>
      </c>
      <c r="I53" s="22">
        <f t="shared" si="1"/>
        <v>55816334.680000007</v>
      </c>
    </row>
    <row r="54" spans="2:9">
      <c r="B54" s="21"/>
      <c r="C54" s="15" t="s">
        <v>58</v>
      </c>
      <c r="D54" s="12">
        <v>2759600</v>
      </c>
      <c r="E54" s="12">
        <v>0</v>
      </c>
      <c r="F54" s="12">
        <f t="shared" si="2"/>
        <v>2759600</v>
      </c>
      <c r="G54" s="12">
        <v>0</v>
      </c>
      <c r="H54" s="12">
        <v>0</v>
      </c>
      <c r="I54" s="22">
        <f t="shared" si="1"/>
        <v>2759600</v>
      </c>
    </row>
    <row r="55" spans="2:9">
      <c r="B55" s="21"/>
      <c r="C55" s="15" t="s">
        <v>59</v>
      </c>
      <c r="D55" s="12">
        <v>32985635.399999999</v>
      </c>
      <c r="E55" s="12">
        <v>36268368.219999999</v>
      </c>
      <c r="F55" s="12">
        <f t="shared" si="2"/>
        <v>69254003.620000005</v>
      </c>
      <c r="G55" s="12">
        <v>881268.78</v>
      </c>
      <c r="H55" s="12">
        <v>608794.06000000006</v>
      </c>
      <c r="I55" s="22">
        <f t="shared" si="1"/>
        <v>68372734.840000004</v>
      </c>
    </row>
    <row r="56" spans="2:9">
      <c r="B56" s="21"/>
      <c r="C56" s="15" t="s">
        <v>60</v>
      </c>
      <c r="D56" s="12">
        <v>7560</v>
      </c>
      <c r="E56" s="12">
        <v>0</v>
      </c>
      <c r="F56" s="12">
        <f t="shared" si="2"/>
        <v>7560</v>
      </c>
      <c r="G56" s="12">
        <v>0</v>
      </c>
      <c r="H56" s="12">
        <v>0</v>
      </c>
      <c r="I56" s="22">
        <f t="shared" si="1"/>
        <v>7560</v>
      </c>
    </row>
    <row r="57" spans="2:9">
      <c r="B57" s="21"/>
      <c r="C57" s="15" t="s">
        <v>61</v>
      </c>
      <c r="D57" s="12">
        <v>13800000</v>
      </c>
      <c r="E57" s="12">
        <v>0</v>
      </c>
      <c r="F57" s="12">
        <f t="shared" si="2"/>
        <v>13800000</v>
      </c>
      <c r="G57" s="12">
        <v>0</v>
      </c>
      <c r="H57" s="12">
        <v>0</v>
      </c>
      <c r="I57" s="22">
        <f t="shared" si="1"/>
        <v>13800000</v>
      </c>
    </row>
    <row r="58" spans="2:9">
      <c r="B58" s="21"/>
      <c r="C58" s="15" t="s">
        <v>62</v>
      </c>
      <c r="D58" s="12">
        <v>41796126.479999997</v>
      </c>
      <c r="E58" s="12">
        <v>7976590.8899999997</v>
      </c>
      <c r="F58" s="12">
        <f t="shared" si="2"/>
        <v>49772717.369999997</v>
      </c>
      <c r="G58" s="12">
        <v>28483811.91</v>
      </c>
      <c r="H58" s="12">
        <v>27927861.379999999</v>
      </c>
      <c r="I58" s="22">
        <f t="shared" si="1"/>
        <v>21288905.459999997</v>
      </c>
    </row>
    <row r="59" spans="2:9">
      <c r="B59" s="61" t="s">
        <v>63</v>
      </c>
      <c r="C59" s="36"/>
      <c r="D59" s="11">
        <f>SUM(D60:D62)</f>
        <v>512756376.01999998</v>
      </c>
      <c r="E59" s="11">
        <f>SUM(E60:E62)</f>
        <v>11637692.640000001</v>
      </c>
      <c r="F59" s="11">
        <f>SUM(D59+E59)</f>
        <v>524394068.65999997</v>
      </c>
      <c r="G59" s="11">
        <f>SUM(G60:G62)</f>
        <v>318729660.62</v>
      </c>
      <c r="H59" s="11">
        <f>SUM(H60:H62)</f>
        <v>312994782.73000002</v>
      </c>
      <c r="I59" s="23">
        <f>SUM(F59-G59)</f>
        <v>205664408.03999996</v>
      </c>
    </row>
    <row r="60" spans="2:9">
      <c r="B60" s="21"/>
      <c r="C60" s="15" t="s">
        <v>64</v>
      </c>
      <c r="D60" s="12">
        <v>441256376.01999998</v>
      </c>
      <c r="E60" s="12">
        <v>11637692.640000001</v>
      </c>
      <c r="F60" s="12">
        <f t="shared" ref="F60:F62" si="3">SUM(D60+E60)</f>
        <v>452894068.65999997</v>
      </c>
      <c r="G60" s="12">
        <v>318729660.62</v>
      </c>
      <c r="H60" s="12">
        <v>312994782.73000002</v>
      </c>
      <c r="I60" s="22">
        <f t="shared" si="1"/>
        <v>134164408.03999996</v>
      </c>
    </row>
    <row r="61" spans="2:9">
      <c r="B61" s="21"/>
      <c r="C61" s="15" t="s">
        <v>65</v>
      </c>
      <c r="D61" s="12">
        <v>71500000</v>
      </c>
      <c r="E61" s="12">
        <v>0</v>
      </c>
      <c r="F61" s="12">
        <f t="shared" si="3"/>
        <v>71500000</v>
      </c>
      <c r="G61" s="12">
        <v>0</v>
      </c>
      <c r="H61" s="12">
        <v>0</v>
      </c>
      <c r="I61" s="22">
        <f t="shared" si="1"/>
        <v>71500000</v>
      </c>
    </row>
    <row r="62" spans="2:9">
      <c r="B62" s="21"/>
      <c r="C62" s="15" t="s">
        <v>66</v>
      </c>
      <c r="D62" s="12">
        <v>0</v>
      </c>
      <c r="E62" s="12">
        <v>0</v>
      </c>
      <c r="F62" s="12">
        <f t="shared" si="3"/>
        <v>0</v>
      </c>
      <c r="G62" s="12">
        <v>0</v>
      </c>
      <c r="H62" s="12">
        <v>0</v>
      </c>
      <c r="I62" s="22">
        <f t="shared" si="1"/>
        <v>0</v>
      </c>
    </row>
    <row r="63" spans="2:9">
      <c r="B63" s="61" t="s">
        <v>67</v>
      </c>
      <c r="C63" s="36"/>
      <c r="D63" s="11">
        <f t="shared" ref="D63:I63" si="4">SUM(D64:D66)</f>
        <v>0</v>
      </c>
      <c r="E63" s="11">
        <f t="shared" si="4"/>
        <v>0</v>
      </c>
      <c r="F63" s="11">
        <f t="shared" si="4"/>
        <v>0</v>
      </c>
      <c r="G63" s="11">
        <f t="shared" si="4"/>
        <v>0</v>
      </c>
      <c r="H63" s="11">
        <f t="shared" si="4"/>
        <v>0</v>
      </c>
      <c r="I63" s="23">
        <f t="shared" si="4"/>
        <v>0</v>
      </c>
    </row>
    <row r="64" spans="2:9">
      <c r="B64" s="21"/>
      <c r="C64" s="15" t="s">
        <v>68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22">
        <f t="shared" si="1"/>
        <v>0</v>
      </c>
    </row>
    <row r="65" spans="2:9">
      <c r="B65" s="21"/>
      <c r="C65" s="15" t="s">
        <v>69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22">
        <f t="shared" si="1"/>
        <v>0</v>
      </c>
    </row>
    <row r="66" spans="2:9">
      <c r="B66" s="21"/>
      <c r="C66" s="15" t="s">
        <v>70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22">
        <f t="shared" si="1"/>
        <v>0</v>
      </c>
    </row>
    <row r="67" spans="2:9">
      <c r="B67" s="21"/>
      <c r="C67" s="15" t="s">
        <v>71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22">
        <f t="shared" si="1"/>
        <v>0</v>
      </c>
    </row>
    <row r="68" spans="2:9">
      <c r="B68" s="21"/>
      <c r="C68" s="15" t="s">
        <v>72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22">
        <f t="shared" si="1"/>
        <v>0</v>
      </c>
    </row>
    <row r="69" spans="2:9">
      <c r="B69" s="21"/>
      <c r="C69" s="15" t="s">
        <v>73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22">
        <f t="shared" si="1"/>
        <v>0</v>
      </c>
    </row>
    <row r="70" spans="2:9">
      <c r="B70" s="21"/>
      <c r="C70" s="15" t="s">
        <v>74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22">
        <f t="shared" si="1"/>
        <v>0</v>
      </c>
    </row>
    <row r="71" spans="2:9">
      <c r="B71" s="61" t="s">
        <v>75</v>
      </c>
      <c r="C71" s="36"/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23">
        <v>0</v>
      </c>
    </row>
    <row r="72" spans="2:9">
      <c r="B72" s="21"/>
      <c r="C72" s="15" t="s">
        <v>76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22">
        <f t="shared" si="1"/>
        <v>0</v>
      </c>
    </row>
    <row r="73" spans="2:9">
      <c r="B73" s="21"/>
      <c r="C73" s="15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22">
        <f t="shared" si="1"/>
        <v>0</v>
      </c>
    </row>
    <row r="74" spans="2:9">
      <c r="B74" s="21"/>
      <c r="C74" s="15" t="s">
        <v>78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22">
        <f t="shared" si="1"/>
        <v>0</v>
      </c>
    </row>
    <row r="75" spans="2:9">
      <c r="B75" s="61" t="s">
        <v>79</v>
      </c>
      <c r="C75" s="36"/>
      <c r="D75" s="11">
        <f>SUM(D76:D82)</f>
        <v>108792007.54000001</v>
      </c>
      <c r="E75" s="11">
        <f>SUM(E76:E82)</f>
        <v>8816.2900000000009</v>
      </c>
      <c r="F75" s="11">
        <f>SUM(D75+E75)</f>
        <v>108800823.83000001</v>
      </c>
      <c r="G75" s="11">
        <f>SUM(G76:G82)</f>
        <v>53934672.25</v>
      </c>
      <c r="H75" s="11">
        <f>SUM(H76:H82)</f>
        <v>53934672.25</v>
      </c>
      <c r="I75" s="23">
        <f>SUM(F75-G75)</f>
        <v>54866151.580000013</v>
      </c>
    </row>
    <row r="76" spans="2:9">
      <c r="B76" s="21"/>
      <c r="C76" s="15" t="s">
        <v>80</v>
      </c>
      <c r="D76" s="12">
        <v>30362420.039999999</v>
      </c>
      <c r="E76" s="12">
        <v>0</v>
      </c>
      <c r="F76" s="12">
        <f t="shared" ref="F76:F82" si="5">SUM(D76+E76)</f>
        <v>30362420.039999999</v>
      </c>
      <c r="G76" s="12">
        <v>14593260.140000001</v>
      </c>
      <c r="H76" s="12">
        <v>14593260.140000001</v>
      </c>
      <c r="I76" s="22">
        <f t="shared" si="1"/>
        <v>15769159.899999999</v>
      </c>
    </row>
    <row r="77" spans="2:9">
      <c r="B77" s="21"/>
      <c r="C77" s="15" t="s">
        <v>81</v>
      </c>
      <c r="D77" s="12">
        <v>69048201.019999996</v>
      </c>
      <c r="E77" s="12">
        <v>0</v>
      </c>
      <c r="F77" s="12">
        <f t="shared" si="5"/>
        <v>69048201.019999996</v>
      </c>
      <c r="G77" s="12">
        <v>39065471.289999999</v>
      </c>
      <c r="H77" s="12">
        <v>39065471.289999999</v>
      </c>
      <c r="I77" s="22">
        <f t="shared" ref="I77:I82" si="6">SUM(F77-G77)</f>
        <v>29982729.729999997</v>
      </c>
    </row>
    <row r="78" spans="2:9">
      <c r="B78" s="21"/>
      <c r="C78" s="15" t="s">
        <v>82</v>
      </c>
      <c r="D78" s="12">
        <v>0</v>
      </c>
      <c r="E78" s="12">
        <v>0</v>
      </c>
      <c r="F78" s="12">
        <f t="shared" si="5"/>
        <v>0</v>
      </c>
      <c r="G78" s="12">
        <v>0</v>
      </c>
      <c r="H78" s="12">
        <v>0</v>
      </c>
      <c r="I78" s="22">
        <f t="shared" si="6"/>
        <v>0</v>
      </c>
    </row>
    <row r="79" spans="2:9">
      <c r="B79" s="21"/>
      <c r="C79" s="15" t="s">
        <v>83</v>
      </c>
      <c r="D79" s="12">
        <v>1535000</v>
      </c>
      <c r="E79" s="12">
        <v>0</v>
      </c>
      <c r="F79" s="12">
        <f t="shared" si="5"/>
        <v>1535000</v>
      </c>
      <c r="G79" s="12">
        <v>163243.20000000001</v>
      </c>
      <c r="H79" s="12">
        <v>163243.20000000001</v>
      </c>
      <c r="I79" s="22">
        <f t="shared" si="6"/>
        <v>1371756.8</v>
      </c>
    </row>
    <row r="80" spans="2:9">
      <c r="B80" s="21"/>
      <c r="C80" s="15" t="s">
        <v>84</v>
      </c>
      <c r="D80" s="12">
        <v>7846386.4800000004</v>
      </c>
      <c r="E80" s="12">
        <v>0</v>
      </c>
      <c r="F80" s="12">
        <f t="shared" si="5"/>
        <v>7846386.4800000004</v>
      </c>
      <c r="G80" s="12">
        <v>103881.62</v>
      </c>
      <c r="H80" s="12">
        <v>103881.62</v>
      </c>
      <c r="I80" s="22">
        <f t="shared" si="6"/>
        <v>7742504.8600000003</v>
      </c>
    </row>
    <row r="81" spans="2:10">
      <c r="B81" s="21"/>
      <c r="C81" s="15" t="s">
        <v>85</v>
      </c>
      <c r="D81" s="12">
        <v>0</v>
      </c>
      <c r="E81" s="12">
        <v>0</v>
      </c>
      <c r="F81" s="12">
        <f t="shared" si="5"/>
        <v>0</v>
      </c>
      <c r="G81" s="12">
        <v>0</v>
      </c>
      <c r="H81" s="12">
        <v>0</v>
      </c>
      <c r="I81" s="22">
        <f t="shared" si="6"/>
        <v>0</v>
      </c>
    </row>
    <row r="82" spans="2:10">
      <c r="B82" s="21"/>
      <c r="C82" s="15" t="s">
        <v>86</v>
      </c>
      <c r="D82" s="12">
        <v>0</v>
      </c>
      <c r="E82" s="12">
        <v>8816.2900000000009</v>
      </c>
      <c r="F82" s="12">
        <f t="shared" si="5"/>
        <v>8816.2900000000009</v>
      </c>
      <c r="G82" s="12">
        <v>8816</v>
      </c>
      <c r="H82" s="12">
        <v>8816</v>
      </c>
      <c r="I82" s="22">
        <f t="shared" si="6"/>
        <v>0.29000000000087311</v>
      </c>
    </row>
    <row r="83" spans="2:10" ht="15.75" thickBot="1">
      <c r="B83" s="24"/>
      <c r="C83" s="25" t="s">
        <v>87</v>
      </c>
      <c r="D83" s="26">
        <f>SUM(D11+D19+D29+D39+D49+D59+D63+D71+D75)</f>
        <v>6100000000.000001</v>
      </c>
      <c r="E83" s="26">
        <f>SUM(E11+E19+E29+E39+E49+E59+E63+E71+E75)</f>
        <v>203032225.30999997</v>
      </c>
      <c r="F83" s="26">
        <f>SUM(D83+E83)</f>
        <v>6303032225.3100014</v>
      </c>
      <c r="G83" s="26">
        <f>SUM(G11+G19+G29+G39+G49+G59+G63+G71+G75)</f>
        <v>2989714563.71</v>
      </c>
      <c r="H83" s="26">
        <f>SUM(H11+H19+H29+H39+H49+H59+H63+H71+H75)</f>
        <v>2899483763.1699996</v>
      </c>
      <c r="I83" s="27">
        <f>SUM(F83-G83)</f>
        <v>3313317661.6000013</v>
      </c>
    </row>
    <row r="85" spans="2:10">
      <c r="B85" s="59" t="s">
        <v>92</v>
      </c>
      <c r="C85" s="59"/>
      <c r="D85" s="59"/>
      <c r="E85" s="59"/>
      <c r="F85" s="59"/>
      <c r="G85" s="59"/>
      <c r="H85" s="59"/>
      <c r="I85" s="59"/>
      <c r="J85" s="59"/>
    </row>
    <row r="86" spans="2:10">
      <c r="B86" s="13"/>
      <c r="C86" s="13"/>
      <c r="D86" s="13"/>
      <c r="E86" s="13"/>
      <c r="F86" s="13"/>
      <c r="G86" s="13"/>
      <c r="H86" s="13"/>
      <c r="I86" s="13"/>
      <c r="J86" s="13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18" t="s">
        <v>95</v>
      </c>
      <c r="F89" s="62" t="s">
        <v>96</v>
      </c>
      <c r="G89" s="62"/>
      <c r="H89" s="62"/>
    </row>
    <row r="90" spans="2:10">
      <c r="C90" s="19" t="s">
        <v>93</v>
      </c>
      <c r="E90" s="60" t="s">
        <v>94</v>
      </c>
      <c r="F90" s="60"/>
      <c r="G90" s="60"/>
      <c r="H90" s="60"/>
      <c r="I90" s="60"/>
    </row>
  </sheetData>
  <mergeCells count="19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B85:J85"/>
    <mergeCell ref="E90:I90"/>
    <mergeCell ref="B71:C71"/>
    <mergeCell ref="B75:C75"/>
    <mergeCell ref="B29:C29"/>
    <mergeCell ref="B39:C39"/>
    <mergeCell ref="B49:C49"/>
    <mergeCell ref="B59:C59"/>
    <mergeCell ref="B63:C63"/>
    <mergeCell ref="F89:H89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ignoredErrors>
    <ignoredError sqref="D11:E11 G11:H11 D19 G19:H19 D29:E29 G39 D49:E49 D59 E59 G59:H59 D63:H63 D75:E75" formulaRange="1"/>
    <ignoredError sqref="F29 F39 F49 F19 F83" formula="1"/>
    <ignoredError sqref="G29:H29 G49:H49 F59 I63 F7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dcterms:created xsi:type="dcterms:W3CDTF">2014-09-04T16:46:21Z</dcterms:created>
  <dcterms:modified xsi:type="dcterms:W3CDTF">2018-05-02T16:15:29Z</dcterms:modified>
</cp:coreProperties>
</file>