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160" windowWidth="20550" windowHeight="5610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F51" i="4"/>
  <c r="F52"/>
  <c r="H75"/>
  <c r="G75"/>
  <c r="F82"/>
  <c r="F81"/>
  <c r="F80"/>
  <c r="F79"/>
  <c r="F78"/>
  <c r="F77"/>
  <c r="F76"/>
  <c r="E75"/>
  <c r="D75"/>
  <c r="D83" s="1"/>
  <c r="I63"/>
  <c r="H63"/>
  <c r="G63"/>
  <c r="F63"/>
  <c r="E63"/>
  <c r="D63"/>
  <c r="F62"/>
  <c r="F61"/>
  <c r="F60"/>
  <c r="H59"/>
  <c r="G59"/>
  <c r="E59"/>
  <c r="D59"/>
  <c r="H49"/>
  <c r="G49"/>
  <c r="E49"/>
  <c r="D49"/>
  <c r="D39"/>
  <c r="E39"/>
  <c r="H39"/>
  <c r="G39"/>
  <c r="F58"/>
  <c r="I58" s="1"/>
  <c r="F57"/>
  <c r="I57" s="1"/>
  <c r="F56"/>
  <c r="I56" s="1"/>
  <c r="F55"/>
  <c r="I55" s="1"/>
  <c r="F54"/>
  <c r="I54" s="1"/>
  <c r="F53"/>
  <c r="I53" s="1"/>
  <c r="I52"/>
  <c r="I51"/>
  <c r="F50"/>
  <c r="I50" s="1"/>
  <c r="F46"/>
  <c r="F47"/>
  <c r="F48"/>
  <c r="F45"/>
  <c r="F44"/>
  <c r="F43"/>
  <c r="F42"/>
  <c r="F41"/>
  <c r="F40"/>
  <c r="F38"/>
  <c r="F37"/>
  <c r="F36"/>
  <c r="F35"/>
  <c r="F34"/>
  <c r="F33"/>
  <c r="F32"/>
  <c r="F31"/>
  <c r="F30"/>
  <c r="H29"/>
  <c r="G29"/>
  <c r="E29"/>
  <c r="D29"/>
  <c r="I82"/>
  <c r="I81"/>
  <c r="I80"/>
  <c r="I79"/>
  <c r="I78"/>
  <c r="I77"/>
  <c r="I76"/>
  <c r="I74"/>
  <c r="I73"/>
  <c r="I72"/>
  <c r="I70"/>
  <c r="I69"/>
  <c r="I68"/>
  <c r="I67"/>
  <c r="I66"/>
  <c r="I65"/>
  <c r="I64"/>
  <c r="I62"/>
  <c r="I61"/>
  <c r="I60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G19"/>
  <c r="E19"/>
  <c r="D19"/>
  <c r="I17"/>
  <c r="I18"/>
  <c r="G11"/>
  <c r="H11"/>
  <c r="E11"/>
  <c r="D11"/>
  <c r="F13"/>
  <c r="I13" s="1"/>
  <c r="F14"/>
  <c r="I14" s="1"/>
  <c r="F15"/>
  <c r="I15" s="1"/>
  <c r="F16"/>
  <c r="I16" s="1"/>
  <c r="F17"/>
  <c r="F18"/>
  <c r="F12"/>
  <c r="I12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F39" i="4" l="1"/>
  <c r="I39" s="1"/>
  <c r="H83"/>
  <c r="G83"/>
  <c r="E83"/>
  <c r="F83" s="1"/>
  <c r="F75"/>
  <c r="I75" s="1"/>
  <c r="F59"/>
  <c r="I59" s="1"/>
  <c r="F49"/>
  <c r="I49" s="1"/>
  <c r="F29"/>
  <c r="I29" s="1"/>
  <c r="F19"/>
  <c r="I19" s="1"/>
  <c r="F11"/>
  <c r="I11" s="1"/>
  <c r="I83" l="1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<sst xmlns="http://schemas.openxmlformats.org/spreadsheetml/2006/main" count="181" uniqueCount="98">
  <si>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</si>
  <si>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</si>
  <si>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</si>
  <si>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</si>
  <si>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</si>
  <si>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</si>
  <si>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</si>
  <si>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</si>
  <si>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</si>
  <si>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</si>
  <si>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</si>
  <si>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</si>
  <si>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</si>
  <si>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</si>
  <si>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</si>
  <si>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</si>
  <si>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</si>
  <si>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</si>
  <si>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</si>
  <si>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</si>
  <si>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</si>
  <si>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</si>
  <si>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</si>
  <si>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</si>
  <si>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</si>
  <si>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</si>
  <si>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</si>
  <si>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</si>
  <si>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</si>
  <si>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</si>
  <si>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</si>
  <si>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</si>
  <si>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</si>
  <si>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</si>
  <si>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</si>
  <si>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</si>
  <si>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</si>
  <si>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</si>
  <si>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</si>
  <si>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</si>
  <si>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</si>
  <si>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</si>
  <si>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</si>
  <si>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</si>
  <si>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</si>
  <si>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</si>
  <si>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</si>
  <si>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</si>
  <si>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</si>
  <si>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</si>
  <si>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</si>
  <si>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</si>
  <si>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</si>
  <si>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</si>
  <si>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</si>
  <si>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</si>
  <si>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</si>
  <si>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</si>
  <si>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</si>
  <si>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</si>
  <si>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</si>
  <si>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</si>
  <si>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</si>
  <si>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</si>
  <si>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</si>
  <si>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</si>
  <si>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</si>
  <si>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</si>
  <si>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</si>
  <si>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</si>
  <si>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</si>
  <si>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</si>
  <si>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</si>
  <si>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</si>
  <si>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</si>
  <si>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</si>
  <si>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</si>
  <si>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</si>
  <si>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</si>
  <si>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</si>
  <si>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</si>
  <si>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</si>
  <si>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</si>
  <si>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</si>
  <si>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</si>
  <si>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</si>
  <si>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</si>
  <si>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</si>
  <si>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</si>
  <si>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</si>
  <si>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</si>
  <si>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</si>
  <si>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</si>
  <si>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</si>
  <si>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</si>
  <si>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</si>
  <si>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</si>
  <si>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31 de Marzo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</si>
</sst>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3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0" fontId="4" fillId="0" borderId="18" xfId="0" applyFont="1" applyBorder="1" applyAlignment="1">
      <alignment horizontal="left" vertical="center" wrapText="1"/>
    </xf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32" t="s">
        <v>0</v>
      </c>
      <c r="C3" s="33"/>
      <c r="D3" s="33"/>
      <c r="E3" s="33"/>
      <c r="F3" s="33"/>
      <c r="G3" s="33"/>
      <c r="H3" s="33"/>
      <c r="I3" s="34"/>
    </row>
    <row r="4" spans="2:9">
      <c r="B4" s="35" t="s">
        <v>1</v>
      </c>
      <c r="C4" s="36"/>
      <c r="D4" s="36"/>
      <c r="E4" s="36"/>
      <c r="F4" s="36"/>
      <c r="G4" s="36"/>
      <c r="H4" s="36"/>
      <c r="I4" s="37"/>
    </row>
    <row r="5" spans="2:9">
      <c r="B5" s="38" t="s">
        <v>2</v>
      </c>
      <c r="C5" s="39"/>
      <c r="D5" s="39"/>
      <c r="E5" s="39"/>
      <c r="F5" s="39"/>
      <c r="G5" s="39"/>
      <c r="H5" s="39"/>
      <c r="I5" s="40"/>
    </row>
    <row r="6" spans="2:9">
      <c r="B6" s="38" t="s">
        <v>3</v>
      </c>
      <c r="C6" s="39"/>
      <c r="D6" s="39"/>
      <c r="E6" s="39"/>
      <c r="F6" s="39"/>
      <c r="G6" s="39"/>
      <c r="H6" s="39"/>
      <c r="I6" s="40"/>
    </row>
    <row r="7" spans="2:9">
      <c r="B7" s="41" t="s">
        <v>4</v>
      </c>
      <c r="C7" s="42"/>
      <c r="D7" s="42"/>
      <c r="E7" s="42"/>
      <c r="F7" s="42"/>
      <c r="G7" s="42"/>
      <c r="H7" s="42"/>
      <c r="I7" s="43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22" t="s">
        <v>5</v>
      </c>
      <c r="C9" s="23"/>
      <c r="D9" s="28" t="s">
        <v>6</v>
      </c>
      <c r="E9" s="29"/>
      <c r="F9" s="29"/>
      <c r="G9" s="29"/>
      <c r="H9" s="30"/>
      <c r="I9" s="31" t="s">
        <v>7</v>
      </c>
    </row>
    <row r="10" spans="2:9" ht="24.75">
      <c r="B10" s="24"/>
      <c r="C10" s="25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31"/>
    </row>
    <row r="11" spans="2:9">
      <c r="B11" s="26"/>
      <c r="C11" s="27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20" t="s">
        <v>15</v>
      </c>
      <c r="C12" s="21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20" t="s">
        <v>23</v>
      </c>
      <c r="C20" s="21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20" t="s">
        <v>33</v>
      </c>
      <c r="C30" s="21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20" t="s">
        <v>43</v>
      </c>
      <c r="C40" s="21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20" t="s">
        <v>53</v>
      </c>
      <c r="C50" s="21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20" t="s">
        <v>63</v>
      </c>
      <c r="C60" s="21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20" t="s">
        <v>67</v>
      </c>
      <c r="C64" s="21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20" t="s">
        <v>75</v>
      </c>
      <c r="C72" s="21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20" t="s">
        <v>79</v>
      </c>
      <c r="C76" s="21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zoomScaleNormal="100" workbookViewId="0">
      <selection activeCell="G33" sqref="G33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58" t="s">
        <v>88</v>
      </c>
      <c r="C2" s="59"/>
      <c r="D2" s="59"/>
      <c r="E2" s="59"/>
      <c r="F2" s="59"/>
      <c r="G2" s="59"/>
      <c r="H2" s="59"/>
      <c r="I2" s="60"/>
    </row>
    <row r="3" spans="2:9">
      <c r="B3" s="61" t="s">
        <v>2</v>
      </c>
      <c r="C3" s="62"/>
      <c r="D3" s="62"/>
      <c r="E3" s="62"/>
      <c r="F3" s="62"/>
      <c r="G3" s="62"/>
      <c r="H3" s="62"/>
      <c r="I3" s="63"/>
    </row>
    <row r="4" spans="2:9">
      <c r="B4" s="64" t="s">
        <v>3</v>
      </c>
      <c r="C4" s="65"/>
      <c r="D4" s="65"/>
      <c r="E4" s="65"/>
      <c r="F4" s="65"/>
      <c r="G4" s="65"/>
      <c r="H4" s="65"/>
      <c r="I4" s="66"/>
    </row>
    <row r="5" spans="2:9">
      <c r="B5" s="64" t="s">
        <v>97</v>
      </c>
      <c r="C5" s="65"/>
      <c r="D5" s="65"/>
      <c r="E5" s="65"/>
      <c r="F5" s="65"/>
      <c r="G5" s="65"/>
      <c r="H5" s="65"/>
      <c r="I5" s="66"/>
    </row>
    <row r="6" spans="2:9" ht="15.75" thickBot="1">
      <c r="B6" s="67" t="s">
        <v>89</v>
      </c>
      <c r="C6" s="68"/>
      <c r="D6" s="68"/>
      <c r="E6" s="68"/>
      <c r="F6" s="68"/>
      <c r="G6" s="68"/>
      <c r="H6" s="68"/>
      <c r="I6" s="69"/>
    </row>
    <row r="7" spans="2:9" ht="15.75" thickBot="1">
      <c r="B7" s="47"/>
      <c r="C7" s="47"/>
      <c r="D7" s="47"/>
      <c r="E7" s="47"/>
      <c r="F7" s="47"/>
      <c r="G7" s="47"/>
      <c r="H7" s="47"/>
      <c r="I7" s="47"/>
    </row>
    <row r="8" spans="2:9" ht="15.75" thickBot="1">
      <c r="B8" s="77" t="s">
        <v>90</v>
      </c>
      <c r="C8" s="78"/>
      <c r="D8" s="56"/>
      <c r="E8" s="56"/>
      <c r="F8" s="57"/>
      <c r="G8" s="57"/>
      <c r="H8" s="75" t="s">
        <v>91</v>
      </c>
      <c r="I8" s="76"/>
    </row>
    <row r="9" spans="2:9" ht="36.75">
      <c r="B9" s="79"/>
      <c r="C9" s="80"/>
      <c r="D9" s="70" t="s">
        <v>8</v>
      </c>
      <c r="E9" s="71" t="s">
        <v>9</v>
      </c>
      <c r="F9" s="70" t="s">
        <v>10</v>
      </c>
      <c r="G9" s="70" t="s">
        <v>11</v>
      </c>
      <c r="H9" s="72" t="s">
        <v>12</v>
      </c>
      <c r="I9" s="73" t="s">
        <v>7</v>
      </c>
    </row>
    <row r="10" spans="2:9" ht="15.75" thickBot="1">
      <c r="B10" s="81"/>
      <c r="C10" s="82"/>
      <c r="D10" s="74">
        <v>1</v>
      </c>
      <c r="E10" s="74">
        <v>2</v>
      </c>
      <c r="F10" s="74" t="s">
        <v>13</v>
      </c>
      <c r="G10" s="74">
        <v>4</v>
      </c>
      <c r="H10" s="74">
        <v>5</v>
      </c>
      <c r="I10" s="74" t="s">
        <v>14</v>
      </c>
    </row>
    <row r="11" spans="2:9">
      <c r="B11" s="50" t="s">
        <v>15</v>
      </c>
      <c r="C11" s="21"/>
      <c r="D11" s="11">
        <f>SUM(D12:D18)</f>
        <v>3069783532.0100002</v>
      </c>
      <c r="E11" s="11">
        <f>SUM(E12:E18)</f>
        <v>-10057753.169999994</v>
      </c>
      <c r="F11" s="11">
        <f>SUM(F12:F18)</f>
        <v>3059725778.8400002</v>
      </c>
      <c r="G11" s="11">
        <f t="shared" ref="G11:H11" si="0">SUM(G12:G18)</f>
        <v>657375553.16999996</v>
      </c>
      <c r="H11" s="11">
        <f t="shared" si="0"/>
        <v>656196858.63999999</v>
      </c>
      <c r="I11" s="51">
        <f>SUM(F11-G11)</f>
        <v>2402350225.6700001</v>
      </c>
    </row>
    <row r="12" spans="2:9" ht="15.75" customHeight="1">
      <c r="B12" s="48"/>
      <c r="C12" s="15" t="s">
        <v>16</v>
      </c>
      <c r="D12" s="12">
        <v>1456378936.9400001</v>
      </c>
      <c r="E12" s="12">
        <v>-5894079</v>
      </c>
      <c r="F12" s="12">
        <f>SUM(D12+E12)</f>
        <v>1450484857.9400001</v>
      </c>
      <c r="G12" s="12">
        <v>341218628.81999999</v>
      </c>
      <c r="H12" s="12">
        <v>341218628.81999999</v>
      </c>
      <c r="I12" s="49">
        <f>SUM(F12-G12)</f>
        <v>1109266229.1200001</v>
      </c>
    </row>
    <row r="13" spans="2:9">
      <c r="B13" s="48"/>
      <c r="C13" s="15" t="s">
        <v>17</v>
      </c>
      <c r="D13" s="12">
        <v>226322946</v>
      </c>
      <c r="E13" s="12">
        <v>0</v>
      </c>
      <c r="F13" s="12">
        <f t="shared" ref="F13:F58" si="1">SUM(D13+E13)</f>
        <v>226322946</v>
      </c>
      <c r="G13" s="12">
        <v>59534238.57</v>
      </c>
      <c r="H13" s="12">
        <v>59534238.57</v>
      </c>
      <c r="I13" s="49">
        <f t="shared" ref="I13:I76" si="2">SUM(F13-G13)</f>
        <v>166788707.43000001</v>
      </c>
    </row>
    <row r="14" spans="2:9">
      <c r="B14" s="48"/>
      <c r="C14" s="15" t="s">
        <v>18</v>
      </c>
      <c r="D14" s="12">
        <v>340517853.14999998</v>
      </c>
      <c r="E14" s="12">
        <v>-27731486.629999999</v>
      </c>
      <c r="F14" s="12">
        <f t="shared" si="1"/>
        <v>312786366.51999998</v>
      </c>
      <c r="G14" s="12">
        <v>3381613.86</v>
      </c>
      <c r="H14" s="12">
        <v>3381613.86</v>
      </c>
      <c r="I14" s="49">
        <f t="shared" si="2"/>
        <v>309404752.65999997</v>
      </c>
    </row>
    <row r="15" spans="2:9">
      <c r="B15" s="48"/>
      <c r="C15" s="15" t="s">
        <v>19</v>
      </c>
      <c r="D15" s="12">
        <v>490815551.42000002</v>
      </c>
      <c r="E15" s="12">
        <v>-1432187.54</v>
      </c>
      <c r="F15" s="12">
        <f t="shared" si="1"/>
        <v>489383363.88</v>
      </c>
      <c r="G15" s="12">
        <v>104995449.87</v>
      </c>
      <c r="H15" s="12">
        <v>103816755.34</v>
      </c>
      <c r="I15" s="49">
        <f t="shared" si="2"/>
        <v>384387914.00999999</v>
      </c>
    </row>
    <row r="16" spans="2:9">
      <c r="B16" s="48"/>
      <c r="C16" s="15" t="s">
        <v>20</v>
      </c>
      <c r="D16" s="12">
        <v>508068245.5</v>
      </c>
      <c r="E16" s="12">
        <v>25000000</v>
      </c>
      <c r="F16" s="12">
        <f t="shared" si="1"/>
        <v>533068245.5</v>
      </c>
      <c r="G16" s="12">
        <v>138364139.03999999</v>
      </c>
      <c r="H16" s="12">
        <v>138364139.03999999</v>
      </c>
      <c r="I16" s="49">
        <f t="shared" si="2"/>
        <v>394704106.46000004</v>
      </c>
    </row>
    <row r="17" spans="2:9">
      <c r="B17" s="48"/>
      <c r="C17" s="15" t="s">
        <v>21</v>
      </c>
      <c r="D17" s="12">
        <v>0</v>
      </c>
      <c r="E17" s="12">
        <v>0</v>
      </c>
      <c r="F17" s="12">
        <f t="shared" si="1"/>
        <v>0</v>
      </c>
      <c r="G17" s="12">
        <v>0</v>
      </c>
      <c r="H17" s="12">
        <v>0</v>
      </c>
      <c r="I17" s="49">
        <f t="shared" si="2"/>
        <v>0</v>
      </c>
    </row>
    <row r="18" spans="2:9">
      <c r="B18" s="48"/>
      <c r="C18" s="15" t="s">
        <v>22</v>
      </c>
      <c r="D18" s="12">
        <v>47679999</v>
      </c>
      <c r="E18" s="12">
        <v>0</v>
      </c>
      <c r="F18" s="12">
        <f t="shared" si="1"/>
        <v>47679999</v>
      </c>
      <c r="G18" s="12">
        <v>9881483.0099999998</v>
      </c>
      <c r="H18" s="12">
        <v>9881483.0099999998</v>
      </c>
      <c r="I18" s="49">
        <f t="shared" si="2"/>
        <v>37798515.990000002</v>
      </c>
    </row>
    <row r="19" spans="2:9">
      <c r="B19" s="50" t="s">
        <v>23</v>
      </c>
      <c r="C19" s="21"/>
      <c r="D19" s="11">
        <f>SUM(D20:D28)</f>
        <v>337481079.18000007</v>
      </c>
      <c r="E19" s="11">
        <f>SUM(E20:E28)</f>
        <v>-16539087.170000002</v>
      </c>
      <c r="F19" s="11">
        <f>SUM(D19+E19)</f>
        <v>320941992.01000005</v>
      </c>
      <c r="G19" s="11">
        <f>SUM(G20:G28)</f>
        <v>49683524.379999995</v>
      </c>
      <c r="H19" s="11">
        <f>SUM(H20:H28)</f>
        <v>49067571.979999997</v>
      </c>
      <c r="I19" s="51">
        <f>SUM(F19-G19)</f>
        <v>271258467.63000005</v>
      </c>
    </row>
    <row r="20" spans="2:9">
      <c r="B20" s="48"/>
      <c r="C20" s="15" t="s">
        <v>24</v>
      </c>
      <c r="D20" s="12">
        <v>19370537.170000002</v>
      </c>
      <c r="E20" s="12">
        <v>-1521073.01</v>
      </c>
      <c r="F20" s="12">
        <f t="shared" si="1"/>
        <v>17849464.16</v>
      </c>
      <c r="G20" s="12">
        <v>477047.77</v>
      </c>
      <c r="H20" s="12">
        <v>154957.38</v>
      </c>
      <c r="I20" s="49">
        <f t="shared" si="2"/>
        <v>17372416.390000001</v>
      </c>
    </row>
    <row r="21" spans="2:9">
      <c r="B21" s="48"/>
      <c r="C21" s="15" t="s">
        <v>25</v>
      </c>
      <c r="D21" s="12">
        <v>6569948.7800000003</v>
      </c>
      <c r="E21" s="12">
        <v>203663.2</v>
      </c>
      <c r="F21" s="12">
        <f t="shared" si="1"/>
        <v>6773611.9800000004</v>
      </c>
      <c r="G21" s="12">
        <v>1477001</v>
      </c>
      <c r="H21" s="12">
        <v>1472511.08</v>
      </c>
      <c r="I21" s="49">
        <f t="shared" si="2"/>
        <v>5296610.9800000004</v>
      </c>
    </row>
    <row r="22" spans="2:9">
      <c r="B22" s="48"/>
      <c r="C22" s="15" t="s">
        <v>26</v>
      </c>
      <c r="D22" s="12">
        <v>0</v>
      </c>
      <c r="E22" s="12">
        <v>0</v>
      </c>
      <c r="F22" s="12">
        <f t="shared" si="1"/>
        <v>0</v>
      </c>
      <c r="G22" s="12">
        <v>0</v>
      </c>
      <c r="H22" s="12">
        <v>0</v>
      </c>
      <c r="I22" s="49">
        <f t="shared" si="2"/>
        <v>0</v>
      </c>
    </row>
    <row r="23" spans="2:9">
      <c r="B23" s="48"/>
      <c r="C23" s="15" t="s">
        <v>27</v>
      </c>
      <c r="D23" s="12">
        <v>55229081.229999997</v>
      </c>
      <c r="E23" s="12">
        <v>2101047.2599999998</v>
      </c>
      <c r="F23" s="12">
        <f t="shared" si="1"/>
        <v>57330128.489999995</v>
      </c>
      <c r="G23" s="12">
        <v>13308126.24</v>
      </c>
      <c r="H23" s="12">
        <v>13247124.189999999</v>
      </c>
      <c r="I23" s="49">
        <f t="shared" si="2"/>
        <v>44022002.249999993</v>
      </c>
    </row>
    <row r="24" spans="2:9">
      <c r="B24" s="48"/>
      <c r="C24" s="15" t="s">
        <v>28</v>
      </c>
      <c r="D24" s="12">
        <v>27146567.469999999</v>
      </c>
      <c r="E24" s="12">
        <v>31671.86</v>
      </c>
      <c r="F24" s="12">
        <f t="shared" si="1"/>
        <v>27178239.329999998</v>
      </c>
      <c r="G24" s="12">
        <v>136703.07</v>
      </c>
      <c r="H24" s="12">
        <v>126734.9</v>
      </c>
      <c r="I24" s="49">
        <f t="shared" si="2"/>
        <v>27041536.259999998</v>
      </c>
    </row>
    <row r="25" spans="2:9">
      <c r="B25" s="48"/>
      <c r="C25" s="15" t="s">
        <v>29</v>
      </c>
      <c r="D25" s="12">
        <v>168770850.34</v>
      </c>
      <c r="E25" s="12">
        <v>-19932227.859999999</v>
      </c>
      <c r="F25" s="12">
        <f t="shared" si="1"/>
        <v>148838622.48000002</v>
      </c>
      <c r="G25" s="12">
        <v>33587009.18</v>
      </c>
      <c r="H25" s="12">
        <v>33415155.18</v>
      </c>
      <c r="I25" s="49">
        <f t="shared" si="2"/>
        <v>115251613.30000001</v>
      </c>
    </row>
    <row r="26" spans="2:9">
      <c r="B26" s="48"/>
      <c r="C26" s="15" t="s">
        <v>30</v>
      </c>
      <c r="D26" s="12">
        <v>17266620.609999999</v>
      </c>
      <c r="E26" s="12">
        <v>847434.31</v>
      </c>
      <c r="F26" s="12">
        <f t="shared" si="1"/>
        <v>18114054.919999998</v>
      </c>
      <c r="G26" s="12">
        <v>7139.8</v>
      </c>
      <c r="H26" s="12">
        <v>0</v>
      </c>
      <c r="I26" s="49">
        <f t="shared" si="2"/>
        <v>18106915.119999997</v>
      </c>
    </row>
    <row r="27" spans="2:9">
      <c r="B27" s="48"/>
      <c r="C27" s="15" t="s">
        <v>31</v>
      </c>
      <c r="D27" s="12">
        <v>399468.6</v>
      </c>
      <c r="E27" s="12">
        <v>0</v>
      </c>
      <c r="F27" s="12">
        <f t="shared" si="1"/>
        <v>399468.6</v>
      </c>
      <c r="G27" s="12">
        <v>0</v>
      </c>
      <c r="H27" s="12">
        <v>0</v>
      </c>
      <c r="I27" s="49">
        <f t="shared" si="2"/>
        <v>399468.6</v>
      </c>
    </row>
    <row r="28" spans="2:9">
      <c r="B28" s="48"/>
      <c r="C28" s="15" t="s">
        <v>32</v>
      </c>
      <c r="D28" s="12">
        <v>42728004.979999997</v>
      </c>
      <c r="E28" s="12">
        <v>1730397.07</v>
      </c>
      <c r="F28" s="12">
        <f t="shared" si="1"/>
        <v>44458402.049999997</v>
      </c>
      <c r="G28" s="12">
        <v>690497.32</v>
      </c>
      <c r="H28" s="12">
        <v>651089.25</v>
      </c>
      <c r="I28" s="49">
        <f t="shared" si="2"/>
        <v>43767904.729999997</v>
      </c>
    </row>
    <row r="29" spans="2:9">
      <c r="B29" s="50" t="s">
        <v>33</v>
      </c>
      <c r="C29" s="21"/>
      <c r="D29" s="11">
        <f>SUM(D30:D38)</f>
        <v>890641329.31000006</v>
      </c>
      <c r="E29" s="11">
        <f>SUM(E30:E38)</f>
        <v>-8283471.5199999996</v>
      </c>
      <c r="F29" s="11">
        <f>SUM(D29+E29)</f>
        <v>882357857.79000008</v>
      </c>
      <c r="G29" s="11">
        <f>SUM(G30:G38)</f>
        <v>217085006.19999999</v>
      </c>
      <c r="H29" s="11">
        <f>SUM(H30:H38)</f>
        <v>208798538.31000003</v>
      </c>
      <c r="I29" s="51">
        <f>SUM(F29-G29)</f>
        <v>665272851.59000015</v>
      </c>
    </row>
    <row r="30" spans="2:9">
      <c r="B30" s="48"/>
      <c r="C30" s="15" t="s">
        <v>34</v>
      </c>
      <c r="D30" s="12">
        <v>235807322.68000001</v>
      </c>
      <c r="E30" s="12">
        <v>-613920</v>
      </c>
      <c r="F30" s="12">
        <f t="shared" si="1"/>
        <v>235193402.68000001</v>
      </c>
      <c r="G30" s="12">
        <v>92286982.760000005</v>
      </c>
      <c r="H30" s="12">
        <v>91781083.400000006</v>
      </c>
      <c r="I30" s="49">
        <f t="shared" si="2"/>
        <v>142906419.92000002</v>
      </c>
    </row>
    <row r="31" spans="2:9">
      <c r="B31" s="48"/>
      <c r="C31" s="15" t="s">
        <v>35</v>
      </c>
      <c r="D31" s="12">
        <v>285513904.31</v>
      </c>
      <c r="E31" s="12">
        <v>781528</v>
      </c>
      <c r="F31" s="12">
        <f t="shared" si="1"/>
        <v>286295432.31</v>
      </c>
      <c r="G31" s="12">
        <v>104657210.7</v>
      </c>
      <c r="H31" s="12">
        <v>102752736.29000001</v>
      </c>
      <c r="I31" s="49">
        <f t="shared" si="2"/>
        <v>181638221.61000001</v>
      </c>
    </row>
    <row r="32" spans="2:9">
      <c r="B32" s="48"/>
      <c r="C32" s="15" t="s">
        <v>36</v>
      </c>
      <c r="D32" s="12">
        <v>68289985.890000001</v>
      </c>
      <c r="E32" s="12">
        <v>-5519459.7999999998</v>
      </c>
      <c r="F32" s="12">
        <f t="shared" si="1"/>
        <v>62770526.090000004</v>
      </c>
      <c r="G32" s="12">
        <v>726034.74</v>
      </c>
      <c r="H32" s="12">
        <v>204818.08</v>
      </c>
      <c r="I32" s="49">
        <f t="shared" si="2"/>
        <v>62044491.350000001</v>
      </c>
    </row>
    <row r="33" spans="2:9">
      <c r="B33" s="48"/>
      <c r="C33" s="15" t="s">
        <v>37</v>
      </c>
      <c r="D33" s="12">
        <v>58548000</v>
      </c>
      <c r="E33" s="12">
        <v>-2578080</v>
      </c>
      <c r="F33" s="12">
        <f t="shared" si="1"/>
        <v>55969920</v>
      </c>
      <c r="G33" s="12">
        <v>7475946.8499999996</v>
      </c>
      <c r="H33" s="12">
        <v>7475946.8499999996</v>
      </c>
      <c r="I33" s="49">
        <f t="shared" si="2"/>
        <v>48493973.149999999</v>
      </c>
    </row>
    <row r="34" spans="2:9">
      <c r="B34" s="48"/>
      <c r="C34" s="15" t="s">
        <v>38</v>
      </c>
      <c r="D34" s="12">
        <v>136581422.61000001</v>
      </c>
      <c r="E34" s="12">
        <v>-305039.71999999997</v>
      </c>
      <c r="F34" s="12">
        <f t="shared" si="1"/>
        <v>136276382.89000002</v>
      </c>
      <c r="G34" s="12">
        <v>2181078.85</v>
      </c>
      <c r="H34" s="12">
        <v>395382.34</v>
      </c>
      <c r="I34" s="49">
        <f t="shared" si="2"/>
        <v>134095304.04000002</v>
      </c>
    </row>
    <row r="35" spans="2:9">
      <c r="B35" s="48"/>
      <c r="C35" s="15" t="s">
        <v>39</v>
      </c>
      <c r="D35" s="12">
        <v>46612200</v>
      </c>
      <c r="E35" s="12">
        <v>0</v>
      </c>
      <c r="F35" s="12">
        <f t="shared" si="1"/>
        <v>46612200</v>
      </c>
      <c r="G35" s="12">
        <v>263116</v>
      </c>
      <c r="H35" s="12">
        <v>0</v>
      </c>
      <c r="I35" s="49">
        <f t="shared" si="2"/>
        <v>46349084</v>
      </c>
    </row>
    <row r="36" spans="2:9">
      <c r="B36" s="48"/>
      <c r="C36" s="15" t="s">
        <v>40</v>
      </c>
      <c r="D36" s="12">
        <v>2455275.75</v>
      </c>
      <c r="E36" s="12">
        <v>318000</v>
      </c>
      <c r="F36" s="12">
        <f t="shared" si="1"/>
        <v>2773275.75</v>
      </c>
      <c r="G36" s="12">
        <v>90863.35</v>
      </c>
      <c r="H36" s="12">
        <v>89957.05</v>
      </c>
      <c r="I36" s="49">
        <f t="shared" si="2"/>
        <v>2682412.4</v>
      </c>
    </row>
    <row r="37" spans="2:9">
      <c r="B37" s="48"/>
      <c r="C37" s="15" t="s">
        <v>41</v>
      </c>
      <c r="D37" s="12">
        <v>33349778.07</v>
      </c>
      <c r="E37" s="12">
        <v>993500</v>
      </c>
      <c r="F37" s="12">
        <f t="shared" si="1"/>
        <v>34343278.07</v>
      </c>
      <c r="G37" s="12">
        <v>5600322.6699999999</v>
      </c>
      <c r="H37" s="12">
        <v>2295164.02</v>
      </c>
      <c r="I37" s="49">
        <f t="shared" si="2"/>
        <v>28742955.399999999</v>
      </c>
    </row>
    <row r="38" spans="2:9">
      <c r="B38" s="48"/>
      <c r="C38" s="15" t="s">
        <v>42</v>
      </c>
      <c r="D38" s="12">
        <v>23483440</v>
      </c>
      <c r="E38" s="12">
        <v>-1360000</v>
      </c>
      <c r="F38" s="12">
        <f t="shared" si="1"/>
        <v>22123440</v>
      </c>
      <c r="G38" s="12">
        <v>3803450.28</v>
      </c>
      <c r="H38" s="12">
        <v>3803450.28</v>
      </c>
      <c r="I38" s="49">
        <f t="shared" si="2"/>
        <v>18319989.719999999</v>
      </c>
    </row>
    <row r="39" spans="2:9">
      <c r="B39" s="50" t="s">
        <v>43</v>
      </c>
      <c r="C39" s="21"/>
      <c r="D39" s="11">
        <f>SUM(D40:D48)</f>
        <v>1001392362.1600001</v>
      </c>
      <c r="E39" s="11">
        <f>SUM(E40:E48)</f>
        <v>50947334.400000006</v>
      </c>
      <c r="F39" s="11">
        <f t="shared" si="1"/>
        <v>1052339696.5600001</v>
      </c>
      <c r="G39" s="11">
        <f>SUM(G40:G48)</f>
        <v>269131661.48000002</v>
      </c>
      <c r="H39" s="11">
        <f>SUM(H40:H48)</f>
        <v>262586951.48000002</v>
      </c>
      <c r="I39" s="51">
        <f>SUM(F39-G39)</f>
        <v>783208035.08000004</v>
      </c>
    </row>
    <row r="40" spans="2:9">
      <c r="B40" s="48"/>
      <c r="C40" s="15" t="s">
        <v>44</v>
      </c>
      <c r="D40" s="12">
        <v>55000000</v>
      </c>
      <c r="E40" s="12">
        <v>0</v>
      </c>
      <c r="F40" s="12">
        <f t="shared" si="1"/>
        <v>55000000</v>
      </c>
      <c r="G40" s="12">
        <v>0</v>
      </c>
      <c r="H40" s="12">
        <v>0</v>
      </c>
      <c r="I40" s="49">
        <f t="shared" si="2"/>
        <v>55000000</v>
      </c>
    </row>
    <row r="41" spans="2:9">
      <c r="B41" s="48"/>
      <c r="C41" s="15" t="s">
        <v>45</v>
      </c>
      <c r="D41" s="12">
        <v>683400000</v>
      </c>
      <c r="E41" s="12">
        <v>0</v>
      </c>
      <c r="F41" s="12">
        <f t="shared" si="1"/>
        <v>683400000</v>
      </c>
      <c r="G41" s="12">
        <v>227583331.49000001</v>
      </c>
      <c r="H41" s="12">
        <v>227583331.49000001</v>
      </c>
      <c r="I41" s="49">
        <f t="shared" si="2"/>
        <v>455816668.50999999</v>
      </c>
    </row>
    <row r="42" spans="2:9">
      <c r="B42" s="48"/>
      <c r="C42" s="15" t="s">
        <v>46</v>
      </c>
      <c r="D42" s="12">
        <v>12580000</v>
      </c>
      <c r="E42" s="12">
        <v>0</v>
      </c>
      <c r="F42" s="12">
        <f t="shared" si="1"/>
        <v>12580000</v>
      </c>
      <c r="G42" s="12">
        <v>0</v>
      </c>
      <c r="H42" s="12">
        <v>0</v>
      </c>
      <c r="I42" s="49">
        <f t="shared" si="2"/>
        <v>12580000</v>
      </c>
    </row>
    <row r="43" spans="2:9">
      <c r="B43" s="48"/>
      <c r="C43" s="15" t="s">
        <v>47</v>
      </c>
      <c r="D43" s="12">
        <v>182028066</v>
      </c>
      <c r="E43" s="12">
        <v>26667334.399999999</v>
      </c>
      <c r="F43" s="12">
        <f t="shared" si="1"/>
        <v>208695400.40000001</v>
      </c>
      <c r="G43" s="12">
        <v>4472411</v>
      </c>
      <c r="H43" s="12">
        <v>4367701</v>
      </c>
      <c r="I43" s="49">
        <f t="shared" si="2"/>
        <v>204222989.40000001</v>
      </c>
    </row>
    <row r="44" spans="2:9">
      <c r="B44" s="48"/>
      <c r="C44" s="15" t="s">
        <v>48</v>
      </c>
      <c r="D44" s="12">
        <v>0</v>
      </c>
      <c r="E44" s="12">
        <v>0</v>
      </c>
      <c r="F44" s="12">
        <f t="shared" si="1"/>
        <v>0</v>
      </c>
      <c r="G44" s="12">
        <v>0</v>
      </c>
      <c r="H44" s="12">
        <v>0</v>
      </c>
      <c r="I44" s="49">
        <f t="shared" si="2"/>
        <v>0</v>
      </c>
    </row>
    <row r="45" spans="2:9">
      <c r="B45" s="48"/>
      <c r="C45" s="15" t="s">
        <v>49</v>
      </c>
      <c r="D45" s="12">
        <v>28009077.960000001</v>
      </c>
      <c r="E45" s="12">
        <v>-28009077.129999999</v>
      </c>
      <c r="F45" s="12">
        <f t="shared" si="1"/>
        <v>0.83000000193715096</v>
      </c>
      <c r="G45" s="12">
        <v>0</v>
      </c>
      <c r="H45" s="12">
        <v>0</v>
      </c>
      <c r="I45" s="49">
        <f t="shared" si="2"/>
        <v>0.83000000193715096</v>
      </c>
    </row>
    <row r="46" spans="2:9">
      <c r="B46" s="48"/>
      <c r="C46" s="15" t="s">
        <v>50</v>
      </c>
      <c r="D46" s="12">
        <v>0</v>
      </c>
      <c r="E46" s="12">
        <v>0</v>
      </c>
      <c r="F46" s="12">
        <f t="shared" si="1"/>
        <v>0</v>
      </c>
      <c r="G46" s="12">
        <v>0</v>
      </c>
      <c r="H46" s="12">
        <v>0</v>
      </c>
      <c r="I46" s="49">
        <f t="shared" si="2"/>
        <v>0</v>
      </c>
    </row>
    <row r="47" spans="2:9">
      <c r="B47" s="48"/>
      <c r="C47" s="15" t="s">
        <v>51</v>
      </c>
      <c r="D47" s="12">
        <v>40375218.200000003</v>
      </c>
      <c r="E47" s="12">
        <v>49289077.130000003</v>
      </c>
      <c r="F47" s="12">
        <f t="shared" si="1"/>
        <v>89664295.330000013</v>
      </c>
      <c r="G47" s="12">
        <v>34075918.990000002</v>
      </c>
      <c r="H47" s="12">
        <v>27635918.989999998</v>
      </c>
      <c r="I47" s="49">
        <f t="shared" si="2"/>
        <v>55588376.340000011</v>
      </c>
    </row>
    <row r="48" spans="2:9">
      <c r="B48" s="48"/>
      <c r="C48" s="15" t="s">
        <v>52</v>
      </c>
      <c r="D48" s="12">
        <v>0</v>
      </c>
      <c r="E48" s="12">
        <v>3000000</v>
      </c>
      <c r="F48" s="12">
        <f t="shared" si="1"/>
        <v>3000000</v>
      </c>
      <c r="G48" s="12">
        <v>3000000</v>
      </c>
      <c r="H48" s="12">
        <v>3000000</v>
      </c>
      <c r="I48" s="49">
        <f t="shared" si="2"/>
        <v>0</v>
      </c>
    </row>
    <row r="49" spans="2:9">
      <c r="B49" s="50" t="s">
        <v>53</v>
      </c>
      <c r="C49" s="21"/>
      <c r="D49" s="11">
        <f>SUM(D50:D58)</f>
        <v>179153313.78</v>
      </c>
      <c r="E49" s="11">
        <f>SUM(E50:E58)</f>
        <v>40973278.859999999</v>
      </c>
      <c r="F49" s="11">
        <f t="shared" si="1"/>
        <v>220126592.63999999</v>
      </c>
      <c r="G49" s="11">
        <f>SUM(G50:G58)</f>
        <v>31588692.34</v>
      </c>
      <c r="H49" s="11">
        <f>SUM(H50:H58)</f>
        <v>13386481.16</v>
      </c>
      <c r="I49" s="51">
        <f t="shared" si="2"/>
        <v>188537900.29999998</v>
      </c>
    </row>
    <row r="50" spans="2:9">
      <c r="B50" s="48"/>
      <c r="C50" s="15" t="s">
        <v>54</v>
      </c>
      <c r="D50" s="12">
        <v>29550581.699999999</v>
      </c>
      <c r="E50" s="12">
        <v>2040983.88</v>
      </c>
      <c r="F50" s="12">
        <f t="shared" si="1"/>
        <v>31591565.579999998</v>
      </c>
      <c r="G50" s="12">
        <v>1227587.3999999999</v>
      </c>
      <c r="H50" s="12">
        <v>690658.2</v>
      </c>
      <c r="I50" s="49">
        <f t="shared" si="2"/>
        <v>30363978.18</v>
      </c>
    </row>
    <row r="51" spans="2:9">
      <c r="B51" s="48"/>
      <c r="C51" s="15" t="s">
        <v>55</v>
      </c>
      <c r="D51" s="12">
        <v>5212824.4000000004</v>
      </c>
      <c r="E51" s="12">
        <v>241034.87</v>
      </c>
      <c r="F51" s="12">
        <f t="shared" si="1"/>
        <v>5453859.2700000005</v>
      </c>
      <c r="G51" s="12">
        <v>0</v>
      </c>
      <c r="H51" s="12">
        <v>0</v>
      </c>
      <c r="I51" s="49">
        <f t="shared" si="2"/>
        <v>5453859.2700000005</v>
      </c>
    </row>
    <row r="52" spans="2:9">
      <c r="B52" s="48"/>
      <c r="C52" s="15" t="s">
        <v>56</v>
      </c>
      <c r="D52" s="12">
        <v>1173881.1000000001</v>
      </c>
      <c r="E52" s="12">
        <v>49256.54</v>
      </c>
      <c r="F52" s="12">
        <f t="shared" si="1"/>
        <v>1223137.6400000001</v>
      </c>
      <c r="G52" s="12">
        <v>571967</v>
      </c>
      <c r="H52" s="12">
        <v>0</v>
      </c>
      <c r="I52" s="49">
        <f t="shared" si="2"/>
        <v>651170.64000000013</v>
      </c>
    </row>
    <row r="53" spans="2:9">
      <c r="B53" s="48"/>
      <c r="C53" s="15" t="s">
        <v>57</v>
      </c>
      <c r="D53" s="12">
        <v>51867104.700000003</v>
      </c>
      <c r="E53" s="12">
        <v>3528797.96</v>
      </c>
      <c r="F53" s="12">
        <f t="shared" si="1"/>
        <v>55395902.660000004</v>
      </c>
      <c r="G53" s="12">
        <v>1835167.98</v>
      </c>
      <c r="H53" s="12">
        <v>704667.98</v>
      </c>
      <c r="I53" s="49">
        <f t="shared" si="2"/>
        <v>53560734.680000007</v>
      </c>
    </row>
    <row r="54" spans="2:9">
      <c r="B54" s="48"/>
      <c r="C54" s="15" t="s">
        <v>58</v>
      </c>
      <c r="D54" s="12">
        <v>2759600</v>
      </c>
      <c r="E54" s="12">
        <v>0</v>
      </c>
      <c r="F54" s="12">
        <f t="shared" si="1"/>
        <v>2759600</v>
      </c>
      <c r="G54" s="12">
        <v>0</v>
      </c>
      <c r="H54" s="12">
        <v>0</v>
      </c>
      <c r="I54" s="49">
        <f t="shared" si="2"/>
        <v>2759600</v>
      </c>
    </row>
    <row r="55" spans="2:9">
      <c r="B55" s="48"/>
      <c r="C55" s="15" t="s">
        <v>59</v>
      </c>
      <c r="D55" s="12">
        <v>32985635.399999999</v>
      </c>
      <c r="E55" s="12">
        <v>27136614.719999999</v>
      </c>
      <c r="F55" s="12">
        <f t="shared" si="1"/>
        <v>60122250.119999997</v>
      </c>
      <c r="G55" s="12">
        <v>38334.980000000003</v>
      </c>
      <c r="H55" s="12">
        <v>0</v>
      </c>
      <c r="I55" s="49">
        <f t="shared" si="2"/>
        <v>60083915.140000001</v>
      </c>
    </row>
    <row r="56" spans="2:9">
      <c r="B56" s="48"/>
      <c r="C56" s="15" t="s">
        <v>60</v>
      </c>
      <c r="D56" s="12">
        <v>7560</v>
      </c>
      <c r="E56" s="12">
        <v>0</v>
      </c>
      <c r="F56" s="12">
        <f t="shared" si="1"/>
        <v>7560</v>
      </c>
      <c r="G56" s="12">
        <v>0</v>
      </c>
      <c r="H56" s="12">
        <v>0</v>
      </c>
      <c r="I56" s="49">
        <f t="shared" si="2"/>
        <v>7560</v>
      </c>
    </row>
    <row r="57" spans="2:9">
      <c r="B57" s="48"/>
      <c r="C57" s="15" t="s">
        <v>61</v>
      </c>
      <c r="D57" s="12">
        <v>13800000</v>
      </c>
      <c r="E57" s="12">
        <v>0</v>
      </c>
      <c r="F57" s="12">
        <f t="shared" si="1"/>
        <v>13800000</v>
      </c>
      <c r="G57" s="12">
        <v>0</v>
      </c>
      <c r="H57" s="12">
        <v>0</v>
      </c>
      <c r="I57" s="49">
        <f t="shared" si="2"/>
        <v>13800000</v>
      </c>
    </row>
    <row r="58" spans="2:9">
      <c r="B58" s="48"/>
      <c r="C58" s="15" t="s">
        <v>62</v>
      </c>
      <c r="D58" s="12">
        <v>41796126.479999997</v>
      </c>
      <c r="E58" s="12">
        <v>7976590.8899999997</v>
      </c>
      <c r="F58" s="12">
        <f t="shared" si="1"/>
        <v>49772717.369999997</v>
      </c>
      <c r="G58" s="12">
        <v>27915634.98</v>
      </c>
      <c r="H58" s="12">
        <v>11991154.98</v>
      </c>
      <c r="I58" s="49">
        <f t="shared" si="2"/>
        <v>21857082.389999997</v>
      </c>
    </row>
    <row r="59" spans="2:9">
      <c r="B59" s="50" t="s">
        <v>63</v>
      </c>
      <c r="C59" s="21"/>
      <c r="D59" s="11">
        <f>SUM(D60:D62)</f>
        <v>512756376.01999998</v>
      </c>
      <c r="E59" s="11">
        <f>SUM(E60:E62)</f>
        <v>-991590.89</v>
      </c>
      <c r="F59" s="11">
        <f>SUM(D59+E59)</f>
        <v>511764785.13</v>
      </c>
      <c r="G59" s="11">
        <f>SUM(G60:G62)</f>
        <v>161905160.84999999</v>
      </c>
      <c r="H59" s="11">
        <f>SUM(H60:H62)</f>
        <v>156488305.03999999</v>
      </c>
      <c r="I59" s="51">
        <f>SUM(F59-G59)</f>
        <v>349859624.27999997</v>
      </c>
    </row>
    <row r="60" spans="2:9">
      <c r="B60" s="48"/>
      <c r="C60" s="15" t="s">
        <v>64</v>
      </c>
      <c r="D60" s="12">
        <v>441256376.01999998</v>
      </c>
      <c r="E60" s="12">
        <v>-991590.89</v>
      </c>
      <c r="F60" s="12">
        <f t="shared" ref="F60:F62" si="3">SUM(D60+E60)</f>
        <v>440264785.13</v>
      </c>
      <c r="G60" s="12">
        <v>161905160.84999999</v>
      </c>
      <c r="H60" s="12">
        <v>156488305.03999999</v>
      </c>
      <c r="I60" s="49">
        <f t="shared" si="2"/>
        <v>278359624.27999997</v>
      </c>
    </row>
    <row r="61" spans="2:9">
      <c r="B61" s="48"/>
      <c r="C61" s="15" t="s">
        <v>65</v>
      </c>
      <c r="D61" s="12">
        <v>71500000</v>
      </c>
      <c r="E61" s="12">
        <v>0</v>
      </c>
      <c r="F61" s="12">
        <f t="shared" si="3"/>
        <v>71500000</v>
      </c>
      <c r="G61" s="12">
        <v>0</v>
      </c>
      <c r="H61" s="12">
        <v>0</v>
      </c>
      <c r="I61" s="49">
        <f t="shared" si="2"/>
        <v>71500000</v>
      </c>
    </row>
    <row r="62" spans="2:9">
      <c r="B62" s="48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49">
        <f t="shared" si="2"/>
        <v>0</v>
      </c>
    </row>
    <row r="63" spans="2:9">
      <c r="B63" s="50" t="s">
        <v>67</v>
      </c>
      <c r="C63" s="21"/>
      <c r="D63" s="11">
        <f>SUM(D64:D66)</f>
        <v>0</v>
      </c>
      <c r="E63" s="11">
        <f>SUM(E64:E66)</f>
        <v>0</v>
      </c>
      <c r="F63" s="11">
        <f>SUM(F64:F66)</f>
        <v>0</v>
      </c>
      <c r="G63" s="11">
        <f>SUM(G64:G66)</f>
        <v>0</v>
      </c>
      <c r="H63" s="11">
        <f>SUM(H64:H66)</f>
        <v>0</v>
      </c>
      <c r="I63" s="51">
        <f>SUM(I64:I66)</f>
        <v>0</v>
      </c>
    </row>
    <row r="64" spans="2:9">
      <c r="B64" s="48"/>
      <c r="C64" s="15" t="s">
        <v>68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49">
        <f t="shared" si="2"/>
        <v>0</v>
      </c>
    </row>
    <row r="65" spans="2:9">
      <c r="B65" s="48"/>
      <c r="C65" s="15" t="s">
        <v>69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49">
        <f t="shared" si="2"/>
        <v>0</v>
      </c>
    </row>
    <row r="66" spans="2:9">
      <c r="B66" s="48"/>
      <c r="C66" s="15" t="s">
        <v>70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49">
        <f t="shared" si="2"/>
        <v>0</v>
      </c>
    </row>
    <row r="67" spans="2:9">
      <c r="B67" s="48"/>
      <c r="C67" s="15" t="s">
        <v>71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49">
        <f t="shared" si="2"/>
        <v>0</v>
      </c>
    </row>
    <row r="68" spans="2:9">
      <c r="B68" s="48"/>
      <c r="C68" s="15" t="s">
        <v>72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49">
        <f t="shared" si="2"/>
        <v>0</v>
      </c>
    </row>
    <row r="69" spans="2:9">
      <c r="B69" s="48"/>
      <c r="C69" s="15" t="s">
        <v>73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49">
        <f t="shared" si="2"/>
        <v>0</v>
      </c>
    </row>
    <row r="70" spans="2:9">
      <c r="B70" s="48"/>
      <c r="C70" s="15" t="s">
        <v>74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49">
        <f t="shared" si="2"/>
        <v>0</v>
      </c>
    </row>
    <row r="71" spans="2:9">
      <c r="B71" s="50" t="s">
        <v>75</v>
      </c>
      <c r="C71" s="21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51">
        <v>0</v>
      </c>
    </row>
    <row r="72" spans="2:9">
      <c r="B72" s="48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49">
        <f t="shared" si="2"/>
        <v>0</v>
      </c>
    </row>
    <row r="73" spans="2:9">
      <c r="B73" s="48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49">
        <f t="shared" si="2"/>
        <v>0</v>
      </c>
    </row>
    <row r="74" spans="2:9">
      <c r="B74" s="48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49">
        <f t="shared" si="2"/>
        <v>0</v>
      </c>
    </row>
    <row r="75" spans="2:9">
      <c r="B75" s="50" t="s">
        <v>79</v>
      </c>
      <c r="C75" s="21"/>
      <c r="D75" s="11">
        <f>SUM(D76:D82)</f>
        <v>108792007.54000001</v>
      </c>
      <c r="E75" s="11">
        <f>SUM(E76:E82)</f>
        <v>8816.2900000000009</v>
      </c>
      <c r="F75" s="11">
        <f>SUM(D75+E75)</f>
        <v>108800823.83000001</v>
      </c>
      <c r="G75" s="11">
        <f>SUM(G76:G82)</f>
        <v>26658217.149999995</v>
      </c>
      <c r="H75" s="11">
        <f>SUM(H76:H82)</f>
        <v>26658217.149999995</v>
      </c>
      <c r="I75" s="51">
        <f>SUM(F75-G75)</f>
        <v>82142606.680000022</v>
      </c>
    </row>
    <row r="76" spans="2:9">
      <c r="B76" s="48"/>
      <c r="C76" s="15" t="s">
        <v>80</v>
      </c>
      <c r="D76" s="12">
        <v>30362420.039999999</v>
      </c>
      <c r="E76" s="12">
        <v>0</v>
      </c>
      <c r="F76" s="12">
        <f t="shared" ref="F76:F82" si="4">SUM(D76+E76)</f>
        <v>30362420.039999999</v>
      </c>
      <c r="G76" s="12">
        <v>7155280.3799999999</v>
      </c>
      <c r="H76" s="12">
        <v>7155280.3799999999</v>
      </c>
      <c r="I76" s="49">
        <f t="shared" si="2"/>
        <v>23207139.66</v>
      </c>
    </row>
    <row r="77" spans="2:9">
      <c r="B77" s="48"/>
      <c r="C77" s="15" t="s">
        <v>81</v>
      </c>
      <c r="D77" s="12">
        <v>69048201.019999996</v>
      </c>
      <c r="E77" s="12">
        <v>0</v>
      </c>
      <c r="F77" s="12">
        <f t="shared" si="4"/>
        <v>69048201.019999996</v>
      </c>
      <c r="G77" s="12">
        <v>18569591.379999999</v>
      </c>
      <c r="H77" s="12">
        <v>18569591.379999999</v>
      </c>
      <c r="I77" s="49">
        <f t="shared" ref="I77:I82" si="5">SUM(F77-G77)</f>
        <v>50478609.640000001</v>
      </c>
    </row>
    <row r="78" spans="2:9">
      <c r="B78" s="48"/>
      <c r="C78" s="15" t="s">
        <v>82</v>
      </c>
      <c r="D78" s="12">
        <v>0</v>
      </c>
      <c r="E78" s="12">
        <v>0</v>
      </c>
      <c r="F78" s="12">
        <f t="shared" si="4"/>
        <v>0</v>
      </c>
      <c r="G78" s="12">
        <v>0</v>
      </c>
      <c r="H78" s="12">
        <v>0</v>
      </c>
      <c r="I78" s="49">
        <f t="shared" si="5"/>
        <v>0</v>
      </c>
    </row>
    <row r="79" spans="2:9">
      <c r="B79" s="48"/>
      <c r="C79" s="15" t="s">
        <v>83</v>
      </c>
      <c r="D79" s="12">
        <v>1535000</v>
      </c>
      <c r="E79" s="12">
        <v>0</v>
      </c>
      <c r="F79" s="12">
        <f t="shared" si="4"/>
        <v>1535000</v>
      </c>
      <c r="G79" s="12">
        <v>54414.400000000001</v>
      </c>
      <c r="H79" s="12">
        <v>54414.400000000001</v>
      </c>
      <c r="I79" s="49">
        <f t="shared" si="5"/>
        <v>1480585.6</v>
      </c>
    </row>
    <row r="80" spans="2:9">
      <c r="B80" s="48"/>
      <c r="C80" s="15" t="s">
        <v>84</v>
      </c>
      <c r="D80" s="12">
        <v>7846386.4800000004</v>
      </c>
      <c r="E80" s="12">
        <v>0</v>
      </c>
      <c r="F80" s="12">
        <f t="shared" si="4"/>
        <v>7846386.4800000004</v>
      </c>
      <c r="G80" s="12">
        <v>870114.99</v>
      </c>
      <c r="H80" s="12">
        <v>870114.99</v>
      </c>
      <c r="I80" s="49">
        <f t="shared" si="5"/>
        <v>6976271.4900000002</v>
      </c>
    </row>
    <row r="81" spans="2:10">
      <c r="B81" s="48"/>
      <c r="C81" s="15" t="s">
        <v>85</v>
      </c>
      <c r="D81" s="12">
        <v>0</v>
      </c>
      <c r="E81" s="12">
        <v>0</v>
      </c>
      <c r="F81" s="12">
        <f t="shared" si="4"/>
        <v>0</v>
      </c>
      <c r="G81" s="12">
        <v>0</v>
      </c>
      <c r="H81" s="12">
        <v>0</v>
      </c>
      <c r="I81" s="49">
        <f t="shared" si="5"/>
        <v>0</v>
      </c>
    </row>
    <row r="82" spans="2:10">
      <c r="B82" s="48"/>
      <c r="C82" s="15" t="s">
        <v>86</v>
      </c>
      <c r="D82" s="12">
        <v>0</v>
      </c>
      <c r="E82" s="12">
        <v>8816.2900000000009</v>
      </c>
      <c r="F82" s="12">
        <f t="shared" si="4"/>
        <v>8816.2900000000009</v>
      </c>
      <c r="G82" s="12">
        <v>8816</v>
      </c>
      <c r="H82" s="12">
        <v>8816</v>
      </c>
      <c r="I82" s="49">
        <f t="shared" si="5"/>
        <v>0.29000000000087311</v>
      </c>
    </row>
    <row r="83" spans="2:10" ht="15.75" thickBot="1">
      <c r="B83" s="52"/>
      <c r="C83" s="53" t="s">
        <v>87</v>
      </c>
      <c r="D83" s="54">
        <f>SUM(D11+D19+D29+D39+D49+D59+D63+D71+D75)</f>
        <v>6100000000.000001</v>
      </c>
      <c r="E83" s="54">
        <f>SUM(E11+E19+E29+E39+E49+E59+E63+E71+E75)</f>
        <v>56057526.800000004</v>
      </c>
      <c r="F83" s="54">
        <f>SUM(D83+E83)</f>
        <v>6156057526.8000011</v>
      </c>
      <c r="G83" s="54">
        <f>SUM(G11+G19+G29+G39+G49+G59+G63+G71+G75)</f>
        <v>1413427815.5699999</v>
      </c>
      <c r="H83" s="54">
        <f>SUM(H11+H19+H29+H39+H49+H59+H63+H71+H75)</f>
        <v>1373182923.7600002</v>
      </c>
      <c r="I83" s="55">
        <f>SUM(F83-G83)</f>
        <v>4742629711.2300014</v>
      </c>
    </row>
    <row r="85" spans="2:10">
      <c r="B85" s="44" t="s">
        <v>92</v>
      </c>
      <c r="C85" s="44"/>
      <c r="D85" s="44"/>
      <c r="E85" s="44"/>
      <c r="F85" s="44"/>
      <c r="G85" s="44"/>
      <c r="H85" s="44"/>
      <c r="I85" s="44"/>
      <c r="J85" s="44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18" t="s">
        <v>95</v>
      </c>
      <c r="F89" s="46" t="s">
        <v>96</v>
      </c>
      <c r="G89" s="46"/>
      <c r="H89" s="46"/>
    </row>
    <row r="90" spans="2:10">
      <c r="C90" s="19" t="s">
        <v>93</v>
      </c>
      <c r="E90" s="45" t="s">
        <v>94</v>
      </c>
      <c r="F90" s="45"/>
      <c r="G90" s="45"/>
      <c r="H90" s="45"/>
      <c r="I90" s="45"/>
    </row>
  </sheetData>
  <mergeCells count="19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:H11 D19 G19:H19 D29:E29 G39 D49:E49 D59 E59 G59:H59 D63:H63 D75:E75" formulaRange="1"/>
    <ignoredError sqref="F29 F39 F49 F19 F83" formula="1"/>
    <ignoredError sqref="G29:H29 G49:H49 F59 I63 F7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dcterms:created xsi:type="dcterms:W3CDTF">2014-09-04T16:46:21Z</dcterms:created>
  <dcterms:modified xsi:type="dcterms:W3CDTF">2017-11-24T19:12:11Z</dcterms:modified>
</cp:coreProperties>
</file>