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90" yWindow="2070" windowWidth="20550" windowHeight="5775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F23" i="4"/>
  <c r="F13"/>
  <c r="I13" s="1"/>
  <c r="F51"/>
  <c r="F52"/>
  <c r="I52" s="1"/>
  <c r="H75"/>
  <c r="G75"/>
  <c r="F82"/>
  <c r="F81"/>
  <c r="F80"/>
  <c r="F79"/>
  <c r="F78"/>
  <c r="F77"/>
  <c r="F76"/>
  <c r="E75"/>
  <c r="D75"/>
  <c r="I63"/>
  <c r="H63"/>
  <c r="G63"/>
  <c r="F63"/>
  <c r="E63"/>
  <c r="D63"/>
  <c r="F62"/>
  <c r="F61"/>
  <c r="F60"/>
  <c r="H59"/>
  <c r="G59"/>
  <c r="E59"/>
  <c r="D59"/>
  <c r="H49"/>
  <c r="G49"/>
  <c r="E49"/>
  <c r="D49"/>
  <c r="D39"/>
  <c r="E39"/>
  <c r="H39"/>
  <c r="G39"/>
  <c r="F58"/>
  <c r="I58" s="1"/>
  <c r="F57"/>
  <c r="I57" s="1"/>
  <c r="F56"/>
  <c r="I56" s="1"/>
  <c r="F55"/>
  <c r="I55" s="1"/>
  <c r="F54"/>
  <c r="I54" s="1"/>
  <c r="F53"/>
  <c r="I53" s="1"/>
  <c r="I51"/>
  <c r="F50"/>
  <c r="I50" s="1"/>
  <c r="F46"/>
  <c r="F47"/>
  <c r="F48"/>
  <c r="F45"/>
  <c r="F44"/>
  <c r="F43"/>
  <c r="F42"/>
  <c r="F41"/>
  <c r="F40"/>
  <c r="F38"/>
  <c r="F37"/>
  <c r="F36"/>
  <c r="F35"/>
  <c r="F34"/>
  <c r="F33"/>
  <c r="F32"/>
  <c r="F31"/>
  <c r="F30"/>
  <c r="H29"/>
  <c r="G29"/>
  <c r="E29"/>
  <c r="D29"/>
  <c r="I82"/>
  <c r="I81"/>
  <c r="I80"/>
  <c r="I79"/>
  <c r="I78"/>
  <c r="I77"/>
  <c r="I76"/>
  <c r="I74"/>
  <c r="I73"/>
  <c r="I72"/>
  <c r="I70"/>
  <c r="I69"/>
  <c r="I68"/>
  <c r="I67"/>
  <c r="I66"/>
  <c r="I65"/>
  <c r="I64"/>
  <c r="I62"/>
  <c r="I61"/>
  <c r="I60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F28"/>
  <c r="I28" s="1"/>
  <c r="F27"/>
  <c r="I27" s="1"/>
  <c r="F26"/>
  <c r="I26" s="1"/>
  <c r="F25"/>
  <c r="I25" s="1"/>
  <c r="F24"/>
  <c r="I24" s="1"/>
  <c r="I23"/>
  <c r="F22"/>
  <c r="I22" s="1"/>
  <c r="F21"/>
  <c r="I21" s="1"/>
  <c r="F20"/>
  <c r="I20" s="1"/>
  <c r="H19"/>
  <c r="G19"/>
  <c r="E19"/>
  <c r="D19"/>
  <c r="I17"/>
  <c r="G11"/>
  <c r="H11"/>
  <c r="E11"/>
  <c r="D11"/>
  <c r="F14"/>
  <c r="I14" s="1"/>
  <c r="F15"/>
  <c r="I15" s="1"/>
  <c r="F16"/>
  <c r="I16" s="1"/>
  <c r="F17"/>
  <c r="F18"/>
  <c r="I18" s="1"/>
  <c r="F12"/>
  <c r="I12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D83" i="4" l="1"/>
  <c r="F39"/>
  <c r="I39" s="1"/>
  <c r="H83"/>
  <c r="G83"/>
  <c r="E83"/>
  <c r="F83" s="1"/>
  <c r="F75"/>
  <c r="I75" s="1"/>
  <c r="F59"/>
  <c r="I59" s="1"/>
  <c r="F49"/>
  <c r="I49" s="1"/>
  <c r="F29"/>
  <c r="I29" s="1"/>
  <c r="F19"/>
  <c r="I19" s="1"/>
  <c r="F11"/>
  <c r="I11" s="1"/>
  <c r="I83" l="1"/>
</calcChain>
</file>

<file path=xl/sharedStrings.xml><?xml version="1.0" encoding="utf-8"?>
<sst xmlns="http://schemas.openxmlformats.org/spreadsheetml/2006/main" count="181" uniqueCount="98">
  <si>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</si>
  <si>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</si>
  <si>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</si>
  <si>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</si>
  <si>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</si>
  <si>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</si>
  <si>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</si>
  <si>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</si>
  <si>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</si>
  <si>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</si>
  <si>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</si>
  <si>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</si>
  <si>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</si>
  <si>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</si>
  <si>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</si>
  <si>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</si>
  <si>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</si>
  <si>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</si>
  <si>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</si>
  <si>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</si>
  <si>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</si>
  <si>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</si>
  <si>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</si>
  <si>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</si>
  <si>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</si>
  <si>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</si>
  <si>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</si>
  <si>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</si>
  <si>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</si>
  <si>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</si>
  <si>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</si>
  <si>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</si>
  <si>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</si>
  <si>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</si>
  <si>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</si>
  <si>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</si>
  <si>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</si>
  <si>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</si>
  <si>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</si>
  <si>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</si>
  <si>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</si>
  <si>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</si>
  <si>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</si>
  <si>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</si>
  <si>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</si>
  <si>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</si>
  <si>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</si>
  <si>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</si>
  <si>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</si>
  <si>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</si>
  <si>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</si>
  <si>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</si>
  <si>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</si>
  <si>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</si>
  <si>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</si>
  <si>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</si>
  <si>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</si>
  <si>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</si>
  <si>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</si>
  <si>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</si>
  <si>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</si>
  <si>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</si>
  <si>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</si>
  <si>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</si>
  <si>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</si>
  <si>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</si>
  <si>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</si>
  <si>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</si>
  <si>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</si>
  <si>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</si>
  <si>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</si>
  <si>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</si>
  <si>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</si>
  <si>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</si>
  <si>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</si>
  <si>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</si>
  <si>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</si>
  <si>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</si>
  <si>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</si>
  <si>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</si>
  <si>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</si>
  <si>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</si>
  <si>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</si>
  <si>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</si>
  <si>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</si>
  <si>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</si>
  <si>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</si>
  <si>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</si>
  <si>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</si>
  <si>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</si>
  <si>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</si>
  <si>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</si>
  <si>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</si>
  <si>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</si>
  <si>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</si>
  <si>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</si>
  <si>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</si>
  <si>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1 de Enero al 30 de Septiembre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</si>
</sst>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3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9" fillId="0" borderId="0" xfId="0" applyNumberFormat="1" applyFont="1" applyBorder="1"/>
    <xf numFmtId="164" fontId="0" fillId="0" borderId="0" xfId="0" applyNumberForma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9" fillId="0" borderId="19" xfId="0" applyNumberFormat="1" applyFont="1" applyBorder="1"/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9" fillId="0" borderId="21" xfId="0" applyNumberFormat="1" applyFont="1" applyBorder="1"/>
    <xf numFmtId="164" fontId="9" fillId="0" borderId="22" xfId="0" applyNumberFormat="1" applyFont="1" applyBorder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4" xfId="1" applyNumberFormat="1" applyFont="1" applyFill="1" applyBorder="1" applyAlignment="1" applyProtection="1">
      <alignment horizontal="center" wrapText="1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20" xfId="1" applyNumberFormat="1" applyFont="1" applyFill="1" applyBorder="1" applyAlignment="1" applyProtection="1">
      <alignment horizontal="center" vertical="center"/>
    </xf>
    <xf numFmtId="37" fontId="13" fillId="5" borderId="21" xfId="1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37" fontId="13" fillId="5" borderId="26" xfId="1" applyNumberFormat="1" applyFont="1" applyFill="1" applyBorder="1" applyAlignment="1" applyProtection="1">
      <alignment horizontal="center"/>
    </xf>
    <xf numFmtId="37" fontId="13" fillId="5" borderId="27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2657475" cy="9334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45" t="s">
        <v>0</v>
      </c>
      <c r="C3" s="46"/>
      <c r="D3" s="46"/>
      <c r="E3" s="46"/>
      <c r="F3" s="46"/>
      <c r="G3" s="46"/>
      <c r="H3" s="46"/>
      <c r="I3" s="47"/>
    </row>
    <row r="4" spans="2:9">
      <c r="B4" s="48" t="s">
        <v>1</v>
      </c>
      <c r="C4" s="49"/>
      <c r="D4" s="49"/>
      <c r="E4" s="49"/>
      <c r="F4" s="49"/>
      <c r="G4" s="49"/>
      <c r="H4" s="49"/>
      <c r="I4" s="50"/>
    </row>
    <row r="5" spans="2:9">
      <c r="B5" s="51" t="s">
        <v>2</v>
      </c>
      <c r="C5" s="52"/>
      <c r="D5" s="52"/>
      <c r="E5" s="52"/>
      <c r="F5" s="52"/>
      <c r="G5" s="52"/>
      <c r="H5" s="52"/>
      <c r="I5" s="53"/>
    </row>
    <row r="6" spans="2:9">
      <c r="B6" s="51" t="s">
        <v>3</v>
      </c>
      <c r="C6" s="52"/>
      <c r="D6" s="52"/>
      <c r="E6" s="52"/>
      <c r="F6" s="52"/>
      <c r="G6" s="52"/>
      <c r="H6" s="52"/>
      <c r="I6" s="53"/>
    </row>
    <row r="7" spans="2:9">
      <c r="B7" s="54" t="s">
        <v>4</v>
      </c>
      <c r="C7" s="55"/>
      <c r="D7" s="55"/>
      <c r="E7" s="55"/>
      <c r="F7" s="55"/>
      <c r="G7" s="55"/>
      <c r="H7" s="55"/>
      <c r="I7" s="56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35" t="s">
        <v>5</v>
      </c>
      <c r="C9" s="36"/>
      <c r="D9" s="41" t="s">
        <v>6</v>
      </c>
      <c r="E9" s="42"/>
      <c r="F9" s="42"/>
      <c r="G9" s="42"/>
      <c r="H9" s="43"/>
      <c r="I9" s="44" t="s">
        <v>7</v>
      </c>
    </row>
    <row r="10" spans="2:9" ht="24.75">
      <c r="B10" s="37"/>
      <c r="C10" s="38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4"/>
    </row>
    <row r="11" spans="2:9">
      <c r="B11" s="39"/>
      <c r="C11" s="40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57" t="s">
        <v>15</v>
      </c>
      <c r="C12" s="58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4"/>
      <c r="C13" s="1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4"/>
      <c r="C14" s="1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4"/>
      <c r="C15" s="1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4"/>
      <c r="C16" s="1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4"/>
      <c r="C17" s="1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4"/>
      <c r="C18" s="1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4"/>
      <c r="C19" s="1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57" t="s">
        <v>23</v>
      </c>
      <c r="C20" s="58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4"/>
      <c r="C21" s="1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4"/>
      <c r="C22" s="1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4"/>
      <c r="C23" s="1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4"/>
      <c r="C24" s="1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4"/>
      <c r="C25" s="1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4"/>
      <c r="C26" s="1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4"/>
      <c r="C27" s="1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4"/>
      <c r="C28" s="1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4"/>
      <c r="C29" s="1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57" t="s">
        <v>33</v>
      </c>
      <c r="C30" s="58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4"/>
      <c r="C31" s="1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4"/>
      <c r="C32" s="1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4"/>
      <c r="C33" s="1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4"/>
      <c r="C34" s="1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4"/>
      <c r="C35" s="1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4"/>
      <c r="C36" s="1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4"/>
      <c r="C37" s="1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4"/>
      <c r="C38" s="1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4"/>
      <c r="C39" s="1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57" t="s">
        <v>43</v>
      </c>
      <c r="C40" s="58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4"/>
      <c r="C41" s="1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4"/>
      <c r="C42" s="1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4"/>
      <c r="C43" s="1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4"/>
      <c r="C44" s="1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4"/>
      <c r="C45" s="1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4"/>
      <c r="C46" s="1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4"/>
      <c r="C47" s="1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4"/>
      <c r="C48" s="1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4"/>
      <c r="C49" s="1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57" t="s">
        <v>53</v>
      </c>
      <c r="C50" s="58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4"/>
      <c r="C51" s="1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4"/>
      <c r="C52" s="1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4"/>
      <c r="C53" s="1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4"/>
      <c r="C54" s="1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4"/>
      <c r="C55" s="1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4"/>
      <c r="C56" s="1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4"/>
      <c r="C57" s="1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4"/>
      <c r="C58" s="1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4"/>
      <c r="C59" s="1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57" t="s">
        <v>63</v>
      </c>
      <c r="C60" s="58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4"/>
      <c r="C61" s="1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4"/>
      <c r="C62" s="1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4"/>
      <c r="C63" s="1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57" t="s">
        <v>67</v>
      </c>
      <c r="C64" s="58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4"/>
      <c r="C65" s="1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4"/>
      <c r="C66" s="1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4"/>
      <c r="C67" s="1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4"/>
      <c r="C68" s="1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4"/>
      <c r="C69" s="1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4"/>
      <c r="C70" s="1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4"/>
      <c r="C71" s="1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57" t="s">
        <v>75</v>
      </c>
      <c r="C72" s="58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4"/>
      <c r="C73" s="1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4"/>
      <c r="C74" s="1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4"/>
      <c r="C75" s="1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57" t="s">
        <v>79</v>
      </c>
      <c r="C76" s="58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4"/>
      <c r="C77" s="1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4"/>
      <c r="C78" s="1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4"/>
      <c r="C79" s="1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4"/>
      <c r="C80" s="1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4"/>
      <c r="C81" s="1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4"/>
      <c r="C82" s="1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4"/>
      <c r="C83" s="1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6"/>
      <c r="C84" s="1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0"/>
  <sheetViews>
    <sheetView showGridLines="0" tabSelected="1" zoomScaleNormal="100" workbookViewId="0">
      <selection activeCell="B6" sqref="B6:I6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68" t="s">
        <v>88</v>
      </c>
      <c r="C2" s="69"/>
      <c r="D2" s="69"/>
      <c r="E2" s="69"/>
      <c r="F2" s="69"/>
      <c r="G2" s="69"/>
      <c r="H2" s="69"/>
      <c r="I2" s="70"/>
    </row>
    <row r="3" spans="2:9">
      <c r="B3" s="71" t="s">
        <v>2</v>
      </c>
      <c r="C3" s="72"/>
      <c r="D3" s="72"/>
      <c r="E3" s="72"/>
      <c r="F3" s="72"/>
      <c r="G3" s="72"/>
      <c r="H3" s="72"/>
      <c r="I3" s="73"/>
    </row>
    <row r="4" spans="2:9">
      <c r="B4" s="74" t="s">
        <v>3</v>
      </c>
      <c r="C4" s="75"/>
      <c r="D4" s="75"/>
      <c r="E4" s="75"/>
      <c r="F4" s="75"/>
      <c r="G4" s="75"/>
      <c r="H4" s="75"/>
      <c r="I4" s="76"/>
    </row>
    <row r="5" spans="2:9">
      <c r="B5" s="74" t="s">
        <v>97</v>
      </c>
      <c r="C5" s="75"/>
      <c r="D5" s="75"/>
      <c r="E5" s="75"/>
      <c r="F5" s="75"/>
      <c r="G5" s="75"/>
      <c r="H5" s="75"/>
      <c r="I5" s="76"/>
    </row>
    <row r="6" spans="2:9" ht="15.75" thickBot="1">
      <c r="B6" s="77" t="s">
        <v>89</v>
      </c>
      <c r="C6" s="78"/>
      <c r="D6" s="78"/>
      <c r="E6" s="78"/>
      <c r="F6" s="78"/>
      <c r="G6" s="78"/>
      <c r="H6" s="78"/>
      <c r="I6" s="79"/>
    </row>
    <row r="7" spans="2:9" ht="15.75" thickBot="1">
      <c r="B7" s="20"/>
      <c r="C7" s="20"/>
      <c r="D7" s="20"/>
      <c r="E7" s="20"/>
      <c r="F7" s="20"/>
      <c r="G7" s="20"/>
      <c r="H7" s="20"/>
      <c r="I7" s="20"/>
    </row>
    <row r="8" spans="2:9" ht="15.75" thickBot="1">
      <c r="B8" s="59" t="s">
        <v>90</v>
      </c>
      <c r="C8" s="60"/>
      <c r="D8" s="28"/>
      <c r="E8" s="28"/>
      <c r="F8" s="29"/>
      <c r="G8" s="29"/>
      <c r="H8" s="66" t="s">
        <v>91</v>
      </c>
      <c r="I8" s="67"/>
    </row>
    <row r="9" spans="2:9" ht="24.75">
      <c r="B9" s="61"/>
      <c r="C9" s="62"/>
      <c r="D9" s="30" t="s">
        <v>8</v>
      </c>
      <c r="E9" s="31" t="s">
        <v>9</v>
      </c>
      <c r="F9" s="30" t="s">
        <v>10</v>
      </c>
      <c r="G9" s="30" t="s">
        <v>11</v>
      </c>
      <c r="H9" s="32" t="s">
        <v>12</v>
      </c>
      <c r="I9" s="33" t="s">
        <v>7</v>
      </c>
    </row>
    <row r="10" spans="2:9" ht="15.75" thickBot="1">
      <c r="B10" s="63"/>
      <c r="C10" s="64"/>
      <c r="D10" s="34">
        <v>1</v>
      </c>
      <c r="E10" s="34">
        <v>2</v>
      </c>
      <c r="F10" s="34" t="s">
        <v>13</v>
      </c>
      <c r="G10" s="34">
        <v>4</v>
      </c>
      <c r="H10" s="34">
        <v>5</v>
      </c>
      <c r="I10" s="34" t="s">
        <v>14</v>
      </c>
    </row>
    <row r="11" spans="2:9">
      <c r="B11" s="65" t="s">
        <v>15</v>
      </c>
      <c r="C11" s="58"/>
      <c r="D11" s="11">
        <f>SUM(D12:D18)</f>
        <v>3069783532.0100002</v>
      </c>
      <c r="E11" s="11">
        <f>SUM(E12:E18)</f>
        <v>8392446.8100000024</v>
      </c>
      <c r="F11" s="11">
        <f>SUM(F12:F18)</f>
        <v>3078175978.8199997</v>
      </c>
      <c r="G11" s="11">
        <f t="shared" ref="G11:H11" si="0">SUM(G12:G18)</f>
        <v>2108425255.45</v>
      </c>
      <c r="H11" s="11">
        <f t="shared" si="0"/>
        <v>2104858990.8500001</v>
      </c>
      <c r="I11" s="23">
        <f>SUM(F11-G11)</f>
        <v>969750723.36999965</v>
      </c>
    </row>
    <row r="12" spans="2:9" ht="15.75" customHeight="1">
      <c r="B12" s="21"/>
      <c r="C12" s="15" t="s">
        <v>16</v>
      </c>
      <c r="D12" s="12">
        <v>1456378936.9400001</v>
      </c>
      <c r="E12" s="12">
        <v>6840191</v>
      </c>
      <c r="F12" s="12">
        <f>SUM(D12+E12)</f>
        <v>1463219127.9400001</v>
      </c>
      <c r="G12" s="12">
        <v>1046861458.36</v>
      </c>
      <c r="H12" s="12">
        <v>1046861458.36</v>
      </c>
      <c r="I12" s="22">
        <f>SUM(F12-G12)</f>
        <v>416357669.58000004</v>
      </c>
    </row>
    <row r="13" spans="2:9">
      <c r="B13" s="21"/>
      <c r="C13" s="15" t="s">
        <v>17</v>
      </c>
      <c r="D13" s="12">
        <v>226322946</v>
      </c>
      <c r="E13" s="12">
        <v>8624680</v>
      </c>
      <c r="F13" s="12">
        <f>SUM(D13+E13)</f>
        <v>234947626</v>
      </c>
      <c r="G13" s="12">
        <v>196525525.05000001</v>
      </c>
      <c r="H13" s="12">
        <v>196525525.05000001</v>
      </c>
      <c r="I13" s="22">
        <f t="shared" ref="I13:I76" si="1">SUM(F13-G13)</f>
        <v>38422100.949999988</v>
      </c>
    </row>
    <row r="14" spans="2:9">
      <c r="B14" s="21"/>
      <c r="C14" s="15" t="s">
        <v>18</v>
      </c>
      <c r="D14" s="12">
        <v>340517853.14999998</v>
      </c>
      <c r="E14" s="12">
        <v>-32731486.629999999</v>
      </c>
      <c r="F14" s="12">
        <f t="shared" ref="F14:F58" si="2">SUM(D14+E14)</f>
        <v>307786366.51999998</v>
      </c>
      <c r="G14" s="12">
        <v>107489519.25</v>
      </c>
      <c r="H14" s="12">
        <v>107489519.25</v>
      </c>
      <c r="I14" s="22">
        <f t="shared" si="1"/>
        <v>200296847.26999998</v>
      </c>
    </row>
    <row r="15" spans="2:9">
      <c r="B15" s="21"/>
      <c r="C15" s="15" t="s">
        <v>19</v>
      </c>
      <c r="D15" s="12">
        <v>490815551.42000002</v>
      </c>
      <c r="E15" s="12">
        <v>-5382187.54</v>
      </c>
      <c r="F15" s="12">
        <f t="shared" si="2"/>
        <v>485433363.88</v>
      </c>
      <c r="G15" s="12">
        <v>328064684.56</v>
      </c>
      <c r="H15" s="12">
        <v>324498419.95999998</v>
      </c>
      <c r="I15" s="22">
        <f t="shared" si="1"/>
        <v>157368679.31999999</v>
      </c>
    </row>
    <row r="16" spans="2:9">
      <c r="B16" s="21"/>
      <c r="C16" s="15" t="s">
        <v>20</v>
      </c>
      <c r="D16" s="12">
        <v>508068245.5</v>
      </c>
      <c r="E16" s="12">
        <v>30000000.030000001</v>
      </c>
      <c r="F16" s="12">
        <f t="shared" si="2"/>
        <v>538068245.52999997</v>
      </c>
      <c r="G16" s="12">
        <v>399804584.12</v>
      </c>
      <c r="H16" s="12">
        <v>399804584.12</v>
      </c>
      <c r="I16" s="22">
        <f t="shared" si="1"/>
        <v>138263661.40999997</v>
      </c>
    </row>
    <row r="17" spans="2:9">
      <c r="B17" s="21"/>
      <c r="C17" s="15" t="s">
        <v>21</v>
      </c>
      <c r="D17" s="12">
        <v>0</v>
      </c>
      <c r="E17" s="12">
        <v>0</v>
      </c>
      <c r="F17" s="12">
        <f t="shared" si="2"/>
        <v>0</v>
      </c>
      <c r="G17" s="12">
        <v>0</v>
      </c>
      <c r="H17" s="12">
        <v>0</v>
      </c>
      <c r="I17" s="22">
        <f t="shared" si="1"/>
        <v>0</v>
      </c>
    </row>
    <row r="18" spans="2:9">
      <c r="B18" s="21"/>
      <c r="C18" s="15" t="s">
        <v>22</v>
      </c>
      <c r="D18" s="12">
        <v>47679999</v>
      </c>
      <c r="E18" s="12">
        <v>1041249.95</v>
      </c>
      <c r="F18" s="12">
        <f t="shared" si="2"/>
        <v>48721248.950000003</v>
      </c>
      <c r="G18" s="12">
        <v>29679484.109999999</v>
      </c>
      <c r="H18" s="12">
        <v>29679484.109999999</v>
      </c>
      <c r="I18" s="22">
        <f t="shared" si="1"/>
        <v>19041764.840000004</v>
      </c>
    </row>
    <row r="19" spans="2:9">
      <c r="B19" s="65" t="s">
        <v>23</v>
      </c>
      <c r="C19" s="58"/>
      <c r="D19" s="11">
        <f>SUM(D20:D28)</f>
        <v>337481079.18000007</v>
      </c>
      <c r="E19" s="11">
        <f>SUM(E20:E28)</f>
        <v>13143172.470000003</v>
      </c>
      <c r="F19" s="11">
        <f>SUM(D19+E19)</f>
        <v>350624251.6500001</v>
      </c>
      <c r="G19" s="11">
        <f>SUM(G20:G28)</f>
        <v>149232140.84</v>
      </c>
      <c r="H19" s="11">
        <f>SUM(H20:H28)</f>
        <v>140662542.52000001</v>
      </c>
      <c r="I19" s="23">
        <f>SUM(F19-G19)</f>
        <v>201392110.81000009</v>
      </c>
    </row>
    <row r="20" spans="2:9">
      <c r="B20" s="21"/>
      <c r="C20" s="15" t="s">
        <v>24</v>
      </c>
      <c r="D20" s="12">
        <v>19370537.170000002</v>
      </c>
      <c r="E20" s="12">
        <v>211261.75</v>
      </c>
      <c r="F20" s="12">
        <f t="shared" si="2"/>
        <v>19581798.920000002</v>
      </c>
      <c r="G20" s="12">
        <v>5609657.5999999996</v>
      </c>
      <c r="H20" s="12">
        <v>3752210.15</v>
      </c>
      <c r="I20" s="22">
        <f t="shared" si="1"/>
        <v>13972141.320000002</v>
      </c>
    </row>
    <row r="21" spans="2:9">
      <c r="B21" s="21"/>
      <c r="C21" s="15" t="s">
        <v>25</v>
      </c>
      <c r="D21" s="12">
        <v>6569948.7800000003</v>
      </c>
      <c r="E21" s="12">
        <v>1305628.71</v>
      </c>
      <c r="F21" s="12">
        <f t="shared" si="2"/>
        <v>7875577.4900000002</v>
      </c>
      <c r="G21" s="12">
        <v>3458358.79</v>
      </c>
      <c r="H21" s="12">
        <v>3308765.19</v>
      </c>
      <c r="I21" s="22">
        <f t="shared" si="1"/>
        <v>4417218.7</v>
      </c>
    </row>
    <row r="22" spans="2:9">
      <c r="B22" s="21"/>
      <c r="C22" s="15" t="s">
        <v>26</v>
      </c>
      <c r="D22" s="12">
        <v>0</v>
      </c>
      <c r="E22" s="12">
        <v>0</v>
      </c>
      <c r="F22" s="12">
        <f t="shared" si="2"/>
        <v>0</v>
      </c>
      <c r="G22" s="12">
        <v>0</v>
      </c>
      <c r="H22" s="12">
        <v>0</v>
      </c>
      <c r="I22" s="22">
        <f t="shared" si="1"/>
        <v>0</v>
      </c>
    </row>
    <row r="23" spans="2:9">
      <c r="B23" s="21"/>
      <c r="C23" s="15" t="s">
        <v>27</v>
      </c>
      <c r="D23" s="12">
        <v>55229081.229999997</v>
      </c>
      <c r="E23" s="12">
        <v>-1908268.75</v>
      </c>
      <c r="F23" s="12">
        <f t="shared" si="2"/>
        <v>53320812.479999997</v>
      </c>
      <c r="G23" s="12">
        <v>29919806.460000001</v>
      </c>
      <c r="H23" s="12">
        <v>28081509.940000001</v>
      </c>
      <c r="I23" s="22">
        <f t="shared" si="1"/>
        <v>23401006.019999996</v>
      </c>
    </row>
    <row r="24" spans="2:9">
      <c r="B24" s="21"/>
      <c r="C24" s="15" t="s">
        <v>28</v>
      </c>
      <c r="D24" s="12">
        <v>27146567.469999999</v>
      </c>
      <c r="E24" s="12">
        <v>1707694.68</v>
      </c>
      <c r="F24" s="12">
        <f t="shared" si="2"/>
        <v>28854262.149999999</v>
      </c>
      <c r="G24" s="12">
        <v>3815549.82</v>
      </c>
      <c r="H24" s="12">
        <v>3009194.68</v>
      </c>
      <c r="I24" s="22">
        <f t="shared" si="1"/>
        <v>25038712.329999998</v>
      </c>
    </row>
    <row r="25" spans="2:9">
      <c r="B25" s="21"/>
      <c r="C25" s="15" t="s">
        <v>29</v>
      </c>
      <c r="D25" s="12">
        <v>168770850.34</v>
      </c>
      <c r="E25" s="12">
        <v>-19985818.829999998</v>
      </c>
      <c r="F25" s="12">
        <f t="shared" si="2"/>
        <v>148785031.50999999</v>
      </c>
      <c r="G25" s="12">
        <v>93202269.989999995</v>
      </c>
      <c r="H25" s="12">
        <v>93124127.379999995</v>
      </c>
      <c r="I25" s="22">
        <f t="shared" si="1"/>
        <v>55582761.519999996</v>
      </c>
    </row>
    <row r="26" spans="2:9">
      <c r="B26" s="21"/>
      <c r="C26" s="15" t="s">
        <v>30</v>
      </c>
      <c r="D26" s="12">
        <v>17266620.609999999</v>
      </c>
      <c r="E26" s="12">
        <v>27079677.109999999</v>
      </c>
      <c r="F26" s="12">
        <f t="shared" si="2"/>
        <v>44346297.719999999</v>
      </c>
      <c r="G26" s="12">
        <v>2511391.75</v>
      </c>
      <c r="H26" s="12">
        <v>1312375.32</v>
      </c>
      <c r="I26" s="22">
        <f t="shared" si="1"/>
        <v>41834905.969999999</v>
      </c>
    </row>
    <row r="27" spans="2:9">
      <c r="B27" s="21"/>
      <c r="C27" s="15" t="s">
        <v>31</v>
      </c>
      <c r="D27" s="12">
        <v>399468.6</v>
      </c>
      <c r="E27" s="12">
        <v>4498000</v>
      </c>
      <c r="F27" s="12">
        <f t="shared" si="2"/>
        <v>4897468.5999999996</v>
      </c>
      <c r="G27" s="12">
        <v>0</v>
      </c>
      <c r="H27" s="12">
        <v>0</v>
      </c>
      <c r="I27" s="22">
        <f t="shared" si="1"/>
        <v>4897468.5999999996</v>
      </c>
    </row>
    <row r="28" spans="2:9">
      <c r="B28" s="21"/>
      <c r="C28" s="15" t="s">
        <v>32</v>
      </c>
      <c r="D28" s="12">
        <v>42728004.979999997</v>
      </c>
      <c r="E28" s="12">
        <v>234997.8</v>
      </c>
      <c r="F28" s="12">
        <f t="shared" si="2"/>
        <v>42963002.779999994</v>
      </c>
      <c r="G28" s="12">
        <v>10715106.43</v>
      </c>
      <c r="H28" s="12">
        <v>8074359.8600000003</v>
      </c>
      <c r="I28" s="22">
        <f t="shared" si="1"/>
        <v>32247896.349999994</v>
      </c>
    </row>
    <row r="29" spans="2:9">
      <c r="B29" s="65" t="s">
        <v>33</v>
      </c>
      <c r="C29" s="58"/>
      <c r="D29" s="11">
        <f>SUM(D30:D38)</f>
        <v>890641329.31000006</v>
      </c>
      <c r="E29" s="11">
        <f>SUM(E30:E38)</f>
        <v>120293880.49000001</v>
      </c>
      <c r="F29" s="11">
        <f>SUM(D29+E29)</f>
        <v>1010935209.8000001</v>
      </c>
      <c r="G29" s="11">
        <f>SUM(G30:G38)</f>
        <v>681569621.47000015</v>
      </c>
      <c r="H29" s="11">
        <f>SUM(H30:H38)</f>
        <v>656570413.15999997</v>
      </c>
      <c r="I29" s="23">
        <f>SUM(F29-G29)</f>
        <v>329365588.32999992</v>
      </c>
    </row>
    <row r="30" spans="2:9">
      <c r="B30" s="21"/>
      <c r="C30" s="15" t="s">
        <v>34</v>
      </c>
      <c r="D30" s="12">
        <v>235807322.68000001</v>
      </c>
      <c r="E30" s="12">
        <v>37548123.799999997</v>
      </c>
      <c r="F30" s="12">
        <f t="shared" si="2"/>
        <v>273355446.48000002</v>
      </c>
      <c r="G30" s="12">
        <v>241106614.84</v>
      </c>
      <c r="H30" s="12">
        <v>240173148.09</v>
      </c>
      <c r="I30" s="22">
        <f t="shared" si="1"/>
        <v>32248831.640000015</v>
      </c>
    </row>
    <row r="31" spans="2:9">
      <c r="B31" s="21"/>
      <c r="C31" s="15" t="s">
        <v>35</v>
      </c>
      <c r="D31" s="12">
        <v>285513904.31</v>
      </c>
      <c r="E31" s="12">
        <v>33779340.600000001</v>
      </c>
      <c r="F31" s="12">
        <f t="shared" si="2"/>
        <v>319293244.91000003</v>
      </c>
      <c r="G31" s="12">
        <v>255224941.53</v>
      </c>
      <c r="H31" s="12">
        <v>247548122.55000001</v>
      </c>
      <c r="I31" s="22">
        <f t="shared" si="1"/>
        <v>64068303.380000025</v>
      </c>
    </row>
    <row r="32" spans="2:9">
      <c r="B32" s="21"/>
      <c r="C32" s="15" t="s">
        <v>36</v>
      </c>
      <c r="D32" s="12">
        <v>68289985.890000001</v>
      </c>
      <c r="E32" s="12">
        <v>38988710.039999999</v>
      </c>
      <c r="F32" s="12">
        <f t="shared" si="2"/>
        <v>107278695.93000001</v>
      </c>
      <c r="G32" s="12">
        <v>50758125</v>
      </c>
      <c r="H32" s="12">
        <v>47386153</v>
      </c>
      <c r="I32" s="22">
        <f t="shared" si="1"/>
        <v>56520570.930000007</v>
      </c>
    </row>
    <row r="33" spans="2:9">
      <c r="B33" s="21"/>
      <c r="C33" s="15" t="s">
        <v>37</v>
      </c>
      <c r="D33" s="12">
        <v>58548000</v>
      </c>
      <c r="E33" s="12">
        <v>-4627287</v>
      </c>
      <c r="F33" s="12">
        <f t="shared" si="2"/>
        <v>53920713</v>
      </c>
      <c r="G33" s="12">
        <v>33583612.969999999</v>
      </c>
      <c r="H33" s="12">
        <v>32688785.379999999</v>
      </c>
      <c r="I33" s="22">
        <f t="shared" si="1"/>
        <v>20337100.030000001</v>
      </c>
    </row>
    <row r="34" spans="2:9">
      <c r="B34" s="21"/>
      <c r="C34" s="15" t="s">
        <v>38</v>
      </c>
      <c r="D34" s="12">
        <v>136581422.61000001</v>
      </c>
      <c r="E34" s="12">
        <v>2307797.42</v>
      </c>
      <c r="F34" s="12">
        <f t="shared" si="2"/>
        <v>138889220.03</v>
      </c>
      <c r="G34" s="12">
        <v>33780748.759999998</v>
      </c>
      <c r="H34" s="12">
        <v>29695500.98</v>
      </c>
      <c r="I34" s="22">
        <f t="shared" si="1"/>
        <v>105108471.27000001</v>
      </c>
    </row>
    <row r="35" spans="2:9">
      <c r="B35" s="21"/>
      <c r="C35" s="15" t="s">
        <v>39</v>
      </c>
      <c r="D35" s="12">
        <v>46612200</v>
      </c>
      <c r="E35" s="12">
        <v>208590.4</v>
      </c>
      <c r="F35" s="12">
        <f t="shared" si="2"/>
        <v>46820790.399999999</v>
      </c>
      <c r="G35" s="12">
        <v>27476017.969999999</v>
      </c>
      <c r="H35" s="12">
        <v>25254842.18</v>
      </c>
      <c r="I35" s="22">
        <f t="shared" si="1"/>
        <v>19344772.43</v>
      </c>
    </row>
    <row r="36" spans="2:9">
      <c r="B36" s="21"/>
      <c r="C36" s="15" t="s">
        <v>40</v>
      </c>
      <c r="D36" s="12">
        <v>2455275.75</v>
      </c>
      <c r="E36" s="12">
        <v>112760.24</v>
      </c>
      <c r="F36" s="12">
        <f t="shared" si="2"/>
        <v>2568035.9900000002</v>
      </c>
      <c r="G36" s="12">
        <v>602159.11</v>
      </c>
      <c r="H36" s="12">
        <v>602159.11</v>
      </c>
      <c r="I36" s="22">
        <f t="shared" si="1"/>
        <v>1965876.8800000004</v>
      </c>
    </row>
    <row r="37" spans="2:9">
      <c r="B37" s="21"/>
      <c r="C37" s="15" t="s">
        <v>41</v>
      </c>
      <c r="D37" s="12">
        <v>33349778.07</v>
      </c>
      <c r="E37" s="12">
        <v>11812202.59</v>
      </c>
      <c r="F37" s="12">
        <f t="shared" si="2"/>
        <v>45161980.659999996</v>
      </c>
      <c r="G37" s="12">
        <v>26494714.329999998</v>
      </c>
      <c r="H37" s="12">
        <v>20903998.68</v>
      </c>
      <c r="I37" s="22">
        <f t="shared" si="1"/>
        <v>18667266.329999998</v>
      </c>
    </row>
    <row r="38" spans="2:9">
      <c r="B38" s="21"/>
      <c r="C38" s="15" t="s">
        <v>42</v>
      </c>
      <c r="D38" s="12">
        <v>23483440</v>
      </c>
      <c r="E38" s="12">
        <v>163642.4</v>
      </c>
      <c r="F38" s="12">
        <f t="shared" si="2"/>
        <v>23647082.399999999</v>
      </c>
      <c r="G38" s="12">
        <v>12542686.960000001</v>
      </c>
      <c r="H38" s="12">
        <v>12317703.189999999</v>
      </c>
      <c r="I38" s="22">
        <f t="shared" si="1"/>
        <v>11104395.439999998</v>
      </c>
    </row>
    <row r="39" spans="2:9">
      <c r="B39" s="65" t="s">
        <v>43</v>
      </c>
      <c r="C39" s="58"/>
      <c r="D39" s="11">
        <f>SUM(D40:D48)</f>
        <v>1001392362.1600001</v>
      </c>
      <c r="E39" s="11">
        <f>SUM(E40:E48)</f>
        <v>92816862.079999998</v>
      </c>
      <c r="F39" s="11">
        <f t="shared" si="2"/>
        <v>1094209224.24</v>
      </c>
      <c r="G39" s="11">
        <f>SUM(G40:G48)</f>
        <v>892533740.73000002</v>
      </c>
      <c r="H39" s="11">
        <f>SUM(H40:H48)</f>
        <v>862257470.67000008</v>
      </c>
      <c r="I39" s="23">
        <f>SUM(F39-G39)</f>
        <v>201675483.50999999</v>
      </c>
    </row>
    <row r="40" spans="2:9">
      <c r="B40" s="21"/>
      <c r="C40" s="15" t="s">
        <v>44</v>
      </c>
      <c r="D40" s="12">
        <v>55000000</v>
      </c>
      <c r="E40" s="12">
        <v>-9066206.0099999998</v>
      </c>
      <c r="F40" s="12">
        <f t="shared" si="2"/>
        <v>45933793.990000002</v>
      </c>
      <c r="G40" s="12">
        <v>27916928</v>
      </c>
      <c r="H40" s="12">
        <v>27916928</v>
      </c>
      <c r="I40" s="22">
        <f t="shared" si="1"/>
        <v>18016865.990000002</v>
      </c>
    </row>
    <row r="41" spans="2:9">
      <c r="B41" s="21"/>
      <c r="C41" s="15" t="s">
        <v>45</v>
      </c>
      <c r="D41" s="12">
        <v>683400000</v>
      </c>
      <c r="E41" s="12">
        <v>22500000</v>
      </c>
      <c r="F41" s="12">
        <f t="shared" si="2"/>
        <v>705900000</v>
      </c>
      <c r="G41" s="12">
        <v>644761935.77999997</v>
      </c>
      <c r="H41" s="12">
        <v>616845268.08000004</v>
      </c>
      <c r="I41" s="22">
        <f t="shared" si="1"/>
        <v>61138064.220000029</v>
      </c>
    </row>
    <row r="42" spans="2:9">
      <c r="B42" s="21"/>
      <c r="C42" s="15" t="s">
        <v>46</v>
      </c>
      <c r="D42" s="12">
        <v>12580000</v>
      </c>
      <c r="E42" s="12">
        <v>-580000</v>
      </c>
      <c r="F42" s="12">
        <f t="shared" si="2"/>
        <v>12000000</v>
      </c>
      <c r="G42" s="12">
        <v>10218815.6</v>
      </c>
      <c r="H42" s="12">
        <v>10218815.6</v>
      </c>
      <c r="I42" s="22">
        <f t="shared" si="1"/>
        <v>1781184.4000000004</v>
      </c>
    </row>
    <row r="43" spans="2:9">
      <c r="B43" s="21"/>
      <c r="C43" s="15" t="s">
        <v>47</v>
      </c>
      <c r="D43" s="12">
        <v>182028066</v>
      </c>
      <c r="E43" s="12">
        <v>52122913.170000002</v>
      </c>
      <c r="F43" s="12">
        <f t="shared" si="2"/>
        <v>234150979.17000002</v>
      </c>
      <c r="G43" s="12">
        <v>125644862.37</v>
      </c>
      <c r="H43" s="12">
        <v>123365893.01000001</v>
      </c>
      <c r="I43" s="22">
        <f t="shared" si="1"/>
        <v>108506116.80000001</v>
      </c>
    </row>
    <row r="44" spans="2:9">
      <c r="B44" s="21"/>
      <c r="C44" s="15" t="s">
        <v>48</v>
      </c>
      <c r="D44" s="12">
        <v>0</v>
      </c>
      <c r="E44" s="12">
        <v>0</v>
      </c>
      <c r="F44" s="12">
        <f t="shared" si="2"/>
        <v>0</v>
      </c>
      <c r="G44" s="12">
        <v>0</v>
      </c>
      <c r="H44" s="12">
        <v>0</v>
      </c>
      <c r="I44" s="22">
        <f t="shared" si="1"/>
        <v>0</v>
      </c>
    </row>
    <row r="45" spans="2:9">
      <c r="B45" s="21"/>
      <c r="C45" s="15" t="s">
        <v>49</v>
      </c>
      <c r="D45" s="12">
        <v>28009077.960000001</v>
      </c>
      <c r="E45" s="12">
        <v>-28009077.129999999</v>
      </c>
      <c r="F45" s="12">
        <f t="shared" si="2"/>
        <v>0.83000000193715096</v>
      </c>
      <c r="G45" s="12">
        <v>0</v>
      </c>
      <c r="H45" s="12">
        <v>0</v>
      </c>
      <c r="I45" s="22">
        <f t="shared" si="1"/>
        <v>0.83000000193715096</v>
      </c>
    </row>
    <row r="46" spans="2:9">
      <c r="B46" s="21"/>
      <c r="C46" s="15" t="s">
        <v>50</v>
      </c>
      <c r="D46" s="12">
        <v>0</v>
      </c>
      <c r="E46" s="12">
        <v>0</v>
      </c>
      <c r="F46" s="12">
        <f t="shared" si="2"/>
        <v>0</v>
      </c>
      <c r="G46" s="12">
        <v>0</v>
      </c>
      <c r="H46" s="12">
        <v>0</v>
      </c>
      <c r="I46" s="22">
        <f t="shared" si="1"/>
        <v>0</v>
      </c>
    </row>
    <row r="47" spans="2:9">
      <c r="B47" s="21"/>
      <c r="C47" s="15" t="s">
        <v>51</v>
      </c>
      <c r="D47" s="12">
        <v>40375218.200000003</v>
      </c>
      <c r="E47" s="12">
        <v>52849232.049999997</v>
      </c>
      <c r="F47" s="12">
        <f t="shared" si="2"/>
        <v>93224450.25</v>
      </c>
      <c r="G47" s="12">
        <v>80991198.980000004</v>
      </c>
      <c r="H47" s="12">
        <v>80910565.980000004</v>
      </c>
      <c r="I47" s="22">
        <f t="shared" si="1"/>
        <v>12233251.269999996</v>
      </c>
    </row>
    <row r="48" spans="2:9">
      <c r="B48" s="21"/>
      <c r="C48" s="15" t="s">
        <v>52</v>
      </c>
      <c r="D48" s="12">
        <v>0</v>
      </c>
      <c r="E48" s="12">
        <v>3000000</v>
      </c>
      <c r="F48" s="12">
        <f t="shared" si="2"/>
        <v>3000000</v>
      </c>
      <c r="G48" s="12">
        <v>3000000</v>
      </c>
      <c r="H48" s="12">
        <v>3000000</v>
      </c>
      <c r="I48" s="22">
        <f t="shared" si="1"/>
        <v>0</v>
      </c>
    </row>
    <row r="49" spans="2:9">
      <c r="B49" s="65" t="s">
        <v>53</v>
      </c>
      <c r="C49" s="58"/>
      <c r="D49" s="11">
        <f>SUM(D50:D58)</f>
        <v>179153313.78</v>
      </c>
      <c r="E49" s="11">
        <f>SUM(E50:E58)</f>
        <v>59983182.449999996</v>
      </c>
      <c r="F49" s="11">
        <f t="shared" si="2"/>
        <v>239136496.22999999</v>
      </c>
      <c r="G49" s="11">
        <f>SUM(G50:G58)</f>
        <v>68489433.179999992</v>
      </c>
      <c r="H49" s="11">
        <f>SUM(H50:H58)</f>
        <v>61102158.710000008</v>
      </c>
      <c r="I49" s="23">
        <f t="shared" si="1"/>
        <v>170647063.05000001</v>
      </c>
    </row>
    <row r="50" spans="2:9">
      <c r="B50" s="21"/>
      <c r="C50" s="15" t="s">
        <v>54</v>
      </c>
      <c r="D50" s="12">
        <v>29550581.699999999</v>
      </c>
      <c r="E50" s="12">
        <v>6059038.0300000003</v>
      </c>
      <c r="F50" s="12">
        <f t="shared" si="2"/>
        <v>35609619.729999997</v>
      </c>
      <c r="G50" s="12">
        <v>20200188.550000001</v>
      </c>
      <c r="H50" s="12">
        <v>19308609.719999999</v>
      </c>
      <c r="I50" s="22">
        <f t="shared" si="1"/>
        <v>15409431.179999996</v>
      </c>
    </row>
    <row r="51" spans="2:9">
      <c r="B51" s="21"/>
      <c r="C51" s="15" t="s">
        <v>55</v>
      </c>
      <c r="D51" s="12">
        <v>5212824.4000000004</v>
      </c>
      <c r="E51" s="12">
        <v>1785138.73</v>
      </c>
      <c r="F51" s="12">
        <f t="shared" si="2"/>
        <v>6997963.1300000008</v>
      </c>
      <c r="G51" s="12">
        <v>472790.27</v>
      </c>
      <c r="H51" s="12">
        <v>211701.95</v>
      </c>
      <c r="I51" s="22">
        <f t="shared" si="1"/>
        <v>6525172.8600000013</v>
      </c>
    </row>
    <row r="52" spans="2:9">
      <c r="B52" s="21"/>
      <c r="C52" s="15" t="s">
        <v>56</v>
      </c>
      <c r="D52" s="12">
        <v>1173881.1000000001</v>
      </c>
      <c r="E52" s="12">
        <v>495661.07</v>
      </c>
      <c r="F52" s="12">
        <f t="shared" si="2"/>
        <v>1669542.1700000002</v>
      </c>
      <c r="G52" s="12">
        <v>612975.06000000006</v>
      </c>
      <c r="H52" s="12">
        <v>575704.26</v>
      </c>
      <c r="I52" s="22">
        <f t="shared" si="1"/>
        <v>1056567.1100000001</v>
      </c>
    </row>
    <row r="53" spans="2:9">
      <c r="B53" s="21"/>
      <c r="C53" s="15" t="s">
        <v>57</v>
      </c>
      <c r="D53" s="12">
        <v>51867104.700000003</v>
      </c>
      <c r="E53" s="12">
        <v>6363266</v>
      </c>
      <c r="F53" s="12">
        <f t="shared" si="2"/>
        <v>58230370.700000003</v>
      </c>
      <c r="G53" s="12">
        <v>3877850.65</v>
      </c>
      <c r="H53" s="12">
        <v>1835167.98</v>
      </c>
      <c r="I53" s="22">
        <f t="shared" si="1"/>
        <v>54352520.050000004</v>
      </c>
    </row>
    <row r="54" spans="2:9">
      <c r="B54" s="21"/>
      <c r="C54" s="15" t="s">
        <v>58</v>
      </c>
      <c r="D54" s="12">
        <v>2759600</v>
      </c>
      <c r="E54" s="12">
        <v>0</v>
      </c>
      <c r="F54" s="12">
        <f t="shared" si="2"/>
        <v>2759600</v>
      </c>
      <c r="G54" s="12">
        <v>0</v>
      </c>
      <c r="H54" s="12">
        <v>0</v>
      </c>
      <c r="I54" s="22">
        <f t="shared" si="1"/>
        <v>2759600</v>
      </c>
    </row>
    <row r="55" spans="2:9">
      <c r="B55" s="21"/>
      <c r="C55" s="15" t="s">
        <v>59</v>
      </c>
      <c r="D55" s="12">
        <v>32985635.399999999</v>
      </c>
      <c r="E55" s="12">
        <v>36603487.729999997</v>
      </c>
      <c r="F55" s="12">
        <f t="shared" si="2"/>
        <v>69589123.129999995</v>
      </c>
      <c r="G55" s="12">
        <v>4996815.78</v>
      </c>
      <c r="H55" s="12">
        <v>1610992.46</v>
      </c>
      <c r="I55" s="22">
        <f t="shared" si="1"/>
        <v>64592307.349999994</v>
      </c>
    </row>
    <row r="56" spans="2:9">
      <c r="B56" s="21"/>
      <c r="C56" s="15" t="s">
        <v>60</v>
      </c>
      <c r="D56" s="12">
        <v>7560</v>
      </c>
      <c r="E56" s="12">
        <v>0</v>
      </c>
      <c r="F56" s="12">
        <f t="shared" si="2"/>
        <v>7560</v>
      </c>
      <c r="G56" s="12">
        <v>0</v>
      </c>
      <c r="H56" s="12">
        <v>0</v>
      </c>
      <c r="I56" s="22">
        <f t="shared" si="1"/>
        <v>7560</v>
      </c>
    </row>
    <row r="57" spans="2:9">
      <c r="B57" s="21"/>
      <c r="C57" s="15" t="s">
        <v>61</v>
      </c>
      <c r="D57" s="12">
        <v>13800000</v>
      </c>
      <c r="E57" s="12">
        <v>0</v>
      </c>
      <c r="F57" s="12">
        <f t="shared" si="2"/>
        <v>13800000</v>
      </c>
      <c r="G57" s="12">
        <v>2580416</v>
      </c>
      <c r="H57" s="12">
        <v>2580416</v>
      </c>
      <c r="I57" s="22">
        <f t="shared" si="1"/>
        <v>11219584</v>
      </c>
    </row>
    <row r="58" spans="2:9">
      <c r="B58" s="21"/>
      <c r="C58" s="15" t="s">
        <v>62</v>
      </c>
      <c r="D58" s="12">
        <v>41796126.479999997</v>
      </c>
      <c r="E58" s="12">
        <v>8676590.8900000006</v>
      </c>
      <c r="F58" s="12">
        <f t="shared" si="2"/>
        <v>50472717.369999997</v>
      </c>
      <c r="G58" s="12">
        <v>35748396.869999997</v>
      </c>
      <c r="H58" s="12">
        <v>34979566.340000004</v>
      </c>
      <c r="I58" s="22">
        <f t="shared" si="1"/>
        <v>14724320.5</v>
      </c>
    </row>
    <row r="59" spans="2:9">
      <c r="B59" s="65" t="s">
        <v>63</v>
      </c>
      <c r="C59" s="58"/>
      <c r="D59" s="11">
        <f>SUM(D60:D62)</f>
        <v>512756376.01999998</v>
      </c>
      <c r="E59" s="11">
        <f>SUM(E60:E62)</f>
        <v>200061803.37</v>
      </c>
      <c r="F59" s="11">
        <f>SUM(D59+E59)</f>
        <v>712818179.38999999</v>
      </c>
      <c r="G59" s="11">
        <f>SUM(G60:G62)</f>
        <v>536542737.19999999</v>
      </c>
      <c r="H59" s="11">
        <f>SUM(H60:H62)</f>
        <v>529086049.18000001</v>
      </c>
      <c r="I59" s="23">
        <f>SUM(F59-G59)</f>
        <v>176275442.19</v>
      </c>
    </row>
    <row r="60" spans="2:9">
      <c r="B60" s="21"/>
      <c r="C60" s="15" t="s">
        <v>64</v>
      </c>
      <c r="D60" s="12">
        <v>441256376.01999998</v>
      </c>
      <c r="E60" s="12">
        <v>200061803.37</v>
      </c>
      <c r="F60" s="12">
        <f t="shared" ref="F60:F62" si="3">SUM(D60+E60)</f>
        <v>641318179.38999999</v>
      </c>
      <c r="G60" s="12">
        <v>536542737.19999999</v>
      </c>
      <c r="H60" s="12">
        <v>529086049.18000001</v>
      </c>
      <c r="I60" s="22">
        <f t="shared" si="1"/>
        <v>104775442.19</v>
      </c>
    </row>
    <row r="61" spans="2:9">
      <c r="B61" s="21"/>
      <c r="C61" s="15" t="s">
        <v>65</v>
      </c>
      <c r="D61" s="12">
        <v>71500000</v>
      </c>
      <c r="E61" s="12">
        <v>0</v>
      </c>
      <c r="F61" s="12">
        <f t="shared" si="3"/>
        <v>71500000</v>
      </c>
      <c r="G61" s="12">
        <v>0</v>
      </c>
      <c r="H61" s="12">
        <v>0</v>
      </c>
      <c r="I61" s="22">
        <f t="shared" si="1"/>
        <v>71500000</v>
      </c>
    </row>
    <row r="62" spans="2:9">
      <c r="B62" s="21"/>
      <c r="C62" s="15" t="s">
        <v>66</v>
      </c>
      <c r="D62" s="12">
        <v>0</v>
      </c>
      <c r="E62" s="12">
        <v>0</v>
      </c>
      <c r="F62" s="12">
        <f t="shared" si="3"/>
        <v>0</v>
      </c>
      <c r="G62" s="12">
        <v>0</v>
      </c>
      <c r="H62" s="12">
        <v>0</v>
      </c>
      <c r="I62" s="22">
        <f t="shared" si="1"/>
        <v>0</v>
      </c>
    </row>
    <row r="63" spans="2:9">
      <c r="B63" s="65" t="s">
        <v>67</v>
      </c>
      <c r="C63" s="58"/>
      <c r="D63" s="11">
        <f t="shared" ref="D63:I63" si="4">SUM(D64:D66)</f>
        <v>0</v>
      </c>
      <c r="E63" s="11">
        <f t="shared" si="4"/>
        <v>0</v>
      </c>
      <c r="F63" s="11">
        <f t="shared" si="4"/>
        <v>0</v>
      </c>
      <c r="G63" s="11">
        <f t="shared" si="4"/>
        <v>0</v>
      </c>
      <c r="H63" s="11">
        <f t="shared" si="4"/>
        <v>0</v>
      </c>
      <c r="I63" s="23">
        <f t="shared" si="4"/>
        <v>0</v>
      </c>
    </row>
    <row r="64" spans="2:9">
      <c r="B64" s="21"/>
      <c r="C64" s="15" t="s">
        <v>68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22">
        <f t="shared" si="1"/>
        <v>0</v>
      </c>
    </row>
    <row r="65" spans="2:9">
      <c r="B65" s="21"/>
      <c r="C65" s="15" t="s">
        <v>69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22">
        <f t="shared" si="1"/>
        <v>0</v>
      </c>
    </row>
    <row r="66" spans="2:9">
      <c r="B66" s="21"/>
      <c r="C66" s="15" t="s">
        <v>70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22">
        <f t="shared" si="1"/>
        <v>0</v>
      </c>
    </row>
    <row r="67" spans="2:9">
      <c r="B67" s="21"/>
      <c r="C67" s="15" t="s">
        <v>71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22">
        <f t="shared" si="1"/>
        <v>0</v>
      </c>
    </row>
    <row r="68" spans="2:9">
      <c r="B68" s="21"/>
      <c r="C68" s="15" t="s">
        <v>72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22">
        <f t="shared" si="1"/>
        <v>0</v>
      </c>
    </row>
    <row r="69" spans="2:9">
      <c r="B69" s="21"/>
      <c r="C69" s="15" t="s">
        <v>73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22">
        <f t="shared" si="1"/>
        <v>0</v>
      </c>
    </row>
    <row r="70" spans="2:9">
      <c r="B70" s="21"/>
      <c r="C70" s="15" t="s">
        <v>74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22">
        <f t="shared" si="1"/>
        <v>0</v>
      </c>
    </row>
    <row r="71" spans="2:9">
      <c r="B71" s="65" t="s">
        <v>75</v>
      </c>
      <c r="C71" s="58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23">
        <v>0</v>
      </c>
    </row>
    <row r="72" spans="2:9">
      <c r="B72" s="21"/>
      <c r="C72" s="15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22">
        <f t="shared" si="1"/>
        <v>0</v>
      </c>
    </row>
    <row r="73" spans="2:9">
      <c r="B73" s="21"/>
      <c r="C73" s="15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22">
        <f t="shared" si="1"/>
        <v>0</v>
      </c>
    </row>
    <row r="74" spans="2:9">
      <c r="B74" s="21"/>
      <c r="C74" s="15" t="s">
        <v>78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22">
        <f t="shared" si="1"/>
        <v>0</v>
      </c>
    </row>
    <row r="75" spans="2:9">
      <c r="B75" s="65" t="s">
        <v>79</v>
      </c>
      <c r="C75" s="58"/>
      <c r="D75" s="11">
        <f>SUM(D76:D82)</f>
        <v>108792007.54000001</v>
      </c>
      <c r="E75" s="11">
        <f>SUM(E76:E82)</f>
        <v>68816.289999999994</v>
      </c>
      <c r="F75" s="11">
        <f>SUM(D75+E75)</f>
        <v>108860823.83000001</v>
      </c>
      <c r="G75" s="11">
        <f>SUM(G76:G82)</f>
        <v>81272480.589999989</v>
      </c>
      <c r="H75" s="11">
        <f>SUM(H76:H82)</f>
        <v>81272480.589999989</v>
      </c>
      <c r="I75" s="23">
        <f>SUM(F75-G75)</f>
        <v>27588343.240000024</v>
      </c>
    </row>
    <row r="76" spans="2:9">
      <c r="B76" s="21"/>
      <c r="C76" s="15" t="s">
        <v>80</v>
      </c>
      <c r="D76" s="12">
        <v>30362420.039999999</v>
      </c>
      <c r="E76" s="12">
        <v>0</v>
      </c>
      <c r="F76" s="12">
        <f t="shared" ref="F76:F82" si="5">SUM(D76+E76)</f>
        <v>30362420.039999999</v>
      </c>
      <c r="G76" s="12">
        <v>22325108.5</v>
      </c>
      <c r="H76" s="12">
        <v>22325108.5</v>
      </c>
      <c r="I76" s="22">
        <f t="shared" si="1"/>
        <v>8037311.5399999991</v>
      </c>
    </row>
    <row r="77" spans="2:9">
      <c r="B77" s="21"/>
      <c r="C77" s="15" t="s">
        <v>81</v>
      </c>
      <c r="D77" s="12">
        <v>69048201.019999996</v>
      </c>
      <c r="E77" s="12">
        <v>0</v>
      </c>
      <c r="F77" s="12">
        <f t="shared" si="5"/>
        <v>69048201.019999996</v>
      </c>
      <c r="G77" s="12">
        <v>60565763.789999999</v>
      </c>
      <c r="H77" s="12">
        <v>60565763.789999999</v>
      </c>
      <c r="I77" s="22">
        <f t="shared" ref="I77:I82" si="6">SUM(F77-G77)</f>
        <v>8482437.2299999967</v>
      </c>
    </row>
    <row r="78" spans="2:9">
      <c r="B78" s="21"/>
      <c r="C78" s="15" t="s">
        <v>82</v>
      </c>
      <c r="D78" s="12">
        <v>0</v>
      </c>
      <c r="E78" s="12">
        <v>0</v>
      </c>
      <c r="F78" s="12">
        <f t="shared" si="5"/>
        <v>0</v>
      </c>
      <c r="G78" s="12">
        <v>0</v>
      </c>
      <c r="H78" s="12">
        <v>0</v>
      </c>
      <c r="I78" s="22">
        <f t="shared" si="6"/>
        <v>0</v>
      </c>
    </row>
    <row r="79" spans="2:9">
      <c r="B79" s="21"/>
      <c r="C79" s="15" t="s">
        <v>83</v>
      </c>
      <c r="D79" s="12">
        <v>1535000</v>
      </c>
      <c r="E79" s="12">
        <v>0</v>
      </c>
      <c r="F79" s="12">
        <f t="shared" si="5"/>
        <v>1535000</v>
      </c>
      <c r="G79" s="12">
        <v>244864.8</v>
      </c>
      <c r="H79" s="12">
        <v>244864.8</v>
      </c>
      <c r="I79" s="22">
        <f t="shared" si="6"/>
        <v>1290135.2</v>
      </c>
    </row>
    <row r="80" spans="2:9">
      <c r="B80" s="21"/>
      <c r="C80" s="15" t="s">
        <v>84</v>
      </c>
      <c r="D80" s="12">
        <v>7846386.4800000004</v>
      </c>
      <c r="E80" s="12">
        <v>0</v>
      </c>
      <c r="F80" s="12">
        <f t="shared" si="5"/>
        <v>7846386.4800000004</v>
      </c>
      <c r="G80" s="12">
        <v>-1932067.04</v>
      </c>
      <c r="H80" s="12">
        <v>-1932067.04</v>
      </c>
      <c r="I80" s="22">
        <f t="shared" si="6"/>
        <v>9778453.5199999996</v>
      </c>
    </row>
    <row r="81" spans="2:10">
      <c r="B81" s="21"/>
      <c r="C81" s="15" t="s">
        <v>85</v>
      </c>
      <c r="D81" s="12">
        <v>0</v>
      </c>
      <c r="E81" s="12">
        <v>0</v>
      </c>
      <c r="F81" s="12">
        <f t="shared" si="5"/>
        <v>0</v>
      </c>
      <c r="G81" s="12">
        <v>0</v>
      </c>
      <c r="H81" s="12">
        <v>0</v>
      </c>
      <c r="I81" s="22">
        <f t="shared" si="6"/>
        <v>0</v>
      </c>
    </row>
    <row r="82" spans="2:10">
      <c r="B82" s="21"/>
      <c r="C82" s="15" t="s">
        <v>86</v>
      </c>
      <c r="D82" s="12">
        <v>0</v>
      </c>
      <c r="E82" s="12">
        <v>68816.289999999994</v>
      </c>
      <c r="F82" s="12">
        <f t="shared" si="5"/>
        <v>68816.289999999994</v>
      </c>
      <c r="G82" s="12">
        <v>68810.539999999994</v>
      </c>
      <c r="H82" s="12">
        <v>68810.539999999994</v>
      </c>
      <c r="I82" s="22">
        <f t="shared" si="6"/>
        <v>5.75</v>
      </c>
    </row>
    <row r="83" spans="2:10" ht="15.75" thickBot="1">
      <c r="B83" s="24"/>
      <c r="C83" s="25" t="s">
        <v>87</v>
      </c>
      <c r="D83" s="26">
        <f>SUM(D11+D19+D29+D39+D49+D59+D63+D71+D75)</f>
        <v>6100000000.000001</v>
      </c>
      <c r="E83" s="26">
        <f>SUM(E11+E19+E29+E39+E49+E59+E63+E71+E75)</f>
        <v>494760163.96000004</v>
      </c>
      <c r="F83" s="26">
        <f>SUM(D83+E83)</f>
        <v>6594760163.960001</v>
      </c>
      <c r="G83" s="26">
        <f>SUM(G11+G19+G29+G39+G49+G59+G63+G71+G75)</f>
        <v>4518065409.46</v>
      </c>
      <c r="H83" s="26">
        <f>SUM(H11+H19+H29+H39+H49+H59+H63+H71+H75)</f>
        <v>4435810105.6800003</v>
      </c>
      <c r="I83" s="27">
        <f>SUM(F83-G83)</f>
        <v>2076694754.500001</v>
      </c>
    </row>
    <row r="85" spans="2:10">
      <c r="B85" s="80" t="s">
        <v>92</v>
      </c>
      <c r="C85" s="80"/>
      <c r="D85" s="80"/>
      <c r="E85" s="80"/>
      <c r="F85" s="80"/>
      <c r="G85" s="80"/>
      <c r="H85" s="80"/>
      <c r="I85" s="80"/>
      <c r="J85" s="80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18" t="s">
        <v>95</v>
      </c>
      <c r="F89" s="82" t="s">
        <v>96</v>
      </c>
      <c r="G89" s="82"/>
      <c r="H89" s="82"/>
    </row>
    <row r="90" spans="2:10">
      <c r="C90" s="19" t="s">
        <v>93</v>
      </c>
      <c r="E90" s="81" t="s">
        <v>94</v>
      </c>
      <c r="F90" s="81"/>
      <c r="G90" s="81"/>
      <c r="H90" s="81"/>
      <c r="I90" s="81"/>
    </row>
  </sheetData>
  <mergeCells count="19">
    <mergeCell ref="B85:J85"/>
    <mergeCell ref="E90:I90"/>
    <mergeCell ref="B71:C71"/>
    <mergeCell ref="B75:C75"/>
    <mergeCell ref="B29:C29"/>
    <mergeCell ref="B39:C39"/>
    <mergeCell ref="B49:C49"/>
    <mergeCell ref="B59:C59"/>
    <mergeCell ref="B63:C63"/>
    <mergeCell ref="F89:H89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D11:E11 G11:H11 D19 G19:H19 D29:E29 G39 D49:E49 D59 E59 G59:H59 D63:H63 D75:E75" formulaRange="1"/>
    <ignoredError sqref="F29 F39 F49 F19 F83" formula="1"/>
    <ignoredError sqref="G29:H29 G49:H49 F59 I63 F7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dcterms:created xsi:type="dcterms:W3CDTF">2014-09-04T16:46:21Z</dcterms:created>
  <dcterms:modified xsi:type="dcterms:W3CDTF">2018-05-02T17:00:54Z</dcterms:modified>
</cp:coreProperties>
</file>