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0" yWindow="-120" windowWidth="20730" windowHeight="3975"/>
  </bookViews>
  <sheets>
    <sheet name="Hoja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28" i="1"/>
  <c r="Q43"/>
  <c r="N43"/>
  <c r="Q42"/>
  <c r="N42"/>
  <c r="Q41"/>
  <c r="Q39"/>
  <c r="N39"/>
  <c r="Q38"/>
  <c r="N38"/>
  <c r="Q35"/>
  <c r="Q34"/>
  <c r="P34"/>
  <c r="P31"/>
  <c r="Q31"/>
  <c r="I30"/>
  <c r="G30"/>
  <c r="I29"/>
  <c r="Q27"/>
  <c r="P27"/>
  <c r="I28"/>
  <c r="G28"/>
  <c r="Q26"/>
  <c r="P26"/>
  <c r="Q23"/>
  <c r="P23"/>
  <c r="Q22"/>
  <c r="Q28" s="1"/>
  <c r="P22"/>
  <c r="G23"/>
  <c r="G31"/>
  <c r="Q18"/>
  <c r="N18"/>
  <c r="I18"/>
  <c r="G18"/>
  <c r="I17"/>
  <c r="G17"/>
  <c r="N16"/>
  <c r="I15"/>
  <c r="G15"/>
  <c r="Q20"/>
  <c r="Q29" s="1"/>
  <c r="N20"/>
  <c r="I19"/>
  <c r="G19"/>
  <c r="H7"/>
  <c r="F6"/>
  <c r="G33" l="1"/>
  <c r="Q44"/>
  <c r="Q45" s="1"/>
  <c r="I31"/>
  <c r="I33" s="1"/>
  <c r="P29"/>
  <c r="N41" l="1"/>
  <c r="N35"/>
  <c r="N44" l="1"/>
  <c r="N45" s="1"/>
</calcChain>
</file>

<file path=xl/sharedStrings.xml><?xml version="1.0" encoding="utf-8"?>
<sst xmlns="http://schemas.openxmlformats.org/spreadsheetml/2006/main" count="65" uniqueCount="64">
  <si>
    <t>ESTADO DE SITUACIÓN FINANCIERA</t>
  </si>
  <si>
    <t>(PESOS)</t>
  </si>
  <si>
    <t>MUNICIPIO DE: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</si>
  <si>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</si>
  <si>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</si>
  <si>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</si>
  <si>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</si>
  <si>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</si>
  <si>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</si>
  <si>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</si>
  <si>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</si>
  <si>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</si>
  <si>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</si>
  <si>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</si>
  <si>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</si>
  <si>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</si>
  <si>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</si>
  <si>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</si>
  <si>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</si>
  <si>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</si>
  <si>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</si>
  <si>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</si>
  <si>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Total de  Activos  Circulantes</t>
  </si>
  <si>
    <t>Otros Pasivos a Corto Plazo</t>
  </si>
  <si>
    <t>Total de Pasivos Circulantes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</si>
  <si>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</si>
  <si>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</si>
  <si>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</si>
  <si>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</si>
  <si>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</si>
  <si>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</si>
  <si>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</si>
  <si>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</si>
  <si>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</si>
  <si>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</si>
  <si>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</si>
  <si>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</si>
  <si>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</si>
  <si>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</si>
  <si>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</si>
  <si>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</si>
  <si>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</si>
  <si>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</si>
  <si>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</si>
  <si>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</si>
  <si>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</si>
  <si>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</si>
  <si>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</si>
  <si>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</si>
  <si>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</si>
  <si>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</si>
  <si>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</si>
  <si>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</si>
  <si>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</si>
  <si>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</si>
  <si>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</si>
  <si>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</si>
  <si>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</si>
  <si>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</si>
  <si>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</si>
  <si>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</si>
  <si>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Pública/Patrimonio</t>
  </si>
  <si>
    <t>AL 31 DE DICIEMBRE DE 2017 Y 2016</t>
  </si>
  <si>
    <t>CUENTA PÚBLICA 2017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</si>
</sst>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1" fillId="2" borderId="5" xfId="0" applyFont="1" applyFill="1" applyBorder="1" applyAlignment="1" applyProtection="1">
      <alignment horizontal="left" vertical="top" wrapText="1"/>
    </xf>
    <xf numFmtId="0" fontId="1" fillId="4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vertical="top" wrapText="1"/>
    </xf>
    <xf numFmtId="0" fontId="1" fillId="2" borderId="0" xfId="0" applyFont="1" applyFill="1" applyBorder="1" applyAlignment="1" applyProtection="1">
      <alignment vertical="top" wrapText="1"/>
    </xf>
    <xf numFmtId="0" fontId="1" fillId="4" borderId="0" xfId="0" applyFont="1" applyFill="1" applyBorder="1" applyAlignment="1" applyProtection="1">
      <alignment vertical="top" wrapText="1"/>
    </xf>
    <xf numFmtId="3" fontId="6" fillId="4" borderId="0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vertical="center" wrapText="1"/>
    </xf>
    <xf numFmtId="0" fontId="6" fillId="4" borderId="0" xfId="0" applyFont="1" applyFill="1" applyBorder="1" applyAlignment="1" applyProtection="1">
      <alignment horizontal="left" vertical="center" wrapText="1"/>
    </xf>
    <xf numFmtId="3" fontId="6" fillId="4" borderId="0" xfId="0" applyNumberFormat="1" applyFont="1" applyFill="1" applyBorder="1" applyAlignment="1" applyProtection="1">
      <alignment vertical="center" wrapText="1"/>
    </xf>
    <xf numFmtId="3" fontId="5" fillId="4" borderId="0" xfId="0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2" borderId="1" xfId="0" applyFont="1" applyFill="1" applyBorder="1" applyAlignment="1" applyProtection="1">
      <alignment vertical="center" wrapText="1"/>
    </xf>
    <xf numFmtId="0" fontId="1" fillId="2" borderId="7" xfId="0" applyFont="1" applyFill="1" applyBorder="1" applyAlignment="1" applyProtection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horizontal="left" vertical="top" wrapText="1"/>
    </xf>
    <xf numFmtId="0" fontId="1" fillId="2" borderId="10" xfId="0" applyFont="1" applyFill="1" applyBorder="1" applyAlignment="1" applyProtection="1">
      <alignment horizontal="left" vertical="top" wrapText="1"/>
    </xf>
    <xf numFmtId="0" fontId="1" fillId="2" borderId="11" xfId="0" applyFont="1" applyFill="1" applyBorder="1" applyAlignment="1" applyProtection="1">
      <alignment horizontal="left" vertical="top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left" vertical="top" wrapText="1"/>
    </xf>
    <xf numFmtId="0" fontId="1" fillId="4" borderId="10" xfId="0" applyFont="1" applyFill="1" applyBorder="1" applyAlignment="1" applyProtection="1">
      <alignment horizontal="left" vertical="top" wrapText="1"/>
    </xf>
    <xf numFmtId="3" fontId="6" fillId="4" borderId="11" xfId="0" applyNumberFormat="1" applyFont="1" applyFill="1" applyBorder="1" applyAlignment="1" applyProtection="1">
      <alignment horizontal="right" vertical="center" wrapText="1"/>
    </xf>
    <xf numFmtId="0" fontId="5" fillId="4" borderId="10" xfId="0" applyFont="1" applyFill="1" applyBorder="1" applyAlignment="1" applyProtection="1">
      <alignment vertical="center" wrapText="1"/>
    </xf>
    <xf numFmtId="3" fontId="5" fillId="4" borderId="11" xfId="0" applyNumberFormat="1" applyFont="1" applyFill="1" applyBorder="1" applyAlignment="1" applyProtection="1">
      <alignment vertical="center" wrapText="1"/>
    </xf>
    <xf numFmtId="3" fontId="5" fillId="4" borderId="11" xfId="0" applyNumberFormat="1" applyFont="1" applyFill="1" applyBorder="1" applyAlignment="1" applyProtection="1">
      <alignment horizontal="right" vertical="center" wrapText="1"/>
    </xf>
    <xf numFmtId="0" fontId="1" fillId="2" borderId="16" xfId="0" applyFont="1" applyFill="1" applyBorder="1" applyAlignment="1" applyProtection="1">
      <alignment horizontal="left" vertical="top" wrapText="1"/>
    </xf>
    <xf numFmtId="0" fontId="1" fillId="2" borderId="17" xfId="0" applyFont="1" applyFill="1" applyBorder="1" applyAlignment="1" applyProtection="1">
      <alignment horizontal="left" vertical="top" wrapText="1"/>
    </xf>
    <xf numFmtId="0" fontId="1" fillId="4" borderId="17" xfId="0" applyFont="1" applyFill="1" applyBorder="1" applyAlignment="1" applyProtection="1">
      <alignment vertical="top" wrapText="1"/>
    </xf>
    <xf numFmtId="3" fontId="7" fillId="4" borderId="18" xfId="0" applyNumberFormat="1" applyFont="1" applyFill="1" applyBorder="1" applyAlignment="1" applyProtection="1">
      <alignment horizontal="right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/>
    </xf>
    <xf numFmtId="49" fontId="4" fillId="3" borderId="3" xfId="0" applyNumberFormat="1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left" vertical="center" wrapText="1"/>
    </xf>
    <xf numFmtId="3" fontId="6" fillId="4" borderId="0" xfId="0" applyNumberFormat="1" applyFont="1" applyFill="1" applyBorder="1" applyAlignment="1" applyProtection="1">
      <alignment horizontal="right" vertical="center" wrapText="1"/>
    </xf>
    <xf numFmtId="0" fontId="5" fillId="2" borderId="10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3" fontId="5" fillId="4" borderId="11" xfId="0" applyNumberFormat="1" applyFont="1" applyFill="1" applyBorder="1" applyAlignment="1" applyProtection="1">
      <alignment horizontal="right" vertical="center" wrapText="1"/>
    </xf>
    <xf numFmtId="3" fontId="5" fillId="4" borderId="0" xfId="0" applyNumberFormat="1" applyFont="1" applyFill="1" applyBorder="1" applyAlignment="1" applyProtection="1">
      <alignment horizontal="right" vertical="center" wrapText="1"/>
    </xf>
    <xf numFmtId="3" fontId="7" fillId="4" borderId="17" xfId="0" applyNumberFormat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horizontal="left" vertical="top" wrapText="1"/>
    </xf>
    <xf numFmtId="0" fontId="5" fillId="2" borderId="17" xfId="0" applyFont="1" applyFill="1" applyBorder="1" applyAlignment="1" applyProtection="1">
      <alignment horizontal="left" vertical="center" wrapText="1"/>
    </xf>
    <xf numFmtId="0" fontId="5" fillId="4" borderId="10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 wrapText="1"/>
    </xf>
    <xf numFmtId="3" fontId="7" fillId="4" borderId="0" xfId="0" applyNumberFormat="1" applyFont="1" applyFill="1" applyBorder="1" applyAlignment="1" applyProtection="1">
      <alignment horizontal="right" vertical="center" wrapText="1"/>
    </xf>
    <xf numFmtId="3" fontId="5" fillId="4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3">
    <dxf>
      <font>
        <color theme="0" tint="-4.9989318521683403E-2"/>
      </font>
      <fill>
        <patternFill>
          <bgColor rgb="FFC00000"/>
        </patternFill>
      </fill>
    </dxf>
    <dxf>
      <font>
        <color theme="2" tint="-9.9948118533890809E-2"/>
      </font>
      <fill>
        <patternFill>
          <bgColor rgb="FFC00000"/>
        </patternFill>
      </fill>
    </dxf>
    <dxf>
      <font>
        <color theme="2" tint="-9.9948118533890809E-2"/>
      </font>
      <fill>
        <patternFill>
          <bgColor rgb="FFC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19050</xdr:rowOff>
    </xdr:from>
    <xdr:to>
      <xdr:col>4</xdr:col>
      <xdr:colOff>123826</xdr:colOff>
      <xdr:row>7</xdr:row>
      <xdr:rowOff>47624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7" y="19050"/>
          <a:ext cx="1724024" cy="104774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loria/AppData/Local/Temp/CONSOLIDAD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rtada"/>
      <sheetName val="EA capt"/>
      <sheetName val="ESFi capt"/>
      <sheetName val="EAA Capt"/>
      <sheetName val="EFE Capt"/>
      <sheetName val="EA"/>
      <sheetName val="ESF"/>
      <sheetName val="ECSF"/>
      <sheetName val="EVHP"/>
      <sheetName val="EAA"/>
      <sheetName val="EFE"/>
      <sheetName val="Hoja1"/>
    </sheetNames>
    <sheetDataSet>
      <sheetData sheetId="0"/>
      <sheetData sheetId="1"/>
      <sheetData sheetId="2">
        <row r="6">
          <cell r="E6">
            <v>1275535421</v>
          </cell>
        </row>
        <row r="9">
          <cell r="E9">
            <v>0</v>
          </cell>
          <cell r="F9">
            <v>0</v>
          </cell>
        </row>
        <row r="11">
          <cell r="E11">
            <v>0</v>
          </cell>
          <cell r="F11">
            <v>0</v>
          </cell>
        </row>
        <row r="12">
          <cell r="E12">
            <v>0</v>
          </cell>
          <cell r="F12">
            <v>0</v>
          </cell>
        </row>
        <row r="17">
          <cell r="E17">
            <v>3353464</v>
          </cell>
        </row>
        <row r="22">
          <cell r="E22">
            <v>0</v>
          </cell>
          <cell r="F22">
            <v>0</v>
          </cell>
        </row>
        <row r="23">
          <cell r="F23">
            <v>0</v>
          </cell>
        </row>
        <row r="24">
          <cell r="E24">
            <v>0</v>
          </cell>
          <cell r="F24">
            <v>0</v>
          </cell>
        </row>
        <row r="36">
          <cell r="E36">
            <v>56036669</v>
          </cell>
        </row>
        <row r="38">
          <cell r="E38">
            <v>0</v>
          </cell>
          <cell r="F38">
            <v>0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  <row r="47">
          <cell r="E47">
            <v>0</v>
          </cell>
          <cell r="F47">
            <v>0</v>
          </cell>
        </row>
        <row r="48">
          <cell r="E48">
            <v>0</v>
          </cell>
          <cell r="F48">
            <v>0</v>
          </cell>
        </row>
        <row r="59">
          <cell r="E59">
            <v>0</v>
          </cell>
          <cell r="F59">
            <v>0</v>
          </cell>
        </row>
        <row r="64">
          <cell r="E64">
            <v>0</v>
          </cell>
          <cell r="F64">
            <v>0</v>
          </cell>
        </row>
        <row r="65">
          <cell r="E65">
            <v>0</v>
          </cell>
          <cell r="F65">
            <v>0</v>
          </cell>
        </row>
        <row r="69">
          <cell r="E69">
            <v>0</v>
          </cell>
          <cell r="F69">
            <v>0</v>
          </cell>
        </row>
        <row r="70">
          <cell r="E70">
            <v>0</v>
          </cell>
          <cell r="F70">
            <v>0</v>
          </cell>
        </row>
      </sheetData>
      <sheetData sheetId="3"/>
      <sheetData sheetId="4"/>
      <sheetData sheetId="5">
        <row r="6">
          <cell r="F6" t="str">
            <v>CONSOLIDADO DEL SECTOR PARAMUNICIPAL</v>
          </cell>
        </row>
        <row r="7">
          <cell r="F7" t="str">
            <v xml:space="preserve"> ZAPOPAN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5"/>
  <sheetViews>
    <sheetView tabSelected="1" topLeftCell="A32" zoomScale="86" zoomScaleNormal="86" workbookViewId="0">
      <selection activeCell="N41" sqref="N41:P41"/>
    </sheetView>
  </sheetViews>
  <sheetFormatPr baseColWidth="10" defaultRowHeight="15"/>
  <cols>
    <col min="1" max="1" width="2.140625" customWidth="1"/>
    <col min="2" max="2" width="5.140625" customWidth="1"/>
    <col min="4" max="4" width="7.42578125" customWidth="1"/>
    <col min="5" max="5" width="9.140625" customWidth="1"/>
    <col min="6" max="6" width="7.85546875" customWidth="1"/>
    <col min="7" max="7" width="2.42578125" customWidth="1"/>
    <col min="9" max="9" width="13.28515625" customWidth="1"/>
    <col min="10" max="10" width="3.7109375" customWidth="1"/>
    <col min="11" max="11" width="2.85546875" customWidth="1"/>
    <col min="12" max="12" width="35.28515625" customWidth="1"/>
    <col min="13" max="13" width="1.85546875" customWidth="1"/>
    <col min="14" max="14" width="2.5703125" customWidth="1"/>
    <col min="15" max="15" width="2" customWidth="1"/>
    <col min="16" max="16" width="13.42578125" customWidth="1"/>
    <col min="17" max="17" width="13.28515625" customWidth="1"/>
  </cols>
  <sheetData>
    <row r="1" spans="1:17" ht="6.75" customHeight="1">
      <c r="A1" s="1"/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</row>
    <row r="2" spans="1:17" ht="12" customHeight="1">
      <c r="A2" s="1"/>
      <c r="B2" s="20"/>
      <c r="C2" s="1"/>
      <c r="D2" s="1"/>
      <c r="E2" s="1"/>
      <c r="F2" s="43" t="s">
        <v>63</v>
      </c>
      <c r="G2" s="43"/>
      <c r="H2" s="43"/>
      <c r="I2" s="43"/>
      <c r="J2" s="43"/>
      <c r="K2" s="43"/>
      <c r="L2" s="43"/>
      <c r="M2" s="43"/>
      <c r="N2" s="43"/>
      <c r="O2" s="43"/>
      <c r="P2" s="1"/>
      <c r="Q2" s="21"/>
    </row>
    <row r="3" spans="1:17" ht="10.5" customHeight="1">
      <c r="A3" s="1"/>
      <c r="B3" s="20"/>
      <c r="C3" s="1"/>
      <c r="D3" s="1"/>
      <c r="E3" s="1"/>
      <c r="F3" s="43" t="s">
        <v>0</v>
      </c>
      <c r="G3" s="43"/>
      <c r="H3" s="43"/>
      <c r="I3" s="43"/>
      <c r="J3" s="43"/>
      <c r="K3" s="43"/>
      <c r="L3" s="43"/>
      <c r="M3" s="43"/>
      <c r="N3" s="43"/>
      <c r="O3" s="43"/>
      <c r="P3" s="1"/>
      <c r="Q3" s="21"/>
    </row>
    <row r="4" spans="1:17" ht="12" customHeight="1">
      <c r="A4" s="1"/>
      <c r="B4" s="20"/>
      <c r="C4" s="1"/>
      <c r="D4" s="1"/>
      <c r="E4" s="1"/>
      <c r="F4" s="43" t="s">
        <v>62</v>
      </c>
      <c r="G4" s="43"/>
      <c r="H4" s="43"/>
      <c r="I4" s="43"/>
      <c r="J4" s="43"/>
      <c r="K4" s="43"/>
      <c r="L4" s="43"/>
      <c r="M4" s="43"/>
      <c r="N4" s="43"/>
      <c r="O4" s="43"/>
      <c r="P4" s="1"/>
      <c r="Q4" s="21"/>
    </row>
    <row r="5" spans="1:17" ht="12.75" customHeight="1">
      <c r="A5" s="1"/>
      <c r="B5" s="20"/>
      <c r="C5" s="1"/>
      <c r="D5" s="1"/>
      <c r="E5" s="1"/>
      <c r="F5" s="43" t="s">
        <v>1</v>
      </c>
      <c r="G5" s="43"/>
      <c r="H5" s="43"/>
      <c r="I5" s="43"/>
      <c r="J5" s="43"/>
      <c r="K5" s="43"/>
      <c r="L5" s="43"/>
      <c r="M5" s="43"/>
      <c r="N5" s="43"/>
      <c r="O5" s="43"/>
      <c r="P5" s="1"/>
      <c r="Q5" s="21"/>
    </row>
    <row r="6" spans="1:17" ht="11.25" customHeight="1">
      <c r="A6" s="1"/>
      <c r="B6" s="20"/>
      <c r="C6" s="1"/>
      <c r="D6" s="1"/>
      <c r="E6" s="1"/>
      <c r="F6" s="43" t="str">
        <f>+[1]EA!F6</f>
        <v>CONSOLIDADO DEL SECTOR PARAMUNICIPAL</v>
      </c>
      <c r="G6" s="43"/>
      <c r="H6" s="43"/>
      <c r="I6" s="43"/>
      <c r="J6" s="43"/>
      <c r="K6" s="43"/>
      <c r="L6" s="43"/>
      <c r="M6" s="43"/>
      <c r="N6" s="43"/>
      <c r="O6" s="43"/>
      <c r="P6" s="1"/>
      <c r="Q6" s="21"/>
    </row>
    <row r="7" spans="1:17" ht="15" customHeight="1">
      <c r="A7" s="1"/>
      <c r="B7" s="20"/>
      <c r="C7" s="1"/>
      <c r="D7" s="1"/>
      <c r="E7" s="45" t="s">
        <v>2</v>
      </c>
      <c r="F7" s="45"/>
      <c r="G7" s="45"/>
      <c r="H7" s="44" t="str">
        <f>IF([1]EA!F7=0," ",[1]EA!F7)</f>
        <v xml:space="preserve"> ZAPOPAN</v>
      </c>
      <c r="I7" s="44"/>
      <c r="J7" s="44"/>
      <c r="K7" s="44"/>
      <c r="L7" s="44"/>
      <c r="M7" s="16"/>
      <c r="N7" s="16"/>
      <c r="O7" s="16"/>
      <c r="P7" s="1"/>
      <c r="Q7" s="21"/>
    </row>
    <row r="8" spans="1:17" ht="7.5" customHeight="1">
      <c r="A8" s="1"/>
      <c r="B8" s="2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1"/>
    </row>
    <row r="9" spans="1:17">
      <c r="A9" s="1"/>
      <c r="B9" s="33" t="s">
        <v>3</v>
      </c>
      <c r="C9" s="34"/>
      <c r="D9" s="34"/>
      <c r="E9" s="34"/>
      <c r="F9" s="34"/>
      <c r="G9" s="35">
        <v>2017</v>
      </c>
      <c r="H9" s="36"/>
      <c r="I9" s="35">
        <v>2016</v>
      </c>
      <c r="J9" s="36"/>
      <c r="K9" s="37" t="s">
        <v>3</v>
      </c>
      <c r="L9" s="37"/>
      <c r="M9" s="37"/>
      <c r="N9" s="38">
        <v>2017</v>
      </c>
      <c r="O9" s="39"/>
      <c r="P9" s="39"/>
      <c r="Q9" s="22">
        <v>2016</v>
      </c>
    </row>
    <row r="10" spans="1:17">
      <c r="A10" s="1"/>
      <c r="B10" s="40" t="s">
        <v>4</v>
      </c>
      <c r="C10" s="41"/>
      <c r="D10" s="41"/>
      <c r="E10" s="41"/>
      <c r="F10" s="41"/>
      <c r="G10" s="2"/>
      <c r="H10" s="2"/>
      <c r="I10" s="2"/>
      <c r="J10" s="2"/>
      <c r="K10" s="42" t="s">
        <v>5</v>
      </c>
      <c r="L10" s="42"/>
      <c r="M10" s="42"/>
      <c r="N10" s="2"/>
      <c r="O10" s="2"/>
      <c r="P10" s="2"/>
      <c r="Q10" s="23"/>
    </row>
    <row r="11" spans="1:17">
      <c r="A11" s="1"/>
      <c r="B11" s="48" t="s">
        <v>6</v>
      </c>
      <c r="C11" s="49"/>
      <c r="D11" s="49"/>
      <c r="E11" s="49"/>
      <c r="F11" s="49"/>
      <c r="G11" s="1"/>
      <c r="H11" s="1"/>
      <c r="I11" s="1"/>
      <c r="J11" s="1"/>
      <c r="K11" s="50" t="s">
        <v>7</v>
      </c>
      <c r="L11" s="50"/>
      <c r="M11" s="50"/>
      <c r="N11" s="1"/>
      <c r="O11" s="1"/>
      <c r="P11" s="1"/>
      <c r="Q11" s="21"/>
    </row>
    <row r="12" spans="1:17" ht="11.25" customHeight="1">
      <c r="A12" s="1"/>
      <c r="B12" s="24"/>
      <c r="C12" s="46" t="s">
        <v>8</v>
      </c>
      <c r="D12" s="46"/>
      <c r="E12" s="46"/>
      <c r="F12" s="46"/>
      <c r="G12" s="47">
        <v>605819945</v>
      </c>
      <c r="H12" s="47"/>
      <c r="I12" s="8">
        <v>1298108126</v>
      </c>
      <c r="J12" s="1"/>
      <c r="K12" s="1"/>
      <c r="L12" s="46" t="s">
        <v>9</v>
      </c>
      <c r="M12" s="46"/>
      <c r="N12" s="47">
        <v>756537135</v>
      </c>
      <c r="O12" s="47"/>
      <c r="P12" s="47"/>
      <c r="Q12" s="25">
        <v>502605572</v>
      </c>
    </row>
    <row r="13" spans="1:17" ht="10.5" customHeight="1">
      <c r="A13" s="1"/>
      <c r="B13" s="24"/>
      <c r="C13" s="46" t="s">
        <v>10</v>
      </c>
      <c r="D13" s="46"/>
      <c r="E13" s="46"/>
      <c r="F13" s="46"/>
      <c r="G13" s="47">
        <v>318490554</v>
      </c>
      <c r="H13" s="47"/>
      <c r="I13" s="8">
        <v>311908167</v>
      </c>
      <c r="J13" s="1"/>
      <c r="K13" s="1"/>
      <c r="L13" s="46" t="s">
        <v>11</v>
      </c>
      <c r="M13" s="46"/>
      <c r="N13" s="47">
        <v>0</v>
      </c>
      <c r="O13" s="47"/>
      <c r="P13" s="47"/>
      <c r="Q13" s="25">
        <v>0</v>
      </c>
    </row>
    <row r="14" spans="1:17" ht="9" customHeight="1">
      <c r="A14" s="1"/>
      <c r="B14" s="24"/>
      <c r="C14" s="46" t="s">
        <v>12</v>
      </c>
      <c r="D14" s="46"/>
      <c r="E14" s="46"/>
      <c r="F14" s="46"/>
      <c r="G14" s="47">
        <v>10407701</v>
      </c>
      <c r="H14" s="47"/>
      <c r="I14" s="8">
        <v>227841</v>
      </c>
      <c r="J14" s="1"/>
      <c r="K14" s="1"/>
      <c r="L14" s="46" t="s">
        <v>13</v>
      </c>
      <c r="M14" s="46"/>
      <c r="N14" s="47">
        <v>-16</v>
      </c>
      <c r="O14" s="47"/>
      <c r="P14" s="47"/>
      <c r="Q14" s="25">
        <v>0</v>
      </c>
    </row>
    <row r="15" spans="1:17" ht="11.25" customHeight="1">
      <c r="A15" s="1"/>
      <c r="B15" s="24"/>
      <c r="C15" s="46" t="s">
        <v>14</v>
      </c>
      <c r="D15" s="46"/>
      <c r="E15" s="46"/>
      <c r="F15" s="46"/>
      <c r="G15" s="47">
        <f>+'[1]ESFi capt'!E9</f>
        <v>0</v>
      </c>
      <c r="H15" s="47"/>
      <c r="I15" s="8">
        <f>+'[1]ESFi capt'!F9</f>
        <v>0</v>
      </c>
      <c r="J15" s="1"/>
      <c r="K15" s="1"/>
      <c r="L15" s="46" t="s">
        <v>15</v>
      </c>
      <c r="M15" s="46"/>
      <c r="N15" s="47">
        <v>0</v>
      </c>
      <c r="O15" s="47"/>
      <c r="P15" s="47"/>
      <c r="Q15" s="25">
        <v>0</v>
      </c>
    </row>
    <row r="16" spans="1:17">
      <c r="A16" s="1"/>
      <c r="B16" s="24"/>
      <c r="C16" s="46" t="s">
        <v>16</v>
      </c>
      <c r="D16" s="46"/>
      <c r="E16" s="46"/>
      <c r="F16" s="46"/>
      <c r="G16" s="47">
        <v>408576432</v>
      </c>
      <c r="H16" s="47"/>
      <c r="I16" s="8">
        <v>146211531</v>
      </c>
      <c r="J16" s="1"/>
      <c r="K16" s="1"/>
      <c r="L16" s="46" t="s">
        <v>17</v>
      </c>
      <c r="M16" s="46"/>
      <c r="N16" s="47">
        <f>+'[1]ESFi capt'!E36</f>
        <v>56036669</v>
      </c>
      <c r="O16" s="47"/>
      <c r="P16" s="47"/>
      <c r="Q16" s="25">
        <v>56050913</v>
      </c>
    </row>
    <row r="17" spans="1:17" ht="18.75" customHeight="1">
      <c r="A17" s="1"/>
      <c r="B17" s="24"/>
      <c r="C17" s="46" t="s">
        <v>18</v>
      </c>
      <c r="D17" s="46"/>
      <c r="E17" s="46"/>
      <c r="F17" s="46"/>
      <c r="G17" s="47">
        <f>+'[1]ESFi capt'!E11</f>
        <v>0</v>
      </c>
      <c r="H17" s="47"/>
      <c r="I17" s="8">
        <f>+'[1]ESFi capt'!F11</f>
        <v>0</v>
      </c>
      <c r="J17" s="1"/>
      <c r="K17" s="1"/>
      <c r="L17" s="46" t="s">
        <v>19</v>
      </c>
      <c r="M17" s="46"/>
      <c r="N17" s="47">
        <v>41786884</v>
      </c>
      <c r="O17" s="47"/>
      <c r="P17" s="47"/>
      <c r="Q17" s="25">
        <v>152207253</v>
      </c>
    </row>
    <row r="18" spans="1:17">
      <c r="A18" s="1"/>
      <c r="B18" s="24"/>
      <c r="C18" s="46" t="s">
        <v>20</v>
      </c>
      <c r="D18" s="46"/>
      <c r="E18" s="46"/>
      <c r="F18" s="46"/>
      <c r="G18" s="47">
        <f>+'[1]ESFi capt'!E12</f>
        <v>0</v>
      </c>
      <c r="H18" s="47"/>
      <c r="I18" s="8">
        <f>+'[1]ESFi capt'!F12</f>
        <v>0</v>
      </c>
      <c r="J18" s="1"/>
      <c r="K18" s="1"/>
      <c r="L18" s="46" t="s">
        <v>21</v>
      </c>
      <c r="M18" s="46"/>
      <c r="N18" s="47">
        <f>+'[1]ESFi capt'!E38</f>
        <v>0</v>
      </c>
      <c r="O18" s="47"/>
      <c r="P18" s="47"/>
      <c r="Q18" s="25">
        <f>+'[1]ESFi capt'!F38</f>
        <v>0</v>
      </c>
    </row>
    <row r="19" spans="1:17" ht="11.25" customHeight="1">
      <c r="A19" s="1"/>
      <c r="B19" s="56" t="s">
        <v>22</v>
      </c>
      <c r="C19" s="57"/>
      <c r="D19" s="57"/>
      <c r="E19" s="57"/>
      <c r="F19" s="57"/>
      <c r="G19" s="52">
        <f>SUM(G12:H18)</f>
        <v>1343294632</v>
      </c>
      <c r="H19" s="52"/>
      <c r="I19" s="52">
        <f>SUM(I12:I18)</f>
        <v>1756455665</v>
      </c>
      <c r="J19" s="1"/>
      <c r="K19" s="1"/>
      <c r="L19" s="46" t="s">
        <v>23</v>
      </c>
      <c r="M19" s="46"/>
      <c r="N19" s="47">
        <v>202733820</v>
      </c>
      <c r="O19" s="47"/>
      <c r="P19" s="47"/>
      <c r="Q19" s="25">
        <v>202388460</v>
      </c>
    </row>
    <row r="20" spans="1:17" ht="9.75" customHeight="1">
      <c r="A20" s="1"/>
      <c r="B20" s="26"/>
      <c r="C20" s="10"/>
      <c r="D20" s="10"/>
      <c r="E20" s="10"/>
      <c r="F20" s="10"/>
      <c r="G20" s="52"/>
      <c r="H20" s="52"/>
      <c r="I20" s="52"/>
      <c r="J20" s="1"/>
      <c r="K20" s="50" t="s">
        <v>24</v>
      </c>
      <c r="L20" s="50"/>
      <c r="M20" s="50"/>
      <c r="N20" s="52">
        <f>SUM(N12:P19)</f>
        <v>1057094492</v>
      </c>
      <c r="O20" s="52"/>
      <c r="P20" s="52"/>
      <c r="Q20" s="51">
        <f>SUM(Q12:Q19)</f>
        <v>913252198</v>
      </c>
    </row>
    <row r="21" spans="1:17" ht="12" customHeight="1">
      <c r="A21" s="1"/>
      <c r="B21" s="56" t="s">
        <v>25</v>
      </c>
      <c r="C21" s="57"/>
      <c r="D21" s="57"/>
      <c r="E21" s="57"/>
      <c r="F21" s="57"/>
      <c r="G21" s="3"/>
      <c r="H21" s="3"/>
      <c r="I21" s="3"/>
      <c r="J21" s="1"/>
      <c r="K21" s="50" t="s">
        <v>26</v>
      </c>
      <c r="L21" s="50"/>
      <c r="M21" s="50"/>
      <c r="N21" s="52"/>
      <c r="O21" s="52"/>
      <c r="P21" s="52"/>
      <c r="Q21" s="51"/>
    </row>
    <row r="22" spans="1:17" ht="9" customHeight="1">
      <c r="A22" s="1"/>
      <c r="B22" s="24"/>
      <c r="C22" s="46" t="s">
        <v>27</v>
      </c>
      <c r="D22" s="46"/>
      <c r="E22" s="46"/>
      <c r="F22" s="46"/>
      <c r="G22" s="47">
        <v>184296723</v>
      </c>
      <c r="H22" s="47"/>
      <c r="I22" s="8">
        <v>156624267</v>
      </c>
      <c r="J22" s="1"/>
      <c r="K22" s="9"/>
      <c r="L22" s="11" t="s">
        <v>29</v>
      </c>
      <c r="M22" s="11"/>
      <c r="N22" s="1"/>
      <c r="O22" s="1"/>
      <c r="P22" s="8">
        <f>+'[1]ESFi capt'!E43</f>
        <v>0</v>
      </c>
      <c r="Q22" s="25">
        <f>+'[1]ESFi capt'!F43</f>
        <v>0</v>
      </c>
    </row>
    <row r="23" spans="1:17">
      <c r="A23" s="1"/>
      <c r="B23" s="24"/>
      <c r="C23" s="46" t="s">
        <v>28</v>
      </c>
      <c r="D23" s="46"/>
      <c r="E23" s="46"/>
      <c r="F23" s="46"/>
      <c r="G23" s="47">
        <f>+'[1]ESFi capt'!E17</f>
        <v>3353464</v>
      </c>
      <c r="H23" s="47"/>
      <c r="I23" s="8">
        <v>3353463.5</v>
      </c>
      <c r="J23" s="1"/>
      <c r="K23" s="1"/>
      <c r="L23" s="11" t="s">
        <v>31</v>
      </c>
      <c r="M23" s="11"/>
      <c r="N23" s="14"/>
      <c r="O23" s="14"/>
      <c r="P23" s="8">
        <f>+'[1]ESFi capt'!E44</f>
        <v>0</v>
      </c>
      <c r="Q23" s="25">
        <f>+'[1]ESFi capt'!F44</f>
        <v>0</v>
      </c>
    </row>
    <row r="24" spans="1:17" ht="17.25" customHeight="1">
      <c r="A24" s="1"/>
      <c r="B24" s="24"/>
      <c r="C24" s="46" t="s">
        <v>30</v>
      </c>
      <c r="D24" s="46"/>
      <c r="E24" s="46"/>
      <c r="F24" s="46"/>
      <c r="G24" s="47">
        <v>6158428568</v>
      </c>
      <c r="H24" s="47"/>
      <c r="I24" s="8">
        <v>4387217619.5</v>
      </c>
      <c r="J24" s="1"/>
      <c r="K24" s="1"/>
      <c r="L24" s="11" t="s">
        <v>33</v>
      </c>
      <c r="M24" s="11"/>
      <c r="N24" s="14"/>
      <c r="O24" s="14"/>
      <c r="P24" s="8">
        <v>1029525111</v>
      </c>
      <c r="Q24" s="25">
        <v>1059887531</v>
      </c>
    </row>
    <row r="25" spans="1:17" ht="12.75" customHeight="1">
      <c r="A25" s="1"/>
      <c r="B25" s="24"/>
      <c r="C25" s="46" t="s">
        <v>32</v>
      </c>
      <c r="D25" s="46"/>
      <c r="E25" s="46"/>
      <c r="F25" s="46"/>
      <c r="G25" s="47">
        <v>1466345960</v>
      </c>
      <c r="H25" s="47"/>
      <c r="I25" s="8">
        <v>1372691831</v>
      </c>
      <c r="J25" s="1"/>
      <c r="K25" s="1"/>
      <c r="L25" s="11" t="s">
        <v>35</v>
      </c>
      <c r="M25" s="11"/>
      <c r="N25" s="14"/>
      <c r="O25" s="14"/>
      <c r="P25" s="8">
        <v>1263154</v>
      </c>
      <c r="Q25" s="25">
        <v>3842155</v>
      </c>
    </row>
    <row r="26" spans="1:17" ht="21.75" customHeight="1">
      <c r="A26" s="1"/>
      <c r="B26" s="24"/>
      <c r="C26" s="46" t="s">
        <v>34</v>
      </c>
      <c r="D26" s="46"/>
      <c r="E26" s="46"/>
      <c r="F26" s="46"/>
      <c r="G26" s="47">
        <v>118459968</v>
      </c>
      <c r="H26" s="47"/>
      <c r="I26" s="8">
        <v>74377334</v>
      </c>
      <c r="J26" s="1"/>
      <c r="K26" s="1"/>
      <c r="L26" s="11" t="s">
        <v>37</v>
      </c>
      <c r="M26" s="11"/>
      <c r="N26" s="14"/>
      <c r="O26" s="14"/>
      <c r="P26" s="8">
        <f>+'[1]ESFi capt'!E47</f>
        <v>0</v>
      </c>
      <c r="Q26" s="25">
        <f>+'[1]ESFi capt'!F47</f>
        <v>0</v>
      </c>
    </row>
    <row r="27" spans="1:17" ht="18.75" customHeight="1">
      <c r="A27" s="1"/>
      <c r="B27" s="24"/>
      <c r="C27" s="46" t="s">
        <v>36</v>
      </c>
      <c r="D27" s="46"/>
      <c r="E27" s="46"/>
      <c r="F27" s="46"/>
      <c r="G27" s="47">
        <v>-191955005</v>
      </c>
      <c r="H27" s="47"/>
      <c r="I27" s="8">
        <v>-92081690</v>
      </c>
      <c r="J27" s="1"/>
      <c r="K27" s="1"/>
      <c r="L27" s="46" t="s">
        <v>39</v>
      </c>
      <c r="M27" s="46"/>
      <c r="N27" s="14"/>
      <c r="O27" s="14"/>
      <c r="P27" s="12">
        <f>+'[1]ESFi capt'!E48</f>
        <v>0</v>
      </c>
      <c r="Q27" s="25">
        <f>+'[1]ESFi capt'!F48</f>
        <v>0</v>
      </c>
    </row>
    <row r="28" spans="1:17" ht="9.75" customHeight="1">
      <c r="A28" s="1"/>
      <c r="B28" s="24"/>
      <c r="C28" s="46" t="s">
        <v>38</v>
      </c>
      <c r="D28" s="46"/>
      <c r="E28" s="46"/>
      <c r="F28" s="46"/>
      <c r="G28" s="47">
        <f>+'[1]ESFi capt'!E22</f>
        <v>0</v>
      </c>
      <c r="H28" s="47"/>
      <c r="I28" s="8">
        <f>+'[1]ESFi capt'!F22</f>
        <v>0</v>
      </c>
      <c r="J28" s="1"/>
      <c r="K28" s="50" t="s">
        <v>41</v>
      </c>
      <c r="L28" s="50"/>
      <c r="M28" s="50"/>
      <c r="N28" s="52">
        <f>SUM(P22:P27)</f>
        <v>1030788265</v>
      </c>
      <c r="O28" s="52"/>
      <c r="P28" s="52"/>
      <c r="Q28" s="27">
        <f>SUM(Q22:Q27)</f>
        <v>1063729686</v>
      </c>
    </row>
    <row r="29" spans="1:17" ht="18" customHeight="1">
      <c r="A29" s="1"/>
      <c r="B29" s="24"/>
      <c r="C29" s="46" t="s">
        <v>40</v>
      </c>
      <c r="D29" s="46"/>
      <c r="E29" s="46"/>
      <c r="F29" s="46"/>
      <c r="G29" s="47">
        <v>-36705</v>
      </c>
      <c r="H29" s="47"/>
      <c r="I29" s="8">
        <f>+'[1]ESFi capt'!F23</f>
        <v>0</v>
      </c>
      <c r="J29" s="1"/>
      <c r="K29" s="50" t="s">
        <v>43</v>
      </c>
      <c r="L29" s="50"/>
      <c r="M29" s="50"/>
      <c r="N29" s="14"/>
      <c r="O29" s="13"/>
      <c r="P29" s="13">
        <f>N20+N28</f>
        <v>2087882757</v>
      </c>
      <c r="Q29" s="27">
        <f>Q20+Q28</f>
        <v>1976981884</v>
      </c>
    </row>
    <row r="30" spans="1:17" ht="11.25" customHeight="1">
      <c r="A30" s="1"/>
      <c r="B30" s="24"/>
      <c r="C30" s="46" t="s">
        <v>42</v>
      </c>
      <c r="D30" s="46"/>
      <c r="E30" s="46"/>
      <c r="F30" s="46"/>
      <c r="G30" s="47">
        <f>+'[1]ESFi capt'!E24</f>
        <v>0</v>
      </c>
      <c r="H30" s="47"/>
      <c r="I30" s="8">
        <f>+'[1]ESFi capt'!F24</f>
        <v>0</v>
      </c>
      <c r="J30" s="1"/>
      <c r="K30" s="50" t="s">
        <v>45</v>
      </c>
      <c r="L30" s="50"/>
      <c r="M30" s="9"/>
      <c r="N30" s="13"/>
      <c r="O30" s="13"/>
      <c r="P30" s="13"/>
      <c r="Q30" s="27"/>
    </row>
    <row r="31" spans="1:17" ht="9" customHeight="1">
      <c r="A31" s="1"/>
      <c r="B31" s="56" t="s">
        <v>44</v>
      </c>
      <c r="C31" s="57"/>
      <c r="D31" s="57"/>
      <c r="E31" s="57"/>
      <c r="F31" s="10"/>
      <c r="G31" s="59">
        <f>SUM(G22:H30)</f>
        <v>7738892973</v>
      </c>
      <c r="H31" s="59"/>
      <c r="I31" s="13">
        <f>SUM(I22:I30)</f>
        <v>5902182825</v>
      </c>
      <c r="J31" s="1"/>
      <c r="K31" s="50" t="s">
        <v>47</v>
      </c>
      <c r="L31" s="50"/>
      <c r="M31" s="15"/>
      <c r="N31" s="3"/>
      <c r="O31" s="3"/>
      <c r="P31" s="13">
        <f>SUM(P32:P34)</f>
        <v>631767193.9000001</v>
      </c>
      <c r="Q31" s="27">
        <f>SUM(Q32:Q34)</f>
        <v>502719</v>
      </c>
    </row>
    <row r="32" spans="1:17" ht="9" customHeight="1">
      <c r="A32" s="1"/>
      <c r="B32" s="26"/>
      <c r="C32" s="10"/>
      <c r="D32" s="10"/>
      <c r="E32" s="10"/>
      <c r="F32" s="10"/>
      <c r="G32" s="13"/>
      <c r="H32" s="13"/>
      <c r="I32" s="13"/>
      <c r="J32" s="1"/>
      <c r="K32" s="9"/>
      <c r="L32" s="46" t="s">
        <v>48</v>
      </c>
      <c r="M32" s="46"/>
      <c r="N32" s="3"/>
      <c r="O32" s="3"/>
      <c r="P32" s="12">
        <v>466219.45</v>
      </c>
      <c r="Q32" s="25">
        <v>466219</v>
      </c>
    </row>
    <row r="33" spans="1:17" ht="10.5" customHeight="1">
      <c r="A33" s="1"/>
      <c r="B33" s="48" t="s">
        <v>46</v>
      </c>
      <c r="C33" s="49"/>
      <c r="D33" s="49"/>
      <c r="E33" s="49"/>
      <c r="F33" s="49"/>
      <c r="G33" s="58">
        <f>G19+G31</f>
        <v>9082187605</v>
      </c>
      <c r="H33" s="58"/>
      <c r="I33" s="58">
        <f>I19+I31</f>
        <v>7658638490</v>
      </c>
      <c r="J33" s="1"/>
      <c r="K33" s="14"/>
      <c r="L33" s="46" t="s">
        <v>49</v>
      </c>
      <c r="M33" s="46"/>
      <c r="N33" s="14"/>
      <c r="O33" s="13"/>
      <c r="P33" s="12">
        <v>631300974.45000005</v>
      </c>
      <c r="Q33" s="25">
        <v>36500</v>
      </c>
    </row>
    <row r="34" spans="1:17" ht="9.75" customHeight="1">
      <c r="A34" s="1"/>
      <c r="B34" s="48"/>
      <c r="C34" s="49"/>
      <c r="D34" s="49"/>
      <c r="E34" s="49"/>
      <c r="F34" s="49"/>
      <c r="G34" s="58"/>
      <c r="H34" s="58"/>
      <c r="I34" s="58"/>
      <c r="J34" s="1"/>
      <c r="K34" s="9"/>
      <c r="L34" s="46" t="s">
        <v>50</v>
      </c>
      <c r="M34" s="46"/>
      <c r="N34" s="13"/>
      <c r="O34" s="13"/>
      <c r="P34" s="12">
        <f>+'[1]ESFi capt'!E59</f>
        <v>0</v>
      </c>
      <c r="Q34" s="25">
        <f>+'[1]ESFi capt'!F59</f>
        <v>0</v>
      </c>
    </row>
    <row r="35" spans="1:17" ht="9.75" customHeight="1">
      <c r="A35" s="1"/>
      <c r="B35" s="20"/>
      <c r="C35" s="1"/>
      <c r="D35" s="1"/>
      <c r="E35" s="1"/>
      <c r="F35" s="4"/>
      <c r="G35" s="5"/>
      <c r="H35" s="5"/>
      <c r="I35" s="5"/>
      <c r="J35" s="6"/>
      <c r="K35" s="50" t="s">
        <v>51</v>
      </c>
      <c r="L35" s="50"/>
      <c r="M35" s="50"/>
      <c r="N35" s="52">
        <f>SUM(N36:P40)</f>
        <v>6362537653.8999996</v>
      </c>
      <c r="O35" s="52"/>
      <c r="P35" s="52"/>
      <c r="Q35" s="28">
        <f>SUM(Q36:Q40)</f>
        <v>5681153887</v>
      </c>
    </row>
    <row r="36" spans="1:17" ht="12.75" customHeight="1">
      <c r="A36" s="1"/>
      <c r="B36" s="20"/>
      <c r="C36" s="1"/>
      <c r="D36" s="1"/>
      <c r="E36" s="1"/>
      <c r="F36" s="54"/>
      <c r="G36" s="54"/>
      <c r="H36" s="54"/>
      <c r="I36" s="54"/>
      <c r="J36" s="1"/>
      <c r="K36" s="1"/>
      <c r="L36" s="46" t="s">
        <v>52</v>
      </c>
      <c r="M36" s="46"/>
      <c r="N36" s="47">
        <v>744217800.45000005</v>
      </c>
      <c r="O36" s="47"/>
      <c r="P36" s="47"/>
      <c r="Q36" s="25">
        <v>995049046</v>
      </c>
    </row>
    <row r="37" spans="1:17" ht="11.25" customHeight="1">
      <c r="A37" s="1"/>
      <c r="B37" s="20"/>
      <c r="C37" s="1"/>
      <c r="D37" s="1"/>
      <c r="E37" s="1"/>
      <c r="F37" s="3"/>
      <c r="G37" s="3"/>
      <c r="H37" s="3"/>
      <c r="I37" s="3"/>
      <c r="J37" s="1"/>
      <c r="K37" s="1"/>
      <c r="L37" s="46" t="s">
        <v>53</v>
      </c>
      <c r="M37" s="46"/>
      <c r="N37" s="47">
        <v>3419504835.4499998</v>
      </c>
      <c r="O37" s="47"/>
      <c r="P37" s="47"/>
      <c r="Q37" s="25">
        <v>2506286360</v>
      </c>
    </row>
    <row r="38" spans="1:17" ht="8.25" customHeight="1">
      <c r="A38" s="1"/>
      <c r="B38" s="20"/>
      <c r="C38" s="1"/>
      <c r="D38" s="1"/>
      <c r="E38" s="1"/>
      <c r="F38" s="54"/>
      <c r="G38" s="54"/>
      <c r="H38" s="54"/>
      <c r="I38" s="54"/>
      <c r="J38" s="1"/>
      <c r="K38" s="1"/>
      <c r="L38" s="46" t="s">
        <v>54</v>
      </c>
      <c r="M38" s="46"/>
      <c r="N38" s="47">
        <f>+'[1]ESFi capt'!E64</f>
        <v>0</v>
      </c>
      <c r="O38" s="47"/>
      <c r="P38" s="47"/>
      <c r="Q38" s="25">
        <f>+'[1]ESFi capt'!F64</f>
        <v>0</v>
      </c>
    </row>
    <row r="39" spans="1:17" ht="9.75" customHeight="1">
      <c r="A39" s="1"/>
      <c r="B39" s="20"/>
      <c r="C39" s="1"/>
      <c r="D39" s="1"/>
      <c r="E39" s="1"/>
      <c r="F39" s="3"/>
      <c r="G39" s="3"/>
      <c r="H39" s="3"/>
      <c r="I39" s="3"/>
      <c r="J39" s="1"/>
      <c r="K39" s="1"/>
      <c r="L39" s="46" t="s">
        <v>55</v>
      </c>
      <c r="M39" s="46"/>
      <c r="N39" s="47">
        <f>+'[1]ESFi capt'!E65</f>
        <v>0</v>
      </c>
      <c r="O39" s="47"/>
      <c r="P39" s="47"/>
      <c r="Q39" s="25">
        <f>+'[1]ESFi capt'!F65</f>
        <v>0</v>
      </c>
    </row>
    <row r="40" spans="1:17" ht="11.25" customHeight="1">
      <c r="A40" s="1"/>
      <c r="B40" s="20"/>
      <c r="C40" s="1"/>
      <c r="D40" s="1"/>
      <c r="E40" s="1"/>
      <c r="F40" s="54"/>
      <c r="G40" s="54"/>
      <c r="H40" s="54"/>
      <c r="I40" s="54"/>
      <c r="J40" s="1"/>
      <c r="K40" s="1"/>
      <c r="L40" s="46" t="s">
        <v>56</v>
      </c>
      <c r="M40" s="46"/>
      <c r="N40" s="47">
        <v>2198815018</v>
      </c>
      <c r="O40" s="47"/>
      <c r="P40" s="47"/>
      <c r="Q40" s="25">
        <v>2179818481</v>
      </c>
    </row>
    <row r="41" spans="1:17" ht="9" customHeight="1">
      <c r="A41" s="1"/>
      <c r="B41" s="20"/>
      <c r="C41" s="1"/>
      <c r="D41" s="1"/>
      <c r="E41" s="1"/>
      <c r="F41" s="7"/>
      <c r="G41" s="7"/>
      <c r="H41" s="7"/>
      <c r="I41" s="7"/>
      <c r="J41" s="1"/>
      <c r="K41" s="50" t="s">
        <v>57</v>
      </c>
      <c r="L41" s="50"/>
      <c r="M41" s="50"/>
      <c r="N41" s="52">
        <f>SUM(N42:P43)</f>
        <v>0</v>
      </c>
      <c r="O41" s="52"/>
      <c r="P41" s="52"/>
      <c r="Q41" s="28">
        <f>SUM(Q42:Q43)</f>
        <v>0</v>
      </c>
    </row>
    <row r="42" spans="1:17" ht="19.5" customHeight="1">
      <c r="A42" s="1"/>
      <c r="B42" s="20"/>
      <c r="C42" s="1"/>
      <c r="D42" s="1"/>
      <c r="E42" s="1"/>
      <c r="F42" s="54"/>
      <c r="G42" s="54"/>
      <c r="H42" s="54"/>
      <c r="I42" s="54"/>
      <c r="J42" s="1"/>
      <c r="K42" s="1"/>
      <c r="L42" s="46" t="s">
        <v>58</v>
      </c>
      <c r="M42" s="46"/>
      <c r="N42" s="47">
        <f>+'[1]ESFi capt'!E69</f>
        <v>0</v>
      </c>
      <c r="O42" s="47"/>
      <c r="P42" s="47"/>
      <c r="Q42" s="25">
        <f>+'[1]ESFi capt'!F69</f>
        <v>0</v>
      </c>
    </row>
    <row r="43" spans="1:17" ht="9.75" customHeight="1">
      <c r="A43" s="1"/>
      <c r="B43" s="20"/>
      <c r="C43" s="1"/>
      <c r="D43" s="1"/>
      <c r="E43" s="1"/>
      <c r="F43" s="7"/>
      <c r="G43" s="7"/>
      <c r="H43" s="7"/>
      <c r="I43" s="7"/>
      <c r="J43" s="1"/>
      <c r="K43" s="1"/>
      <c r="L43" s="46" t="s">
        <v>59</v>
      </c>
      <c r="M43" s="46"/>
      <c r="N43" s="47">
        <f>+'[1]ESFi capt'!E70</f>
        <v>0</v>
      </c>
      <c r="O43" s="47"/>
      <c r="P43" s="47"/>
      <c r="Q43" s="25">
        <f>+'[1]ESFi capt'!F70</f>
        <v>0</v>
      </c>
    </row>
    <row r="44" spans="1:17">
      <c r="A44" s="1"/>
      <c r="B44" s="20"/>
      <c r="C44" s="1"/>
      <c r="D44" s="1"/>
      <c r="E44" s="1"/>
      <c r="F44" s="54"/>
      <c r="G44" s="54"/>
      <c r="H44" s="54"/>
      <c r="I44" s="54"/>
      <c r="J44" s="1"/>
      <c r="K44" s="50" t="s">
        <v>60</v>
      </c>
      <c r="L44" s="50"/>
      <c r="M44" s="50"/>
      <c r="N44" s="52">
        <f>P31+N35+N41</f>
        <v>6994304847.7999992</v>
      </c>
      <c r="O44" s="52"/>
      <c r="P44" s="52"/>
      <c r="Q44" s="28">
        <f>Q31+Q35+Q41</f>
        <v>5681656606</v>
      </c>
    </row>
    <row r="45" spans="1:17" ht="15.75" thickBot="1">
      <c r="A45" s="1"/>
      <c r="B45" s="29"/>
      <c r="C45" s="30"/>
      <c r="D45" s="30"/>
      <c r="E45" s="30"/>
      <c r="F45" s="31"/>
      <c r="G45" s="31"/>
      <c r="H45" s="31"/>
      <c r="I45" s="31"/>
      <c r="J45" s="30"/>
      <c r="K45" s="55" t="s">
        <v>61</v>
      </c>
      <c r="L45" s="55"/>
      <c r="M45" s="55"/>
      <c r="N45" s="53">
        <f>P29+N44</f>
        <v>9082187604.7999992</v>
      </c>
      <c r="O45" s="53"/>
      <c r="P45" s="53"/>
      <c r="Q45" s="32">
        <f>Q29+Q44</f>
        <v>7658638490</v>
      </c>
    </row>
  </sheetData>
  <mergeCells count="113">
    <mergeCell ref="L27:M27"/>
    <mergeCell ref="C29:F29"/>
    <mergeCell ref="G29:H29"/>
    <mergeCell ref="C26:F26"/>
    <mergeCell ref="G26:H26"/>
    <mergeCell ref="C27:F27"/>
    <mergeCell ref="G27:H27"/>
    <mergeCell ref="C24:F24"/>
    <mergeCell ref="N37:P37"/>
    <mergeCell ref="N36:P36"/>
    <mergeCell ref="N35:P35"/>
    <mergeCell ref="G33:H34"/>
    <mergeCell ref="I33:I34"/>
    <mergeCell ref="G30:H30"/>
    <mergeCell ref="G31:H31"/>
    <mergeCell ref="C28:F28"/>
    <mergeCell ref="G28:H28"/>
    <mergeCell ref="G24:H24"/>
    <mergeCell ref="C25:F25"/>
    <mergeCell ref="G25:H25"/>
    <mergeCell ref="N39:P39"/>
    <mergeCell ref="K20:M20"/>
    <mergeCell ref="B19:F19"/>
    <mergeCell ref="K21:M21"/>
    <mergeCell ref="B21:F21"/>
    <mergeCell ref="K28:M28"/>
    <mergeCell ref="K29:M29"/>
    <mergeCell ref="N28:P28"/>
    <mergeCell ref="F38:I38"/>
    <mergeCell ref="L37:M37"/>
    <mergeCell ref="L38:M38"/>
    <mergeCell ref="L39:M39"/>
    <mergeCell ref="L34:M34"/>
    <mergeCell ref="F36:I36"/>
    <mergeCell ref="K35:M35"/>
    <mergeCell ref="L36:M36"/>
    <mergeCell ref="L32:M32"/>
    <mergeCell ref="L33:M33"/>
    <mergeCell ref="B33:F34"/>
    <mergeCell ref="K30:L30"/>
    <mergeCell ref="C30:F30"/>
    <mergeCell ref="K31:L31"/>
    <mergeCell ref="B31:E31"/>
    <mergeCell ref="N38:P38"/>
    <mergeCell ref="N45:P45"/>
    <mergeCell ref="F44:I44"/>
    <mergeCell ref="L43:M43"/>
    <mergeCell ref="K44:M44"/>
    <mergeCell ref="K45:M45"/>
    <mergeCell ref="L40:M40"/>
    <mergeCell ref="F42:I42"/>
    <mergeCell ref="K41:M41"/>
    <mergeCell ref="L42:M42"/>
    <mergeCell ref="F40:I40"/>
    <mergeCell ref="N44:P44"/>
    <mergeCell ref="N43:P43"/>
    <mergeCell ref="N42:P42"/>
    <mergeCell ref="N41:P41"/>
    <mergeCell ref="N40:P40"/>
    <mergeCell ref="Q20:Q21"/>
    <mergeCell ref="C22:F22"/>
    <mergeCell ref="G22:H22"/>
    <mergeCell ref="C23:F23"/>
    <mergeCell ref="G23:H23"/>
    <mergeCell ref="G19:H20"/>
    <mergeCell ref="I19:I20"/>
    <mergeCell ref="L19:M19"/>
    <mergeCell ref="N19:P19"/>
    <mergeCell ref="N20:P21"/>
    <mergeCell ref="C17:F17"/>
    <mergeCell ref="G17:H17"/>
    <mergeCell ref="L17:M17"/>
    <mergeCell ref="N17:P17"/>
    <mergeCell ref="C18:F18"/>
    <mergeCell ref="G18:H18"/>
    <mergeCell ref="L18:M18"/>
    <mergeCell ref="N18:P18"/>
    <mergeCell ref="C15:F15"/>
    <mergeCell ref="G15:H15"/>
    <mergeCell ref="L15:M15"/>
    <mergeCell ref="N15:P15"/>
    <mergeCell ref="C16:F16"/>
    <mergeCell ref="G16:H16"/>
    <mergeCell ref="L16:M16"/>
    <mergeCell ref="N16:P16"/>
    <mergeCell ref="C13:F13"/>
    <mergeCell ref="G13:H13"/>
    <mergeCell ref="L13:M13"/>
    <mergeCell ref="N13:P13"/>
    <mergeCell ref="C14:F14"/>
    <mergeCell ref="G14:H14"/>
    <mergeCell ref="L14:M14"/>
    <mergeCell ref="N14:P14"/>
    <mergeCell ref="B11:F11"/>
    <mergeCell ref="K11:M11"/>
    <mergeCell ref="C12:F12"/>
    <mergeCell ref="G12:H12"/>
    <mergeCell ref="L12:M12"/>
    <mergeCell ref="N12:P12"/>
    <mergeCell ref="B9:F9"/>
    <mergeCell ref="G9:H9"/>
    <mergeCell ref="I9:J9"/>
    <mergeCell ref="K9:M9"/>
    <mergeCell ref="N9:P9"/>
    <mergeCell ref="B10:F10"/>
    <mergeCell ref="K10:M10"/>
    <mergeCell ref="F2:O2"/>
    <mergeCell ref="F3:O3"/>
    <mergeCell ref="F4:O4"/>
    <mergeCell ref="F5:O5"/>
    <mergeCell ref="F6:O6"/>
    <mergeCell ref="H7:L7"/>
    <mergeCell ref="E7:G7"/>
  </mergeCells>
  <conditionalFormatting sqref="I35">
    <cfRule type="expression" dxfId="2" priority="5" stopIfTrue="1">
      <formula>$I$35&lt;&gt;""</formula>
    </cfRule>
  </conditionalFormatting>
  <conditionalFormatting sqref="G35">
    <cfRule type="expression" dxfId="1" priority="4" stopIfTrue="1">
      <formula>$G$35&lt;&gt;""</formula>
    </cfRule>
  </conditionalFormatting>
  <conditionalFormatting sqref="Q20:Q21">
    <cfRule type="expression" dxfId="0" priority="1" stopIfTrue="1">
      <formula>$Q$20="No es igual el saldo inicial del EDOP con el Total del Pasivo al 31-dic-2014 del ESF"</formula>
    </cfRule>
  </conditionalFormatting>
  <dataValidations count="1">
    <dataValidation type="custom" allowBlank="1" showErrorMessage="1" errorTitle="Error" error="El total del Activo no cuadra con la suma del pasivo y HaciendaPub/ Patrimonio" promptTitle="Las cifras deben cuadrar por año" sqref="N45:P45">
      <formula1>"(N31+N41)=G34"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2018-06-06T16:30:28Z</dcterms:modified>
</cp:coreProperties>
</file>