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360" windowWidth="19815" windowHeight="7650"/>
  </bookViews>
  <sheets>
    <sheet name="Estadísticas Julio 2017" sheetId="1" r:id="rId1"/>
  </sheets>
  <externalReferences>
    <externalReference r:id="rId2"/>
  </externalReferences>
  <calcPr calcId="124519" concurrentCalc="0"/>
</workbook>
</file>

<file path=xl/calcChain.xml><?xml version="1.0" encoding="utf-8"?>
<calcChain xmlns="http://schemas.openxmlformats.org/spreadsheetml/2006/main">
  <c r="J216" i="1"/>
  <c r="J215"/>
  <c r="J214"/>
  <c r="J213"/>
  <c r="J212"/>
  <c r="J211"/>
  <c r="I216"/>
  <c r="M59" s="1"/>
  <c r="M61"/>
  <c r="M58"/>
  <c r="M57"/>
  <c r="M56"/>
  <c r="M55"/>
  <c r="M54"/>
  <c r="M53"/>
  <c r="M52"/>
  <c r="M51"/>
  <c r="M50"/>
  <c r="M49"/>
  <c r="M48"/>
  <c r="M47"/>
  <c r="M46"/>
  <c r="M45"/>
  <c r="M44"/>
  <c r="G300"/>
  <c r="E214"/>
  <c r="E213"/>
  <c r="E212"/>
  <c r="E211"/>
  <c r="J189"/>
  <c r="I189"/>
  <c r="J187"/>
  <c r="E187"/>
  <c r="J186"/>
  <c r="E186"/>
  <c r="J185"/>
  <c r="E185"/>
  <c r="J184"/>
  <c r="E184"/>
  <c r="J160"/>
  <c r="I160"/>
  <c r="J158"/>
  <c r="J157"/>
  <c r="E157"/>
  <c r="J156"/>
  <c r="E156"/>
  <c r="J155"/>
  <c r="E155"/>
  <c r="J149"/>
  <c r="J144"/>
  <c r="J139"/>
  <c r="J134"/>
  <c r="J102"/>
  <c r="I102"/>
  <c r="J100"/>
  <c r="J99"/>
  <c r="J98"/>
  <c r="J97"/>
  <c r="J96"/>
  <c r="J61"/>
  <c r="M60"/>
  <c r="E59"/>
  <c r="E58"/>
  <c r="E57"/>
  <c r="E56"/>
  <c r="E55"/>
  <c r="E54"/>
  <c r="E53"/>
  <c r="E52"/>
  <c r="E51"/>
  <c r="E50"/>
  <c r="E49"/>
  <c r="E48"/>
  <c r="E47"/>
  <c r="E46"/>
  <c r="E45"/>
  <c r="E44"/>
  <c r="L23"/>
  <c r="K23"/>
  <c r="J23"/>
  <c r="I23"/>
  <c r="H23"/>
  <c r="F23"/>
  <c r="E23"/>
  <c r="D23"/>
  <c r="C23"/>
  <c r="L22"/>
  <c r="F22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<sst xmlns="http://schemas.openxmlformats.org/spreadsheetml/2006/main" count="108" uniqueCount="97">
  <si>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</si>
  <si>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</si>
  <si>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</si>
  <si>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</si>
  <si>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</si>
  <si>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</si>
  <si>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</si>
  <si>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</si>
  <si>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</si>
  <si>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</si>
  <si>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</si>
  <si>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</si>
  <si>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</si>
  <si>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</si>
  <si>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</si>
  <si>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</si>
  <si>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</si>
  <si>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</si>
  <si>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</si>
  <si>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</si>
  <si>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</si>
  <si>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</si>
  <si>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</si>
  <si>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</si>
  <si>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</si>
  <si>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</si>
  <si>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</si>
  <si>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</si>
  <si>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</si>
  <si>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</si>
  <si>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</si>
  <si>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</si>
  <si>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</si>
  <si>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</si>
  <si>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</si>
  <si>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</si>
  <si>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</si>
  <si>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</si>
  <si>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</si>
  <si>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</si>
  <si>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</si>
  <si>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</si>
  <si>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</si>
  <si>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</si>
  <si>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</si>
  <si>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</si>
  <si>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</si>
  <si>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</si>
  <si>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</si>
  <si>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</si>
  <si>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</si>
  <si>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</si>
  <si>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</si>
  <si>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</si>
  <si>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</si>
  <si>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</si>
  <si>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</si>
  <si>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</si>
  <si>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</si>
  <si>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</si>
  <si>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</si>
  <si>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</si>
  <si>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</si>
  <si>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</si>
  <si>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</si>
  <si>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</si>
  <si>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</si>
  <si>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</si>
  <si>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</si>
  <si>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</si>
  <si>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</si>
  <si>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</si>
  <si>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</si>
  <si>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</si>
  <si>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</si>
  <si>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</si>
  <si>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</si>
  <si>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</si>
  <si>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</si>
  <si>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</si>
  <si>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</si>
  <si>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</si>
  <si>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</si>
  <si>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</si>
  <si>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</si>
  <si>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</si>
  <si>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</si>
  <si>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</si>
  <si>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</si>
  <si>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</si>
  <si>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</si>
  <si>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</si>
  <si>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</si>
  <si>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</si>
  <si>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</si>
  <si>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</si>
  <si>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MAYO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</si>
</sst>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47879680"/>
        <c:axId val="47881216"/>
        <c:axId val="0"/>
      </c:bar3DChart>
      <c:catAx>
        <c:axId val="4787968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47881216"/>
        <c:crosses val="autoZero"/>
        <c:auto val="1"/>
        <c:lblAlgn val="ctr"/>
        <c:lblOffset val="100"/>
      </c:catAx>
      <c:valAx>
        <c:axId val="4788121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47879680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92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96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E-2"/>
                  <c:y val="-4.8803393412970245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89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06E-3"/>
                  <c:y val="-6.219266083506629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98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2017'!$I$96:$I$100</c:f>
              <c:numCache>
                <c:formatCode>General</c:formatCode>
                <c:ptCount val="5"/>
                <c:pt idx="0">
                  <c:v>69</c:v>
                </c:pt>
                <c:pt idx="1">
                  <c:v>429</c:v>
                </c:pt>
                <c:pt idx="2">
                  <c:v>174</c:v>
                </c:pt>
                <c:pt idx="3">
                  <c:v>13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766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1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2017'!$J$96:$J$100</c:f>
              <c:numCache>
                <c:formatCode>0%</c:formatCode>
                <c:ptCount val="5"/>
                <c:pt idx="0">
                  <c:v>9.9567099567099568E-2</c:v>
                </c:pt>
                <c:pt idx="1">
                  <c:v>0.61904761904761907</c:v>
                </c:pt>
                <c:pt idx="2">
                  <c:v>0.25108225108225107</c:v>
                </c:pt>
                <c:pt idx="3">
                  <c:v>1.875901875901876E-2</c:v>
                </c:pt>
                <c:pt idx="4">
                  <c:v>1.1544011544011544E-2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48894336"/>
        <c:axId val="48895872"/>
        <c:axId val="0"/>
      </c:bar3DChart>
      <c:catAx>
        <c:axId val="48894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95872"/>
        <c:crosses val="autoZero"/>
        <c:auto val="1"/>
        <c:lblAlgn val="ctr"/>
        <c:lblOffset val="100"/>
      </c:catAx>
      <c:valAx>
        <c:axId val="48895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9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8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2017'!$F$155:$F$158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2017'!$H$155:$H$158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2017'!$G$155:$G$158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2017'!$I$155:$I$158</c:f>
              <c:numCache>
                <c:formatCode>General</c:formatCode>
                <c:ptCount val="4"/>
                <c:pt idx="0">
                  <c:v>626</c:v>
                </c:pt>
                <c:pt idx="1">
                  <c:v>44</c:v>
                </c:pt>
                <c:pt idx="2">
                  <c:v>16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752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71E-3"/>
                  <c:y val="-0.4342767454206491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1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2017'!$J$155:$J$158</c:f>
              <c:numCache>
                <c:formatCode>0%</c:formatCode>
                <c:ptCount val="4"/>
                <c:pt idx="0">
                  <c:v>0.9033189033189033</c:v>
                </c:pt>
                <c:pt idx="1">
                  <c:v>6.3492063492063489E-2</c:v>
                </c:pt>
                <c:pt idx="2">
                  <c:v>2.3088023088023088E-2</c:v>
                </c:pt>
                <c:pt idx="3">
                  <c:v>1.0101010101010102E-2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49174016"/>
        <c:axId val="49175552"/>
        <c:axId val="0"/>
      </c:bar3DChart>
      <c:catAx>
        <c:axId val="4917401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175552"/>
        <c:crosses val="autoZero"/>
        <c:auto val="1"/>
        <c:lblAlgn val="ctr"/>
        <c:lblOffset val="100"/>
      </c:catAx>
      <c:valAx>
        <c:axId val="49175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17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Julio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2017'!$F$211:$F$215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Julio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2017'!$G$211:$G$215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Julio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2017'!$H$211:$H$215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2017'!$I$211:$I$215</c:f>
              <c:numCache>
                <c:formatCode>General</c:formatCode>
                <c:ptCount val="5"/>
                <c:pt idx="0">
                  <c:v>440</c:v>
                </c:pt>
                <c:pt idx="1">
                  <c:v>218</c:v>
                </c:pt>
                <c:pt idx="2">
                  <c:v>9</c:v>
                </c:pt>
                <c:pt idx="3">
                  <c:v>26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Julio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2017'!$J$211:$J$215</c:f>
              <c:numCache>
                <c:formatCode>0%</c:formatCode>
                <c:ptCount val="5"/>
                <c:pt idx="0">
                  <c:v>0.63492063492063489</c:v>
                </c:pt>
                <c:pt idx="1">
                  <c:v>0.31457431457431456</c:v>
                </c:pt>
                <c:pt idx="2">
                  <c:v>1.2987012987012988E-2</c:v>
                </c:pt>
                <c:pt idx="3">
                  <c:v>3.751803751803752E-2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gapWidth val="55"/>
        <c:gapDepth val="55"/>
        <c:shape val="cylinder"/>
        <c:axId val="49097344"/>
        <c:axId val="49103232"/>
        <c:axId val="0"/>
      </c:bar3DChart>
      <c:catAx>
        <c:axId val="49097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103232"/>
        <c:crosses val="autoZero"/>
        <c:auto val="1"/>
        <c:lblAlgn val="ctr"/>
        <c:lblOffset val="100"/>
      </c:catAx>
      <c:valAx>
        <c:axId val="49103232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4909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2017'!$C$22:$E$22</c:f>
              <c:numCache>
                <c:formatCode>General</c:formatCode>
                <c:ptCount val="3"/>
                <c:pt idx="0">
                  <c:v>459</c:v>
                </c:pt>
                <c:pt idx="1">
                  <c:v>124</c:v>
                </c:pt>
                <c:pt idx="2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2017'!$C$23:$E$23</c:f>
              <c:numCache>
                <c:formatCode>0%</c:formatCode>
                <c:ptCount val="3"/>
                <c:pt idx="0">
                  <c:v>0.66233766233766234</c:v>
                </c:pt>
                <c:pt idx="1">
                  <c:v>0.17893217893217894</c:v>
                </c:pt>
                <c:pt idx="2">
                  <c:v>0.15873015873015872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49149440"/>
        <c:axId val="49150976"/>
        <c:axId val="0"/>
      </c:bar3DChart>
      <c:catAx>
        <c:axId val="49149440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150976"/>
        <c:crosses val="autoZero"/>
        <c:auto val="1"/>
        <c:lblAlgn val="ctr"/>
        <c:lblOffset val="100"/>
      </c:catAx>
      <c:valAx>
        <c:axId val="49150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149440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51E-2"/>
          <c:y val="0.1881416151203362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Julio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2017'!$H$22:$K$22</c:f>
              <c:numCache>
                <c:formatCode>General</c:formatCode>
                <c:ptCount val="4"/>
                <c:pt idx="0">
                  <c:v>349</c:v>
                </c:pt>
                <c:pt idx="1">
                  <c:v>259</c:v>
                </c:pt>
                <c:pt idx="2">
                  <c:v>7</c:v>
                </c:pt>
                <c:pt idx="3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2017'!$H$23:$K$23</c:f>
              <c:numCache>
                <c:formatCode>0%</c:formatCode>
                <c:ptCount val="4"/>
                <c:pt idx="0">
                  <c:v>0.50360750360750361</c:v>
                </c:pt>
                <c:pt idx="1">
                  <c:v>0.37373737373737376</c:v>
                </c:pt>
                <c:pt idx="2">
                  <c:v>1.0101010101010102E-2</c:v>
                </c:pt>
                <c:pt idx="3">
                  <c:v>0.11255411255411256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50319744"/>
        <c:axId val="50321280"/>
        <c:axId val="0"/>
      </c:bar3DChart>
      <c:catAx>
        <c:axId val="50319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321280"/>
        <c:crosses val="autoZero"/>
        <c:auto val="1"/>
        <c:lblAlgn val="ctr"/>
        <c:lblOffset val="100"/>
      </c:catAx>
      <c:valAx>
        <c:axId val="50321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319744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2017'!$I$184:$I$187</c:f>
              <c:numCache>
                <c:formatCode>General</c:formatCode>
                <c:ptCount val="4"/>
                <c:pt idx="0">
                  <c:v>311</c:v>
                </c:pt>
                <c:pt idx="1">
                  <c:v>271</c:v>
                </c:pt>
                <c:pt idx="2">
                  <c:v>87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4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6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2017'!$J$184:$J$187</c:f>
              <c:numCache>
                <c:formatCode>0%</c:formatCode>
                <c:ptCount val="4"/>
                <c:pt idx="0">
                  <c:v>0.44877344877344877</c:v>
                </c:pt>
                <c:pt idx="1">
                  <c:v>0.39105339105339104</c:v>
                </c:pt>
                <c:pt idx="2">
                  <c:v>0.12554112554112554</c:v>
                </c:pt>
                <c:pt idx="3">
                  <c:v>3.4632034632034632E-2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50387968"/>
        <c:axId val="50430720"/>
        <c:axId val="0"/>
      </c:bar3DChart>
      <c:catAx>
        <c:axId val="503879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430720"/>
        <c:crosses val="autoZero"/>
        <c:auto val="1"/>
        <c:lblAlgn val="ctr"/>
        <c:lblOffset val="100"/>
      </c:catAx>
      <c:valAx>
        <c:axId val="5043072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038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Julio 2017'!$F$238:$F$299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Julio 2017'!$G$238:$G$299</c:f>
              <c:numCache>
                <c:formatCode>General</c:formatCode>
                <c:ptCount val="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8</c:v>
                </c:pt>
                <c:pt idx="8">
                  <c:v>59</c:v>
                </c:pt>
                <c:pt idx="9">
                  <c:v>8</c:v>
                </c:pt>
                <c:pt idx="10">
                  <c:v>92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13</c:v>
                </c:pt>
                <c:pt idx="15">
                  <c:v>13</c:v>
                </c:pt>
                <c:pt idx="16">
                  <c:v>1</c:v>
                </c:pt>
                <c:pt idx="17">
                  <c:v>16</c:v>
                </c:pt>
                <c:pt idx="18">
                  <c:v>9</c:v>
                </c:pt>
                <c:pt idx="19">
                  <c:v>7</c:v>
                </c:pt>
                <c:pt idx="20">
                  <c:v>5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53</c:v>
                </c:pt>
                <c:pt idx="25">
                  <c:v>3</c:v>
                </c:pt>
                <c:pt idx="26">
                  <c:v>8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0</c:v>
                </c:pt>
                <c:pt idx="33">
                  <c:v>163</c:v>
                </c:pt>
                <c:pt idx="34">
                  <c:v>72</c:v>
                </c:pt>
                <c:pt idx="35">
                  <c:v>0</c:v>
                </c:pt>
                <c:pt idx="36">
                  <c:v>0</c:v>
                </c:pt>
                <c:pt idx="37">
                  <c:v>8</c:v>
                </c:pt>
                <c:pt idx="38">
                  <c:v>57</c:v>
                </c:pt>
                <c:pt idx="39">
                  <c:v>188</c:v>
                </c:pt>
                <c:pt idx="40">
                  <c:v>120</c:v>
                </c:pt>
                <c:pt idx="41">
                  <c:v>17</c:v>
                </c:pt>
                <c:pt idx="42">
                  <c:v>3</c:v>
                </c:pt>
                <c:pt idx="43">
                  <c:v>26</c:v>
                </c:pt>
                <c:pt idx="44">
                  <c:v>0</c:v>
                </c:pt>
                <c:pt idx="45">
                  <c:v>6</c:v>
                </c:pt>
                <c:pt idx="46">
                  <c:v>49</c:v>
                </c:pt>
                <c:pt idx="47">
                  <c:v>0</c:v>
                </c:pt>
                <c:pt idx="48">
                  <c:v>43</c:v>
                </c:pt>
                <c:pt idx="49">
                  <c:v>1</c:v>
                </c:pt>
                <c:pt idx="50">
                  <c:v>3</c:v>
                </c:pt>
                <c:pt idx="51">
                  <c:v>5</c:v>
                </c:pt>
                <c:pt idx="52">
                  <c:v>14</c:v>
                </c:pt>
                <c:pt idx="53">
                  <c:v>4</c:v>
                </c:pt>
                <c:pt idx="54">
                  <c:v>4</c:v>
                </c:pt>
                <c:pt idx="55">
                  <c:v>1</c:v>
                </c:pt>
                <c:pt idx="56">
                  <c:v>0</c:v>
                </c:pt>
                <c:pt idx="57">
                  <c:v>38</c:v>
                </c:pt>
                <c:pt idx="58">
                  <c:v>110</c:v>
                </c:pt>
                <c:pt idx="59">
                  <c:v>18</c:v>
                </c:pt>
                <c:pt idx="60">
                  <c:v>4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50460544"/>
        <c:axId val="50462080"/>
        <c:axId val="0"/>
      </c:bar3DChart>
      <c:catAx>
        <c:axId val="504605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50462080"/>
        <c:crosses val="autoZero"/>
        <c:auto val="1"/>
        <c:lblAlgn val="ctr"/>
        <c:lblOffset val="100"/>
      </c:catAx>
      <c:valAx>
        <c:axId val="50462080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0460544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Julio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2017'!$F$44:$F$60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Julio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2017'!$G$44:$G$60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Julio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2017'!$H$44:$H$60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Julio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2017'!$I$44:$I$60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2017'!$J$44:$J$60</c:f>
              <c:numCache>
                <c:formatCode>General</c:formatCode>
                <c:ptCount val="17"/>
                <c:pt idx="0">
                  <c:v>16</c:v>
                </c:pt>
                <c:pt idx="1">
                  <c:v>0</c:v>
                </c:pt>
                <c:pt idx="2">
                  <c:v>20</c:v>
                </c:pt>
                <c:pt idx="3">
                  <c:v>72</c:v>
                </c:pt>
                <c:pt idx="4">
                  <c:v>0</c:v>
                </c:pt>
                <c:pt idx="5">
                  <c:v>237</c:v>
                </c:pt>
                <c:pt idx="6">
                  <c:v>98</c:v>
                </c:pt>
                <c:pt idx="7">
                  <c:v>0</c:v>
                </c:pt>
                <c:pt idx="8">
                  <c:v>68</c:v>
                </c:pt>
                <c:pt idx="9">
                  <c:v>3</c:v>
                </c:pt>
                <c:pt idx="10">
                  <c:v>152</c:v>
                </c:pt>
                <c:pt idx="11">
                  <c:v>10</c:v>
                </c:pt>
                <c:pt idx="12">
                  <c:v>1</c:v>
                </c:pt>
                <c:pt idx="13">
                  <c:v>1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Julio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2017'!$K$44:$K$60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shape val="box"/>
        <c:axId val="1776640"/>
        <c:axId val="1790720"/>
        <c:axId val="0"/>
      </c:bar3DChart>
      <c:catAx>
        <c:axId val="17766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790720"/>
        <c:crosses val="autoZero"/>
        <c:auto val="1"/>
        <c:lblAlgn val="ctr"/>
        <c:lblOffset val="100"/>
      </c:catAx>
      <c:valAx>
        <c:axId val="17907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776640"/>
        <c:crosses val="autoZero"/>
        <c:crossBetween val="between"/>
      </c:valAx>
    </c:plotArea>
    <c:plotVisOnly val="1"/>
    <c:dispBlanksAs val="gap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topLeftCell="A10" zoomScale="70" zoomScaleNormal="70" workbookViewId="0">
      <selection activeCell="I52" sqref="I52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>
      <c r="A14" s="4"/>
      <c r="B14" s="126" t="s">
        <v>96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97" t="s">
        <v>1</v>
      </c>
      <c r="D20" s="98"/>
      <c r="E20" s="98"/>
      <c r="F20" s="99"/>
      <c r="G20" s="64"/>
      <c r="H20" s="97" t="s">
        <v>2</v>
      </c>
      <c r="I20" s="98"/>
      <c r="J20" s="98"/>
      <c r="K20" s="98"/>
      <c r="L20" s="99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459</v>
      </c>
      <c r="D22" s="14">
        <v>124</v>
      </c>
      <c r="E22" s="14">
        <v>110</v>
      </c>
      <c r="F22" s="8">
        <f>SUM(C22:E22)</f>
        <v>693</v>
      </c>
      <c r="G22" s="5"/>
      <c r="H22" s="8">
        <v>349</v>
      </c>
      <c r="I22" s="8">
        <v>259</v>
      </c>
      <c r="J22" s="8">
        <v>7</v>
      </c>
      <c r="K22" s="8">
        <v>78</v>
      </c>
      <c r="L22" s="8">
        <f>SUM(H22:K22)</f>
        <v>693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0.66233766233766234</v>
      </c>
      <c r="D23" s="17">
        <f>+D22/F22</f>
        <v>0.17893217893217894</v>
      </c>
      <c r="E23" s="18">
        <f>+E22/F22</f>
        <v>0.15873015873015872</v>
      </c>
      <c r="F23" s="68">
        <f>SUM(C23:E23)</f>
        <v>1</v>
      </c>
      <c r="G23" s="5"/>
      <c r="H23" s="16">
        <f>+H22/L22</f>
        <v>0.50360750360750361</v>
      </c>
      <c r="I23" s="16">
        <f>+I22/L22</f>
        <v>0.37373737373737376</v>
      </c>
      <c r="J23" s="16">
        <f>J22/L22</f>
        <v>1.0101010101010102E-2</v>
      </c>
      <c r="K23" s="16">
        <f>+K22/L22</f>
        <v>0.11255411255411256</v>
      </c>
      <c r="L23" s="68">
        <f>SUM(H23:K23)</f>
        <v>0.99999999999999989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28" t="s">
        <v>11</v>
      </c>
      <c r="E43" s="128"/>
      <c r="F43" s="128"/>
      <c r="G43" s="128"/>
      <c r="H43" s="128"/>
      <c r="I43" s="128"/>
      <c r="J43" s="128"/>
      <c r="K43" s="128"/>
      <c r="L43" s="128"/>
      <c r="M43" s="128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29">
        <v>16</v>
      </c>
      <c r="K44" s="130"/>
      <c r="L44" s="131"/>
      <c r="M44" s="16">
        <f>+$J44/$J61</f>
        <v>2.3088023088023088E-2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29">
        <v>0</v>
      </c>
      <c r="K45" s="130"/>
      <c r="L45" s="131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29">
        <v>20</v>
      </c>
      <c r="K46" s="130"/>
      <c r="L46" s="131"/>
      <c r="M46" s="16">
        <f>+$J46/$J61</f>
        <v>2.886002886002886E-2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29">
        <v>72</v>
      </c>
      <c r="K47" s="130"/>
      <c r="L47" s="131"/>
      <c r="M47" s="16">
        <f>+$J47/$J61</f>
        <v>0.1038961038961039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29">
        <v>0</v>
      </c>
      <c r="K48" s="130"/>
      <c r="L48" s="131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29">
        <v>237</v>
      </c>
      <c r="K49" s="130"/>
      <c r="L49" s="131"/>
      <c r="M49" s="16">
        <f>+$J49/J61</f>
        <v>0.34199134199134201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29">
        <v>98</v>
      </c>
      <c r="K50" s="130"/>
      <c r="L50" s="131"/>
      <c r="M50" s="16">
        <f>+$J50/J61</f>
        <v>0.14141414141414141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29">
        <v>0</v>
      </c>
      <c r="K51" s="130"/>
      <c r="L51" s="131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29">
        <v>68</v>
      </c>
      <c r="K52" s="130"/>
      <c r="L52" s="131"/>
      <c r="M52" s="16">
        <f>+$J52/J61</f>
        <v>9.8124098124098127E-2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29">
        <v>3</v>
      </c>
      <c r="K53" s="130"/>
      <c r="L53" s="131"/>
      <c r="M53" s="16">
        <f>+J53/J61</f>
        <v>4.329004329004329E-3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29">
        <v>152</v>
      </c>
      <c r="K54" s="130"/>
      <c r="L54" s="131"/>
      <c r="M54" s="16">
        <f>+$J54/J61</f>
        <v>0.21933621933621933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29">
        <v>10</v>
      </c>
      <c r="K55" s="130"/>
      <c r="L55" s="131"/>
      <c r="M55" s="16">
        <f>+$J55/J61</f>
        <v>1.443001443001443E-2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29">
        <v>1</v>
      </c>
      <c r="K56" s="130"/>
      <c r="L56" s="131"/>
      <c r="M56" s="16">
        <f>+$J56/J61</f>
        <v>1.443001443001443E-3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29">
        <v>1</v>
      </c>
      <c r="K57" s="130"/>
      <c r="L57" s="131"/>
      <c r="M57" s="16">
        <f>+$J57/J61</f>
        <v>1.443001443001443E-3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29">
        <v>15</v>
      </c>
      <c r="K58" s="130"/>
      <c r="L58" s="131"/>
      <c r="M58" s="16">
        <f>+$J58/J61</f>
        <v>2.1645021645021644E-2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29">
        <v>0</v>
      </c>
      <c r="K59" s="130"/>
      <c r="L59" s="131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2">
        <v>0</v>
      </c>
      <c r="K60" s="133"/>
      <c r="L60" s="134"/>
      <c r="M60" s="82">
        <f>+$J60/J61</f>
        <v>0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03">
        <f>SUM(J44:J60)</f>
        <v>693</v>
      </c>
      <c r="K61" s="104"/>
      <c r="L61" s="105"/>
      <c r="M61" s="79">
        <f>SUM(M44:M60)</f>
        <v>1.0000000000000002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06" t="s">
        <v>12</v>
      </c>
      <c r="E95" s="107"/>
      <c r="F95" s="107"/>
      <c r="G95" s="107"/>
      <c r="H95" s="107"/>
      <c r="I95" s="107"/>
      <c r="J95" s="108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69</v>
      </c>
      <c r="J96" s="29">
        <f>+I96/I102</f>
        <v>9.9567099567099568E-2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429</v>
      </c>
      <c r="J97" s="29">
        <f>I97/I102</f>
        <v>0.61904761904761907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174</v>
      </c>
      <c r="J98" s="29">
        <f>+I98/I102</f>
        <v>0.25108225108225107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13</v>
      </c>
      <c r="J99" s="29">
        <f>I99/I102</f>
        <v>1.875901875901876E-2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8</v>
      </c>
      <c r="J100" s="36">
        <f>+I100/I102</f>
        <v>1.1544011544011544E-2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693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09"/>
      <c r="E105" s="109"/>
      <c r="F105" s="109"/>
      <c r="G105" s="109"/>
      <c r="H105" s="109"/>
      <c r="I105" s="109"/>
      <c r="J105" s="109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97" t="s">
        <v>14</v>
      </c>
      <c r="F132" s="98"/>
      <c r="G132" s="98"/>
      <c r="H132" s="98"/>
      <c r="I132" s="98"/>
      <c r="J132" s="99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91" t="s">
        <v>15</v>
      </c>
      <c r="F133" s="92"/>
      <c r="G133" s="92"/>
      <c r="H133" s="92"/>
      <c r="I133" s="93"/>
      <c r="J133" s="37">
        <v>1566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1566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97" t="s">
        <v>16</v>
      </c>
      <c r="F137" s="98"/>
      <c r="G137" s="98"/>
      <c r="H137" s="98"/>
      <c r="I137" s="98"/>
      <c r="J137" s="99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91" t="s">
        <v>17</v>
      </c>
      <c r="F138" s="92"/>
      <c r="G138" s="92"/>
      <c r="H138" s="92"/>
      <c r="I138" s="93"/>
      <c r="J138" s="39"/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0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94" t="s">
        <v>18</v>
      </c>
      <c r="F142" s="95"/>
      <c r="G142" s="95"/>
      <c r="H142" s="95"/>
      <c r="I142" s="95"/>
      <c r="J142" s="96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91" t="s">
        <v>19</v>
      </c>
      <c r="F143" s="92"/>
      <c r="G143" s="92"/>
      <c r="H143" s="92"/>
      <c r="I143" s="93"/>
      <c r="J143" s="39">
        <v>12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12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94" t="s">
        <v>20</v>
      </c>
      <c r="F147" s="95"/>
      <c r="G147" s="95"/>
      <c r="H147" s="95"/>
      <c r="I147" s="95"/>
      <c r="J147" s="96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91" t="s">
        <v>20</v>
      </c>
      <c r="F148" s="92"/>
      <c r="G148" s="92"/>
      <c r="H148" s="92"/>
      <c r="I148" s="93"/>
      <c r="J148" s="39">
        <v>5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5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97" t="s">
        <v>21</v>
      </c>
      <c r="E154" s="98"/>
      <c r="F154" s="98"/>
      <c r="G154" s="98"/>
      <c r="H154" s="98"/>
      <c r="I154" s="98"/>
      <c r="J154" s="99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100" t="str">
        <f>+'[1]ACUM-MAYO'!A162</f>
        <v>ORDINARIA</v>
      </c>
      <c r="F155" s="101"/>
      <c r="G155" s="101"/>
      <c r="H155" s="102"/>
      <c r="I155" s="33">
        <v>626</v>
      </c>
      <c r="J155" s="42">
        <f>I155/I160</f>
        <v>0.9033189033189033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100" t="str">
        <f>+'[1]ACUM-MAYO'!A163</f>
        <v>FUNDAMENTAL</v>
      </c>
      <c r="F156" s="101"/>
      <c r="G156" s="101"/>
      <c r="H156" s="102"/>
      <c r="I156" s="33">
        <v>44</v>
      </c>
      <c r="J156" s="44">
        <f>I156/I160</f>
        <v>6.3492063492063489E-2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100" t="str">
        <f>+'[1]ACUM-MAYO'!A165</f>
        <v>RESERVADA</v>
      </c>
      <c r="F157" s="101"/>
      <c r="G157" s="101"/>
      <c r="H157" s="102"/>
      <c r="I157" s="33">
        <v>16</v>
      </c>
      <c r="J157" s="44">
        <f>I157/I160</f>
        <v>2.3088023088023088E-2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100" t="s">
        <v>85</v>
      </c>
      <c r="F158" s="101"/>
      <c r="G158" s="101"/>
      <c r="H158" s="102"/>
      <c r="I158" s="33">
        <v>7</v>
      </c>
      <c r="J158" s="46">
        <f>I158/I160</f>
        <v>1.0101010101010102E-2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693</v>
      </c>
      <c r="J160" s="46">
        <f>SUM(J155:J158)</f>
        <v>0.99999999999999989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97" t="s">
        <v>22</v>
      </c>
      <c r="E183" s="98"/>
      <c r="F183" s="98"/>
      <c r="G183" s="98"/>
      <c r="H183" s="98"/>
      <c r="I183" s="98"/>
      <c r="J183" s="99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100" t="str">
        <f>+'[1]ACUM-MAYO'!A173</f>
        <v>ECONOMICA ADMINISTRATIVA</v>
      </c>
      <c r="F184" s="101"/>
      <c r="G184" s="101"/>
      <c r="H184" s="102"/>
      <c r="I184" s="33">
        <v>311</v>
      </c>
      <c r="J184" s="29">
        <f>I184/I189</f>
        <v>0.44877344877344877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100" t="str">
        <f>+'[1]ACUM-MAYO'!A174</f>
        <v>TRAMITE</v>
      </c>
      <c r="F185" s="101"/>
      <c r="G185" s="101"/>
      <c r="H185" s="102"/>
      <c r="I185" s="33">
        <v>271</v>
      </c>
      <c r="J185" s="49">
        <f>I185/I189</f>
        <v>0.39105339105339104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100" t="str">
        <f>+'[1]ACUM-MAYO'!A175</f>
        <v>SERV. PUB.</v>
      </c>
      <c r="F186" s="101"/>
      <c r="G186" s="101"/>
      <c r="H186" s="102"/>
      <c r="I186" s="33">
        <v>87</v>
      </c>
      <c r="J186" s="49">
        <f>I186/I189</f>
        <v>0.12554112554112554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100" t="str">
        <f>+'[1]ACUM-MAYO'!A176</f>
        <v>LEGAL</v>
      </c>
      <c r="F187" s="101"/>
      <c r="G187" s="101"/>
      <c r="H187" s="102"/>
      <c r="I187" s="33">
        <v>24</v>
      </c>
      <c r="J187" s="50">
        <f>I187/I189</f>
        <v>3.4632034632034632E-2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693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97" t="s">
        <v>23</v>
      </c>
      <c r="E210" s="98"/>
      <c r="F210" s="98"/>
      <c r="G210" s="98"/>
      <c r="H210" s="98"/>
      <c r="I210" s="98"/>
      <c r="J210" s="99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440</v>
      </c>
      <c r="J211" s="87">
        <f>I211/I216</f>
        <v>0.63492063492063489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218</v>
      </c>
      <c r="J212" s="87">
        <f>I212/I216</f>
        <v>0.31457431457431456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9</v>
      </c>
      <c r="J213" s="87">
        <f>I213/I216</f>
        <v>1.2987012987012988E-2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26</v>
      </c>
      <c r="J214" s="88">
        <f>I214/I216</f>
        <v>3.751803751803752E-2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693</v>
      </c>
      <c r="J216" s="89">
        <f>SUM(J211:J215)</f>
        <v>0.99999999999999989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35" t="s">
        <v>24</v>
      </c>
      <c r="E237" s="136"/>
      <c r="F237" s="136"/>
      <c r="G237" s="137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12" t="s">
        <v>26</v>
      </c>
      <c r="F238" s="113"/>
      <c r="G238" s="90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110" t="s">
        <v>27</v>
      </c>
      <c r="F239" s="111"/>
      <c r="G239" s="90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110" t="s">
        <v>29</v>
      </c>
      <c r="F240" s="111"/>
      <c r="G240" s="90">
        <v>1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110" t="s">
        <v>38</v>
      </c>
      <c r="F241" s="111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110" t="s">
        <v>61</v>
      </c>
      <c r="F242" s="111"/>
      <c r="G242" s="90">
        <v>3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110" t="s">
        <v>66</v>
      </c>
      <c r="F243" s="111"/>
      <c r="G243" s="90">
        <v>2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110" t="s">
        <v>86</v>
      </c>
      <c r="F244" s="111"/>
      <c r="G244" s="90">
        <v>0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110" t="s">
        <v>88</v>
      </c>
      <c r="F245" s="111"/>
      <c r="G245" s="90">
        <v>8</v>
      </c>
      <c r="H245" s="5"/>
      <c r="I245" s="138"/>
      <c r="J245" s="138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110" t="s">
        <v>28</v>
      </c>
      <c r="F246" s="111"/>
      <c r="G246" s="90">
        <v>59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110" t="s">
        <v>30</v>
      </c>
      <c r="F247" s="111"/>
      <c r="G247" s="90">
        <v>8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110" t="s">
        <v>31</v>
      </c>
      <c r="F248" s="111"/>
      <c r="G248" s="90">
        <v>92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110" t="s">
        <v>35</v>
      </c>
      <c r="F249" s="111"/>
      <c r="G249" s="90">
        <v>11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110" t="s">
        <v>37</v>
      </c>
      <c r="F250" s="111"/>
      <c r="G250" s="90">
        <v>11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110" t="s">
        <v>40</v>
      </c>
      <c r="F251" s="111"/>
      <c r="G251" s="90">
        <v>17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110" t="s">
        <v>44</v>
      </c>
      <c r="F252" s="111"/>
      <c r="G252" s="90">
        <v>13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110" t="s">
        <v>47</v>
      </c>
      <c r="F253" s="111"/>
      <c r="G253" s="90">
        <v>13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110" t="s">
        <v>48</v>
      </c>
      <c r="F254" s="111"/>
      <c r="G254" s="90">
        <v>1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110" t="s">
        <v>53</v>
      </c>
      <c r="F255" s="111"/>
      <c r="G255" s="90">
        <v>16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110" t="s">
        <v>54</v>
      </c>
      <c r="F256" s="111"/>
      <c r="G256" s="90">
        <v>9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110" t="s">
        <v>60</v>
      </c>
      <c r="F257" s="111"/>
      <c r="G257" s="90">
        <v>7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110" t="s">
        <v>70</v>
      </c>
      <c r="F258" s="111"/>
      <c r="G258" s="90">
        <v>5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110" t="s">
        <v>87</v>
      </c>
      <c r="F259" s="111"/>
      <c r="G259" s="90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110" t="s">
        <v>32</v>
      </c>
      <c r="F260" s="111"/>
      <c r="G260" s="90">
        <v>0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110" t="s">
        <v>43</v>
      </c>
      <c r="F261" s="111"/>
      <c r="G261" s="90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110" t="s">
        <v>52</v>
      </c>
      <c r="F262" s="111"/>
      <c r="G262" s="90">
        <v>53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110" t="s">
        <v>56</v>
      </c>
      <c r="F263" s="111"/>
      <c r="G263" s="90">
        <v>3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110" t="s">
        <v>64</v>
      </c>
      <c r="F264" s="111"/>
      <c r="G264" s="90">
        <v>8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110" t="s">
        <v>78</v>
      </c>
      <c r="F265" s="111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110" t="s">
        <v>82</v>
      </c>
      <c r="F266" s="111"/>
      <c r="G266" s="90">
        <v>1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110" t="s">
        <v>83</v>
      </c>
      <c r="F267" s="111"/>
      <c r="G267" s="90">
        <v>4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110" t="s">
        <v>84</v>
      </c>
      <c r="F268" s="111"/>
      <c r="G268" s="90">
        <v>2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110" t="s">
        <v>91</v>
      </c>
      <c r="F269" s="111"/>
      <c r="G269" s="90">
        <v>4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110" t="s">
        <v>92</v>
      </c>
      <c r="F270" s="111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110" t="s">
        <v>33</v>
      </c>
      <c r="F271" s="111"/>
      <c r="G271" s="90">
        <v>163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110" t="s">
        <v>45</v>
      </c>
      <c r="F272" s="111"/>
      <c r="G272" s="90">
        <v>72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110" t="s">
        <v>69</v>
      </c>
      <c r="F273" s="111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110" t="s">
        <v>89</v>
      </c>
      <c r="F274" s="111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110" t="s">
        <v>34</v>
      </c>
      <c r="F275" s="111"/>
      <c r="G275" s="90">
        <v>8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110" t="s">
        <v>49</v>
      </c>
      <c r="F276" s="111"/>
      <c r="G276" s="90">
        <v>57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110" t="s">
        <v>50</v>
      </c>
      <c r="F277" s="111"/>
      <c r="G277" s="90">
        <v>188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110" t="s">
        <v>51</v>
      </c>
      <c r="F278" s="111"/>
      <c r="G278" s="90">
        <v>120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110" t="s">
        <v>57</v>
      </c>
      <c r="F279" s="111"/>
      <c r="G279" s="90">
        <v>17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110" t="s">
        <v>65</v>
      </c>
      <c r="F280" s="111"/>
      <c r="G280" s="90">
        <v>3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110" t="s">
        <v>36</v>
      </c>
      <c r="F281" s="111"/>
      <c r="G281" s="90">
        <v>26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110" t="s">
        <v>42</v>
      </c>
      <c r="F282" s="111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16" t="s">
        <v>46</v>
      </c>
      <c r="F283" s="117"/>
      <c r="G283" s="90">
        <v>6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18" t="s">
        <v>58</v>
      </c>
      <c r="F284" s="119"/>
      <c r="G284" s="90">
        <v>49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16" t="s">
        <v>59</v>
      </c>
      <c r="F285" s="117"/>
      <c r="G285" s="90">
        <v>0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16" t="s">
        <v>80</v>
      </c>
      <c r="F286" s="117"/>
      <c r="G286" s="90">
        <v>43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16" t="s">
        <v>81</v>
      </c>
      <c r="F287" s="117"/>
      <c r="G287" s="90">
        <v>1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16" t="s">
        <v>76</v>
      </c>
      <c r="F288" s="117"/>
      <c r="G288" s="90">
        <v>3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18" t="s">
        <v>41</v>
      </c>
      <c r="F289" s="119"/>
      <c r="G289" s="90">
        <v>5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16" t="s">
        <v>55</v>
      </c>
      <c r="F290" s="117"/>
      <c r="G290" s="90">
        <v>14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16" t="s">
        <v>62</v>
      </c>
      <c r="F291" s="117"/>
      <c r="G291" s="90">
        <v>4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16" t="s">
        <v>63</v>
      </c>
      <c r="F292" s="117"/>
      <c r="G292" s="90">
        <v>4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16" t="s">
        <v>77</v>
      </c>
      <c r="F293" s="117"/>
      <c r="G293" s="90">
        <v>1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16" t="s">
        <v>95</v>
      </c>
      <c r="F294" s="117"/>
      <c r="G294" s="90">
        <v>0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16" t="s">
        <v>67</v>
      </c>
      <c r="F295" s="117"/>
      <c r="G295" s="90">
        <v>38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16" t="s">
        <v>68</v>
      </c>
      <c r="F296" s="117"/>
      <c r="G296" s="90">
        <v>110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16" t="s">
        <v>39</v>
      </c>
      <c r="F297" s="117"/>
      <c r="G297" s="90">
        <v>18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16" t="s">
        <v>79</v>
      </c>
      <c r="F298" s="117"/>
      <c r="G298" s="90">
        <v>4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0" t="s">
        <v>90</v>
      </c>
      <c r="F299" s="121"/>
      <c r="G299" s="90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14" t="s">
        <v>6</v>
      </c>
      <c r="F300" s="115"/>
      <c r="G300" s="76">
        <f>SUM(G238:G299)</f>
        <v>1311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22" t="s">
        <v>25</v>
      </c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Julio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lsanchezf</cp:lastModifiedBy>
  <dcterms:created xsi:type="dcterms:W3CDTF">2016-07-14T16:59:51Z</dcterms:created>
  <dcterms:modified xsi:type="dcterms:W3CDTF">2018-06-13T16:00:45Z</dcterms:modified>
</cp:coreProperties>
</file>