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570" yWindow="3195" windowWidth="20550" windowHeight="6870" firstSheet="1" activeTab="1"/>
  </bookViews>
  <sheets>
    <sheet name="Hoja1" sheetId="1" r:id="rId1"/>
    <sheet name="Zapopan" sheetId="4" r:id="rId2"/>
  </sheets>
  <definedNames>
    <definedName name="_xlnm.Print_Area" localSheetId="1">Zapopan!$A$1:$J$64</definedName>
  </definedNames>
  <calcPr calcId="125725"/>
</workbook>
</file>

<file path=xl/calcChain.xml><?xml version="1.0" encoding="utf-8"?>
<calcChain xmlns="http://schemas.openxmlformats.org/spreadsheetml/2006/main">
  <c r="F30" i="4"/>
  <c r="I22" l="1"/>
  <c r="I19"/>
  <c r="H22"/>
  <c r="H19"/>
  <c r="F22"/>
  <c r="F19"/>
  <c r="E22"/>
  <c r="E19"/>
  <c r="J24" l="1"/>
  <c r="J23"/>
  <c r="F47"/>
  <c r="F42"/>
  <c r="F43"/>
  <c r="F46"/>
  <c r="F45"/>
  <c r="J26"/>
  <c r="I48"/>
  <c r="I47"/>
  <c r="I46"/>
  <c r="I45"/>
  <c r="I43"/>
  <c r="I42"/>
  <c r="I40"/>
  <c r="I39"/>
  <c r="I38"/>
  <c r="H48"/>
  <c r="H47"/>
  <c r="H46"/>
  <c r="H45"/>
  <c r="H43"/>
  <c r="H42"/>
  <c r="H40"/>
  <c r="H39"/>
  <c r="H38"/>
  <c r="J56"/>
  <c r="J55" s="1"/>
  <c r="G53"/>
  <c r="J53" s="1"/>
  <c r="G52"/>
  <c r="J52" s="1"/>
  <c r="G51"/>
  <c r="J51" s="1"/>
  <c r="E48"/>
  <c r="G48" s="1"/>
  <c r="E47"/>
  <c r="G47" s="1"/>
  <c r="E46"/>
  <c r="E45"/>
  <c r="G45" s="1"/>
  <c r="E43"/>
  <c r="E42"/>
  <c r="E40"/>
  <c r="G40" s="1"/>
  <c r="E39"/>
  <c r="G39" s="1"/>
  <c r="J39" s="1"/>
  <c r="E38"/>
  <c r="G38" s="1"/>
  <c r="H44"/>
  <c r="I41"/>
  <c r="H41"/>
  <c r="J29"/>
  <c r="G23"/>
  <c r="G24"/>
  <c r="G25"/>
  <c r="J25" s="1"/>
  <c r="G26"/>
  <c r="G27"/>
  <c r="J27" s="1"/>
  <c r="G28"/>
  <c r="J28" s="1"/>
  <c r="G16"/>
  <c r="J16" s="1"/>
  <c r="G17"/>
  <c r="J17" s="1"/>
  <c r="G18"/>
  <c r="J18" s="1"/>
  <c r="G19"/>
  <c r="G20"/>
  <c r="J20" s="1"/>
  <c r="G21"/>
  <c r="J21" s="1"/>
  <c r="G22"/>
  <c r="G15"/>
  <c r="J15" s="1"/>
  <c r="F41" l="1"/>
  <c r="J48"/>
  <c r="J22"/>
  <c r="E41"/>
  <c r="J47"/>
  <c r="F44"/>
  <c r="F37" s="1"/>
  <c r="F58" s="1"/>
  <c r="G46"/>
  <c r="J46" s="1"/>
  <c r="G43"/>
  <c r="J43" s="1"/>
  <c r="J50"/>
  <c r="G42"/>
  <c r="J42" s="1"/>
  <c r="E30"/>
  <c r="G30" s="1"/>
  <c r="E44"/>
  <c r="J45"/>
  <c r="J19"/>
  <c r="J40"/>
  <c r="E37"/>
  <c r="E58" s="1"/>
  <c r="J38"/>
  <c r="I30"/>
  <c r="H37"/>
  <c r="H58" s="1"/>
  <c r="I44"/>
  <c r="I37" s="1"/>
  <c r="H30"/>
  <c r="G41"/>
  <c r="G12" i="1"/>
  <c r="J12"/>
  <c r="G13"/>
  <c r="J13"/>
  <c r="G14"/>
  <c r="J14"/>
  <c r="G15"/>
  <c r="J15"/>
  <c r="E16"/>
  <c r="F16"/>
  <c r="H16"/>
  <c r="I16"/>
  <c r="G17"/>
  <c r="G18"/>
  <c r="G16"/>
  <c r="J17"/>
  <c r="J18"/>
  <c r="E19"/>
  <c r="F19"/>
  <c r="F27"/>
  <c r="H19"/>
  <c r="I19"/>
  <c r="G20"/>
  <c r="G21"/>
  <c r="G19"/>
  <c r="J20"/>
  <c r="J21"/>
  <c r="J19"/>
  <c r="G22"/>
  <c r="J22"/>
  <c r="G23"/>
  <c r="J23"/>
  <c r="G24"/>
  <c r="J24"/>
  <c r="G25"/>
  <c r="J25"/>
  <c r="G36"/>
  <c r="J36"/>
  <c r="G37"/>
  <c r="J37"/>
  <c r="G38"/>
  <c r="J38"/>
  <c r="E39"/>
  <c r="E42"/>
  <c r="E35"/>
  <c r="E48"/>
  <c r="E53"/>
  <c r="F39"/>
  <c r="H39"/>
  <c r="H42"/>
  <c r="H35"/>
  <c r="I39"/>
  <c r="G40"/>
  <c r="G41"/>
  <c r="G39"/>
  <c r="J40"/>
  <c r="J41"/>
  <c r="F42"/>
  <c r="I42"/>
  <c r="G43"/>
  <c r="G44"/>
  <c r="G42"/>
  <c r="J43"/>
  <c r="J44"/>
  <c r="G45"/>
  <c r="J45"/>
  <c r="G46"/>
  <c r="J46"/>
  <c r="F48"/>
  <c r="H48"/>
  <c r="I48"/>
  <c r="G49"/>
  <c r="G50"/>
  <c r="G51"/>
  <c r="G48"/>
  <c r="J49"/>
  <c r="J50"/>
  <c r="J51"/>
  <c r="J48"/>
  <c r="F53"/>
  <c r="H53"/>
  <c r="I53"/>
  <c r="G54"/>
  <c r="G53"/>
  <c r="J54"/>
  <c r="J53"/>
  <c r="H27"/>
  <c r="E27"/>
  <c r="G35"/>
  <c r="G56"/>
  <c r="I35"/>
  <c r="I56"/>
  <c r="J16"/>
  <c r="J42"/>
  <c r="J39"/>
  <c r="J35"/>
  <c r="J56"/>
  <c r="F35"/>
  <c r="F56"/>
  <c r="H56"/>
  <c r="E56"/>
  <c r="I27"/>
  <c r="G27"/>
  <c r="J27"/>
  <c r="G58" i="4" l="1"/>
  <c r="G44"/>
  <c r="J44"/>
  <c r="J37"/>
  <c r="J30"/>
  <c r="J41"/>
  <c r="G37"/>
  <c r="I58"/>
  <c r="J58" l="1"/>
</calcChain>
</file>

<file path=xl/sharedStrings.xml><?xml version="1.0" encoding="utf-8"?>
<sst xmlns="http://schemas.openxmlformats.org/spreadsheetml/2006/main" count="138" uniqueCount="46">
  <si>
    <t>Cuenta Pública 2014</t>
  </si>
  <si>
    <t>Ejercicio de Prueba INDETEC</t>
  </si>
  <si>
    <t>Estado Analítico de Ingresos</t>
  </si>
  <si>
    <t>Del 1 de Enero al 31 de Mayo de 2015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</si>
  <si>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</si>
  <si>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</si>
  <si>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</si>
  <si>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</si>
  <si>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</si>
  <si>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</si>
  <si>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</si>
  <si>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</si>
  <si>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</si>
  <si>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</si>
  <si>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</si>
  <si>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</si>
  <si>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</si>
  <si>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(7=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</si>
  <si>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</si>
  <si>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</si>
  <si>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</si>
  <si>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</si>
  <si>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</si>
  <si>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</si>
  <si>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</si>
  <si>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</si>
  <si>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</si>
  <si>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</si>
  <si>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</si>
  <si>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</si>
  <si>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</si>
  <si>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r>
      <t>Ingresos excedentes</t>
    </r>
    <r>
      <rPr>
        <b/>
        <sz val="9"/>
        <rFont val="Calibri"/>
        <family val="2"/>
      </rPr>
      <t>¹</t>
    </r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</si>
  <si>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</si>
  <si>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</si>
  <si>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</si>
  <si>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</si>
  <si>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</si>
  <si>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r>
      <t>Ingresos excedentes</t>
    </r>
    <r>
      <rPr>
        <b/>
        <sz val="8"/>
        <rFont val="Calibri"/>
        <family val="2"/>
      </rPr>
      <t>¹</t>
    </r>
  </si>
  <si>
    <t>¹ Los ingresos excedentes se presentan para efectos de cumplimiento de la Ley General de Contabilidad Gubernamental y el importe reflejado debe ser siempre mayor a cero</t>
  </si>
  <si>
    <t>(Pesos)</t>
  </si>
  <si>
    <t>Bajo protesta de decir verdad declaramos que los Estados Financieros y sus Notas son razonablemente correctos y responsabilidad del emisor</t>
  </si>
  <si>
    <t>MUNICIPIO DE ZAPOPAN</t>
  </si>
  <si>
    <t>(6= 5 - 1 )</t>
  </si>
  <si>
    <t xml:space="preserve">Ingresos Excedentes </t>
  </si>
  <si>
    <t xml:space="preserve">Ingresos excedentes </t>
  </si>
  <si>
    <t>Del 1 de Enero al 30 de Junio de 2018</t>
  </si>
</sst>
</file>

<file path=xl/styles.xml><?xml version="1.0" encoding="utf-8"?>
<styleSheet xmlns="http://schemas.openxmlformats.org/spreadsheetml/2006/main">
  <numFmts count="3">
    <numFmt numFmtId="6" formatCode="&quot;$&quot;#,##0;[Red]\-&quot;$&quot;#,##0"/>
    <numFmt numFmtId="43" formatCode="_-* #,##0.00_-;\-* #,##0.00_-;_-* &quot;-&quot;??_-;_-@_-"/>
    <numFmt numFmtId="164" formatCode="#,##0_ ;[Red]\-#,##0\ "/>
  </numFmts>
  <fonts count="22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16" fillId="0" borderId="0"/>
  </cellStyleXfs>
  <cellXfs count="212">
    <xf numFmtId="0" fontId="0" fillId="0" borderId="0" xfId="0"/>
    <xf numFmtId="0" fontId="2" fillId="2" borderId="1" xfId="4" applyFont="1" applyFill="1" applyBorder="1"/>
    <xf numFmtId="0" fontId="2" fillId="2" borderId="2" xfId="4" applyFont="1" applyFill="1" applyBorder="1"/>
    <xf numFmtId="0" fontId="2" fillId="2" borderId="3" xfId="4" applyFont="1" applyFill="1" applyBorder="1"/>
    <xf numFmtId="0" fontId="2" fillId="2" borderId="4" xfId="4" applyFont="1" applyFill="1" applyBorder="1" applyAlignment="1">
      <alignment horizontal="center" vertical="center"/>
    </xf>
    <xf numFmtId="0" fontId="2" fillId="2" borderId="5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wrapText="1"/>
    </xf>
    <xf numFmtId="0" fontId="4" fillId="2" borderId="8" xfId="4" applyFont="1" applyFill="1" applyBorder="1" applyAlignment="1">
      <alignment horizontal="centerContinuous"/>
    </xf>
    <xf numFmtId="0" fontId="4" fillId="2" borderId="9" xfId="4" applyFont="1" applyFill="1" applyBorder="1" applyAlignment="1">
      <alignment horizontal="centerContinuous"/>
    </xf>
    <xf numFmtId="0" fontId="5" fillId="2" borderId="2" xfId="0" applyFont="1" applyFill="1" applyBorder="1" applyAlignment="1">
      <alignment vertical="top" wrapText="1"/>
    </xf>
    <xf numFmtId="0" fontId="4" fillId="2" borderId="4" xfId="4" applyFont="1" applyFill="1" applyBorder="1" applyAlignment="1">
      <alignment horizontal="left"/>
    </xf>
    <xf numFmtId="0" fontId="4" fillId="2" borderId="0" xfId="4" applyFont="1" applyFill="1" applyBorder="1" applyAlignment="1">
      <alignment horizontal="left"/>
    </xf>
    <xf numFmtId="0" fontId="4" fillId="2" borderId="4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left" wrapText="1" indent="1"/>
    </xf>
    <xf numFmtId="0" fontId="13" fillId="2" borderId="0" xfId="0" applyFont="1" applyFill="1"/>
    <xf numFmtId="0" fontId="9" fillId="2" borderId="1" xfId="4" applyFont="1" applyFill="1" applyBorder="1"/>
    <xf numFmtId="0" fontId="9" fillId="2" borderId="2" xfId="4" applyFont="1" applyFill="1" applyBorder="1"/>
    <xf numFmtId="0" fontId="9" fillId="2" borderId="3" xfId="4" applyFont="1" applyFill="1" applyBorder="1"/>
    <xf numFmtId="0" fontId="9" fillId="2" borderId="3" xfId="4" applyFont="1" applyFill="1" applyBorder="1" applyAlignment="1">
      <alignment horizontal="center"/>
    </xf>
    <xf numFmtId="0" fontId="9" fillId="2" borderId="12" xfId="4" applyFont="1" applyFill="1" applyBorder="1" applyAlignment="1">
      <alignment horizont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wrapText="1"/>
    </xf>
    <xf numFmtId="0" fontId="10" fillId="2" borderId="8" xfId="4" applyFont="1" applyFill="1" applyBorder="1" applyAlignment="1">
      <alignment horizontal="centerContinuous"/>
    </xf>
    <xf numFmtId="0" fontId="10" fillId="2" borderId="9" xfId="4" applyFont="1" applyFill="1" applyBorder="1" applyAlignment="1">
      <alignment horizontal="centerContinuous"/>
    </xf>
    <xf numFmtId="0" fontId="10" fillId="2" borderId="11" xfId="4" applyFont="1" applyFill="1" applyBorder="1" applyAlignment="1">
      <alignment horizontal="left" wrapText="1"/>
    </xf>
    <xf numFmtId="37" fontId="15" fillId="3" borderId="13" xfId="1" applyNumberFormat="1" applyFont="1" applyFill="1" applyBorder="1" applyAlignment="1" applyProtection="1">
      <alignment horizontal="center"/>
    </xf>
    <xf numFmtId="37" fontId="15" fillId="3" borderId="13" xfId="1" applyNumberFormat="1" applyFont="1" applyFill="1" applyBorder="1" applyAlignment="1" applyProtection="1">
      <alignment horizontal="center" wrapText="1"/>
    </xf>
    <xf numFmtId="37" fontId="15" fillId="3" borderId="13" xfId="1" applyNumberFormat="1" applyFont="1" applyFill="1" applyBorder="1" applyAlignment="1" applyProtection="1">
      <alignment horizontal="center" vertical="center"/>
    </xf>
    <xf numFmtId="6" fontId="0" fillId="0" borderId="0" xfId="0" applyNumberFormat="1"/>
    <xf numFmtId="6" fontId="15" fillId="3" borderId="13" xfId="1" applyNumberFormat="1" applyFont="1" applyFill="1" applyBorder="1" applyAlignment="1" applyProtection="1">
      <alignment horizontal="center" vertical="center"/>
    </xf>
    <xf numFmtId="6" fontId="15" fillId="3" borderId="13" xfId="1" applyNumberFormat="1" applyFont="1" applyFill="1" applyBorder="1" applyAlignment="1" applyProtection="1">
      <alignment horizontal="center" wrapText="1"/>
    </xf>
    <xf numFmtId="6" fontId="15" fillId="3" borderId="13" xfId="1" applyNumberFormat="1" applyFont="1" applyFill="1" applyBorder="1" applyAlignment="1" applyProtection="1">
      <alignment horizontal="center"/>
    </xf>
    <xf numFmtId="6" fontId="2" fillId="2" borderId="12" xfId="4" applyNumberFormat="1" applyFont="1" applyFill="1" applyBorder="1" applyAlignment="1">
      <alignment horizontal="center"/>
    </xf>
    <xf numFmtId="164" fontId="9" fillId="2" borderId="10" xfId="2" applyNumberFormat="1" applyFont="1" applyFill="1" applyBorder="1" applyAlignment="1" applyProtection="1">
      <alignment horizontal="right"/>
      <protection locked="0"/>
    </xf>
    <xf numFmtId="164" fontId="9" fillId="2" borderId="10" xfId="2" applyNumberFormat="1" applyFont="1" applyFill="1" applyBorder="1" applyAlignment="1" applyProtection="1">
      <alignment horizontal="right"/>
    </xf>
    <xf numFmtId="164" fontId="9" fillId="2" borderId="7" xfId="2" applyNumberFormat="1" applyFont="1" applyFill="1" applyBorder="1" applyAlignment="1">
      <alignment horizontal="center"/>
    </xf>
    <xf numFmtId="164" fontId="10" fillId="2" borderId="13" xfId="4" applyNumberFormat="1" applyFont="1" applyFill="1" applyBorder="1" applyAlignment="1" applyProtection="1">
      <alignment horizontal="right"/>
    </xf>
    <xf numFmtId="164" fontId="14" fillId="0" borderId="0" xfId="0" applyNumberFormat="1" applyFont="1"/>
    <xf numFmtId="164" fontId="4" fillId="2" borderId="14" xfId="4" applyNumberFormat="1" applyFont="1" applyFill="1" applyBorder="1" applyAlignment="1">
      <alignment horizontal="right"/>
    </xf>
    <xf numFmtId="164" fontId="4" fillId="2" borderId="14" xfId="2" applyNumberFormat="1" applyFont="1" applyFill="1" applyBorder="1" applyAlignment="1">
      <alignment horizontal="right"/>
    </xf>
    <xf numFmtId="164" fontId="2" fillId="2" borderId="15" xfId="2" applyNumberFormat="1" applyFont="1" applyFill="1" applyBorder="1" applyAlignment="1">
      <alignment horizontal="right"/>
    </xf>
    <xf numFmtId="164" fontId="4" fillId="2" borderId="13" xfId="4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vertical="top" wrapText="1"/>
    </xf>
    <xf numFmtId="49" fontId="0" fillId="0" borderId="0" xfId="0" applyNumberFormat="1"/>
    <xf numFmtId="49" fontId="17" fillId="0" borderId="0" xfId="0" applyNumberFormat="1" applyFont="1"/>
    <xf numFmtId="0" fontId="17" fillId="0" borderId="0" xfId="0" applyFont="1"/>
    <xf numFmtId="0" fontId="2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2" fillId="0" borderId="0" xfId="0" applyFont="1" applyBorder="1"/>
    <xf numFmtId="0" fontId="4" fillId="0" borderId="0" xfId="0" applyFont="1" applyBorder="1"/>
    <xf numFmtId="0" fontId="2" fillId="2" borderId="0" xfId="0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 applyProtection="1">
      <alignment horizontal="right"/>
      <protection locked="0"/>
    </xf>
    <xf numFmtId="164" fontId="2" fillId="2" borderId="0" xfId="0" applyNumberFormat="1" applyFont="1" applyFill="1" applyBorder="1"/>
    <xf numFmtId="164" fontId="5" fillId="2" borderId="0" xfId="0" applyNumberFormat="1" applyFont="1" applyFill="1" applyBorder="1" applyAlignment="1">
      <alignment vertical="top"/>
    </xf>
    <xf numFmtId="164" fontId="5" fillId="2" borderId="0" xfId="0" applyNumberFormat="1" applyFont="1" applyFill="1" applyBorder="1" applyAlignment="1">
      <alignment horizontal="right" vertical="top"/>
    </xf>
    <xf numFmtId="0" fontId="2" fillId="2" borderId="0" xfId="4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horizontal="left"/>
    </xf>
    <xf numFmtId="0" fontId="4" fillId="2" borderId="0" xfId="4" applyFont="1" applyFill="1"/>
    <xf numFmtId="0" fontId="2" fillId="2" borderId="0" xfId="0" applyFont="1" applyFill="1"/>
    <xf numFmtId="0" fontId="4" fillId="2" borderId="0" xfId="4" applyFont="1" applyFill="1" applyAlignment="1">
      <alignment horizontal="center"/>
    </xf>
    <xf numFmtId="0" fontId="2" fillId="0" borderId="10" xfId="0" applyFont="1" applyBorder="1"/>
    <xf numFmtId="164" fontId="2" fillId="2" borderId="14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4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right" vertical="center" wrapText="1"/>
    </xf>
    <xf numFmtId="0" fontId="4" fillId="0" borderId="10" xfId="0" applyFont="1" applyBorder="1"/>
    <xf numFmtId="3" fontId="4" fillId="2" borderId="0" xfId="0" applyNumberFormat="1" applyFont="1" applyFill="1" applyBorder="1" applyAlignment="1" applyProtection="1">
      <alignment horizontal="right"/>
      <protection locked="0"/>
    </xf>
    <xf numFmtId="3" fontId="4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3" fontId="2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 vertical="top"/>
    </xf>
    <xf numFmtId="0" fontId="9" fillId="2" borderId="17" xfId="4" applyFont="1" applyFill="1" applyBorder="1"/>
    <xf numFmtId="0" fontId="9" fillId="2" borderId="18" xfId="4" applyFont="1" applyFill="1" applyBorder="1"/>
    <xf numFmtId="0" fontId="9" fillId="2" borderId="18" xfId="4" applyFont="1" applyFill="1" applyBorder="1" applyAlignment="1">
      <alignment horizontal="center"/>
    </xf>
    <xf numFmtId="0" fontId="9" fillId="2" borderId="19" xfId="4" applyFont="1" applyFill="1" applyBorder="1" applyAlignment="1">
      <alignment horizontal="center"/>
    </xf>
    <xf numFmtId="164" fontId="5" fillId="2" borderId="21" xfId="0" applyNumberFormat="1" applyFont="1" applyFill="1" applyBorder="1" applyAlignment="1">
      <alignment horizontal="right" vertical="top"/>
    </xf>
    <xf numFmtId="0" fontId="2" fillId="2" borderId="20" xfId="4" applyFont="1" applyFill="1" applyBorder="1" applyAlignment="1">
      <alignment horizontal="center" vertical="center"/>
    </xf>
    <xf numFmtId="0" fontId="4" fillId="2" borderId="28" xfId="4" applyFont="1" applyFill="1" applyBorder="1" applyAlignment="1"/>
    <xf numFmtId="0" fontId="4" fillId="2" borderId="30" xfId="4" applyFont="1" applyFill="1" applyBorder="1" applyAlignment="1"/>
    <xf numFmtId="0" fontId="4" fillId="2" borderId="29" xfId="4" applyFont="1" applyFill="1" applyBorder="1" applyAlignment="1">
      <alignment wrapText="1"/>
    </xf>
    <xf numFmtId="0" fontId="2" fillId="2" borderId="17" xfId="4" applyFont="1" applyFill="1" applyBorder="1"/>
    <xf numFmtId="0" fontId="2" fillId="2" borderId="18" xfId="4" applyFont="1" applyFill="1" applyBorder="1"/>
    <xf numFmtId="6" fontId="2" fillId="2" borderId="18" xfId="4" applyNumberFormat="1" applyFont="1" applyFill="1" applyBorder="1" applyAlignment="1">
      <alignment horizontal="center"/>
    </xf>
    <xf numFmtId="6" fontId="2" fillId="2" borderId="19" xfId="4" applyNumberFormat="1" applyFont="1" applyFill="1" applyBorder="1" applyAlignment="1">
      <alignment horizontal="center"/>
    </xf>
    <xf numFmtId="0" fontId="4" fillId="2" borderId="20" xfId="4" applyFont="1" applyFill="1" applyBorder="1" applyAlignment="1">
      <alignment horizontal="left"/>
    </xf>
    <xf numFmtId="3" fontId="1" fillId="2" borderId="21" xfId="0" applyNumberFormat="1" applyFont="1" applyFill="1" applyBorder="1" applyAlignment="1">
      <alignment horizontal="right" vertical="top"/>
    </xf>
    <xf numFmtId="3" fontId="5" fillId="2" borderId="21" xfId="0" applyNumberFormat="1" applyFont="1" applyFill="1" applyBorder="1" applyAlignment="1">
      <alignment horizontal="right" vertical="top"/>
    </xf>
    <xf numFmtId="0" fontId="4" fillId="2" borderId="20" xfId="4" applyFont="1" applyFill="1" applyBorder="1" applyAlignment="1">
      <alignment horizontal="center" vertical="center"/>
    </xf>
    <xf numFmtId="37" fontId="18" fillId="5" borderId="25" xfId="1" applyNumberFormat="1" applyFont="1" applyFill="1" applyBorder="1" applyAlignment="1" applyProtection="1"/>
    <xf numFmtId="37" fontId="18" fillId="5" borderId="25" xfId="1" applyNumberFormat="1" applyFont="1" applyFill="1" applyBorder="1" applyAlignment="1" applyProtection="1">
      <alignment vertical="center" wrapText="1"/>
    </xf>
    <xf numFmtId="37" fontId="18" fillId="5" borderId="26" xfId="1" applyNumberFormat="1" applyFont="1" applyFill="1" applyBorder="1" applyAlignment="1" applyProtection="1">
      <alignment horizontal="center" vertical="center"/>
    </xf>
    <xf numFmtId="37" fontId="18" fillId="5" borderId="26" xfId="1" applyNumberFormat="1" applyFont="1" applyFill="1" applyBorder="1" applyAlignment="1" applyProtection="1">
      <alignment horizontal="center" wrapText="1"/>
    </xf>
    <xf numFmtId="37" fontId="18" fillId="5" borderId="25" xfId="1" applyNumberFormat="1" applyFont="1" applyFill="1" applyBorder="1" applyAlignment="1" applyProtection="1">
      <alignment horizontal="center" vertical="center"/>
    </xf>
    <xf numFmtId="37" fontId="18" fillId="5" borderId="26" xfId="1" applyNumberFormat="1" applyFont="1" applyFill="1" applyBorder="1" applyAlignment="1" applyProtection="1">
      <alignment vertical="center" wrapText="1"/>
    </xf>
    <xf numFmtId="37" fontId="18" fillId="5" borderId="27" xfId="1" applyNumberFormat="1" applyFont="1" applyFill="1" applyBorder="1" applyAlignment="1" applyProtection="1">
      <alignment horizontal="center"/>
    </xf>
    <xf numFmtId="37" fontId="18" fillId="5" borderId="24" xfId="1" applyNumberFormat="1" applyFont="1" applyFill="1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right"/>
    </xf>
    <xf numFmtId="3" fontId="4" fillId="2" borderId="0" xfId="0" applyNumberFormat="1" applyFont="1" applyFill="1" applyBorder="1" applyAlignment="1" applyProtection="1">
      <alignment horizontal="right"/>
    </xf>
    <xf numFmtId="3" fontId="19" fillId="2" borderId="21" xfId="0" applyNumberFormat="1" applyFont="1" applyFill="1" applyBorder="1" applyAlignment="1">
      <alignment horizontal="right" vertical="top"/>
    </xf>
    <xf numFmtId="3" fontId="20" fillId="2" borderId="21" xfId="0" applyNumberFormat="1" applyFont="1" applyFill="1" applyBorder="1" applyAlignment="1">
      <alignment horizontal="right" vertical="top"/>
    </xf>
    <xf numFmtId="164" fontId="4" fillId="2" borderId="16" xfId="0" applyNumberFormat="1" applyFont="1" applyFill="1" applyBorder="1" applyAlignment="1" applyProtection="1">
      <alignment horizontal="right" vertical="center"/>
    </xf>
    <xf numFmtId="164" fontId="4" fillId="2" borderId="16" xfId="0" applyNumberFormat="1" applyFont="1" applyFill="1" applyBorder="1" applyAlignment="1">
      <alignment vertical="center"/>
    </xf>
    <xf numFmtId="164" fontId="1" fillId="2" borderId="16" xfId="0" applyNumberFormat="1" applyFont="1" applyFill="1" applyBorder="1" applyAlignment="1">
      <alignment vertical="center"/>
    </xf>
    <xf numFmtId="164" fontId="1" fillId="2" borderId="16" xfId="0" applyNumberFormat="1" applyFont="1" applyFill="1" applyBorder="1" applyAlignment="1">
      <alignment horizontal="right" vertical="center"/>
    </xf>
    <xf numFmtId="0" fontId="4" fillId="2" borderId="0" xfId="4" applyFont="1" applyFill="1" applyBorder="1" applyAlignment="1">
      <alignment horizontal="center" wrapText="1"/>
    </xf>
    <xf numFmtId="164" fontId="4" fillId="2" borderId="0" xfId="0" applyNumberFormat="1" applyFont="1" applyFill="1" applyBorder="1" applyAlignment="1" applyProtection="1">
      <alignment horizontal="right" vertical="center"/>
    </xf>
    <xf numFmtId="164" fontId="4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4" fillId="2" borderId="0" xfId="4" applyFont="1" applyFill="1" applyBorder="1"/>
    <xf numFmtId="0" fontId="4" fillId="2" borderId="0" xfId="4" applyFont="1" applyFill="1" applyBorder="1" applyAlignment="1">
      <alignment horizontal="center"/>
    </xf>
    <xf numFmtId="0" fontId="4" fillId="2" borderId="20" xfId="4" applyFont="1" applyFill="1" applyBorder="1" applyAlignment="1">
      <alignment horizontal="center" wrapText="1"/>
    </xf>
    <xf numFmtId="0" fontId="2" fillId="2" borderId="20" xfId="0" applyFont="1" applyFill="1" applyBorder="1" applyAlignment="1" applyProtection="1">
      <alignment horizontal="center"/>
      <protection locked="0"/>
    </xf>
    <xf numFmtId="49" fontId="5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/>
    <xf numFmtId="0" fontId="5" fillId="2" borderId="23" xfId="0" applyFont="1" applyFill="1" applyBorder="1" applyAlignment="1">
      <alignment vertical="top"/>
    </xf>
    <xf numFmtId="0" fontId="2" fillId="2" borderId="0" xfId="0" applyNumberFormat="1" applyFont="1" applyFill="1" applyBorder="1" applyAlignment="1" applyProtection="1">
      <alignment horizontal="right"/>
      <protection locked="0"/>
    </xf>
    <xf numFmtId="3" fontId="4" fillId="0" borderId="16" xfId="0" applyNumberFormat="1" applyFont="1" applyFill="1" applyBorder="1" applyAlignment="1" applyProtection="1">
      <alignment horizontal="right"/>
    </xf>
    <xf numFmtId="3" fontId="1" fillId="0" borderId="16" xfId="0" applyNumberFormat="1" applyFont="1" applyFill="1" applyBorder="1" applyAlignment="1">
      <alignment horizontal="right" vertical="top"/>
    </xf>
    <xf numFmtId="3" fontId="1" fillId="0" borderId="16" xfId="2" applyNumberFormat="1" applyFont="1" applyFill="1" applyBorder="1" applyAlignment="1">
      <alignment horizontal="right" vertical="top"/>
    </xf>
    <xf numFmtId="37" fontId="18" fillId="5" borderId="19" xfId="1" applyNumberFormat="1" applyFont="1" applyFill="1" applyBorder="1" applyAlignment="1" applyProtection="1">
      <alignment horizontal="center" vertical="center"/>
    </xf>
    <xf numFmtId="37" fontId="18" fillId="6" borderId="0" xfId="1" applyNumberFormat="1" applyFont="1" applyFill="1" applyBorder="1" applyAlignment="1" applyProtection="1">
      <alignment horizontal="center"/>
    </xf>
    <xf numFmtId="49" fontId="17" fillId="7" borderId="0" xfId="0" applyNumberFormat="1" applyFont="1" applyFill="1"/>
    <xf numFmtId="37" fontId="18" fillId="7" borderId="0" xfId="1" applyNumberFormat="1" applyFont="1" applyFill="1" applyBorder="1" applyAlignment="1" applyProtection="1">
      <alignment horizontal="center"/>
    </xf>
    <xf numFmtId="0" fontId="17" fillId="7" borderId="0" xfId="0" applyFont="1" applyFill="1"/>
    <xf numFmtId="49" fontId="17" fillId="0" borderId="0" xfId="0" applyNumberFormat="1" applyFont="1" applyBorder="1"/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64" fontId="4" fillId="2" borderId="12" xfId="4" applyNumberFormat="1" applyFont="1" applyFill="1" applyBorder="1" applyAlignment="1"/>
    <xf numFmtId="164" fontId="4" fillId="2" borderId="15" xfId="4" applyNumberFormat="1" applyFont="1" applyFill="1" applyBorder="1" applyAlignment="1"/>
    <xf numFmtId="164" fontId="1" fillId="0" borderId="8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0" fillId="2" borderId="12" xfId="4" applyNumberFormat="1" applyFont="1" applyFill="1" applyBorder="1" applyAlignment="1">
      <alignment horizontal="right"/>
    </xf>
    <xf numFmtId="164" fontId="10" fillId="2" borderId="15" xfId="4" applyNumberFormat="1" applyFont="1" applyFill="1" applyBorder="1" applyAlignment="1">
      <alignment horizontal="right"/>
    </xf>
    <xf numFmtId="164" fontId="8" fillId="0" borderId="8" xfId="0" applyNumberFormat="1" applyFont="1" applyBorder="1" applyAlignment="1">
      <alignment horizontal="center" vertical="top" wrapText="1"/>
    </xf>
    <xf numFmtId="164" fontId="8" fillId="0" borderId="11" xfId="0" applyNumberFormat="1" applyFont="1" applyBorder="1" applyAlignment="1">
      <alignment horizontal="center" vertical="top" wrapText="1"/>
    </xf>
    <xf numFmtId="37" fontId="15" fillId="3" borderId="0" xfId="1" applyNumberFormat="1" applyFont="1" applyFill="1" applyBorder="1" applyAlignment="1" applyProtection="1">
      <alignment horizontal="center" vertical="center" wrapText="1"/>
    </xf>
    <xf numFmtId="37" fontId="15" fillId="3" borderId="0" xfId="1" applyNumberFormat="1" applyFont="1" applyFill="1" applyBorder="1" applyAlignment="1" applyProtection="1">
      <alignment horizontal="center" vertical="center"/>
    </xf>
    <xf numFmtId="37" fontId="15" fillId="3" borderId="6" xfId="1" applyNumberFormat="1" applyFont="1" applyFill="1" applyBorder="1" applyAlignment="1" applyProtection="1">
      <alignment horizontal="center" vertical="center"/>
    </xf>
    <xf numFmtId="6" fontId="15" fillId="3" borderId="8" xfId="1" applyNumberFormat="1" applyFont="1" applyFill="1" applyBorder="1" applyAlignment="1" applyProtection="1">
      <alignment horizontal="center"/>
    </xf>
    <xf numFmtId="6" fontId="15" fillId="3" borderId="9" xfId="1" applyNumberFormat="1" applyFont="1" applyFill="1" applyBorder="1" applyAlignment="1" applyProtection="1">
      <alignment horizontal="center"/>
    </xf>
    <xf numFmtId="6" fontId="15" fillId="3" borderId="11" xfId="1" applyNumberFormat="1" applyFont="1" applyFill="1" applyBorder="1" applyAlignment="1" applyProtection="1">
      <alignment horizontal="center"/>
    </xf>
    <xf numFmtId="6" fontId="15" fillId="3" borderId="13" xfId="1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37" fontId="15" fillId="3" borderId="1" xfId="1" applyNumberFormat="1" applyFont="1" applyFill="1" applyBorder="1" applyAlignment="1" applyProtection="1">
      <alignment horizontal="center"/>
    </xf>
    <xf numFmtId="37" fontId="15" fillId="3" borderId="2" xfId="1" applyNumberFormat="1" applyFont="1" applyFill="1" applyBorder="1" applyAlignment="1" applyProtection="1">
      <alignment horizontal="center"/>
    </xf>
    <xf numFmtId="37" fontId="15" fillId="3" borderId="3" xfId="1" applyNumberFormat="1" applyFont="1" applyFill="1" applyBorder="1" applyAlignment="1" applyProtection="1">
      <alignment horizontal="center"/>
    </xf>
    <xf numFmtId="37" fontId="15" fillId="3" borderId="4" xfId="1" applyNumberFormat="1" applyFont="1" applyFill="1" applyBorder="1" applyAlignment="1" applyProtection="1">
      <alignment horizontal="center"/>
      <protection locked="0"/>
    </xf>
    <xf numFmtId="37" fontId="15" fillId="3" borderId="0" xfId="1" applyNumberFormat="1" applyFont="1" applyFill="1" applyBorder="1" applyAlignment="1" applyProtection="1">
      <alignment horizontal="center"/>
      <protection locked="0"/>
    </xf>
    <xf numFmtId="37" fontId="15" fillId="3" borderId="10" xfId="1" applyNumberFormat="1" applyFont="1" applyFill="1" applyBorder="1" applyAlignment="1" applyProtection="1">
      <alignment horizontal="center"/>
      <protection locked="0"/>
    </xf>
    <xf numFmtId="37" fontId="15" fillId="3" borderId="4" xfId="1" applyNumberFormat="1" applyFont="1" applyFill="1" applyBorder="1" applyAlignment="1" applyProtection="1">
      <alignment horizontal="center"/>
    </xf>
    <xf numFmtId="37" fontId="15" fillId="3" borderId="0" xfId="1" applyNumberFormat="1" applyFont="1" applyFill="1" applyBorder="1" applyAlignment="1" applyProtection="1">
      <alignment horizontal="center"/>
    </xf>
    <xf numFmtId="37" fontId="15" fillId="3" borderId="10" xfId="1" applyNumberFormat="1" applyFont="1" applyFill="1" applyBorder="1" applyAlignment="1" applyProtection="1">
      <alignment horizontal="center"/>
    </xf>
    <xf numFmtId="37" fontId="15" fillId="3" borderId="5" xfId="1" applyNumberFormat="1" applyFont="1" applyFill="1" applyBorder="1" applyAlignment="1" applyProtection="1">
      <alignment horizontal="center"/>
    </xf>
    <xf numFmtId="37" fontId="15" fillId="3" borderId="6" xfId="1" applyNumberFormat="1" applyFont="1" applyFill="1" applyBorder="1" applyAlignment="1" applyProtection="1">
      <alignment horizontal="center"/>
    </xf>
    <xf numFmtId="37" fontId="15" fillId="3" borderId="7" xfId="1" applyNumberFormat="1" applyFont="1" applyFill="1" applyBorder="1" applyAlignment="1" applyProtection="1">
      <alignment horizontal="center"/>
    </xf>
    <xf numFmtId="37" fontId="15" fillId="3" borderId="8" xfId="1" applyNumberFormat="1" applyFont="1" applyFill="1" applyBorder="1" applyAlignment="1" applyProtection="1">
      <alignment horizontal="center"/>
    </xf>
    <xf numFmtId="37" fontId="15" fillId="3" borderId="9" xfId="1" applyNumberFormat="1" applyFont="1" applyFill="1" applyBorder="1" applyAlignment="1" applyProtection="1">
      <alignment horizontal="center"/>
    </xf>
    <xf numFmtId="37" fontId="15" fillId="3" borderId="11" xfId="1" applyNumberFormat="1" applyFont="1" applyFill="1" applyBorder="1" applyAlignment="1" applyProtection="1">
      <alignment horizontal="center"/>
    </xf>
    <xf numFmtId="37" fontId="15" fillId="3" borderId="13" xfId="1" applyNumberFormat="1" applyFont="1" applyFill="1" applyBorder="1" applyAlignment="1" applyProtection="1">
      <alignment horizontal="center" vertical="center" wrapText="1"/>
    </xf>
    <xf numFmtId="3" fontId="20" fillId="2" borderId="21" xfId="0" applyNumberFormat="1" applyFont="1" applyFill="1" applyBorder="1" applyAlignment="1">
      <alignment horizontal="right" vertical="center"/>
    </xf>
    <xf numFmtId="164" fontId="1" fillId="2" borderId="28" xfId="0" applyNumberFormat="1" applyFont="1" applyFill="1" applyBorder="1" applyAlignment="1">
      <alignment horizontal="left" vertical="center"/>
    </xf>
    <xf numFmtId="164" fontId="1" fillId="2" borderId="29" xfId="0" applyNumberFormat="1" applyFont="1" applyFill="1" applyBorder="1" applyAlignment="1">
      <alignment horizontal="left" vertical="center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3" fontId="19" fillId="0" borderId="25" xfId="2" applyNumberFormat="1" applyFont="1" applyFill="1" applyBorder="1" applyAlignment="1">
      <alignment horizontal="center" vertical="center"/>
    </xf>
    <xf numFmtId="3" fontId="19" fillId="0" borderId="27" xfId="2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37" fontId="18" fillId="5" borderId="28" xfId="1" applyNumberFormat="1" applyFont="1" applyFill="1" applyBorder="1" applyAlignment="1" applyProtection="1">
      <alignment horizontal="center"/>
    </xf>
    <xf numFmtId="37" fontId="18" fillId="5" borderId="29" xfId="1" applyNumberFormat="1" applyFont="1" applyFill="1" applyBorder="1" applyAlignment="1" applyProtection="1">
      <alignment horizontal="center"/>
    </xf>
    <xf numFmtId="3" fontId="2" fillId="2" borderId="0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7" fontId="21" fillId="4" borderId="20" xfId="1" applyNumberFormat="1" applyFont="1" applyFill="1" applyBorder="1" applyAlignment="1" applyProtection="1">
      <alignment horizontal="center"/>
    </xf>
    <xf numFmtId="37" fontId="21" fillId="4" borderId="0" xfId="1" applyNumberFormat="1" applyFont="1" applyFill="1" applyBorder="1" applyAlignment="1" applyProtection="1">
      <alignment horizontal="center"/>
    </xf>
    <xf numFmtId="37" fontId="21" fillId="4" borderId="21" xfId="1" applyNumberFormat="1" applyFont="1" applyFill="1" applyBorder="1" applyAlignment="1" applyProtection="1">
      <alignment horizontal="center"/>
    </xf>
    <xf numFmtId="0" fontId="2" fillId="2" borderId="20" xfId="0" applyFont="1" applyFill="1" applyBorder="1" applyAlignment="1">
      <alignment horizontal="left" vertical="center" wrapText="1"/>
    </xf>
    <xf numFmtId="37" fontId="21" fillId="4" borderId="17" xfId="1" applyNumberFormat="1" applyFont="1" applyFill="1" applyBorder="1" applyAlignment="1" applyProtection="1">
      <alignment horizontal="center"/>
    </xf>
    <xf numFmtId="37" fontId="21" fillId="4" borderId="18" xfId="1" applyNumberFormat="1" applyFont="1" applyFill="1" applyBorder="1" applyAlignment="1" applyProtection="1">
      <alignment horizontal="center"/>
    </xf>
    <xf numFmtId="37" fontId="21" fillId="4" borderId="19" xfId="1" applyNumberFormat="1" applyFont="1" applyFill="1" applyBorder="1" applyAlignment="1" applyProtection="1">
      <alignment horizontal="center"/>
    </xf>
    <xf numFmtId="37" fontId="21" fillId="4" borderId="20" xfId="1" applyNumberFormat="1" applyFont="1" applyFill="1" applyBorder="1" applyAlignment="1" applyProtection="1">
      <alignment horizontal="center"/>
      <protection locked="0"/>
    </xf>
    <xf numFmtId="37" fontId="21" fillId="4" borderId="0" xfId="1" applyNumberFormat="1" applyFont="1" applyFill="1" applyBorder="1" applyAlignment="1" applyProtection="1">
      <alignment horizontal="center"/>
      <protection locked="0"/>
    </xf>
    <xf numFmtId="37" fontId="21" fillId="4" borderId="21" xfId="1" applyNumberFormat="1" applyFont="1" applyFill="1" applyBorder="1" applyAlignment="1" applyProtection="1">
      <alignment horizontal="center"/>
      <protection locked="0"/>
    </xf>
    <xf numFmtId="37" fontId="21" fillId="4" borderId="22" xfId="1" applyNumberFormat="1" applyFont="1" applyFill="1" applyBorder="1" applyAlignment="1" applyProtection="1">
      <alignment horizontal="center"/>
    </xf>
    <xf numFmtId="37" fontId="21" fillId="4" borderId="23" xfId="1" applyNumberFormat="1" applyFont="1" applyFill="1" applyBorder="1" applyAlignment="1" applyProtection="1">
      <alignment horizontal="center"/>
    </xf>
    <xf numFmtId="37" fontId="21" fillId="4" borderId="24" xfId="1" applyNumberFormat="1" applyFont="1" applyFill="1" applyBorder="1" applyAlignment="1" applyProtection="1">
      <alignment horizontal="center"/>
    </xf>
    <xf numFmtId="37" fontId="18" fillId="5" borderId="17" xfId="1" applyNumberFormat="1" applyFont="1" applyFill="1" applyBorder="1" applyAlignment="1" applyProtection="1">
      <alignment horizontal="center" vertical="center" wrapText="1"/>
    </xf>
    <xf numFmtId="37" fontId="18" fillId="5" borderId="18" xfId="1" applyNumberFormat="1" applyFont="1" applyFill="1" applyBorder="1" applyAlignment="1" applyProtection="1">
      <alignment horizontal="center" vertical="center"/>
    </xf>
    <xf numFmtId="37" fontId="18" fillId="5" borderId="19" xfId="1" applyNumberFormat="1" applyFont="1" applyFill="1" applyBorder="1" applyAlignment="1" applyProtection="1">
      <alignment horizontal="center" vertical="center"/>
    </xf>
    <xf numFmtId="37" fontId="18" fillId="5" borderId="20" xfId="1" applyNumberFormat="1" applyFont="1" applyFill="1" applyBorder="1" applyAlignment="1" applyProtection="1">
      <alignment horizontal="center" vertical="center"/>
    </xf>
    <xf numFmtId="37" fontId="18" fillId="5" borderId="0" xfId="1" applyNumberFormat="1" applyFont="1" applyFill="1" applyBorder="1" applyAlignment="1" applyProtection="1">
      <alignment horizontal="center" vertical="center"/>
    </xf>
    <xf numFmtId="37" fontId="18" fillId="5" borderId="21" xfId="1" applyNumberFormat="1" applyFont="1" applyFill="1" applyBorder="1" applyAlignment="1" applyProtection="1">
      <alignment horizontal="center" vertical="center"/>
    </xf>
    <xf numFmtId="37" fontId="18" fillId="5" borderId="22" xfId="1" applyNumberFormat="1" applyFont="1" applyFill="1" applyBorder="1" applyAlignment="1" applyProtection="1">
      <alignment horizontal="center" vertical="center"/>
    </xf>
    <xf numFmtId="37" fontId="18" fillId="5" borderId="23" xfId="1" applyNumberFormat="1" applyFont="1" applyFill="1" applyBorder="1" applyAlignment="1" applyProtection="1">
      <alignment horizontal="center" vertical="center"/>
    </xf>
    <xf numFmtId="37" fontId="18" fillId="5" borderId="24" xfId="1" applyNumberFormat="1" applyFont="1" applyFill="1" applyBorder="1" applyAlignment="1" applyProtection="1">
      <alignment horizontal="center" vertical="center"/>
    </xf>
    <xf numFmtId="0" fontId="4" fillId="2" borderId="28" xfId="4" applyFont="1" applyFill="1" applyBorder="1" applyAlignment="1">
      <alignment horizontal="center" wrapText="1"/>
    </xf>
    <xf numFmtId="0" fontId="4" fillId="2" borderId="30" xfId="4" applyFont="1" applyFill="1" applyBorder="1" applyAlignment="1">
      <alignment horizontal="center" wrapText="1"/>
    </xf>
    <xf numFmtId="0" fontId="4" fillId="2" borderId="29" xfId="4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24848</xdr:colOff>
      <xdr:row>1</xdr:row>
      <xdr:rowOff>8282</xdr:rowOff>
    </xdr:from>
    <xdr:to>
      <xdr:col>1</xdr:col>
      <xdr:colOff>1553404</xdr:colOff>
      <xdr:row>1</xdr:row>
      <xdr:rowOff>8356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91" y="207065"/>
          <a:ext cx="1747631" cy="72887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1</xdr:row>
      <xdr:rowOff>9525</xdr:rowOff>
    </xdr:from>
    <xdr:to>
      <xdr:col>3</xdr:col>
      <xdr:colOff>24003</xdr:colOff>
      <xdr:row>1</xdr:row>
      <xdr:rowOff>12662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09550"/>
          <a:ext cx="2116836" cy="733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19050</xdr:rowOff>
    </xdr:from>
    <xdr:to>
      <xdr:col>2</xdr:col>
      <xdr:colOff>171450</xdr:colOff>
      <xdr:row>6</xdr:row>
      <xdr:rowOff>47625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" y="219075"/>
          <a:ext cx="17430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3:J65536"/>
  <sheetViews>
    <sheetView showGridLines="0" zoomScale="75" workbookViewId="0">
      <selection activeCell="G12" sqref="G12"/>
    </sheetView>
  </sheetViews>
  <sheetFormatPr baseColWidth="10" defaultColWidth="0" defaultRowHeight="15"/>
  <cols>
    <col min="1" max="3" width="11.42578125" customWidth="1"/>
    <col min="4" max="4" width="36" customWidth="1"/>
    <col min="5" max="10" width="21" customWidth="1"/>
    <col min="11" max="11" width="11.42578125" customWidth="1"/>
  </cols>
  <sheetData>
    <row r="3" spans="2:10">
      <c r="B3" s="156" t="s">
        <v>0</v>
      </c>
      <c r="C3" s="157"/>
      <c r="D3" s="157"/>
      <c r="E3" s="157"/>
      <c r="F3" s="157"/>
      <c r="G3" s="157"/>
      <c r="H3" s="157"/>
      <c r="I3" s="157"/>
      <c r="J3" s="158"/>
    </row>
    <row r="4" spans="2:10">
      <c r="B4" s="159" t="s">
        <v>1</v>
      </c>
      <c r="C4" s="160"/>
      <c r="D4" s="160"/>
      <c r="E4" s="160"/>
      <c r="F4" s="160"/>
      <c r="G4" s="160"/>
      <c r="H4" s="160"/>
      <c r="I4" s="160"/>
      <c r="J4" s="161"/>
    </row>
    <row r="5" spans="2:10">
      <c r="B5" s="162" t="s">
        <v>2</v>
      </c>
      <c r="C5" s="163"/>
      <c r="D5" s="163"/>
      <c r="E5" s="163"/>
      <c r="F5" s="163"/>
      <c r="G5" s="163"/>
      <c r="H5" s="163"/>
      <c r="I5" s="163"/>
      <c r="J5" s="164"/>
    </row>
    <row r="6" spans="2:10">
      <c r="B6" s="165" t="s">
        <v>3</v>
      </c>
      <c r="C6" s="166"/>
      <c r="D6" s="166"/>
      <c r="E6" s="166"/>
      <c r="F6" s="166"/>
      <c r="G6" s="166"/>
      <c r="H6" s="166"/>
      <c r="I6" s="166"/>
      <c r="J6" s="167"/>
    </row>
    <row r="7" spans="2:10">
      <c r="B7" s="63"/>
      <c r="C7" s="63"/>
      <c r="D7" s="63"/>
      <c r="E7" s="64"/>
      <c r="F7" s="65"/>
      <c r="G7" s="65"/>
      <c r="H7" s="65"/>
      <c r="I7" s="65"/>
      <c r="J7" s="65"/>
    </row>
    <row r="8" spans="2:10">
      <c r="B8" s="146" t="s">
        <v>4</v>
      </c>
      <c r="C8" s="147"/>
      <c r="D8" s="147"/>
      <c r="E8" s="168" t="s">
        <v>5</v>
      </c>
      <c r="F8" s="169"/>
      <c r="G8" s="169"/>
      <c r="H8" s="169"/>
      <c r="I8" s="170"/>
      <c r="J8" s="171" t="s">
        <v>6</v>
      </c>
    </row>
    <row r="9" spans="2:10" ht="24.75">
      <c r="B9" s="147"/>
      <c r="C9" s="147"/>
      <c r="D9" s="147"/>
      <c r="E9" s="31" t="s">
        <v>7</v>
      </c>
      <c r="F9" s="30" t="s">
        <v>8</v>
      </c>
      <c r="G9" s="31" t="s">
        <v>9</v>
      </c>
      <c r="H9" s="31" t="s">
        <v>10</v>
      </c>
      <c r="I9" s="31" t="s">
        <v>11</v>
      </c>
      <c r="J9" s="171"/>
    </row>
    <row r="10" spans="2:10">
      <c r="B10" s="148"/>
      <c r="C10" s="148"/>
      <c r="D10" s="148"/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</row>
    <row r="11" spans="2:10">
      <c r="B11" s="17"/>
      <c r="C11" s="18"/>
      <c r="D11" s="19"/>
      <c r="E11" s="20"/>
      <c r="F11" s="21"/>
      <c r="G11" s="21"/>
      <c r="H11" s="21"/>
      <c r="I11" s="21"/>
      <c r="J11" s="21"/>
    </row>
    <row r="12" spans="2:10">
      <c r="B12" s="153" t="s">
        <v>18</v>
      </c>
      <c r="C12" s="154"/>
      <c r="D12" s="155"/>
      <c r="E12" s="37">
        <v>0</v>
      </c>
      <c r="F12" s="37">
        <v>0</v>
      </c>
      <c r="G12" s="38">
        <f>E12+F12</f>
        <v>0</v>
      </c>
      <c r="H12" s="37">
        <v>0</v>
      </c>
      <c r="I12" s="37">
        <v>0</v>
      </c>
      <c r="J12" s="38">
        <f>I12-E12</f>
        <v>0</v>
      </c>
    </row>
    <row r="13" spans="2:10">
      <c r="B13" s="153" t="s">
        <v>19</v>
      </c>
      <c r="C13" s="154"/>
      <c r="D13" s="155"/>
      <c r="E13" s="37">
        <v>0</v>
      </c>
      <c r="F13" s="37">
        <v>0</v>
      </c>
      <c r="G13" s="38">
        <f>E13+F13</f>
        <v>0</v>
      </c>
      <c r="H13" s="37">
        <v>0</v>
      </c>
      <c r="I13" s="37">
        <v>0</v>
      </c>
      <c r="J13" s="38">
        <f>I13-E13</f>
        <v>0</v>
      </c>
    </row>
    <row r="14" spans="2:10">
      <c r="B14" s="153" t="s">
        <v>20</v>
      </c>
      <c r="C14" s="154"/>
      <c r="D14" s="155"/>
      <c r="E14" s="37">
        <v>0</v>
      </c>
      <c r="F14" s="37">
        <v>0</v>
      </c>
      <c r="G14" s="38">
        <f>E14+F14</f>
        <v>0</v>
      </c>
      <c r="H14" s="37">
        <v>0</v>
      </c>
      <c r="I14" s="37">
        <v>0</v>
      </c>
      <c r="J14" s="38">
        <f>I14-E14</f>
        <v>0</v>
      </c>
    </row>
    <row r="15" spans="2:10">
      <c r="B15" s="153" t="s">
        <v>21</v>
      </c>
      <c r="C15" s="154"/>
      <c r="D15" s="155"/>
      <c r="E15" s="37">
        <v>0</v>
      </c>
      <c r="F15" s="37">
        <v>0</v>
      </c>
      <c r="G15" s="38">
        <f>E15+F15</f>
        <v>0</v>
      </c>
      <c r="H15" s="37">
        <v>0</v>
      </c>
      <c r="I15" s="37">
        <v>0</v>
      </c>
      <c r="J15" s="38">
        <f>I15-E15</f>
        <v>0</v>
      </c>
    </row>
    <row r="16" spans="2:10">
      <c r="B16" s="153" t="s">
        <v>22</v>
      </c>
      <c r="C16" s="154"/>
      <c r="D16" s="155"/>
      <c r="E16" s="38">
        <f t="shared" ref="E16:J16" si="0">E17+E18</f>
        <v>0</v>
      </c>
      <c r="F16" s="38">
        <f t="shared" si="0"/>
        <v>0</v>
      </c>
      <c r="G16" s="38">
        <f t="shared" si="0"/>
        <v>0</v>
      </c>
      <c r="H16" s="38">
        <f t="shared" si="0"/>
        <v>568253.85</v>
      </c>
      <c r="I16" s="38">
        <f t="shared" si="0"/>
        <v>568253.84</v>
      </c>
      <c r="J16" s="38">
        <f t="shared" si="0"/>
        <v>568253.84</v>
      </c>
    </row>
    <row r="17" spans="2:10">
      <c r="B17" s="22"/>
      <c r="C17" s="154" t="s">
        <v>23</v>
      </c>
      <c r="D17" s="155"/>
      <c r="E17" s="37">
        <v>0</v>
      </c>
      <c r="F17" s="37">
        <v>0</v>
      </c>
      <c r="G17" s="38">
        <f>E17+F17</f>
        <v>0</v>
      </c>
      <c r="H17" s="37">
        <v>568253.85</v>
      </c>
      <c r="I17" s="37">
        <v>568253.84</v>
      </c>
      <c r="J17" s="38">
        <f>I17-E17</f>
        <v>568253.84</v>
      </c>
    </row>
    <row r="18" spans="2:10">
      <c r="B18" s="22"/>
      <c r="C18" s="154" t="s">
        <v>24</v>
      </c>
      <c r="D18" s="155"/>
      <c r="E18" s="37">
        <v>0</v>
      </c>
      <c r="F18" s="37">
        <v>0</v>
      </c>
      <c r="G18" s="38">
        <f>E18+F18</f>
        <v>0</v>
      </c>
      <c r="H18" s="37">
        <v>0</v>
      </c>
      <c r="I18" s="37">
        <v>0</v>
      </c>
      <c r="J18" s="38">
        <f>I18-E18</f>
        <v>0</v>
      </c>
    </row>
    <row r="19" spans="2:10">
      <c r="B19" s="153" t="s">
        <v>25</v>
      </c>
      <c r="C19" s="154"/>
      <c r="D19" s="155"/>
      <c r="E19" s="38">
        <f t="shared" ref="E19:J19" si="1">E20+E21</f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38">
        <f t="shared" si="1"/>
        <v>0</v>
      </c>
    </row>
    <row r="20" spans="2:10">
      <c r="B20" s="22"/>
      <c r="C20" s="154" t="s">
        <v>23</v>
      </c>
      <c r="D20" s="155"/>
      <c r="E20" s="37">
        <v>0</v>
      </c>
      <c r="F20" s="37">
        <v>0</v>
      </c>
      <c r="G20" s="38">
        <f t="shared" ref="G20:G25" si="2">E20+F20</f>
        <v>0</v>
      </c>
      <c r="H20" s="37">
        <v>0</v>
      </c>
      <c r="I20" s="37">
        <v>0</v>
      </c>
      <c r="J20" s="38">
        <f t="shared" ref="J20:J25" si="3">I20-E20</f>
        <v>0</v>
      </c>
    </row>
    <row r="21" spans="2:10">
      <c r="B21" s="22"/>
      <c r="C21" s="154" t="s">
        <v>24</v>
      </c>
      <c r="D21" s="155"/>
      <c r="E21" s="37">
        <v>0</v>
      </c>
      <c r="F21" s="37">
        <v>0</v>
      </c>
      <c r="G21" s="38">
        <f t="shared" si="2"/>
        <v>0</v>
      </c>
      <c r="H21" s="37">
        <v>0</v>
      </c>
      <c r="I21" s="37">
        <v>0</v>
      </c>
      <c r="J21" s="38">
        <f t="shared" si="3"/>
        <v>0</v>
      </c>
    </row>
    <row r="22" spans="2:10">
      <c r="B22" s="153" t="s">
        <v>26</v>
      </c>
      <c r="C22" s="154"/>
      <c r="D22" s="155"/>
      <c r="E22" s="37">
        <v>0</v>
      </c>
      <c r="F22" s="37">
        <v>0</v>
      </c>
      <c r="G22" s="38">
        <f t="shared" si="2"/>
        <v>0</v>
      </c>
      <c r="H22" s="37">
        <v>0</v>
      </c>
      <c r="I22" s="37">
        <v>0</v>
      </c>
      <c r="J22" s="38">
        <f t="shared" si="3"/>
        <v>0</v>
      </c>
    </row>
    <row r="23" spans="2:10">
      <c r="B23" s="153" t="s">
        <v>27</v>
      </c>
      <c r="C23" s="154"/>
      <c r="D23" s="155"/>
      <c r="E23" s="37">
        <v>73738111</v>
      </c>
      <c r="F23" s="37">
        <v>0</v>
      </c>
      <c r="G23" s="38">
        <f t="shared" si="2"/>
        <v>73738111</v>
      </c>
      <c r="H23" s="37">
        <v>29993136.300000001</v>
      </c>
      <c r="I23" s="37">
        <v>28833136.300000001</v>
      </c>
      <c r="J23" s="38">
        <f t="shared" si="3"/>
        <v>-44904974.700000003</v>
      </c>
    </row>
    <row r="24" spans="2:10">
      <c r="B24" s="153" t="s">
        <v>28</v>
      </c>
      <c r="C24" s="154"/>
      <c r="D24" s="155"/>
      <c r="E24" s="37">
        <v>0</v>
      </c>
      <c r="F24" s="37">
        <v>0</v>
      </c>
      <c r="G24" s="38">
        <f t="shared" si="2"/>
        <v>0</v>
      </c>
      <c r="H24" s="37">
        <v>0</v>
      </c>
      <c r="I24" s="37">
        <v>0</v>
      </c>
      <c r="J24" s="38">
        <f t="shared" si="3"/>
        <v>0</v>
      </c>
    </row>
    <row r="25" spans="2:10">
      <c r="B25" s="153" t="s">
        <v>29</v>
      </c>
      <c r="C25" s="154"/>
      <c r="D25" s="155"/>
      <c r="E25" s="37">
        <v>0</v>
      </c>
      <c r="F25" s="37">
        <v>0</v>
      </c>
      <c r="G25" s="38">
        <f t="shared" si="2"/>
        <v>0</v>
      </c>
      <c r="H25" s="37">
        <v>0</v>
      </c>
      <c r="I25" s="37">
        <v>0</v>
      </c>
      <c r="J25" s="38">
        <f t="shared" si="3"/>
        <v>0</v>
      </c>
    </row>
    <row r="26" spans="2:10">
      <c r="B26" s="23"/>
      <c r="C26" s="24"/>
      <c r="D26" s="25"/>
      <c r="E26" s="39"/>
      <c r="F26" s="39"/>
      <c r="G26" s="39"/>
      <c r="H26" s="39"/>
      <c r="I26" s="39"/>
      <c r="J26" s="39"/>
    </row>
    <row r="27" spans="2:10">
      <c r="B27" s="26"/>
      <c r="C27" s="27"/>
      <c r="D27" s="28" t="s">
        <v>30</v>
      </c>
      <c r="E27" s="40">
        <f t="shared" ref="E27:J27" si="4">E12+E13+E14+E15+E16+E19+E22+E23+E24+E25</f>
        <v>73738111</v>
      </c>
      <c r="F27" s="40">
        <f t="shared" si="4"/>
        <v>0</v>
      </c>
      <c r="G27" s="40">
        <f t="shared" si="4"/>
        <v>73738111</v>
      </c>
      <c r="H27" s="40">
        <f t="shared" si="4"/>
        <v>30561390.150000002</v>
      </c>
      <c r="I27" s="40">
        <f t="shared" si="4"/>
        <v>29401390.140000001</v>
      </c>
      <c r="J27" s="142">
        <f t="shared" si="4"/>
        <v>-44336720.859999999</v>
      </c>
    </row>
    <row r="28" spans="2:10">
      <c r="E28" s="41"/>
      <c r="F28" s="41"/>
      <c r="G28" s="41"/>
      <c r="H28" s="144" t="s">
        <v>31</v>
      </c>
      <c r="I28" s="145"/>
      <c r="J28" s="143"/>
    </row>
    <row r="29" spans="2:10">
      <c r="E29" s="32"/>
      <c r="F29" s="32"/>
      <c r="G29" s="32"/>
      <c r="H29" s="32"/>
      <c r="I29" s="32"/>
      <c r="J29" s="32"/>
    </row>
    <row r="30" spans="2:10">
      <c r="E30" s="32"/>
      <c r="F30" s="32"/>
      <c r="G30" s="32"/>
      <c r="H30" s="32"/>
      <c r="I30" s="32"/>
      <c r="J30" s="32"/>
    </row>
    <row r="31" spans="2:10" ht="15" customHeight="1">
      <c r="B31" s="146" t="s">
        <v>32</v>
      </c>
      <c r="C31" s="147"/>
      <c r="D31" s="147"/>
      <c r="E31" s="149" t="s">
        <v>5</v>
      </c>
      <c r="F31" s="150"/>
      <c r="G31" s="150"/>
      <c r="H31" s="150"/>
      <c r="I31" s="151"/>
      <c r="J31" s="152" t="s">
        <v>6</v>
      </c>
    </row>
    <row r="32" spans="2:10" ht="24.75">
      <c r="B32" s="147"/>
      <c r="C32" s="147"/>
      <c r="D32" s="147"/>
      <c r="E32" s="33" t="s">
        <v>7</v>
      </c>
      <c r="F32" s="34" t="s">
        <v>33</v>
      </c>
      <c r="G32" s="33" t="s">
        <v>9</v>
      </c>
      <c r="H32" s="33" t="s">
        <v>10</v>
      </c>
      <c r="I32" s="33" t="s">
        <v>11</v>
      </c>
      <c r="J32" s="152"/>
    </row>
    <row r="33" spans="2:10">
      <c r="B33" s="148"/>
      <c r="C33" s="148"/>
      <c r="D33" s="148"/>
      <c r="E33" s="35" t="s">
        <v>12</v>
      </c>
      <c r="F33" s="35" t="s">
        <v>13</v>
      </c>
      <c r="G33" s="35" t="s">
        <v>14</v>
      </c>
      <c r="H33" s="35" t="s">
        <v>15</v>
      </c>
      <c r="I33" s="29" t="s">
        <v>16</v>
      </c>
      <c r="J33" s="35" t="s">
        <v>17</v>
      </c>
    </row>
    <row r="34" spans="2:10">
      <c r="B34" s="1"/>
      <c r="C34" s="2"/>
      <c r="D34" s="3"/>
      <c r="E34" s="36"/>
      <c r="F34" s="36"/>
      <c r="G34" s="36"/>
      <c r="H34" s="36"/>
      <c r="I34" s="36"/>
      <c r="J34" s="36"/>
    </row>
    <row r="35" spans="2:10">
      <c r="B35" s="11" t="s">
        <v>34</v>
      </c>
      <c r="C35" s="12"/>
      <c r="D35" s="66"/>
      <c r="E35" s="42">
        <f t="shared" ref="E35:J35" si="5">E36+E37+E38+E39+E42+E45+E46</f>
        <v>73738111</v>
      </c>
      <c r="F35" s="42">
        <f t="shared" si="5"/>
        <v>0</v>
      </c>
      <c r="G35" s="42">
        <f t="shared" si="5"/>
        <v>73738111</v>
      </c>
      <c r="H35" s="42">
        <f t="shared" si="5"/>
        <v>30561390.150000002</v>
      </c>
      <c r="I35" s="42">
        <f t="shared" si="5"/>
        <v>29401390.140000001</v>
      </c>
      <c r="J35" s="42">
        <f t="shared" si="5"/>
        <v>-44336720.859999999</v>
      </c>
    </row>
    <row r="36" spans="2:10">
      <c r="B36" s="4"/>
      <c r="C36" s="136" t="s">
        <v>18</v>
      </c>
      <c r="D36" s="137"/>
      <c r="E36" s="67">
        <v>0</v>
      </c>
      <c r="F36" s="67">
        <v>0</v>
      </c>
      <c r="G36" s="68">
        <f>E36+F36</f>
        <v>0</v>
      </c>
      <c r="H36" s="67">
        <v>0</v>
      </c>
      <c r="I36" s="67">
        <v>0</v>
      </c>
      <c r="J36" s="68">
        <f>I36-E36</f>
        <v>0</v>
      </c>
    </row>
    <row r="37" spans="2:10">
      <c r="B37" s="4"/>
      <c r="C37" s="136" t="s">
        <v>20</v>
      </c>
      <c r="D37" s="137"/>
      <c r="E37" s="67">
        <v>0</v>
      </c>
      <c r="F37" s="67">
        <v>0</v>
      </c>
      <c r="G37" s="68">
        <f>E37+F37</f>
        <v>0</v>
      </c>
      <c r="H37" s="67">
        <v>0</v>
      </c>
      <c r="I37" s="67">
        <v>0</v>
      </c>
      <c r="J37" s="68">
        <f>I37-E37</f>
        <v>0</v>
      </c>
    </row>
    <row r="38" spans="2:10">
      <c r="B38" s="4"/>
      <c r="C38" s="136" t="s">
        <v>21</v>
      </c>
      <c r="D38" s="137"/>
      <c r="E38" s="67">
        <v>0</v>
      </c>
      <c r="F38" s="67">
        <v>0</v>
      </c>
      <c r="G38" s="68">
        <f>E38+F38</f>
        <v>0</v>
      </c>
      <c r="H38" s="67">
        <v>0</v>
      </c>
      <c r="I38" s="67">
        <v>0</v>
      </c>
      <c r="J38" s="68">
        <f>I38-E38</f>
        <v>0</v>
      </c>
    </row>
    <row r="39" spans="2:10">
      <c r="B39" s="4"/>
      <c r="C39" s="136" t="s">
        <v>22</v>
      </c>
      <c r="D39" s="137"/>
      <c r="E39" s="68">
        <f t="shared" ref="E39:J39" si="6">E40+E41</f>
        <v>0</v>
      </c>
      <c r="F39" s="68">
        <f t="shared" si="6"/>
        <v>0</v>
      </c>
      <c r="G39" s="68">
        <f t="shared" si="6"/>
        <v>0</v>
      </c>
      <c r="H39" s="68">
        <f t="shared" si="6"/>
        <v>568253.85</v>
      </c>
      <c r="I39" s="68">
        <f t="shared" si="6"/>
        <v>568253.84</v>
      </c>
      <c r="J39" s="68">
        <f t="shared" si="6"/>
        <v>568253.84</v>
      </c>
    </row>
    <row r="40" spans="2:10">
      <c r="B40" s="4"/>
      <c r="C40" s="52"/>
      <c r="D40" s="69" t="s">
        <v>23</v>
      </c>
      <c r="E40" s="67">
        <v>0</v>
      </c>
      <c r="F40" s="67">
        <v>0</v>
      </c>
      <c r="G40" s="68">
        <f>E40+F40</f>
        <v>0</v>
      </c>
      <c r="H40" s="67">
        <v>568253.85</v>
      </c>
      <c r="I40" s="67">
        <v>568253.84</v>
      </c>
      <c r="J40" s="68">
        <f>I40-E40</f>
        <v>568253.84</v>
      </c>
    </row>
    <row r="41" spans="2:10">
      <c r="B41" s="4"/>
      <c r="C41" s="52"/>
      <c r="D41" s="69" t="s">
        <v>24</v>
      </c>
      <c r="E41" s="67">
        <v>0</v>
      </c>
      <c r="F41" s="67">
        <v>0</v>
      </c>
      <c r="G41" s="68">
        <f>E41+F41</f>
        <v>0</v>
      </c>
      <c r="H41" s="67">
        <v>0</v>
      </c>
      <c r="I41" s="67">
        <v>0</v>
      </c>
      <c r="J41" s="68">
        <f>I41-E41</f>
        <v>0</v>
      </c>
    </row>
    <row r="42" spans="2:10">
      <c r="B42" s="4"/>
      <c r="C42" s="136" t="s">
        <v>25</v>
      </c>
      <c r="D42" s="137"/>
      <c r="E42" s="68">
        <f t="shared" ref="E42:J42" si="7">E43+E44</f>
        <v>0</v>
      </c>
      <c r="F42" s="68">
        <f t="shared" si="7"/>
        <v>0</v>
      </c>
      <c r="G42" s="68">
        <f t="shared" si="7"/>
        <v>0</v>
      </c>
      <c r="H42" s="68">
        <f t="shared" si="7"/>
        <v>0</v>
      </c>
      <c r="I42" s="68">
        <f t="shared" si="7"/>
        <v>0</v>
      </c>
      <c r="J42" s="68">
        <f t="shared" si="7"/>
        <v>0</v>
      </c>
    </row>
    <row r="43" spans="2:10">
      <c r="B43" s="4"/>
      <c r="C43" s="52"/>
      <c r="D43" s="69" t="s">
        <v>23</v>
      </c>
      <c r="E43" s="67">
        <v>0</v>
      </c>
      <c r="F43" s="67">
        <v>0</v>
      </c>
      <c r="G43" s="68">
        <f>E43+F43</f>
        <v>0</v>
      </c>
      <c r="H43" s="67">
        <v>0</v>
      </c>
      <c r="I43" s="67">
        <v>0</v>
      </c>
      <c r="J43" s="68">
        <f>I43-E43</f>
        <v>0</v>
      </c>
    </row>
    <row r="44" spans="2:10">
      <c r="B44" s="4"/>
      <c r="C44" s="52"/>
      <c r="D44" s="69" t="s">
        <v>24</v>
      </c>
      <c r="E44" s="67">
        <v>0</v>
      </c>
      <c r="F44" s="67">
        <v>0</v>
      </c>
      <c r="G44" s="68">
        <f>E44+F44</f>
        <v>0</v>
      </c>
      <c r="H44" s="67">
        <v>0</v>
      </c>
      <c r="I44" s="67">
        <v>0</v>
      </c>
      <c r="J44" s="68">
        <f>I44-E44</f>
        <v>0</v>
      </c>
    </row>
    <row r="45" spans="2:10">
      <c r="B45" s="4"/>
      <c r="C45" s="136" t="s">
        <v>27</v>
      </c>
      <c r="D45" s="137"/>
      <c r="E45" s="67">
        <v>73738111</v>
      </c>
      <c r="F45" s="67">
        <v>0</v>
      </c>
      <c r="G45" s="68">
        <f>E45+F45</f>
        <v>73738111</v>
      </c>
      <c r="H45" s="67">
        <v>29993136.300000001</v>
      </c>
      <c r="I45" s="67">
        <v>28833136.300000001</v>
      </c>
      <c r="J45" s="68">
        <f>I45-E45</f>
        <v>-44904974.700000003</v>
      </c>
    </row>
    <row r="46" spans="2:10">
      <c r="B46" s="4"/>
      <c r="C46" s="136" t="s">
        <v>28</v>
      </c>
      <c r="D46" s="137"/>
      <c r="E46" s="67">
        <v>0</v>
      </c>
      <c r="F46" s="67">
        <v>0</v>
      </c>
      <c r="G46" s="68">
        <f>E46+F46</f>
        <v>0</v>
      </c>
      <c r="H46" s="67">
        <v>0</v>
      </c>
      <c r="I46" s="67">
        <v>0</v>
      </c>
      <c r="J46" s="68">
        <f>I46-E46</f>
        <v>0</v>
      </c>
    </row>
    <row r="47" spans="2:10">
      <c r="B47" s="4"/>
      <c r="C47" s="52"/>
      <c r="D47" s="69"/>
      <c r="E47" s="68"/>
      <c r="F47" s="68"/>
      <c r="G47" s="68"/>
      <c r="H47" s="68"/>
      <c r="I47" s="68"/>
      <c r="J47" s="68"/>
    </row>
    <row r="48" spans="2:10">
      <c r="B48" s="11" t="s">
        <v>35</v>
      </c>
      <c r="C48" s="12"/>
      <c r="D48" s="69"/>
      <c r="E48" s="70">
        <f t="shared" ref="E48:J48" si="8">E49+E50+E51</f>
        <v>0</v>
      </c>
      <c r="F48" s="70">
        <f t="shared" si="8"/>
        <v>0</v>
      </c>
      <c r="G48" s="70">
        <f t="shared" si="8"/>
        <v>0</v>
      </c>
      <c r="H48" s="70">
        <f t="shared" si="8"/>
        <v>0</v>
      </c>
      <c r="I48" s="70">
        <f t="shared" si="8"/>
        <v>0</v>
      </c>
      <c r="J48" s="70">
        <f t="shared" si="8"/>
        <v>0</v>
      </c>
    </row>
    <row r="49" spans="2:10">
      <c r="B49" s="11"/>
      <c r="C49" s="136" t="s">
        <v>19</v>
      </c>
      <c r="D49" s="137"/>
      <c r="E49" s="67">
        <v>0</v>
      </c>
      <c r="F49" s="67">
        <v>0</v>
      </c>
      <c r="G49" s="68">
        <f>E49+F49</f>
        <v>0</v>
      </c>
      <c r="H49" s="67">
        <v>0</v>
      </c>
      <c r="I49" s="67">
        <v>0</v>
      </c>
      <c r="J49" s="68">
        <f>I49-E49</f>
        <v>0</v>
      </c>
    </row>
    <row r="50" spans="2:10">
      <c r="B50" s="4"/>
      <c r="C50" s="136" t="s">
        <v>26</v>
      </c>
      <c r="D50" s="137"/>
      <c r="E50" s="67">
        <v>0</v>
      </c>
      <c r="F50" s="67">
        <v>0</v>
      </c>
      <c r="G50" s="68">
        <f>E50+F50</f>
        <v>0</v>
      </c>
      <c r="H50" s="67">
        <v>0</v>
      </c>
      <c r="I50" s="67">
        <v>0</v>
      </c>
      <c r="J50" s="68">
        <f>I50-E50</f>
        <v>0</v>
      </c>
    </row>
    <row r="51" spans="2:10">
      <c r="B51" s="4"/>
      <c r="C51" s="136" t="s">
        <v>28</v>
      </c>
      <c r="D51" s="137"/>
      <c r="E51" s="67">
        <v>0</v>
      </c>
      <c r="F51" s="67">
        <v>0</v>
      </c>
      <c r="G51" s="68">
        <f>E51+F51</f>
        <v>0</v>
      </c>
      <c r="H51" s="67">
        <v>0</v>
      </c>
      <c r="I51" s="67">
        <v>0</v>
      </c>
      <c r="J51" s="68">
        <f>I51-E51</f>
        <v>0</v>
      </c>
    </row>
    <row r="52" spans="2:10">
      <c r="B52" s="13"/>
      <c r="C52" s="53"/>
      <c r="D52" s="71"/>
      <c r="E52" s="43"/>
      <c r="F52" s="43"/>
      <c r="G52" s="43"/>
      <c r="H52" s="43"/>
      <c r="I52" s="43"/>
      <c r="J52" s="43"/>
    </row>
    <row r="53" spans="2:10">
      <c r="B53" s="11" t="s">
        <v>36</v>
      </c>
      <c r="C53" s="14"/>
      <c r="D53" s="69"/>
      <c r="E53" s="43">
        <f t="shared" ref="E53:J53" si="9">E54</f>
        <v>0</v>
      </c>
      <c r="F53" s="43">
        <f t="shared" si="9"/>
        <v>0</v>
      </c>
      <c r="G53" s="43">
        <f t="shared" si="9"/>
        <v>0</v>
      </c>
      <c r="H53" s="43">
        <f t="shared" si="9"/>
        <v>0</v>
      </c>
      <c r="I53" s="43">
        <f t="shared" si="9"/>
        <v>0</v>
      </c>
      <c r="J53" s="43">
        <f t="shared" si="9"/>
        <v>0</v>
      </c>
    </row>
    <row r="54" spans="2:10">
      <c r="B54" s="4"/>
      <c r="C54" s="136" t="s">
        <v>29</v>
      </c>
      <c r="D54" s="137"/>
      <c r="E54" s="67">
        <v>0</v>
      </c>
      <c r="F54" s="67">
        <v>0</v>
      </c>
      <c r="G54" s="68">
        <f>E54+F54</f>
        <v>0</v>
      </c>
      <c r="H54" s="67">
        <v>0</v>
      </c>
      <c r="I54" s="67">
        <v>0</v>
      </c>
      <c r="J54" s="68">
        <f>I54-E54</f>
        <v>0</v>
      </c>
    </row>
    <row r="55" spans="2:10">
      <c r="B55" s="5"/>
      <c r="C55" s="6"/>
      <c r="D55" s="7"/>
      <c r="E55" s="44"/>
      <c r="F55" s="44"/>
      <c r="G55" s="44"/>
      <c r="H55" s="44"/>
      <c r="I55" s="44"/>
      <c r="J55" s="44"/>
    </row>
    <row r="56" spans="2:10">
      <c r="B56" s="8"/>
      <c r="C56" s="9"/>
      <c r="D56" s="15" t="s">
        <v>30</v>
      </c>
      <c r="E56" s="45">
        <f t="shared" ref="E56:J56" si="10">E35+E48+E53</f>
        <v>73738111</v>
      </c>
      <c r="F56" s="45">
        <f t="shared" si="10"/>
        <v>0</v>
      </c>
      <c r="G56" s="45">
        <f t="shared" si="10"/>
        <v>73738111</v>
      </c>
      <c r="H56" s="45">
        <f t="shared" si="10"/>
        <v>30561390.150000002</v>
      </c>
      <c r="I56" s="45">
        <f t="shared" si="10"/>
        <v>29401390.140000001</v>
      </c>
      <c r="J56" s="138">
        <f t="shared" si="10"/>
        <v>-44336720.859999999</v>
      </c>
    </row>
    <row r="57" spans="2:10">
      <c r="B57" s="10"/>
      <c r="C57" s="10"/>
      <c r="D57" s="10"/>
      <c r="E57" s="46"/>
      <c r="F57" s="46"/>
      <c r="G57" s="46"/>
      <c r="H57" s="140" t="s">
        <v>37</v>
      </c>
      <c r="I57" s="141"/>
      <c r="J57" s="139"/>
    </row>
    <row r="58" spans="2:10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>
      <c r="B59" s="16" t="s">
        <v>38</v>
      </c>
      <c r="C59" s="16"/>
      <c r="D59" s="64"/>
      <c r="E59" s="64"/>
      <c r="F59" s="64"/>
      <c r="G59" s="64"/>
      <c r="H59" s="64"/>
      <c r="I59" s="64"/>
      <c r="J59" s="64"/>
    </row>
    <row r="60" spans="2:10">
      <c r="B60" s="64"/>
      <c r="C60" s="64"/>
      <c r="D60" s="64"/>
      <c r="E60" s="64"/>
      <c r="F60" s="64"/>
      <c r="G60" s="64"/>
      <c r="H60" s="64"/>
      <c r="I60" s="64"/>
      <c r="J60" s="64"/>
    </row>
    <row r="62" spans="2:10" hidden="1"/>
    <row r="63" spans="2:10" hidden="1"/>
    <row r="64" spans="2:10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</sheetData>
  <mergeCells count="40">
    <mergeCell ref="B19:D19"/>
    <mergeCell ref="B14:D14"/>
    <mergeCell ref="B15:D15"/>
    <mergeCell ref="B16:D16"/>
    <mergeCell ref="C17:D17"/>
    <mergeCell ref="B12:D12"/>
    <mergeCell ref="B13:D13"/>
    <mergeCell ref="E8:I8"/>
    <mergeCell ref="J8:J9"/>
    <mergeCell ref="C18:D18"/>
    <mergeCell ref="B3:J3"/>
    <mergeCell ref="B4:J4"/>
    <mergeCell ref="B5:J5"/>
    <mergeCell ref="B6:J6"/>
    <mergeCell ref="B8:D10"/>
    <mergeCell ref="C45:D45"/>
    <mergeCell ref="B24:D24"/>
    <mergeCell ref="B25:D25"/>
    <mergeCell ref="C37:D37"/>
    <mergeCell ref="C20:D20"/>
    <mergeCell ref="C21:D21"/>
    <mergeCell ref="B22:D22"/>
    <mergeCell ref="C36:D36"/>
    <mergeCell ref="C38:D38"/>
    <mergeCell ref="C39:D39"/>
    <mergeCell ref="C42:D42"/>
    <mergeCell ref="B23:D23"/>
    <mergeCell ref="J27:J28"/>
    <mergeCell ref="H28:I28"/>
    <mergeCell ref="B31:D33"/>
    <mergeCell ref="E31:I31"/>
    <mergeCell ref="J31:J32"/>
    <mergeCell ref="B58:J58"/>
    <mergeCell ref="C46:D46"/>
    <mergeCell ref="C49:D49"/>
    <mergeCell ref="C50:D50"/>
    <mergeCell ref="C51:D51"/>
    <mergeCell ref="C54:D54"/>
    <mergeCell ref="J56:J57"/>
    <mergeCell ref="H57:I57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J64"/>
  <sheetViews>
    <sheetView tabSelected="1" showRuler="0" zoomScaleNormal="100" workbookViewId="0">
      <selection activeCell="F17" sqref="F17"/>
    </sheetView>
  </sheetViews>
  <sheetFormatPr baseColWidth="10" defaultColWidth="11.42578125" defaultRowHeight="15"/>
  <cols>
    <col min="1" max="1" width="4.42578125" style="47" customWidth="1"/>
    <col min="2" max="2" width="23.85546875" customWidth="1"/>
    <col min="3" max="3" width="7.85546875" customWidth="1"/>
    <col min="4" max="4" width="7.28515625" bestFit="1" customWidth="1"/>
    <col min="5" max="5" width="12.28515625" bestFit="1" customWidth="1"/>
    <col min="6" max="6" width="12" bestFit="1" customWidth="1"/>
    <col min="7" max="7" width="12.42578125" customWidth="1"/>
    <col min="8" max="8" width="12.28515625" bestFit="1" customWidth="1"/>
    <col min="9" max="9" width="12.140625" customWidth="1"/>
    <col min="10" max="10" width="12.85546875" bestFit="1" customWidth="1"/>
    <col min="16339" max="16339" width="4.7109375" customWidth="1"/>
    <col min="16340" max="16340" width="5.140625" customWidth="1"/>
    <col min="16341" max="16341" width="7.85546875" customWidth="1"/>
    <col min="16342" max="16342" width="8.85546875" customWidth="1"/>
    <col min="16343" max="16343" width="5.42578125" customWidth="1"/>
    <col min="16344" max="16344" width="5.140625" customWidth="1"/>
    <col min="16345" max="16345" width="6.5703125" customWidth="1"/>
    <col min="16346" max="16346" width="8.42578125" customWidth="1"/>
    <col min="16347" max="16347" width="7.140625" customWidth="1"/>
    <col min="16348" max="16348" width="7" customWidth="1"/>
    <col min="16349" max="16349" width="7.7109375" customWidth="1"/>
    <col min="16350" max="16350" width="8.28515625" customWidth="1"/>
    <col min="16351" max="16351" width="6.7109375" customWidth="1"/>
    <col min="16352" max="16352" width="4.140625" customWidth="1"/>
    <col min="16353" max="16353" width="7.28515625" customWidth="1"/>
    <col min="16354" max="16354" width="8.85546875" customWidth="1"/>
    <col min="16355" max="16355" width="10.85546875" customWidth="1"/>
    <col min="16356" max="16356" width="8.140625" customWidth="1"/>
    <col min="16357" max="16357" width="10" customWidth="1"/>
    <col min="16358" max="16358" width="14.42578125" customWidth="1"/>
    <col min="16359" max="16359" width="10.42578125" customWidth="1"/>
    <col min="16360" max="16360" width="14" customWidth="1"/>
    <col min="16361" max="16361" width="16.28515625" customWidth="1"/>
    <col min="16362" max="16362" width="24.42578125" customWidth="1"/>
    <col min="16363" max="16363" width="13.140625" customWidth="1"/>
    <col min="16364" max="16364" width="15.140625" customWidth="1"/>
    <col min="16365" max="16365" width="24.140625" customWidth="1"/>
    <col min="16366" max="16366" width="21.7109375" customWidth="1"/>
    <col min="16367" max="16367" width="23.28515625" customWidth="1"/>
    <col min="16368" max="16368" width="8.5703125" customWidth="1"/>
    <col min="16369" max="16369" width="32.140625" customWidth="1"/>
    <col min="16370" max="16370" width="20.7109375" customWidth="1"/>
    <col min="16371" max="16371" width="22.85546875" customWidth="1"/>
    <col min="16372" max="16372" width="23.28515625" customWidth="1"/>
    <col min="16373" max="16373" width="13" customWidth="1"/>
    <col min="16374" max="16374" width="10.85546875" customWidth="1"/>
    <col min="16375" max="16375" width="11.5703125" customWidth="1"/>
    <col min="16376" max="16376" width="10.85546875" customWidth="1"/>
    <col min="16377" max="16377" width="10.28515625" customWidth="1"/>
    <col min="16378" max="16384" width="6.5703125" customWidth="1"/>
  </cols>
  <sheetData>
    <row r="1" spans="1:10" ht="15.75" thickBot="1"/>
    <row r="2" spans="1:10" s="49" customFormat="1" ht="7.5" customHeight="1">
      <c r="A2" s="48"/>
      <c r="B2" s="190"/>
      <c r="C2" s="191"/>
      <c r="D2" s="191"/>
      <c r="E2" s="191"/>
      <c r="F2" s="191"/>
      <c r="G2" s="191"/>
      <c r="H2" s="191"/>
      <c r="I2" s="191"/>
      <c r="J2" s="192"/>
    </row>
    <row r="3" spans="1:10" s="49" customFormat="1" ht="12">
      <c r="A3" s="48"/>
      <c r="B3" s="186" t="s">
        <v>41</v>
      </c>
      <c r="C3" s="187"/>
      <c r="D3" s="187"/>
      <c r="E3" s="187"/>
      <c r="F3" s="187"/>
      <c r="G3" s="187"/>
      <c r="H3" s="187"/>
      <c r="I3" s="187"/>
      <c r="J3" s="188"/>
    </row>
    <row r="4" spans="1:10" s="49" customFormat="1" ht="12">
      <c r="A4" s="48"/>
      <c r="B4" s="193" t="s">
        <v>2</v>
      </c>
      <c r="C4" s="194"/>
      <c r="D4" s="194"/>
      <c r="E4" s="194"/>
      <c r="F4" s="194"/>
      <c r="G4" s="194"/>
      <c r="H4" s="194"/>
      <c r="I4" s="194"/>
      <c r="J4" s="195"/>
    </row>
    <row r="5" spans="1:10" s="49" customFormat="1" ht="12">
      <c r="A5" s="48"/>
      <c r="B5" s="186" t="s">
        <v>45</v>
      </c>
      <c r="C5" s="187"/>
      <c r="D5" s="187"/>
      <c r="E5" s="187"/>
      <c r="F5" s="187"/>
      <c r="G5" s="187"/>
      <c r="H5" s="187"/>
      <c r="I5" s="187"/>
      <c r="J5" s="188"/>
    </row>
    <row r="6" spans="1:10" s="49" customFormat="1" ht="12">
      <c r="A6" s="48"/>
      <c r="B6" s="186" t="s">
        <v>39</v>
      </c>
      <c r="C6" s="187"/>
      <c r="D6" s="187"/>
      <c r="E6" s="187"/>
      <c r="F6" s="187"/>
      <c r="G6" s="187"/>
      <c r="H6" s="187"/>
      <c r="I6" s="187"/>
      <c r="J6" s="188"/>
    </row>
    <row r="7" spans="1:10" s="49" customFormat="1" ht="10.5" customHeight="1" thickBot="1">
      <c r="A7" s="48"/>
      <c r="B7" s="196"/>
      <c r="C7" s="197"/>
      <c r="D7" s="197"/>
      <c r="E7" s="197"/>
      <c r="F7" s="197"/>
      <c r="G7" s="197"/>
      <c r="H7" s="197"/>
      <c r="I7" s="197"/>
      <c r="J7" s="198"/>
    </row>
    <row r="8" spans="1:10" s="133" customFormat="1" ht="6" customHeight="1">
      <c r="A8" s="131"/>
      <c r="B8" s="132"/>
      <c r="C8" s="132"/>
      <c r="D8" s="132"/>
      <c r="E8" s="132"/>
      <c r="F8" s="132"/>
      <c r="G8" s="132"/>
      <c r="H8" s="132"/>
      <c r="I8" s="132"/>
      <c r="J8" s="132"/>
    </row>
    <row r="9" spans="1:10" s="49" customFormat="1" ht="4.5" customHeight="1">
      <c r="A9" s="48"/>
      <c r="B9" s="130"/>
      <c r="C9" s="130"/>
      <c r="D9" s="130"/>
      <c r="E9" s="130"/>
      <c r="F9" s="130"/>
      <c r="G9" s="130"/>
      <c r="H9" s="130"/>
      <c r="I9" s="130"/>
      <c r="J9" s="130"/>
    </row>
    <row r="10" spans="1:10" s="49" customFormat="1" ht="5.25" customHeight="1" thickBot="1">
      <c r="A10" s="134"/>
      <c r="B10" s="116"/>
      <c r="C10" s="116"/>
      <c r="D10" s="116"/>
      <c r="E10" s="50"/>
      <c r="F10" s="117"/>
      <c r="G10" s="117"/>
      <c r="H10" s="117"/>
      <c r="I10" s="117"/>
      <c r="J10" s="117"/>
    </row>
    <row r="11" spans="1:10" s="49" customFormat="1" ht="15" customHeight="1" thickBot="1">
      <c r="A11" s="48"/>
      <c r="B11" s="199" t="s">
        <v>4</v>
      </c>
      <c r="C11" s="200"/>
      <c r="D11" s="201"/>
      <c r="E11" s="95"/>
      <c r="F11" s="95"/>
      <c r="G11" s="181" t="s">
        <v>5</v>
      </c>
      <c r="H11" s="182"/>
      <c r="I11" s="95"/>
      <c r="J11" s="96"/>
    </row>
    <row r="12" spans="1:10" s="49" customFormat="1" ht="39" customHeight="1">
      <c r="A12" s="48"/>
      <c r="B12" s="202"/>
      <c r="C12" s="203"/>
      <c r="D12" s="204"/>
      <c r="E12" s="97" t="s">
        <v>7</v>
      </c>
      <c r="F12" s="98" t="s">
        <v>8</v>
      </c>
      <c r="G12" s="99" t="s">
        <v>9</v>
      </c>
      <c r="H12" s="129" t="s">
        <v>10</v>
      </c>
      <c r="I12" s="97" t="s">
        <v>11</v>
      </c>
      <c r="J12" s="100" t="s">
        <v>6</v>
      </c>
    </row>
    <row r="13" spans="1:10" s="49" customFormat="1" ht="12.75" thickBot="1">
      <c r="A13" s="48"/>
      <c r="B13" s="205"/>
      <c r="C13" s="206"/>
      <c r="D13" s="207"/>
      <c r="E13" s="101" t="s">
        <v>12</v>
      </c>
      <c r="F13" s="101" t="s">
        <v>13</v>
      </c>
      <c r="G13" s="101" t="s">
        <v>14</v>
      </c>
      <c r="H13" s="102" t="s">
        <v>15</v>
      </c>
      <c r="I13" s="101" t="s">
        <v>16</v>
      </c>
      <c r="J13" s="101" t="s">
        <v>42</v>
      </c>
    </row>
    <row r="14" spans="1:10" s="49" customFormat="1" ht="12">
      <c r="A14" s="48"/>
      <c r="B14" s="78"/>
      <c r="C14" s="79"/>
      <c r="D14" s="79"/>
      <c r="E14" s="80"/>
      <c r="F14" s="80"/>
      <c r="G14" s="80"/>
      <c r="H14" s="80"/>
      <c r="I14" s="80"/>
      <c r="J14" s="81"/>
    </row>
    <row r="15" spans="1:10" s="49" customFormat="1" ht="11.25">
      <c r="A15" s="48"/>
      <c r="B15" s="189" t="s">
        <v>18</v>
      </c>
      <c r="C15" s="136"/>
      <c r="D15" s="136"/>
      <c r="E15" s="56">
        <v>2324482687.079999</v>
      </c>
      <c r="F15" s="57">
        <v>0</v>
      </c>
      <c r="G15" s="58">
        <f>SUM(E15+F15)</f>
        <v>2324482687.079999</v>
      </c>
      <c r="H15" s="59">
        <v>1361284239.97</v>
      </c>
      <c r="I15" s="59">
        <v>1361284239.97</v>
      </c>
      <c r="J15" s="82">
        <f>SUM(I15-G15)</f>
        <v>-963198447.10999894</v>
      </c>
    </row>
    <row r="16" spans="1:10" s="49" customFormat="1" ht="11.25" customHeight="1">
      <c r="A16" s="48"/>
      <c r="B16" s="189" t="s">
        <v>19</v>
      </c>
      <c r="C16" s="136"/>
      <c r="D16" s="136"/>
      <c r="E16" s="125">
        <v>0</v>
      </c>
      <c r="F16" s="57">
        <v>0</v>
      </c>
      <c r="G16" s="58">
        <f t="shared" ref="G16:G28" si="0">SUM(E16+F16)</f>
        <v>0</v>
      </c>
      <c r="H16" s="59">
        <v>0</v>
      </c>
      <c r="I16" s="59">
        <v>0</v>
      </c>
      <c r="J16" s="82">
        <f t="shared" ref="J16:J29" si="1">SUM(I16-G16)</f>
        <v>0</v>
      </c>
    </row>
    <row r="17" spans="1:10" s="49" customFormat="1" ht="11.25" customHeight="1">
      <c r="A17" s="48"/>
      <c r="B17" s="189" t="s">
        <v>20</v>
      </c>
      <c r="C17" s="136"/>
      <c r="D17" s="136"/>
      <c r="E17" s="56">
        <v>26576255</v>
      </c>
      <c r="F17" s="57">
        <v>0</v>
      </c>
      <c r="G17" s="58">
        <f t="shared" si="0"/>
        <v>26576255</v>
      </c>
      <c r="H17" s="59">
        <v>15747493.029999999</v>
      </c>
      <c r="I17" s="59">
        <v>15747493.029999999</v>
      </c>
      <c r="J17" s="82">
        <f t="shared" si="1"/>
        <v>-10828761.970000001</v>
      </c>
    </row>
    <row r="18" spans="1:10" s="49" customFormat="1" ht="11.25">
      <c r="A18" s="48"/>
      <c r="B18" s="189" t="s">
        <v>21</v>
      </c>
      <c r="C18" s="136"/>
      <c r="D18" s="136"/>
      <c r="E18" s="56">
        <v>602571865.9200002</v>
      </c>
      <c r="F18" s="57">
        <v>0</v>
      </c>
      <c r="G18" s="58">
        <f t="shared" si="0"/>
        <v>602571865.9200002</v>
      </c>
      <c r="H18" s="59">
        <v>358130021.05000001</v>
      </c>
      <c r="I18" s="59">
        <v>358130021.05000001</v>
      </c>
      <c r="J18" s="82">
        <f t="shared" si="1"/>
        <v>-244441844.87000018</v>
      </c>
    </row>
    <row r="19" spans="1:10" s="49" customFormat="1" ht="11.25">
      <c r="A19" s="48"/>
      <c r="B19" s="189" t="s">
        <v>22</v>
      </c>
      <c r="C19" s="136"/>
      <c r="D19" s="136"/>
      <c r="E19" s="103">
        <f>SUM(E20:E21)</f>
        <v>770997304.14999998</v>
      </c>
      <c r="F19" s="103">
        <f>SUM(F20:F21)</f>
        <v>2655340.56</v>
      </c>
      <c r="G19" s="58">
        <f t="shared" si="0"/>
        <v>773652644.70999992</v>
      </c>
      <c r="H19" s="58">
        <f>SUM(H20:H21)</f>
        <v>38842918.729999997</v>
      </c>
      <c r="I19" s="58">
        <f>SUM(I20:I21)</f>
        <v>38842918.729999997</v>
      </c>
      <c r="J19" s="82">
        <f>SUM(J20:J21)</f>
        <v>-734809725.98000002</v>
      </c>
    </row>
    <row r="20" spans="1:10" s="49" customFormat="1" ht="11.25">
      <c r="A20" s="48"/>
      <c r="B20" s="83"/>
      <c r="C20" s="136" t="s">
        <v>23</v>
      </c>
      <c r="D20" s="136"/>
      <c r="E20" s="56">
        <v>68320182.150000006</v>
      </c>
      <c r="F20" s="57">
        <v>2655340.56</v>
      </c>
      <c r="G20" s="58">
        <f t="shared" si="0"/>
        <v>70975522.710000008</v>
      </c>
      <c r="H20" s="59">
        <v>38710457.729999997</v>
      </c>
      <c r="I20" s="59">
        <v>38710457.729999997</v>
      </c>
      <c r="J20" s="82">
        <f t="shared" si="1"/>
        <v>-32265064.980000012</v>
      </c>
    </row>
    <row r="21" spans="1:10" s="49" customFormat="1" ht="11.25">
      <c r="A21" s="48"/>
      <c r="B21" s="83"/>
      <c r="C21" s="136" t="s">
        <v>24</v>
      </c>
      <c r="D21" s="136"/>
      <c r="E21" s="56">
        <v>702677122</v>
      </c>
      <c r="F21" s="57">
        <v>0</v>
      </c>
      <c r="G21" s="58">
        <f t="shared" si="0"/>
        <v>702677122</v>
      </c>
      <c r="H21" s="59">
        <v>132461</v>
      </c>
      <c r="I21" s="59">
        <v>132461</v>
      </c>
      <c r="J21" s="82">
        <f t="shared" si="1"/>
        <v>-702544661</v>
      </c>
    </row>
    <row r="22" spans="1:10" s="49" customFormat="1" ht="11.25" customHeight="1">
      <c r="A22" s="48"/>
      <c r="B22" s="189" t="s">
        <v>25</v>
      </c>
      <c r="C22" s="136"/>
      <c r="D22" s="136"/>
      <c r="E22" s="103">
        <f>SUM(E23:E24)</f>
        <v>37871312.980000004</v>
      </c>
      <c r="F22" s="103">
        <f>SUM(F23:F24)</f>
        <v>225946780.99000001</v>
      </c>
      <c r="G22" s="58">
        <f t="shared" si="0"/>
        <v>263818093.97000003</v>
      </c>
      <c r="H22" s="59">
        <f>SUM(H23:H24)</f>
        <v>31805121.109999999</v>
      </c>
      <c r="I22" s="59">
        <f>SUM(I23:I24)</f>
        <v>31805121.109999999</v>
      </c>
      <c r="J22" s="82">
        <f>SUM(J23:J24)</f>
        <v>-6066191.8700000029</v>
      </c>
    </row>
    <row r="23" spans="1:10" s="49" customFormat="1" ht="11.25">
      <c r="A23" s="48"/>
      <c r="B23" s="83"/>
      <c r="C23" s="136" t="s">
        <v>23</v>
      </c>
      <c r="D23" s="136"/>
      <c r="E23" s="56">
        <v>30383895.990000002</v>
      </c>
      <c r="F23" s="57">
        <v>225946780.99000001</v>
      </c>
      <c r="G23" s="58">
        <f t="shared" si="0"/>
        <v>256330676.98000002</v>
      </c>
      <c r="H23" s="59">
        <v>31805121.109999999</v>
      </c>
      <c r="I23" s="59">
        <v>31805121.109999999</v>
      </c>
      <c r="J23" s="82">
        <f>SUM(I23-E23)</f>
        <v>1421225.1199999973</v>
      </c>
    </row>
    <row r="24" spans="1:10" s="49" customFormat="1" ht="11.25">
      <c r="A24" s="48"/>
      <c r="B24" s="83"/>
      <c r="C24" s="136" t="s">
        <v>24</v>
      </c>
      <c r="D24" s="136"/>
      <c r="E24" s="56">
        <v>7487416.9900000002</v>
      </c>
      <c r="F24" s="57">
        <v>0</v>
      </c>
      <c r="G24" s="58">
        <f t="shared" si="0"/>
        <v>7487416.9900000002</v>
      </c>
      <c r="H24" s="59">
        <v>0</v>
      </c>
      <c r="I24" s="59">
        <v>0</v>
      </c>
      <c r="J24" s="82">
        <f>SUM(I24-E24)</f>
        <v>-7487416.9900000002</v>
      </c>
    </row>
    <row r="25" spans="1:10" s="49" customFormat="1" ht="11.25" customHeight="1">
      <c r="A25" s="48"/>
      <c r="B25" s="189" t="s">
        <v>26</v>
      </c>
      <c r="C25" s="136"/>
      <c r="D25" s="136"/>
      <c r="E25" s="56">
        <v>0</v>
      </c>
      <c r="F25" s="57">
        <v>0</v>
      </c>
      <c r="G25" s="58">
        <f t="shared" si="0"/>
        <v>0</v>
      </c>
      <c r="H25" s="59">
        <v>0</v>
      </c>
      <c r="I25" s="59">
        <v>0</v>
      </c>
      <c r="J25" s="82">
        <f t="shared" si="1"/>
        <v>0</v>
      </c>
    </row>
    <row r="26" spans="1:10" s="49" customFormat="1" ht="11.25" customHeight="1">
      <c r="A26" s="48"/>
      <c r="B26" s="189" t="s">
        <v>27</v>
      </c>
      <c r="C26" s="136"/>
      <c r="D26" s="136"/>
      <c r="E26" s="56">
        <v>3836482607.8499999</v>
      </c>
      <c r="F26" s="57">
        <v>160536801.99000001</v>
      </c>
      <c r="G26" s="58">
        <f t="shared" si="0"/>
        <v>3997019409.8400002</v>
      </c>
      <c r="H26" s="59">
        <v>1915072364.6800001</v>
      </c>
      <c r="I26" s="59">
        <v>1915072364.6800001</v>
      </c>
      <c r="J26" s="82">
        <f>SUM(I26-E26)</f>
        <v>-1921410243.1699998</v>
      </c>
    </row>
    <row r="27" spans="1:10" s="49" customFormat="1" ht="11.25" customHeight="1">
      <c r="A27" s="48"/>
      <c r="B27" s="189" t="s">
        <v>28</v>
      </c>
      <c r="C27" s="136"/>
      <c r="D27" s="136"/>
      <c r="E27" s="56">
        <v>67859</v>
      </c>
      <c r="F27" s="57">
        <v>0</v>
      </c>
      <c r="G27" s="58">
        <f t="shared" si="0"/>
        <v>67859</v>
      </c>
      <c r="H27" s="59">
        <v>103773.75999999999</v>
      </c>
      <c r="I27" s="59">
        <v>103773.75999999999</v>
      </c>
      <c r="J27" s="82">
        <f t="shared" si="1"/>
        <v>35914.759999999995</v>
      </c>
    </row>
    <row r="28" spans="1:10" s="49" customFormat="1" ht="11.25" customHeight="1">
      <c r="A28" s="48"/>
      <c r="B28" s="189" t="s">
        <v>29</v>
      </c>
      <c r="C28" s="136"/>
      <c r="D28" s="136"/>
      <c r="E28" s="56">
        <v>0</v>
      </c>
      <c r="F28" s="57">
        <v>0</v>
      </c>
      <c r="G28" s="58">
        <f t="shared" si="0"/>
        <v>0</v>
      </c>
      <c r="H28" s="59">
        <v>0</v>
      </c>
      <c r="I28" s="59">
        <v>0</v>
      </c>
      <c r="J28" s="82">
        <f t="shared" si="1"/>
        <v>0</v>
      </c>
    </row>
    <row r="29" spans="1:10" s="49" customFormat="1" ht="12" thickBot="1">
      <c r="A29" s="48"/>
      <c r="B29" s="83"/>
      <c r="C29" s="14"/>
      <c r="D29" s="60"/>
      <c r="E29" s="56"/>
      <c r="F29" s="57"/>
      <c r="G29" s="58"/>
      <c r="H29" s="59"/>
      <c r="I29" s="59"/>
      <c r="J29" s="82">
        <f t="shared" si="1"/>
        <v>0</v>
      </c>
    </row>
    <row r="30" spans="1:10" s="49" customFormat="1" ht="15.75" customHeight="1" thickBot="1">
      <c r="A30" s="48"/>
      <c r="B30" s="208" t="s">
        <v>30</v>
      </c>
      <c r="C30" s="209"/>
      <c r="D30" s="210"/>
      <c r="E30" s="108">
        <f>SUM(E15:E19,E22,E26:E28)</f>
        <v>7599049891.9799995</v>
      </c>
      <c r="F30" s="109">
        <f>SUM(F22+F26+F19)</f>
        <v>389138923.54000002</v>
      </c>
      <c r="G30" s="110">
        <f>SUM(E30+F30)</f>
        <v>7988188815.5199995</v>
      </c>
      <c r="H30" s="111">
        <f>SUM(H15:H19,H22,H25:H28)</f>
        <v>3720985932.3299999</v>
      </c>
      <c r="I30" s="111">
        <f>SUM(I15:I19,I22,I26:I28)</f>
        <v>3720985932.3299999</v>
      </c>
      <c r="J30" s="179">
        <f>SUM(I30-E30)</f>
        <v>-3878063959.6499996</v>
      </c>
    </row>
    <row r="31" spans="1:10" s="49" customFormat="1" ht="15.75" customHeight="1" thickBot="1">
      <c r="A31" s="48"/>
      <c r="B31" s="118"/>
      <c r="C31" s="112"/>
      <c r="D31" s="112"/>
      <c r="E31" s="113"/>
      <c r="F31" s="114"/>
      <c r="G31" s="115"/>
      <c r="H31" s="173" t="s">
        <v>43</v>
      </c>
      <c r="I31" s="174"/>
      <c r="J31" s="180"/>
    </row>
    <row r="32" spans="1:10" s="49" customFormat="1" ht="12" thickBot="1">
      <c r="A32" s="48"/>
      <c r="B32" s="119"/>
      <c r="C32" s="54"/>
      <c r="D32" s="54"/>
      <c r="E32" s="54"/>
      <c r="F32" s="50"/>
      <c r="G32" s="51"/>
      <c r="H32" s="55"/>
      <c r="I32" s="55"/>
      <c r="J32" s="120"/>
    </row>
    <row r="33" spans="1:10" s="49" customFormat="1" ht="12" customHeight="1" thickBot="1">
      <c r="A33" s="48"/>
      <c r="B33" s="199" t="s">
        <v>32</v>
      </c>
      <c r="C33" s="200"/>
      <c r="D33" s="201"/>
      <c r="E33" s="95"/>
      <c r="F33" s="95"/>
      <c r="G33" s="181" t="s">
        <v>5</v>
      </c>
      <c r="H33" s="182"/>
      <c r="I33" s="95"/>
      <c r="J33" s="96"/>
    </row>
    <row r="34" spans="1:10" s="49" customFormat="1" ht="36" customHeight="1">
      <c r="A34" s="48"/>
      <c r="B34" s="202"/>
      <c r="C34" s="203"/>
      <c r="D34" s="204"/>
      <c r="E34" s="97" t="s">
        <v>7</v>
      </c>
      <c r="F34" s="98" t="s">
        <v>33</v>
      </c>
      <c r="G34" s="99" t="s">
        <v>9</v>
      </c>
      <c r="H34" s="99" t="s">
        <v>10</v>
      </c>
      <c r="I34" s="97" t="s">
        <v>11</v>
      </c>
      <c r="J34" s="100" t="s">
        <v>6</v>
      </c>
    </row>
    <row r="35" spans="1:10" s="49" customFormat="1" ht="12.75" thickBot="1">
      <c r="A35" s="48"/>
      <c r="B35" s="205"/>
      <c r="C35" s="206"/>
      <c r="D35" s="207"/>
      <c r="E35" s="101" t="s">
        <v>12</v>
      </c>
      <c r="F35" s="101" t="s">
        <v>13</v>
      </c>
      <c r="G35" s="101" t="s">
        <v>14</v>
      </c>
      <c r="H35" s="101" t="s">
        <v>15</v>
      </c>
      <c r="I35" s="101" t="s">
        <v>16</v>
      </c>
      <c r="J35" s="101" t="s">
        <v>42</v>
      </c>
    </row>
    <row r="36" spans="1:10" s="49" customFormat="1" ht="11.25">
      <c r="A36" s="48"/>
      <c r="B36" s="87"/>
      <c r="C36" s="88"/>
      <c r="D36" s="88"/>
      <c r="E36" s="89"/>
      <c r="F36" s="89"/>
      <c r="G36" s="89"/>
      <c r="H36" s="89"/>
      <c r="I36" s="89"/>
      <c r="J36" s="90"/>
    </row>
    <row r="37" spans="1:10" s="49" customFormat="1" ht="11.25" customHeight="1">
      <c r="A37" s="48"/>
      <c r="B37" s="91" t="s">
        <v>34</v>
      </c>
      <c r="C37" s="12"/>
      <c r="D37" s="52"/>
      <c r="E37" s="105">
        <f>SUM(E38:E41,E44,E47:E48)</f>
        <v>7599049891.9799995</v>
      </c>
      <c r="F37" s="105">
        <f>SUM(F38:F41,F44,F47:F48)</f>
        <v>389138923.54000002</v>
      </c>
      <c r="G37" s="74">
        <f>SUM(E37+F37)</f>
        <v>7988188815.5199995</v>
      </c>
      <c r="H37" s="74">
        <f>SUM(H38:H41,H44,H47:H48)</f>
        <v>3720985932.3299999</v>
      </c>
      <c r="I37" s="74">
        <f>SUM(I38:I41,I44,I47:I48)</f>
        <v>3720985932.3299999</v>
      </c>
      <c r="J37" s="106">
        <f>SUM(I37-E37)</f>
        <v>-3878063959.6499996</v>
      </c>
    </row>
    <row r="38" spans="1:10" s="49" customFormat="1" ht="11.25">
      <c r="A38" s="48"/>
      <c r="B38" s="83"/>
      <c r="C38" s="136" t="s">
        <v>18</v>
      </c>
      <c r="D38" s="136"/>
      <c r="E38" s="104">
        <f>SUM(E15)</f>
        <v>2324482687.079999</v>
      </c>
      <c r="F38" s="76">
        <v>0</v>
      </c>
      <c r="G38" s="77">
        <f t="shared" ref="G38:G40" si="2">SUM(E38+F38)</f>
        <v>2324482687.079999</v>
      </c>
      <c r="H38" s="77">
        <f>SUM(H15)</f>
        <v>1361284239.97</v>
      </c>
      <c r="I38" s="77">
        <f>SUM(I15)</f>
        <v>1361284239.97</v>
      </c>
      <c r="J38" s="107">
        <f t="shared" ref="J38:J46" si="3">SUM(I38-G38)</f>
        <v>-963198447.10999894</v>
      </c>
    </row>
    <row r="39" spans="1:10" s="49" customFormat="1" ht="11.25" customHeight="1">
      <c r="A39" s="48"/>
      <c r="B39" s="83"/>
      <c r="C39" s="136" t="s">
        <v>20</v>
      </c>
      <c r="D39" s="136"/>
      <c r="E39" s="104">
        <f>SUM(E17)</f>
        <v>26576255</v>
      </c>
      <c r="F39" s="76">
        <v>0</v>
      </c>
      <c r="G39" s="77">
        <f t="shared" si="2"/>
        <v>26576255</v>
      </c>
      <c r="H39" s="77">
        <f t="shared" ref="F39:I46" si="4">SUM(H17)</f>
        <v>15747493.029999999</v>
      </c>
      <c r="I39" s="77">
        <f t="shared" si="4"/>
        <v>15747493.029999999</v>
      </c>
      <c r="J39" s="107">
        <f t="shared" si="3"/>
        <v>-10828761.970000001</v>
      </c>
    </row>
    <row r="40" spans="1:10" s="49" customFormat="1" ht="11.25">
      <c r="A40" s="48"/>
      <c r="B40" s="83"/>
      <c r="C40" s="136" t="s">
        <v>21</v>
      </c>
      <c r="D40" s="136"/>
      <c r="E40" s="104">
        <f>SUM(E18)</f>
        <v>602571865.9200002</v>
      </c>
      <c r="F40" s="76">
        <v>0</v>
      </c>
      <c r="G40" s="77">
        <f t="shared" si="2"/>
        <v>602571865.9200002</v>
      </c>
      <c r="H40" s="77">
        <f t="shared" si="4"/>
        <v>358130021.05000001</v>
      </c>
      <c r="I40" s="77">
        <f t="shared" si="4"/>
        <v>358130021.05000001</v>
      </c>
      <c r="J40" s="107">
        <f t="shared" si="3"/>
        <v>-244441844.87000018</v>
      </c>
    </row>
    <row r="41" spans="1:10" s="49" customFormat="1" ht="11.25">
      <c r="A41" s="48"/>
      <c r="B41" s="83"/>
      <c r="C41" s="136" t="s">
        <v>22</v>
      </c>
      <c r="D41" s="136"/>
      <c r="E41" s="104">
        <f>SUM(E42:E43)</f>
        <v>770997304.14999998</v>
      </c>
      <c r="F41" s="76">
        <f>SUM(F42:F43)</f>
        <v>2655340.56</v>
      </c>
      <c r="G41" s="77">
        <f>SUM(G42:G43)</f>
        <v>773652644.71000004</v>
      </c>
      <c r="H41" s="77">
        <f t="shared" si="4"/>
        <v>38842918.729999997</v>
      </c>
      <c r="I41" s="77">
        <f t="shared" si="4"/>
        <v>38842918.729999997</v>
      </c>
      <c r="J41" s="106">
        <f>SUM(J42:J43)</f>
        <v>-734809725.98000002</v>
      </c>
    </row>
    <row r="42" spans="1:10" s="49" customFormat="1" ht="11.25">
      <c r="A42" s="48"/>
      <c r="B42" s="83"/>
      <c r="C42" s="52"/>
      <c r="D42" s="61" t="s">
        <v>23</v>
      </c>
      <c r="E42" s="104">
        <f>SUM(E20)</f>
        <v>68320182.150000006</v>
      </c>
      <c r="F42" s="76">
        <f t="shared" si="4"/>
        <v>2655340.56</v>
      </c>
      <c r="G42" s="77">
        <f>SUM(E42+F42)</f>
        <v>70975522.710000008</v>
      </c>
      <c r="H42" s="77">
        <f t="shared" si="4"/>
        <v>38710457.729999997</v>
      </c>
      <c r="I42" s="77">
        <f t="shared" si="4"/>
        <v>38710457.729999997</v>
      </c>
      <c r="J42" s="107">
        <f t="shared" si="3"/>
        <v>-32265064.980000012</v>
      </c>
    </row>
    <row r="43" spans="1:10" s="49" customFormat="1" ht="11.25">
      <c r="A43" s="48"/>
      <c r="B43" s="83"/>
      <c r="C43" s="52"/>
      <c r="D43" s="61" t="s">
        <v>24</v>
      </c>
      <c r="E43" s="104">
        <f>SUM(E21)</f>
        <v>702677122</v>
      </c>
      <c r="F43" s="76">
        <f t="shared" si="4"/>
        <v>0</v>
      </c>
      <c r="G43" s="77">
        <f>SUM(E43+F43)</f>
        <v>702677122</v>
      </c>
      <c r="H43" s="77">
        <f t="shared" si="4"/>
        <v>132461</v>
      </c>
      <c r="I43" s="77">
        <f t="shared" si="4"/>
        <v>132461</v>
      </c>
      <c r="J43" s="107">
        <f t="shared" si="3"/>
        <v>-702544661</v>
      </c>
    </row>
    <row r="44" spans="1:10" s="49" customFormat="1" ht="11.25" customHeight="1">
      <c r="A44" s="48"/>
      <c r="B44" s="83"/>
      <c r="C44" s="136" t="s">
        <v>25</v>
      </c>
      <c r="D44" s="136"/>
      <c r="E44" s="104">
        <f>SUM(E45:E46)</f>
        <v>37871312.980000004</v>
      </c>
      <c r="F44" s="76">
        <f t="shared" si="4"/>
        <v>225946780.99000001</v>
      </c>
      <c r="G44" s="77">
        <f>SUM(G45:G46)</f>
        <v>263818093.97000003</v>
      </c>
      <c r="H44" s="77">
        <f t="shared" si="4"/>
        <v>31805121.109999999</v>
      </c>
      <c r="I44" s="77">
        <f t="shared" si="4"/>
        <v>31805121.109999999</v>
      </c>
      <c r="J44" s="106">
        <f>SUM(J45:J46)</f>
        <v>-232012972.86000001</v>
      </c>
    </row>
    <row r="45" spans="1:10" s="49" customFormat="1" ht="11.25">
      <c r="A45" s="48"/>
      <c r="B45" s="83"/>
      <c r="C45" s="52"/>
      <c r="D45" s="61" t="s">
        <v>23</v>
      </c>
      <c r="E45" s="104">
        <f>SUM(E23)</f>
        <v>30383895.990000002</v>
      </c>
      <c r="F45" s="76">
        <f t="shared" si="4"/>
        <v>225946780.99000001</v>
      </c>
      <c r="G45" s="77">
        <f t="shared" ref="G45:G48" si="5">SUM(E45+F45)</f>
        <v>256330676.98000002</v>
      </c>
      <c r="H45" s="77">
        <f t="shared" si="4"/>
        <v>31805121.109999999</v>
      </c>
      <c r="I45" s="77">
        <f t="shared" si="4"/>
        <v>31805121.109999999</v>
      </c>
      <c r="J45" s="107">
        <f t="shared" si="3"/>
        <v>-224525555.87</v>
      </c>
    </row>
    <row r="46" spans="1:10" s="49" customFormat="1" ht="11.25">
      <c r="A46" s="48"/>
      <c r="B46" s="83"/>
      <c r="C46" s="52"/>
      <c r="D46" s="61" t="s">
        <v>24</v>
      </c>
      <c r="E46" s="104">
        <f>SUM(E24)</f>
        <v>7487416.9900000002</v>
      </c>
      <c r="F46" s="76">
        <f t="shared" si="4"/>
        <v>0</v>
      </c>
      <c r="G46" s="77">
        <f t="shared" si="5"/>
        <v>7487416.9900000002</v>
      </c>
      <c r="H46" s="77">
        <f t="shared" si="4"/>
        <v>0</v>
      </c>
      <c r="I46" s="77">
        <f t="shared" si="4"/>
        <v>0</v>
      </c>
      <c r="J46" s="107">
        <f t="shared" si="3"/>
        <v>-7487416.9900000002</v>
      </c>
    </row>
    <row r="47" spans="1:10" s="49" customFormat="1" ht="11.25" customHeight="1">
      <c r="A47" s="48"/>
      <c r="B47" s="83"/>
      <c r="C47" s="136" t="s">
        <v>27</v>
      </c>
      <c r="D47" s="136"/>
      <c r="E47" s="104">
        <f>SUM(E26)</f>
        <v>3836482607.8499999</v>
      </c>
      <c r="F47" s="76">
        <f>SUM(F26)</f>
        <v>160536801.99000001</v>
      </c>
      <c r="G47" s="77">
        <f t="shared" si="5"/>
        <v>3997019409.8400002</v>
      </c>
      <c r="H47" s="77">
        <f>SUM(H26)</f>
        <v>1915072364.6800001</v>
      </c>
      <c r="I47" s="77">
        <f>SUM(I26)</f>
        <v>1915072364.6800001</v>
      </c>
      <c r="J47" s="107">
        <f>SUM(I47-E47)</f>
        <v>-1921410243.1699998</v>
      </c>
    </row>
    <row r="48" spans="1:10" s="49" customFormat="1" ht="11.25" customHeight="1">
      <c r="A48" s="48"/>
      <c r="B48" s="83"/>
      <c r="C48" s="136" t="s">
        <v>28</v>
      </c>
      <c r="D48" s="136"/>
      <c r="E48" s="183">
        <f>SUM(E27)</f>
        <v>67859</v>
      </c>
      <c r="F48" s="184">
        <v>0</v>
      </c>
      <c r="G48" s="185">
        <f t="shared" si="5"/>
        <v>67859</v>
      </c>
      <c r="H48" s="185">
        <f>SUM(H27)</f>
        <v>103773.75999999999</v>
      </c>
      <c r="I48" s="185">
        <f>SUM(I27)</f>
        <v>103773.75999999999</v>
      </c>
      <c r="J48" s="172">
        <f t="shared" ref="J48" si="6">SUM(I48-G48)</f>
        <v>35914.759999999995</v>
      </c>
    </row>
    <row r="49" spans="1:10" s="49" customFormat="1" ht="11.25">
      <c r="A49" s="48"/>
      <c r="B49" s="83"/>
      <c r="C49" s="136"/>
      <c r="D49" s="136"/>
      <c r="E49" s="183"/>
      <c r="F49" s="184"/>
      <c r="G49" s="185"/>
      <c r="H49" s="185"/>
      <c r="I49" s="185"/>
      <c r="J49" s="172"/>
    </row>
    <row r="50" spans="1:10" s="49" customFormat="1" ht="11.25" customHeight="1">
      <c r="A50" s="48"/>
      <c r="B50" s="91" t="s">
        <v>35</v>
      </c>
      <c r="C50" s="12"/>
      <c r="D50" s="61"/>
      <c r="E50" s="72">
        <v>0</v>
      </c>
      <c r="F50" s="73">
        <v>0</v>
      </c>
      <c r="G50" s="74">
        <v>0</v>
      </c>
      <c r="H50" s="74">
        <v>0</v>
      </c>
      <c r="I50" s="74">
        <v>0</v>
      </c>
      <c r="J50" s="92">
        <f>SUM(J51:J53)</f>
        <v>0</v>
      </c>
    </row>
    <row r="51" spans="1:10" s="49" customFormat="1" ht="11.25" customHeight="1">
      <c r="A51" s="48"/>
      <c r="B51" s="91"/>
      <c r="C51" s="136" t="s">
        <v>19</v>
      </c>
      <c r="D51" s="136"/>
      <c r="E51" s="75">
        <v>0</v>
      </c>
      <c r="F51" s="76">
        <v>0</v>
      </c>
      <c r="G51" s="77">
        <f t="shared" ref="G51:G53" si="7">SUM(E51+F51)</f>
        <v>0</v>
      </c>
      <c r="H51" s="77">
        <v>0</v>
      </c>
      <c r="I51" s="77">
        <v>0</v>
      </c>
      <c r="J51" s="93">
        <f t="shared" ref="J51:J53" si="8">SUM(I51-G51)</f>
        <v>0</v>
      </c>
    </row>
    <row r="52" spans="1:10" s="49" customFormat="1" ht="11.25" customHeight="1">
      <c r="A52" s="48"/>
      <c r="B52" s="83"/>
      <c r="C52" s="136" t="s">
        <v>26</v>
      </c>
      <c r="D52" s="136"/>
      <c r="E52" s="75">
        <v>0</v>
      </c>
      <c r="F52" s="76">
        <v>0</v>
      </c>
      <c r="G52" s="77">
        <f t="shared" si="7"/>
        <v>0</v>
      </c>
      <c r="H52" s="77">
        <v>0</v>
      </c>
      <c r="I52" s="77">
        <v>0</v>
      </c>
      <c r="J52" s="93">
        <f t="shared" si="8"/>
        <v>0</v>
      </c>
    </row>
    <row r="53" spans="1:10" s="49" customFormat="1" ht="11.25" customHeight="1">
      <c r="A53" s="48"/>
      <c r="B53" s="83"/>
      <c r="C53" s="136" t="s">
        <v>28</v>
      </c>
      <c r="D53" s="136"/>
      <c r="E53" s="75">
        <v>0</v>
      </c>
      <c r="F53" s="76">
        <v>0</v>
      </c>
      <c r="G53" s="77">
        <f t="shared" si="7"/>
        <v>0</v>
      </c>
      <c r="H53" s="77">
        <v>0</v>
      </c>
      <c r="I53" s="77">
        <v>0</v>
      </c>
      <c r="J53" s="93">
        <f t="shared" si="8"/>
        <v>0</v>
      </c>
    </row>
    <row r="54" spans="1:10" s="49" customFormat="1" ht="11.25">
      <c r="A54" s="48"/>
      <c r="B54" s="94"/>
      <c r="C54" s="53"/>
      <c r="D54" s="53"/>
      <c r="E54" s="75"/>
      <c r="F54" s="76"/>
      <c r="G54" s="77"/>
      <c r="H54" s="77"/>
      <c r="I54" s="77"/>
      <c r="J54" s="93"/>
    </row>
    <row r="55" spans="1:10" s="49" customFormat="1" ht="11.25" customHeight="1">
      <c r="A55" s="48"/>
      <c r="B55" s="91" t="s">
        <v>36</v>
      </c>
      <c r="C55" s="14"/>
      <c r="D55" s="61"/>
      <c r="E55" s="72">
        <v>0</v>
      </c>
      <c r="F55" s="73">
        <v>0</v>
      </c>
      <c r="G55" s="74">
        <v>0</v>
      </c>
      <c r="H55" s="74">
        <v>0</v>
      </c>
      <c r="I55" s="74">
        <v>0</v>
      </c>
      <c r="J55" s="92">
        <f>SUM(J56)</f>
        <v>0</v>
      </c>
    </row>
    <row r="56" spans="1:10" s="49" customFormat="1" ht="11.25" customHeight="1">
      <c r="A56" s="48"/>
      <c r="B56" s="83"/>
      <c r="C56" s="136" t="s">
        <v>29</v>
      </c>
      <c r="D56" s="136"/>
      <c r="E56" s="75">
        <v>0</v>
      </c>
      <c r="F56" s="76">
        <v>0</v>
      </c>
      <c r="G56" s="77">
        <v>0</v>
      </c>
      <c r="H56" s="77">
        <v>0</v>
      </c>
      <c r="I56" s="77">
        <v>0</v>
      </c>
      <c r="J56" s="93">
        <f>SUM(I56-G56)</f>
        <v>0</v>
      </c>
    </row>
    <row r="57" spans="1:10" s="49" customFormat="1" ht="12" thickBot="1">
      <c r="A57" s="48"/>
      <c r="B57" s="83"/>
      <c r="C57" s="14"/>
      <c r="D57" s="60"/>
      <c r="E57" s="75"/>
      <c r="F57" s="76"/>
      <c r="G57" s="77"/>
      <c r="H57" s="77"/>
      <c r="I57" s="77"/>
      <c r="J57" s="93"/>
    </row>
    <row r="58" spans="1:10" s="49" customFormat="1" ht="12" thickBot="1">
      <c r="A58" s="48"/>
      <c r="B58" s="84"/>
      <c r="C58" s="85"/>
      <c r="D58" s="86" t="s">
        <v>30</v>
      </c>
      <c r="E58" s="126">
        <f>SUM(E37+E50+E55)</f>
        <v>7599049891.9799995</v>
      </c>
      <c r="F58" s="126">
        <f>SUM(F37+F50+F55)</f>
        <v>389138923.54000002</v>
      </c>
      <c r="G58" s="127">
        <f>SUM(E58+F58)</f>
        <v>7988188815.5199995</v>
      </c>
      <c r="H58" s="128">
        <f>SUM(H37+H50+H55)</f>
        <v>3720985932.3299999</v>
      </c>
      <c r="I58" s="128">
        <f>SUM(I37+I50+I55)</f>
        <v>3720985932.3299999</v>
      </c>
      <c r="J58" s="177">
        <f>SUM(J37+J50+J55)</f>
        <v>-3878063959.6499996</v>
      </c>
    </row>
    <row r="59" spans="1:10" s="49" customFormat="1" ht="17.25" customHeight="1" thickBot="1">
      <c r="A59" s="48"/>
      <c r="B59" s="121"/>
      <c r="C59" s="122"/>
      <c r="D59" s="122"/>
      <c r="E59" s="122"/>
      <c r="F59" s="123"/>
      <c r="G59" s="124"/>
      <c r="H59" s="175" t="s">
        <v>44</v>
      </c>
      <c r="I59" s="176"/>
      <c r="J59" s="178"/>
    </row>
    <row r="60" spans="1:10" s="49" customFormat="1" ht="11.25">
      <c r="A60" s="48"/>
      <c r="B60" s="54"/>
      <c r="C60" s="54"/>
      <c r="D60" s="54"/>
      <c r="E60" s="54"/>
      <c r="F60" s="50"/>
      <c r="G60" s="51"/>
      <c r="H60" s="55"/>
      <c r="I60" s="55"/>
      <c r="J60" s="55"/>
    </row>
    <row r="61" spans="1:10" s="49" customFormat="1" ht="11.25">
      <c r="A61" s="48"/>
      <c r="B61" s="54"/>
      <c r="C61" s="54"/>
      <c r="D61" s="54"/>
      <c r="E61" s="54"/>
      <c r="F61" s="50"/>
      <c r="G61" s="51"/>
      <c r="H61" s="55"/>
      <c r="I61" s="55"/>
      <c r="J61" s="55"/>
    </row>
    <row r="62" spans="1:10" s="49" customFormat="1" ht="12">
      <c r="A62" s="48"/>
      <c r="B62" s="211" t="s">
        <v>40</v>
      </c>
      <c r="C62" s="211"/>
      <c r="D62" s="211"/>
      <c r="E62" s="211"/>
      <c r="F62" s="211"/>
      <c r="G62" s="211"/>
      <c r="H62" s="211"/>
      <c r="I62" s="211"/>
      <c r="J62" s="211"/>
    </row>
    <row r="63" spans="1:10" s="49" customFormat="1" ht="12">
      <c r="A63" s="48"/>
      <c r="B63" s="62"/>
      <c r="C63" s="62"/>
      <c r="D63" s="62"/>
      <c r="E63" s="62"/>
      <c r="F63" s="62"/>
      <c r="G63" s="62"/>
      <c r="H63" s="62"/>
      <c r="I63" s="62"/>
      <c r="J63" s="62"/>
    </row>
    <row r="64" spans="1:10" s="49" customFormat="1" ht="12">
      <c r="A64" s="48"/>
      <c r="B64" s="62"/>
      <c r="C64" s="62"/>
      <c r="D64" s="62"/>
      <c r="E64" s="62"/>
      <c r="F64" s="62"/>
      <c r="G64" s="62"/>
      <c r="H64" s="62"/>
      <c r="I64" s="62"/>
      <c r="J64" s="62"/>
    </row>
  </sheetData>
  <mergeCells count="47">
    <mergeCell ref="B62:J62"/>
    <mergeCell ref="C56:D56"/>
    <mergeCell ref="C53:D53"/>
    <mergeCell ref="C48:D49"/>
    <mergeCell ref="B26:D26"/>
    <mergeCell ref="B27:D27"/>
    <mergeCell ref="B28:D28"/>
    <mergeCell ref="B33:D35"/>
    <mergeCell ref="C44:D44"/>
    <mergeCell ref="C47:D47"/>
    <mergeCell ref="C51:D51"/>
    <mergeCell ref="C52:D52"/>
    <mergeCell ref="C38:D38"/>
    <mergeCell ref="C39:D39"/>
    <mergeCell ref="C40:D40"/>
    <mergeCell ref="C41:D41"/>
    <mergeCell ref="B30:D30"/>
    <mergeCell ref="C21:D21"/>
    <mergeCell ref="B22:D22"/>
    <mergeCell ref="C23:D23"/>
    <mergeCell ref="C24:D24"/>
    <mergeCell ref="B25:D25"/>
    <mergeCell ref="B2:J2"/>
    <mergeCell ref="B4:J4"/>
    <mergeCell ref="B5:J5"/>
    <mergeCell ref="B7:J7"/>
    <mergeCell ref="B11:D13"/>
    <mergeCell ref="C20:D20"/>
    <mergeCell ref="B3:J3"/>
    <mergeCell ref="B6:J6"/>
    <mergeCell ref="G11:H11"/>
    <mergeCell ref="B15:D15"/>
    <mergeCell ref="B16:D16"/>
    <mergeCell ref="B17:D17"/>
    <mergeCell ref="B18:D18"/>
    <mergeCell ref="B19:D19"/>
    <mergeCell ref="E48:E49"/>
    <mergeCell ref="F48:F49"/>
    <mergeCell ref="G48:G49"/>
    <mergeCell ref="H48:H49"/>
    <mergeCell ref="I48:I49"/>
    <mergeCell ref="J48:J49"/>
    <mergeCell ref="H31:I31"/>
    <mergeCell ref="H59:I59"/>
    <mergeCell ref="J58:J59"/>
    <mergeCell ref="J30:J31"/>
    <mergeCell ref="G33:H33"/>
  </mergeCells>
  <pageMargins left="0.23622047244094491" right="0.23622047244094491" top="0.43307086614173229" bottom="0.74803149606299213" header="0.31496062992125984" footer="0.31496062992125984"/>
  <pageSetup scale="80" orientation="portrait" r:id="rId1"/>
  <ignoredErrors>
    <ignoredError sqref="E13:I13 E35:I35" numberStoredAsText="1"/>
    <ignoredError sqref="E30 H30:I30 F41 F37 E22:F22 F19 H19:I19 I22" formulaRange="1"/>
    <ignoredError sqref="J19 E41 E44:E46 G41 G58 J41 J44 G37 J25:J26 F44:G44 G42:G43 G45:G47 J47 G19 G21 G22" formula="1"/>
    <ignoredError sqref="E47:E48" unlockedFormula="1"/>
    <ignoredError sqref="H37 H2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Zapopan</vt:lpstr>
      <vt:lpstr>Zapopan!Área_de_impresión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revision/>
  <cp:lastPrinted>2018-08-02T19:41:24Z</cp:lastPrinted>
  <dcterms:created xsi:type="dcterms:W3CDTF">2014-09-04T16:46:21Z</dcterms:created>
  <dcterms:modified xsi:type="dcterms:W3CDTF">2018-08-02T19:41:52Z</dcterms:modified>
</cp:coreProperties>
</file>