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Agosto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00" i="1"/>
  <c r="I216" l="1"/>
  <c r="J215" s="1"/>
  <c r="E214"/>
  <c r="E213"/>
  <c r="E212"/>
  <c r="E211"/>
  <c r="I189"/>
  <c r="J187"/>
  <c r="J189" s="1"/>
  <c r="E187"/>
  <c r="J186" s="1"/>
  <c r="E186"/>
  <c r="J185"/>
  <c r="E185"/>
  <c r="J184"/>
  <c r="E184"/>
  <c r="I160"/>
  <c r="J158" s="1"/>
  <c r="J157" s="1"/>
  <c r="E157"/>
  <c r="E156"/>
  <c r="E155"/>
  <c r="J149"/>
  <c r="J144"/>
  <c r="J139"/>
  <c r="J134"/>
  <c r="I102"/>
  <c r="J100" s="1"/>
  <c r="J98"/>
  <c r="J96"/>
  <c r="J61"/>
  <c r="M48" s="1"/>
  <c r="E59"/>
  <c r="E58"/>
  <c r="E57"/>
  <c r="E56"/>
  <c r="E55"/>
  <c r="E54"/>
  <c r="E53"/>
  <c r="E52"/>
  <c r="E51"/>
  <c r="E50"/>
  <c r="E49"/>
  <c r="E48"/>
  <c r="E47"/>
  <c r="E46"/>
  <c r="E45"/>
  <c r="E44"/>
  <c r="J97" l="1"/>
  <c r="J99"/>
  <c r="J102" s="1"/>
  <c r="J155"/>
  <c r="J156"/>
  <c r="J212"/>
  <c r="J214"/>
  <c r="J211"/>
  <c r="J213"/>
  <c r="M54"/>
  <c r="M58"/>
  <c r="M56"/>
  <c r="M52"/>
  <c r="M45"/>
  <c r="M47"/>
  <c r="M49"/>
  <c r="M60"/>
  <c r="M51"/>
  <c r="M53"/>
  <c r="M55"/>
  <c r="M57"/>
  <c r="M59"/>
  <c r="M44"/>
  <c r="M46"/>
  <c r="M50"/>
  <c r="L22"/>
  <c r="F22"/>
  <c r="D23" s="1"/>
  <c r="K23" l="1"/>
  <c r="I23"/>
  <c r="J23"/>
  <c r="H23"/>
  <c r="C23"/>
  <c r="J160"/>
  <c r="J216"/>
  <c r="M61"/>
  <c r="L23" l="1"/>
  <c r="E23"/>
  <c r="F23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<sst xmlns="http://schemas.openxmlformats.org/spreadsheetml/2006/main" count="108" uniqueCount="97">
  <si>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</si>
  <si>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</si>
  <si>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</si>
  <si>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</si>
  <si>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</si>
  <si>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</si>
  <si>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</si>
  <si>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</si>
  <si>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</si>
  <si>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</si>
  <si>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</si>
  <si>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</si>
  <si>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</si>
  <si>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</si>
  <si>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</si>
  <si>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</si>
  <si>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</si>
  <si>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</si>
  <si>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</si>
  <si>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</si>
  <si>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</si>
  <si>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</si>
  <si>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</si>
  <si>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</si>
  <si>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</si>
  <si>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</si>
  <si>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</si>
  <si>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</si>
  <si>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</si>
  <si>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</si>
  <si>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</si>
  <si>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</si>
  <si>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</si>
  <si>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</si>
  <si>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</si>
  <si>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</si>
  <si>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</si>
  <si>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</si>
  <si>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</si>
  <si>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</si>
  <si>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</si>
  <si>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</si>
  <si>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</si>
  <si>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</si>
  <si>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</si>
  <si>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</si>
  <si>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</si>
  <si>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</si>
  <si>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</si>
  <si>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</si>
  <si>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</si>
  <si>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</si>
  <si>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</si>
  <si>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</si>
  <si>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</si>
  <si>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</si>
  <si>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</si>
  <si>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</si>
  <si>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</si>
  <si>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</si>
  <si>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</si>
  <si>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</si>
  <si>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</si>
  <si>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</si>
  <si>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</si>
  <si>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</si>
  <si>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</si>
  <si>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</si>
  <si>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</si>
  <si>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</si>
  <si>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</si>
  <si>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</si>
  <si>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</si>
  <si>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</si>
  <si>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</si>
  <si>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</si>
  <si>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</si>
  <si>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</si>
  <si>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</si>
  <si>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</si>
  <si>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</si>
  <si>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</si>
  <si>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</si>
  <si>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</si>
  <si>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</si>
  <si>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</si>
  <si>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</si>
  <si>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</si>
  <si>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</si>
  <si>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</si>
  <si>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</si>
  <si>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</si>
  <si>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</si>
  <si>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</si>
  <si>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</si>
  <si>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</si>
  <si>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AGOSTO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</si>
</sst>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81357440"/>
        <c:axId val="81371520"/>
        <c:axId val="0"/>
      </c:bar3DChart>
      <c:catAx>
        <c:axId val="8135744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1371520"/>
        <c:crosses val="autoZero"/>
        <c:auto val="1"/>
        <c:lblAlgn val="ctr"/>
        <c:lblOffset val="100"/>
      </c:catAx>
      <c:valAx>
        <c:axId val="813715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135744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725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70004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48E-2"/>
                  <c:y val="-4.8803393412970701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29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405E-3"/>
                  <c:y val="-6.219266083506654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6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2017'!$I$96:$I$100</c:f>
              <c:numCache>
                <c:formatCode>General</c:formatCode>
                <c:ptCount val="5"/>
                <c:pt idx="0">
                  <c:v>52</c:v>
                </c:pt>
                <c:pt idx="1">
                  <c:v>131</c:v>
                </c:pt>
                <c:pt idx="2">
                  <c:v>353</c:v>
                </c:pt>
                <c:pt idx="3">
                  <c:v>45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30146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5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909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2017'!$J$96:$J$100</c:f>
              <c:numCache>
                <c:formatCode>0%</c:formatCode>
                <c:ptCount val="5"/>
                <c:pt idx="0">
                  <c:v>8.7102177554438859E-2</c:v>
                </c:pt>
                <c:pt idx="1">
                  <c:v>0.21943048576214405</c:v>
                </c:pt>
                <c:pt idx="2">
                  <c:v>0.59128978224455608</c:v>
                </c:pt>
                <c:pt idx="3">
                  <c:v>7.5376884422110546E-2</c:v>
                </c:pt>
                <c:pt idx="4">
                  <c:v>2.6800670016750419E-2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83922944"/>
        <c:axId val="83924480"/>
        <c:axId val="0"/>
      </c:bar3DChart>
      <c:catAx>
        <c:axId val="839229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924480"/>
        <c:crosses val="autoZero"/>
        <c:auto val="1"/>
        <c:lblAlgn val="ctr"/>
        <c:lblOffset val="100"/>
      </c:catAx>
      <c:valAx>
        <c:axId val="83924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92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21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2017'!$I$155:$I$158</c:f>
              <c:numCache>
                <c:formatCode>General</c:formatCode>
                <c:ptCount val="4"/>
                <c:pt idx="0">
                  <c:v>509</c:v>
                </c:pt>
                <c:pt idx="1">
                  <c:v>43</c:v>
                </c:pt>
                <c:pt idx="2">
                  <c:v>38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926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7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8018E-3"/>
                  <c:y val="-0.4342767454206499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94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2017'!$J$155:$J$158</c:f>
              <c:numCache>
                <c:formatCode>0%</c:formatCode>
                <c:ptCount val="4"/>
                <c:pt idx="0">
                  <c:v>0.85259631490787269</c:v>
                </c:pt>
                <c:pt idx="1">
                  <c:v>7.2026800670016752E-2</c:v>
                </c:pt>
                <c:pt idx="2">
                  <c:v>6.3651591289782247E-2</c:v>
                </c:pt>
                <c:pt idx="3">
                  <c:v>1.1725293132328308E-2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84191104"/>
        <c:axId val="84192640"/>
        <c:axId val="0"/>
      </c:bar3DChart>
      <c:catAx>
        <c:axId val="84191104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92640"/>
        <c:crosses val="autoZero"/>
        <c:auto val="1"/>
        <c:lblAlgn val="ctr"/>
        <c:lblOffset val="100"/>
      </c:catAx>
      <c:valAx>
        <c:axId val="84192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9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Agosto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2017'!$F$211:$F$215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Agosto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2017'!$G$211:$G$215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Agosto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2017'!$H$211:$H$215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2017'!$I$211:$I$215</c:f>
              <c:numCache>
                <c:formatCode>General</c:formatCode>
                <c:ptCount val="5"/>
                <c:pt idx="0">
                  <c:v>322</c:v>
                </c:pt>
                <c:pt idx="1">
                  <c:v>208</c:v>
                </c:pt>
                <c:pt idx="2">
                  <c:v>13</c:v>
                </c:pt>
                <c:pt idx="3">
                  <c:v>54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Agosto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2017'!$J$211:$J$215</c:f>
              <c:numCache>
                <c:formatCode>0%</c:formatCode>
                <c:ptCount val="5"/>
                <c:pt idx="0">
                  <c:v>0.53936348408710222</c:v>
                </c:pt>
                <c:pt idx="1">
                  <c:v>0.34840871021775544</c:v>
                </c:pt>
                <c:pt idx="2">
                  <c:v>2.1775544388609715E-2</c:v>
                </c:pt>
                <c:pt idx="3">
                  <c:v>9.0452261306532666E-2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84133760"/>
        <c:axId val="84135296"/>
        <c:axId val="0"/>
      </c:bar3DChart>
      <c:catAx>
        <c:axId val="84133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35296"/>
        <c:crosses val="autoZero"/>
        <c:auto val="1"/>
        <c:lblAlgn val="ctr"/>
        <c:lblOffset val="100"/>
      </c:catAx>
      <c:valAx>
        <c:axId val="84135296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413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2017'!$C$22:$E$22</c:f>
              <c:numCache>
                <c:formatCode>General</c:formatCode>
                <c:ptCount val="3"/>
                <c:pt idx="0">
                  <c:v>322</c:v>
                </c:pt>
                <c:pt idx="1">
                  <c:v>183</c:v>
                </c:pt>
                <c:pt idx="2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6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2017'!$C$23:$E$23</c:f>
              <c:numCache>
                <c:formatCode>0%</c:formatCode>
                <c:ptCount val="3"/>
                <c:pt idx="0">
                  <c:v>0.53936348408710222</c:v>
                </c:pt>
                <c:pt idx="1">
                  <c:v>0.30653266331658291</c:v>
                </c:pt>
                <c:pt idx="2">
                  <c:v>0.1541038525963149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84257792"/>
        <c:axId val="84263680"/>
        <c:axId val="0"/>
      </c:bar3DChart>
      <c:catAx>
        <c:axId val="8425779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3680"/>
        <c:crosses val="autoZero"/>
        <c:auto val="1"/>
        <c:lblAlgn val="ctr"/>
        <c:lblOffset val="100"/>
      </c:catAx>
      <c:valAx>
        <c:axId val="84263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5779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372E-2"/>
          <c:y val="0.1881416151203365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Agosto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2017'!$H$22:$K$22</c:f>
              <c:numCache>
                <c:formatCode>General</c:formatCode>
                <c:ptCount val="4"/>
                <c:pt idx="0">
                  <c:v>398</c:v>
                </c:pt>
                <c:pt idx="1">
                  <c:v>158</c:v>
                </c:pt>
                <c:pt idx="2">
                  <c:v>5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7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2017'!$H$23:$K$23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0.26465661641541038</c:v>
                </c:pt>
                <c:pt idx="2">
                  <c:v>8.3752093802345051E-3</c:v>
                </c:pt>
                <c:pt idx="3">
                  <c:v>6.030150753768844E-2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84338560"/>
        <c:axId val="84340096"/>
        <c:axId val="0"/>
      </c:bar3DChart>
      <c:catAx>
        <c:axId val="8433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340096"/>
        <c:crosses val="autoZero"/>
        <c:auto val="1"/>
        <c:lblAlgn val="ctr"/>
        <c:lblOffset val="100"/>
      </c:catAx>
      <c:valAx>
        <c:axId val="84340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33856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2017'!$I$184:$I$187</c:f>
              <c:numCache>
                <c:formatCode>General</c:formatCode>
                <c:ptCount val="4"/>
                <c:pt idx="0">
                  <c:v>232</c:v>
                </c:pt>
                <c:pt idx="1">
                  <c:v>313</c:v>
                </c:pt>
                <c:pt idx="2">
                  <c:v>28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84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9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2017'!$J$184:$J$187</c:f>
              <c:numCache>
                <c:formatCode>0%</c:formatCode>
                <c:ptCount val="4"/>
                <c:pt idx="0">
                  <c:v>0.38860971524288107</c:v>
                </c:pt>
                <c:pt idx="1">
                  <c:v>0.52428810720268004</c:v>
                </c:pt>
                <c:pt idx="2">
                  <c:v>4.690117252931323E-2</c:v>
                </c:pt>
                <c:pt idx="3">
                  <c:v>4.0201005025125629E-2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85452288"/>
        <c:axId val="85453824"/>
        <c:axId val="0"/>
      </c:bar3DChart>
      <c:catAx>
        <c:axId val="854522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453824"/>
        <c:crosses val="autoZero"/>
        <c:auto val="1"/>
        <c:lblAlgn val="ctr"/>
        <c:lblOffset val="100"/>
      </c:catAx>
      <c:valAx>
        <c:axId val="854538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545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Agosto 2017'!$F$238:$F$299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Agosto 2017'!$G$238:$G$299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8</c:v>
                </c:pt>
                <c:pt idx="8">
                  <c:v>52</c:v>
                </c:pt>
                <c:pt idx="9">
                  <c:v>11</c:v>
                </c:pt>
                <c:pt idx="10">
                  <c:v>39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48</c:v>
                </c:pt>
                <c:pt idx="25">
                  <c:v>4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221</c:v>
                </c:pt>
                <c:pt idx="34">
                  <c:v>33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53</c:v>
                </c:pt>
                <c:pt idx="39">
                  <c:v>120</c:v>
                </c:pt>
                <c:pt idx="40">
                  <c:v>90</c:v>
                </c:pt>
                <c:pt idx="41">
                  <c:v>17</c:v>
                </c:pt>
                <c:pt idx="42">
                  <c:v>5</c:v>
                </c:pt>
                <c:pt idx="43">
                  <c:v>20</c:v>
                </c:pt>
                <c:pt idx="44">
                  <c:v>0</c:v>
                </c:pt>
                <c:pt idx="45">
                  <c:v>2</c:v>
                </c:pt>
                <c:pt idx="46">
                  <c:v>31</c:v>
                </c:pt>
                <c:pt idx="47">
                  <c:v>1</c:v>
                </c:pt>
                <c:pt idx="48">
                  <c:v>32</c:v>
                </c:pt>
                <c:pt idx="49">
                  <c:v>2</c:v>
                </c:pt>
                <c:pt idx="50">
                  <c:v>0</c:v>
                </c:pt>
                <c:pt idx="51">
                  <c:v>2</c:v>
                </c:pt>
                <c:pt idx="52">
                  <c:v>8</c:v>
                </c:pt>
                <c:pt idx="53">
                  <c:v>3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31</c:v>
                </c:pt>
                <c:pt idx="58">
                  <c:v>97</c:v>
                </c:pt>
                <c:pt idx="59">
                  <c:v>7</c:v>
                </c:pt>
                <c:pt idx="60">
                  <c:v>4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85517824"/>
        <c:axId val="85519360"/>
        <c:axId val="0"/>
      </c:bar3DChart>
      <c:catAx>
        <c:axId val="85517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5519360"/>
        <c:crosses val="autoZero"/>
        <c:auto val="1"/>
        <c:lblAlgn val="ctr"/>
        <c:lblOffset val="100"/>
      </c:catAx>
      <c:valAx>
        <c:axId val="8551936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51782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2017'!$J$44:$J$60</c:f>
              <c:numCache>
                <c:formatCode>General</c:formatCode>
                <c:ptCount val="17"/>
                <c:pt idx="0">
                  <c:v>9</c:v>
                </c:pt>
                <c:pt idx="1">
                  <c:v>0</c:v>
                </c:pt>
                <c:pt idx="2">
                  <c:v>11</c:v>
                </c:pt>
                <c:pt idx="3">
                  <c:v>53</c:v>
                </c:pt>
                <c:pt idx="4">
                  <c:v>0</c:v>
                </c:pt>
                <c:pt idx="5">
                  <c:v>172</c:v>
                </c:pt>
                <c:pt idx="6">
                  <c:v>225</c:v>
                </c:pt>
                <c:pt idx="7">
                  <c:v>0</c:v>
                </c:pt>
                <c:pt idx="8">
                  <c:v>66</c:v>
                </c:pt>
                <c:pt idx="9">
                  <c:v>0</c:v>
                </c:pt>
                <c:pt idx="10">
                  <c:v>44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Agosto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2017'!$K$44:$K$60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85587072"/>
        <c:axId val="85588608"/>
        <c:axId val="0"/>
      </c:bar3DChart>
      <c:catAx>
        <c:axId val="855870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588608"/>
        <c:crosses val="autoZero"/>
        <c:auto val="1"/>
        <c:lblAlgn val="ctr"/>
        <c:lblOffset val="100"/>
      </c:catAx>
      <c:valAx>
        <c:axId val="855886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587072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topLeftCell="B1" zoomScale="70" zoomScaleNormal="70" workbookViewId="0">
      <selection activeCell="F23" sqref="F23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8" t="s">
        <v>1</v>
      </c>
      <c r="D20" s="99"/>
      <c r="E20" s="99"/>
      <c r="F20" s="100"/>
      <c r="G20" s="64"/>
      <c r="H20" s="98" t="s">
        <v>2</v>
      </c>
      <c r="I20" s="99"/>
      <c r="J20" s="99"/>
      <c r="K20" s="99"/>
      <c r="L20" s="100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322</v>
      </c>
      <c r="D22" s="14">
        <v>183</v>
      </c>
      <c r="E22" s="14">
        <v>92</v>
      </c>
      <c r="F22" s="8">
        <f>SUM(C22:E22)</f>
        <v>597</v>
      </c>
      <c r="G22" s="5"/>
      <c r="H22" s="8">
        <v>398</v>
      </c>
      <c r="I22" s="8">
        <v>158</v>
      </c>
      <c r="J22" s="8">
        <v>5</v>
      </c>
      <c r="K22" s="8">
        <v>36</v>
      </c>
      <c r="L22" s="8">
        <f>SUM(H22:K22)</f>
        <v>597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0.53936348408710222</v>
      </c>
      <c r="D23" s="17">
        <f>+D22/F22</f>
        <v>0.30653266331658291</v>
      </c>
      <c r="E23" s="18">
        <f>+E22/F22</f>
        <v>0.1541038525963149</v>
      </c>
      <c r="F23" s="68">
        <f>SUM(C23:E23)</f>
        <v>1</v>
      </c>
      <c r="G23" s="5"/>
      <c r="H23" s="16">
        <f>+H22/L22</f>
        <v>0.66666666666666663</v>
      </c>
      <c r="I23" s="16">
        <f>+I22/L22</f>
        <v>0.26465661641541038</v>
      </c>
      <c r="J23" s="16">
        <f>J22/L22</f>
        <v>8.3752093802345051E-3</v>
      </c>
      <c r="K23" s="16">
        <f>+K22/L22</f>
        <v>6.030150753768844E-2</v>
      </c>
      <c r="L23" s="68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9" t="s">
        <v>11</v>
      </c>
      <c r="E43" s="129"/>
      <c r="F43" s="129"/>
      <c r="G43" s="129"/>
      <c r="H43" s="129"/>
      <c r="I43" s="129"/>
      <c r="J43" s="129"/>
      <c r="K43" s="129"/>
      <c r="L43" s="129"/>
      <c r="M43" s="129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0">
        <v>9</v>
      </c>
      <c r="K44" s="131"/>
      <c r="L44" s="132"/>
      <c r="M44" s="16">
        <f>+$J44/$J61</f>
        <v>1.507537688442211E-2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0">
        <v>0</v>
      </c>
      <c r="K45" s="131"/>
      <c r="L45" s="132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0">
        <v>11</v>
      </c>
      <c r="K46" s="131"/>
      <c r="L46" s="132"/>
      <c r="M46" s="16">
        <f>+$J46/$J61</f>
        <v>1.8425460636515914E-2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0">
        <v>53</v>
      </c>
      <c r="K47" s="131"/>
      <c r="L47" s="132"/>
      <c r="M47" s="16">
        <f>+$J47/$J61</f>
        <v>8.8777219430485763E-2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0">
        <v>0</v>
      </c>
      <c r="K48" s="131"/>
      <c r="L48" s="132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0">
        <v>172</v>
      </c>
      <c r="K49" s="131"/>
      <c r="L49" s="132"/>
      <c r="M49" s="16">
        <f>+$J49/J61</f>
        <v>0.28810720268006701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0">
        <v>225</v>
      </c>
      <c r="K50" s="131"/>
      <c r="L50" s="132"/>
      <c r="M50" s="16">
        <f>+$J50/J61</f>
        <v>0.37688442211055279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0">
        <v>0</v>
      </c>
      <c r="K51" s="131"/>
      <c r="L51" s="132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0">
        <v>66</v>
      </c>
      <c r="K52" s="131"/>
      <c r="L52" s="132"/>
      <c r="M52" s="16">
        <f>+$J52/J61</f>
        <v>0.11055276381909548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0">
        <v>0</v>
      </c>
      <c r="K53" s="131"/>
      <c r="L53" s="132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0">
        <v>44</v>
      </c>
      <c r="K54" s="131"/>
      <c r="L54" s="132"/>
      <c r="M54" s="16">
        <f>+$J54/J61</f>
        <v>7.3701842546063656E-2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0">
        <v>11</v>
      </c>
      <c r="K55" s="131"/>
      <c r="L55" s="132"/>
      <c r="M55" s="16">
        <f>+$J55/J61</f>
        <v>1.8425460636515914E-2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0">
        <v>2</v>
      </c>
      <c r="K56" s="131"/>
      <c r="L56" s="132"/>
      <c r="M56" s="16">
        <f>+$J56/J61</f>
        <v>3.3500837520938024E-3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0">
        <v>0</v>
      </c>
      <c r="K57" s="131"/>
      <c r="L57" s="132"/>
      <c r="M57" s="16">
        <f>+$J57/J61</f>
        <v>0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0">
        <v>4</v>
      </c>
      <c r="K58" s="131"/>
      <c r="L58" s="132"/>
      <c r="M58" s="16">
        <f>+$J58/J61</f>
        <v>6.7001675041876048E-3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0">
        <v>0</v>
      </c>
      <c r="K59" s="131"/>
      <c r="L59" s="132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3">
        <v>0</v>
      </c>
      <c r="K60" s="134"/>
      <c r="L60" s="135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04">
        <f>SUM(J44:L60)</f>
        <v>597</v>
      </c>
      <c r="K61" s="105"/>
      <c r="L61" s="106"/>
      <c r="M61" s="79">
        <f>SUM(M44:M60)</f>
        <v>1.0000000000000002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07" t="s">
        <v>12</v>
      </c>
      <c r="E95" s="108"/>
      <c r="F95" s="108"/>
      <c r="G95" s="108"/>
      <c r="H95" s="108"/>
      <c r="I95" s="108"/>
      <c r="J95" s="109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52</v>
      </c>
      <c r="J96" s="29">
        <f>+I96/I102</f>
        <v>8.7102177554438859E-2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131</v>
      </c>
      <c r="J97" s="29">
        <f>I97/I102</f>
        <v>0.21943048576214405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353</v>
      </c>
      <c r="J98" s="29">
        <f>+I98/I102</f>
        <v>0.59128978224455608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45</v>
      </c>
      <c r="J99" s="29">
        <f>I99/I102</f>
        <v>7.5376884422110546E-2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16</v>
      </c>
      <c r="J100" s="36">
        <f>+I100/I102</f>
        <v>2.6800670016750419E-2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597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10"/>
      <c r="E105" s="110"/>
      <c r="F105" s="110"/>
      <c r="G105" s="110"/>
      <c r="H105" s="110"/>
      <c r="I105" s="110"/>
      <c r="J105" s="110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8" t="s">
        <v>14</v>
      </c>
      <c r="F132" s="99"/>
      <c r="G132" s="99"/>
      <c r="H132" s="99"/>
      <c r="I132" s="99"/>
      <c r="J132" s="100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92" t="s">
        <v>15</v>
      </c>
      <c r="F133" s="93"/>
      <c r="G133" s="93"/>
      <c r="H133" s="93"/>
      <c r="I133" s="94"/>
      <c r="J133" s="37">
        <v>1284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1284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8" t="s">
        <v>16</v>
      </c>
      <c r="F137" s="99"/>
      <c r="G137" s="99"/>
      <c r="H137" s="99"/>
      <c r="I137" s="99"/>
      <c r="J137" s="100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92" t="s">
        <v>17</v>
      </c>
      <c r="F138" s="93"/>
      <c r="G138" s="93"/>
      <c r="H138" s="93"/>
      <c r="I138" s="94"/>
      <c r="J138" s="39">
        <v>1356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1356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95" t="s">
        <v>18</v>
      </c>
      <c r="F142" s="96"/>
      <c r="G142" s="96"/>
      <c r="H142" s="96"/>
      <c r="I142" s="96"/>
      <c r="J142" s="97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92" t="s">
        <v>19</v>
      </c>
      <c r="F143" s="93"/>
      <c r="G143" s="93"/>
      <c r="H143" s="93"/>
      <c r="I143" s="94"/>
      <c r="J143" s="39">
        <v>8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8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95" t="s">
        <v>20</v>
      </c>
      <c r="F147" s="96"/>
      <c r="G147" s="96"/>
      <c r="H147" s="96"/>
      <c r="I147" s="96"/>
      <c r="J147" s="97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92" t="s">
        <v>20</v>
      </c>
      <c r="F148" s="93"/>
      <c r="G148" s="93"/>
      <c r="H148" s="93"/>
      <c r="I148" s="94"/>
      <c r="J148" s="39">
        <v>11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11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8" t="s">
        <v>21</v>
      </c>
      <c r="E154" s="99"/>
      <c r="F154" s="99"/>
      <c r="G154" s="99"/>
      <c r="H154" s="99"/>
      <c r="I154" s="99"/>
      <c r="J154" s="100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101" t="str">
        <f>+'[1]ACUM-MAYO'!A162</f>
        <v>ORDINARIA</v>
      </c>
      <c r="F155" s="102"/>
      <c r="G155" s="102"/>
      <c r="H155" s="103"/>
      <c r="I155" s="33">
        <v>509</v>
      </c>
      <c r="J155" s="42">
        <f>I155/I160</f>
        <v>0.85259631490787269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101" t="str">
        <f>+'[1]ACUM-MAYO'!A163</f>
        <v>FUNDAMENTAL</v>
      </c>
      <c r="F156" s="102"/>
      <c r="G156" s="102"/>
      <c r="H156" s="103"/>
      <c r="I156" s="33">
        <v>43</v>
      </c>
      <c r="J156" s="44">
        <f>I156/I160</f>
        <v>7.2026800670016752E-2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101" t="str">
        <f>+'[1]ACUM-MAYO'!A165</f>
        <v>RESERVADA</v>
      </c>
      <c r="F157" s="102"/>
      <c r="G157" s="102"/>
      <c r="H157" s="103"/>
      <c r="I157" s="33">
        <v>38</v>
      </c>
      <c r="J157" s="44">
        <f>I157/I160</f>
        <v>6.3651591289782247E-2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101" t="s">
        <v>85</v>
      </c>
      <c r="F158" s="102"/>
      <c r="G158" s="102"/>
      <c r="H158" s="103"/>
      <c r="I158" s="33">
        <v>7</v>
      </c>
      <c r="J158" s="46">
        <f>I158/I160</f>
        <v>1.1725293132328308E-2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597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8" t="s">
        <v>22</v>
      </c>
      <c r="E183" s="99"/>
      <c r="F183" s="99"/>
      <c r="G183" s="99"/>
      <c r="H183" s="99"/>
      <c r="I183" s="99"/>
      <c r="J183" s="100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101" t="str">
        <f>+'[1]ACUM-MAYO'!A173</f>
        <v>ECONOMICA ADMINISTRATIVA</v>
      </c>
      <c r="F184" s="102"/>
      <c r="G184" s="102"/>
      <c r="H184" s="103"/>
      <c r="I184" s="33">
        <v>232</v>
      </c>
      <c r="J184" s="29">
        <f>I184/I189</f>
        <v>0.38860971524288107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101" t="str">
        <f>+'[1]ACUM-MAYO'!A174</f>
        <v>TRAMITE</v>
      </c>
      <c r="F185" s="102"/>
      <c r="G185" s="102"/>
      <c r="H185" s="103"/>
      <c r="I185" s="33">
        <v>313</v>
      </c>
      <c r="J185" s="49">
        <f>I185/I189</f>
        <v>0.52428810720268004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101" t="str">
        <f>+'[1]ACUM-MAYO'!A175</f>
        <v>SERV. PUB.</v>
      </c>
      <c r="F186" s="102"/>
      <c r="G186" s="102"/>
      <c r="H186" s="103"/>
      <c r="I186" s="33">
        <v>28</v>
      </c>
      <c r="J186" s="49">
        <f>I186/I189</f>
        <v>4.690117252931323E-2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101" t="str">
        <f>+'[1]ACUM-MAYO'!A176</f>
        <v>LEGAL</v>
      </c>
      <c r="F187" s="102"/>
      <c r="G187" s="102"/>
      <c r="H187" s="103"/>
      <c r="I187" s="33">
        <v>24</v>
      </c>
      <c r="J187" s="50">
        <f>I187/I189</f>
        <v>4.0201005025125629E-2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597</v>
      </c>
      <c r="J189" s="71">
        <f>SUM(J184:J187)</f>
        <v>0.99999999999999989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8" t="s">
        <v>23</v>
      </c>
      <c r="E210" s="99"/>
      <c r="F210" s="99"/>
      <c r="G210" s="99"/>
      <c r="H210" s="99"/>
      <c r="I210" s="99"/>
      <c r="J210" s="100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322</v>
      </c>
      <c r="J211" s="87">
        <f>I211/I216</f>
        <v>0.53936348408710222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208</v>
      </c>
      <c r="J212" s="87">
        <f>I212/I216</f>
        <v>0.34840871021775544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13</v>
      </c>
      <c r="J213" s="87">
        <f>I213/I216</f>
        <v>2.1775544388609715E-2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54</v>
      </c>
      <c r="J214" s="88">
        <f>I214/I216</f>
        <v>9.0452261306532666E-2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597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36" t="s">
        <v>24</v>
      </c>
      <c r="E237" s="137"/>
      <c r="F237" s="137"/>
      <c r="G237" s="13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13" t="s">
        <v>26</v>
      </c>
      <c r="F238" s="114"/>
      <c r="G238" s="90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11" t="s">
        <v>27</v>
      </c>
      <c r="F239" s="112"/>
      <c r="G239" s="9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11" t="s">
        <v>29</v>
      </c>
      <c r="F240" s="112"/>
      <c r="G240" s="90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11" t="s">
        <v>38</v>
      </c>
      <c r="F241" s="112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11" t="s">
        <v>61</v>
      </c>
      <c r="F242" s="112"/>
      <c r="G242" s="90">
        <v>4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11" t="s">
        <v>66</v>
      </c>
      <c r="F243" s="112"/>
      <c r="G243" s="90">
        <v>0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11" t="s">
        <v>86</v>
      </c>
      <c r="F244" s="112"/>
      <c r="G244" s="90">
        <v>2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11" t="s">
        <v>88</v>
      </c>
      <c r="F245" s="112"/>
      <c r="G245" s="90">
        <v>8</v>
      </c>
      <c r="H245" s="5"/>
      <c r="I245" s="139"/>
      <c r="J245" s="13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11" t="s">
        <v>28</v>
      </c>
      <c r="F246" s="112"/>
      <c r="G246" s="90">
        <v>52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11" t="s">
        <v>30</v>
      </c>
      <c r="F247" s="112"/>
      <c r="G247" s="90">
        <v>11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11" t="s">
        <v>31</v>
      </c>
      <c r="F248" s="112"/>
      <c r="G248" s="90">
        <v>39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11" t="s">
        <v>35</v>
      </c>
      <c r="F249" s="112"/>
      <c r="G249" s="90">
        <v>3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11" t="s">
        <v>37</v>
      </c>
      <c r="F250" s="112"/>
      <c r="G250" s="90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11" t="s">
        <v>40</v>
      </c>
      <c r="F251" s="112"/>
      <c r="G251" s="90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11" t="s">
        <v>44</v>
      </c>
      <c r="F252" s="112"/>
      <c r="G252" s="90">
        <v>2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11" t="s">
        <v>47</v>
      </c>
      <c r="F253" s="112"/>
      <c r="G253" s="90">
        <v>4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11" t="s">
        <v>48</v>
      </c>
      <c r="F254" s="112"/>
      <c r="G254" s="90">
        <v>2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11" t="s">
        <v>53</v>
      </c>
      <c r="F255" s="112"/>
      <c r="G255" s="90">
        <v>11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11" t="s">
        <v>54</v>
      </c>
      <c r="F256" s="112"/>
      <c r="G256" s="90">
        <v>8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11" t="s">
        <v>60</v>
      </c>
      <c r="F257" s="112"/>
      <c r="G257" s="90">
        <v>7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11" t="s">
        <v>70</v>
      </c>
      <c r="F258" s="112"/>
      <c r="G258" s="90">
        <v>3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11" t="s">
        <v>87</v>
      </c>
      <c r="F259" s="112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11" t="s">
        <v>32</v>
      </c>
      <c r="F260" s="112"/>
      <c r="G260" s="90">
        <v>1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11" t="s">
        <v>43</v>
      </c>
      <c r="F261" s="112"/>
      <c r="G261" s="90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11" t="s">
        <v>52</v>
      </c>
      <c r="F262" s="112"/>
      <c r="G262" s="90">
        <v>48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11" t="s">
        <v>56</v>
      </c>
      <c r="F263" s="112"/>
      <c r="G263" s="90">
        <v>4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11" t="s">
        <v>64</v>
      </c>
      <c r="F264" s="112"/>
      <c r="G264" s="90">
        <v>5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11" t="s">
        <v>78</v>
      </c>
      <c r="F265" s="112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11" t="s">
        <v>82</v>
      </c>
      <c r="F266" s="112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11" t="s">
        <v>83</v>
      </c>
      <c r="F267" s="112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11" t="s">
        <v>84</v>
      </c>
      <c r="F268" s="112"/>
      <c r="G268" s="90">
        <v>0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11" t="s">
        <v>91</v>
      </c>
      <c r="F269" s="112"/>
      <c r="G269" s="90">
        <v>4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11" t="s">
        <v>92</v>
      </c>
      <c r="F270" s="112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11" t="s">
        <v>33</v>
      </c>
      <c r="F271" s="112"/>
      <c r="G271" s="90">
        <v>221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11" t="s">
        <v>45</v>
      </c>
      <c r="F272" s="112"/>
      <c r="G272" s="90">
        <v>33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11" t="s">
        <v>69</v>
      </c>
      <c r="F273" s="112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11" t="s">
        <v>89</v>
      </c>
      <c r="F274" s="112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11" t="s">
        <v>34</v>
      </c>
      <c r="F275" s="112"/>
      <c r="G275" s="90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11" t="s">
        <v>49</v>
      </c>
      <c r="F276" s="112"/>
      <c r="G276" s="90">
        <v>53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11" t="s">
        <v>50</v>
      </c>
      <c r="F277" s="112"/>
      <c r="G277" s="90">
        <v>120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11" t="s">
        <v>51</v>
      </c>
      <c r="F278" s="112"/>
      <c r="G278" s="90">
        <v>90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11" t="s">
        <v>57</v>
      </c>
      <c r="F279" s="112"/>
      <c r="G279" s="90">
        <v>17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11" t="s">
        <v>65</v>
      </c>
      <c r="F280" s="112"/>
      <c r="G280" s="90">
        <v>5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11" t="s">
        <v>36</v>
      </c>
      <c r="F281" s="112"/>
      <c r="G281" s="90">
        <v>20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11" t="s">
        <v>42</v>
      </c>
      <c r="F282" s="112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7" t="s">
        <v>46</v>
      </c>
      <c r="F283" s="118"/>
      <c r="G283" s="90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9" t="s">
        <v>58</v>
      </c>
      <c r="F284" s="120"/>
      <c r="G284" s="90">
        <v>31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7" t="s">
        <v>59</v>
      </c>
      <c r="F285" s="118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7" t="s">
        <v>80</v>
      </c>
      <c r="F286" s="118"/>
      <c r="G286" s="90">
        <v>32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7" t="s">
        <v>81</v>
      </c>
      <c r="F287" s="118"/>
      <c r="G287" s="90">
        <v>2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7" t="s">
        <v>76</v>
      </c>
      <c r="F288" s="118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9" t="s">
        <v>41</v>
      </c>
      <c r="F289" s="120"/>
      <c r="G289" s="90">
        <v>2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7" t="s">
        <v>55</v>
      </c>
      <c r="F290" s="118"/>
      <c r="G290" s="90">
        <v>8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7" t="s">
        <v>62</v>
      </c>
      <c r="F291" s="118"/>
      <c r="G291" s="90">
        <v>3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7" t="s">
        <v>63</v>
      </c>
      <c r="F292" s="118"/>
      <c r="G292" s="90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7" t="s">
        <v>77</v>
      </c>
      <c r="F293" s="118"/>
      <c r="G293" s="90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7" t="s">
        <v>95</v>
      </c>
      <c r="F294" s="118"/>
      <c r="G294" s="90">
        <v>1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7" t="s">
        <v>67</v>
      </c>
      <c r="F295" s="118"/>
      <c r="G295" s="90">
        <v>31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7" t="s">
        <v>68</v>
      </c>
      <c r="F296" s="118"/>
      <c r="G296" s="90">
        <v>97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7" t="s">
        <v>39</v>
      </c>
      <c r="F297" s="118"/>
      <c r="G297" s="90">
        <v>7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7" t="s">
        <v>79</v>
      </c>
      <c r="F298" s="118"/>
      <c r="G298" s="90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1" t="s">
        <v>90</v>
      </c>
      <c r="F299" s="122"/>
      <c r="G299" s="91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15" t="s">
        <v>6</v>
      </c>
      <c r="F300" s="116"/>
      <c r="G300" s="76">
        <f>SUM(G238:G299)</f>
        <v>1009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23" t="s">
        <v>25</v>
      </c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Agosto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2018-09-14T19:49:44Z</dcterms:modified>
</cp:coreProperties>
</file>