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25" yWindow="4200" windowWidth="20490" windowHeight="715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/>
  <c r="D42" l="1"/>
  <c r="B54" l="1"/>
  <c r="B74" l="1"/>
  <c r="B73"/>
  <c r="C73"/>
  <c r="C74" s="1"/>
  <c r="C71"/>
  <c r="D71"/>
  <c r="B71"/>
  <c r="D69"/>
  <c r="D73" s="1"/>
  <c r="D74" s="1"/>
  <c r="B69"/>
  <c r="C67"/>
  <c r="D67"/>
  <c r="B67"/>
  <c r="C65"/>
  <c r="D65"/>
  <c r="C66"/>
  <c r="D66"/>
  <c r="B66"/>
  <c r="B65"/>
  <c r="C64"/>
  <c r="D64"/>
  <c r="B64"/>
  <c r="B59"/>
  <c r="B58"/>
  <c r="C56"/>
  <c r="D56"/>
  <c r="B56"/>
  <c r="C54"/>
  <c r="D54"/>
  <c r="C52"/>
  <c r="D52"/>
  <c r="B52"/>
  <c r="C51"/>
  <c r="D51"/>
  <c r="B51"/>
  <c r="C50"/>
  <c r="D50"/>
  <c r="B50"/>
  <c r="C49"/>
  <c r="D49"/>
  <c r="B49"/>
  <c r="B44"/>
  <c r="C40"/>
  <c r="C44" s="1"/>
  <c r="D40"/>
  <c r="D44" s="1"/>
  <c r="B40"/>
  <c r="C37"/>
  <c r="D37"/>
  <c r="B37"/>
  <c r="B32"/>
  <c r="C28"/>
  <c r="D28"/>
  <c r="B28"/>
  <c r="C18"/>
  <c r="D18"/>
  <c r="B18"/>
  <c r="C9"/>
  <c r="D9"/>
  <c r="B9"/>
  <c r="D58" l="1"/>
  <c r="D59" s="1"/>
  <c r="C58"/>
  <c r="C59" s="1"/>
  <c r="B22"/>
  <c r="B23" s="1"/>
  <c r="B24" s="1"/>
  <c r="C14"/>
  <c r="C22" s="1"/>
  <c r="C23" s="1"/>
  <c r="C24" s="1"/>
  <c r="C32" s="1"/>
  <c r="D14"/>
  <c r="D22" s="1"/>
  <c r="D23" s="1"/>
  <c r="D24" s="1"/>
  <c r="D32" s="1"/>
  <c r="B14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<sst xmlns="http://schemas.openxmlformats.org/spreadsheetml/2006/main" count="70" uniqueCount="46">
  <si>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</si>
  <si>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</si>
  <si>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</si>
  <si>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</si>
  <si>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</si>
  <si>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</si>
  <si>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</si>
  <si>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</si>
  <si>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</si>
  <si>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</si>
  <si>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</si>
  <si>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</si>
  <si>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</si>
  <si>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</si>
  <si>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</si>
  <si>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</si>
  <si>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</si>
  <si>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</si>
  <si>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</si>
  <si>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</si>
  <si>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</si>
  <si>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</si>
  <si>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</si>
  <si>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</si>
  <si>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</si>
  <si>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</si>
  <si>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</si>
  <si>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</si>
  <si>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</si>
  <si>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</si>
  <si>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</si>
  <si>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</si>
  <si>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</si>
  <si>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</si>
  <si>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</si>
  <si>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</si>
  <si>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</si>
  <si>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</si>
  <si>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</si>
  <si>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</si>
  <si>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</si>
  <si>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</si>
  <si>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</si>
  <si>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</si>
  <si>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</si>
  <si>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 xml:space="preserve">Del 1 de Enero al 30 de Septiembre  de 2018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</si>
</sst>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3" fontId="4" fillId="0" borderId="7" xfId="0" applyNumberFormat="1" applyFont="1" applyBorder="1" applyAlignment="1">
      <alignment vertical="center" wrapText="1"/>
    </xf>
    <xf numFmtId="43" fontId="4" fillId="0" borderId="7" xfId="1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4" fillId="0" borderId="8" xfId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2" fillId="0" borderId="8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3" fontId="4" fillId="0" borderId="8" xfId="0" applyNumberFormat="1" applyFont="1" applyBorder="1" applyAlignment="1">
      <alignment vertical="center"/>
    </xf>
    <xf numFmtId="43" fontId="4" fillId="0" borderId="8" xfId="0" applyNumberFormat="1" applyFont="1" applyFill="1" applyBorder="1" applyAlignment="1">
      <alignment vertical="center"/>
    </xf>
    <xf numFmtId="43" fontId="2" fillId="0" borderId="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37" fontId="7" fillId="0" borderId="7" xfId="1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1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0" applyNumberFormat="1" applyFont="1" applyFill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37" fontId="7" fillId="3" borderId="15" xfId="1" applyNumberFormat="1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37" fontId="7" fillId="3" borderId="9" xfId="1" applyNumberFormat="1" applyFont="1" applyFill="1" applyBorder="1" applyAlignment="1" applyProtection="1">
      <alignment horizontal="center" vertical="center" wrapText="1"/>
    </xf>
    <xf numFmtId="37" fontId="7" fillId="3" borderId="3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9524</xdr:rowOff>
    </xdr:from>
    <xdr:to>
      <xdr:col>0</xdr:col>
      <xdr:colOff>2538846</xdr:colOff>
      <xdr:row>3</xdr:row>
      <xdr:rowOff>466724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4"/>
          <a:ext cx="2519796" cy="9810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topLeftCell="A40" zoomScaleNormal="100" workbookViewId="0">
      <selection activeCell="A3" sqref="A3:D3"/>
    </sheetView>
  </sheetViews>
  <sheetFormatPr baseColWidth="10" defaultRowHeight="12"/>
  <cols>
    <col min="1" max="1" width="76.140625" style="1" customWidth="1"/>
    <col min="2" max="2" width="18.140625" style="1" customWidth="1"/>
    <col min="3" max="4" width="15.85546875" style="1" bestFit="1" customWidth="1"/>
    <col min="5" max="16384" width="11.42578125" style="1"/>
  </cols>
  <sheetData>
    <row r="1" spans="1:4" ht="16.5" customHeight="1">
      <c r="A1" s="57" t="s">
        <v>41</v>
      </c>
      <c r="B1" s="58"/>
      <c r="C1" s="58"/>
      <c r="D1" s="58"/>
    </row>
    <row r="2" spans="1:4">
      <c r="A2" s="57" t="s">
        <v>42</v>
      </c>
      <c r="B2" s="58"/>
      <c r="C2" s="58"/>
      <c r="D2" s="58"/>
    </row>
    <row r="3" spans="1:4" ht="12.75" thickBot="1">
      <c r="A3" s="57" t="s">
        <v>45</v>
      </c>
      <c r="B3" s="58"/>
      <c r="C3" s="58"/>
      <c r="D3" s="58"/>
    </row>
    <row r="4" spans="1:4" ht="36.75" customHeight="1" thickBot="1">
      <c r="A4" s="59" t="s">
        <v>0</v>
      </c>
      <c r="B4" s="60"/>
      <c r="C4" s="60"/>
      <c r="D4" s="61"/>
    </row>
    <row r="5" spans="1:4" s="4" customFormat="1" ht="12.75" thickBot="1">
      <c r="A5" s="2"/>
      <c r="B5" s="3"/>
      <c r="C5" s="3"/>
      <c r="D5" s="3"/>
    </row>
    <row r="6" spans="1:4" ht="12.75" customHeight="1">
      <c r="A6" s="49" t="s">
        <v>44</v>
      </c>
      <c r="B6" s="30" t="s">
        <v>1</v>
      </c>
      <c r="C6" s="51" t="s">
        <v>3</v>
      </c>
      <c r="D6" s="30" t="s">
        <v>4</v>
      </c>
    </row>
    <row r="7" spans="1:4" ht="15.75" customHeight="1" thickBot="1">
      <c r="A7" s="50"/>
      <c r="B7" s="31" t="s">
        <v>2</v>
      </c>
      <c r="C7" s="52"/>
      <c r="D7" s="31" t="s">
        <v>5</v>
      </c>
    </row>
    <row r="8" spans="1:4">
      <c r="A8" s="5"/>
      <c r="B8" s="6"/>
      <c r="C8" s="7"/>
      <c r="D8" s="7"/>
    </row>
    <row r="9" spans="1:4">
      <c r="A9" s="8" t="s">
        <v>6</v>
      </c>
      <c r="B9" s="9">
        <f>SUM(B10:B12)</f>
        <v>7599049891.9800005</v>
      </c>
      <c r="C9" s="9">
        <f t="shared" ref="C9:D9" si="0">SUM(C10:C12)</f>
        <v>5130940547</v>
      </c>
      <c r="D9" s="9">
        <f t="shared" si="0"/>
        <v>5130940547</v>
      </c>
    </row>
    <row r="10" spans="1:4">
      <c r="A10" s="5" t="s">
        <v>7</v>
      </c>
      <c r="B10" s="10">
        <v>6731814842.1300001</v>
      </c>
      <c r="C10" s="11">
        <v>4442903709.1599998</v>
      </c>
      <c r="D10" s="11">
        <v>4442903709.1599998</v>
      </c>
    </row>
    <row r="11" spans="1:4">
      <c r="A11" s="5" t="s">
        <v>8</v>
      </c>
      <c r="B11" s="10">
        <v>867235049.85000002</v>
      </c>
      <c r="C11" s="11">
        <v>688036837.84000003</v>
      </c>
      <c r="D11" s="11">
        <v>688036837.84000003</v>
      </c>
    </row>
    <row r="12" spans="1:4">
      <c r="A12" s="12" t="s">
        <v>9</v>
      </c>
      <c r="B12" s="10">
        <v>0</v>
      </c>
      <c r="C12" s="11">
        <v>0</v>
      </c>
      <c r="D12" s="11">
        <v>0</v>
      </c>
    </row>
    <row r="13" spans="1:4">
      <c r="A13" s="13"/>
      <c r="B13" s="14"/>
      <c r="C13" s="7"/>
      <c r="D13" s="7"/>
    </row>
    <row r="14" spans="1:4" ht="13.5">
      <c r="A14" s="15" t="s">
        <v>43</v>
      </c>
      <c r="B14" s="9">
        <f>SUM(B15:B16)</f>
        <v>7563597139.6599998</v>
      </c>
      <c r="C14" s="9">
        <f t="shared" ref="C14:D14" si="1">SUM(C15:C16)</f>
        <v>5519055612.7699995</v>
      </c>
      <c r="D14" s="9">
        <f t="shared" si="1"/>
        <v>5110408582.0499992</v>
      </c>
    </row>
    <row r="15" spans="1:4">
      <c r="A15" s="12" t="s">
        <v>10</v>
      </c>
      <c r="B15" s="10">
        <v>6749302976.9099998</v>
      </c>
      <c r="C15" s="11">
        <v>4931899580.2399998</v>
      </c>
      <c r="D15" s="11">
        <v>4551933815.289999</v>
      </c>
    </row>
    <row r="16" spans="1:4">
      <c r="A16" s="12" t="s">
        <v>11</v>
      </c>
      <c r="B16" s="10">
        <v>814294162.75</v>
      </c>
      <c r="C16" s="11">
        <v>587156032.52999997</v>
      </c>
      <c r="D16" s="11">
        <v>558474766.75999999</v>
      </c>
    </row>
    <row r="17" spans="1:4">
      <c r="A17" s="5"/>
      <c r="B17" s="14"/>
      <c r="C17" s="7"/>
      <c r="D17" s="7"/>
    </row>
    <row r="18" spans="1:4">
      <c r="A18" s="15" t="s">
        <v>12</v>
      </c>
      <c r="B18" s="16">
        <f>B19+B20</f>
        <v>0</v>
      </c>
      <c r="C18" s="16">
        <f t="shared" ref="C18:D18" si="2">C19+C20</f>
        <v>0</v>
      </c>
      <c r="D18" s="16">
        <f t="shared" si="2"/>
        <v>0</v>
      </c>
    </row>
    <row r="19" spans="1:4">
      <c r="A19" s="12" t="s">
        <v>13</v>
      </c>
      <c r="B19" s="16">
        <v>0</v>
      </c>
      <c r="C19" s="17">
        <v>0</v>
      </c>
      <c r="D19" s="17">
        <v>0</v>
      </c>
    </row>
    <row r="20" spans="1:4">
      <c r="A20" s="12" t="s">
        <v>14</v>
      </c>
      <c r="B20" s="16">
        <v>0</v>
      </c>
      <c r="C20" s="17">
        <v>0</v>
      </c>
      <c r="D20" s="17">
        <v>0</v>
      </c>
    </row>
    <row r="21" spans="1:4">
      <c r="A21" s="13"/>
      <c r="B21" s="14"/>
      <c r="C21" s="7"/>
      <c r="D21" s="7"/>
    </row>
    <row r="22" spans="1:4">
      <c r="A22" s="15" t="s">
        <v>15</v>
      </c>
      <c r="B22" s="9">
        <f>B9-B14+B18</f>
        <v>35452752.320000648</v>
      </c>
      <c r="C22" s="9">
        <f t="shared" ref="C22:D22" si="3">C9-C14+C18</f>
        <v>-388115065.7699995</v>
      </c>
      <c r="D22" s="9">
        <f t="shared" si="3"/>
        <v>20531964.950000763</v>
      </c>
    </row>
    <row r="23" spans="1:4">
      <c r="A23" s="15" t="s">
        <v>16</v>
      </c>
      <c r="B23" s="9">
        <f>B22-B12</f>
        <v>35452752.320000648</v>
      </c>
      <c r="C23" s="9">
        <f>C22-C12</f>
        <v>-388115065.7699995</v>
      </c>
      <c r="D23" s="9">
        <f t="shared" ref="D23" si="4">D22-D12</f>
        <v>20531964.950000763</v>
      </c>
    </row>
    <row r="24" spans="1:4" ht="24">
      <c r="A24" s="15" t="s">
        <v>17</v>
      </c>
      <c r="B24" s="9">
        <f>B23-B18</f>
        <v>35452752.320000648</v>
      </c>
      <c r="C24" s="9">
        <f t="shared" ref="C24:D24" si="5">C23-C18</f>
        <v>-388115065.7699995</v>
      </c>
      <c r="D24" s="9">
        <f t="shared" si="5"/>
        <v>20531964.950000763</v>
      </c>
    </row>
    <row r="25" spans="1:4" ht="12.75" thickBot="1">
      <c r="A25" s="5"/>
      <c r="B25" s="18"/>
      <c r="C25" s="19"/>
      <c r="D25" s="19"/>
    </row>
    <row r="26" spans="1:4" ht="12.75" customHeight="1" thickBot="1">
      <c r="A26" s="35" t="s">
        <v>18</v>
      </c>
      <c r="B26" s="36" t="s">
        <v>19</v>
      </c>
      <c r="C26" s="36" t="s">
        <v>3</v>
      </c>
      <c r="D26" s="36" t="s">
        <v>20</v>
      </c>
    </row>
    <row r="27" spans="1:4" ht="12" customHeight="1">
      <c r="A27" s="32"/>
      <c r="B27" s="7"/>
      <c r="C27" s="7"/>
      <c r="D27" s="7"/>
    </row>
    <row r="28" spans="1:4">
      <c r="A28" s="33" t="s">
        <v>21</v>
      </c>
      <c r="B28" s="11">
        <f>SUM(B29:B30)</f>
        <v>75538388.540000007</v>
      </c>
      <c r="C28" s="11">
        <f t="shared" ref="C28:D28" si="6">SUM(C29:C30)</f>
        <v>56962206.969999999</v>
      </c>
      <c r="D28" s="11">
        <f t="shared" si="6"/>
        <v>56962206.969999999</v>
      </c>
    </row>
    <row r="29" spans="1:4">
      <c r="A29" s="34" t="s">
        <v>22</v>
      </c>
      <c r="B29" s="11">
        <v>0</v>
      </c>
      <c r="C29" s="11">
        <v>0</v>
      </c>
      <c r="D29" s="11">
        <v>0</v>
      </c>
    </row>
    <row r="30" spans="1:4">
      <c r="A30" s="34" t="s">
        <v>23</v>
      </c>
      <c r="B30" s="11">
        <v>75538388.540000007</v>
      </c>
      <c r="C30" s="11">
        <v>56962206.969999999</v>
      </c>
      <c r="D30" s="11">
        <v>56962206.969999999</v>
      </c>
    </row>
    <row r="31" spans="1:4">
      <c r="A31" s="14"/>
      <c r="B31" s="7"/>
      <c r="C31" s="7"/>
      <c r="D31" s="7"/>
    </row>
    <row r="32" spans="1:4">
      <c r="A32" s="33" t="s">
        <v>24</v>
      </c>
      <c r="B32" s="20">
        <f>B24+B28</f>
        <v>110991140.86000066</v>
      </c>
      <c r="C32" s="20">
        <f t="shared" ref="C32:D32" si="7">C24+C28</f>
        <v>-331152858.79999948</v>
      </c>
      <c r="D32" s="20">
        <f t="shared" si="7"/>
        <v>77494171.920000762</v>
      </c>
    </row>
    <row r="33" spans="1:4" ht="12.75" thickBot="1">
      <c r="A33" s="18"/>
      <c r="B33" s="19"/>
      <c r="C33" s="19"/>
      <c r="D33" s="19"/>
    </row>
    <row r="34" spans="1:4">
      <c r="A34" s="49" t="s">
        <v>18</v>
      </c>
      <c r="B34" s="30" t="s">
        <v>25</v>
      </c>
      <c r="C34" s="51" t="s">
        <v>3</v>
      </c>
      <c r="D34" s="30" t="s">
        <v>4</v>
      </c>
    </row>
    <row r="35" spans="1:4" ht="12.75" thickBot="1">
      <c r="A35" s="50"/>
      <c r="B35" s="31"/>
      <c r="C35" s="52"/>
      <c r="D35" s="31" t="s">
        <v>20</v>
      </c>
    </row>
    <row r="36" spans="1:4">
      <c r="A36" s="21"/>
      <c r="B36" s="40"/>
      <c r="C36" s="22"/>
      <c r="D36" s="22"/>
    </row>
    <row r="37" spans="1:4">
      <c r="A37" s="39" t="s">
        <v>26</v>
      </c>
      <c r="B37" s="45">
        <f>SUM(B38:B39)</f>
        <v>0</v>
      </c>
      <c r="C37" s="23">
        <f t="shared" ref="C37:D37" si="8">SUM(C38:C39)</f>
        <v>0</v>
      </c>
      <c r="D37" s="23">
        <f t="shared" si="8"/>
        <v>0</v>
      </c>
    </row>
    <row r="38" spans="1:4">
      <c r="A38" s="38" t="s">
        <v>27</v>
      </c>
      <c r="B38" s="45">
        <v>0</v>
      </c>
      <c r="C38" s="23">
        <v>0</v>
      </c>
      <c r="D38" s="23">
        <v>0</v>
      </c>
    </row>
    <row r="39" spans="1:4">
      <c r="A39" s="38" t="s">
        <v>28</v>
      </c>
      <c r="B39" s="45">
        <v>0</v>
      </c>
      <c r="C39" s="23">
        <v>0</v>
      </c>
      <c r="D39" s="23">
        <v>0</v>
      </c>
    </row>
    <row r="40" spans="1:4">
      <c r="A40" s="39" t="s">
        <v>29</v>
      </c>
      <c r="B40" s="45">
        <f>SUM(B41:B42)</f>
        <v>35452752.32</v>
      </c>
      <c r="C40" s="23">
        <f t="shared" ref="C40:D40" si="9">SUM(C41:C42)</f>
        <v>26067968.600000001</v>
      </c>
      <c r="D40" s="23">
        <f t="shared" si="9"/>
        <v>9384783.7199999988</v>
      </c>
    </row>
    <row r="41" spans="1:4">
      <c r="A41" s="38" t="s">
        <v>30</v>
      </c>
      <c r="B41" s="45">
        <v>0</v>
      </c>
      <c r="C41" s="23">
        <v>0</v>
      </c>
      <c r="D41" s="23">
        <v>0</v>
      </c>
    </row>
    <row r="42" spans="1:4">
      <c r="A42" s="38" t="s">
        <v>31</v>
      </c>
      <c r="B42" s="45">
        <v>35452752.32</v>
      </c>
      <c r="C42" s="23">
        <v>26067968.600000001</v>
      </c>
      <c r="D42" s="23">
        <f>SUM(B42-C42)</f>
        <v>9384783.7199999988</v>
      </c>
    </row>
    <row r="43" spans="1:4">
      <c r="A43" s="37"/>
      <c r="B43" s="42"/>
      <c r="C43" s="22"/>
      <c r="D43" s="22"/>
    </row>
    <row r="44" spans="1:4">
      <c r="A44" s="55" t="s">
        <v>32</v>
      </c>
      <c r="B44" s="47">
        <f>B37-B40</f>
        <v>-35452752.32</v>
      </c>
      <c r="C44" s="47">
        <f t="shared" ref="C44:D44" si="10">C37-C40</f>
        <v>-26067968.600000001</v>
      </c>
      <c r="D44" s="47">
        <f t="shared" si="10"/>
        <v>-9384783.7199999988</v>
      </c>
    </row>
    <row r="45" spans="1:4" ht="12.75" thickBot="1">
      <c r="A45" s="56"/>
      <c r="B45" s="48"/>
      <c r="C45" s="48"/>
      <c r="D45" s="48"/>
    </row>
    <row r="46" spans="1:4">
      <c r="A46" s="49" t="s">
        <v>18</v>
      </c>
      <c r="B46" s="30" t="s">
        <v>1</v>
      </c>
      <c r="C46" s="51" t="s">
        <v>3</v>
      </c>
      <c r="D46" s="30" t="s">
        <v>4</v>
      </c>
    </row>
    <row r="47" spans="1:4" ht="12.75" thickBot="1">
      <c r="A47" s="50"/>
      <c r="B47" s="31" t="s">
        <v>19</v>
      </c>
      <c r="C47" s="52"/>
      <c r="D47" s="31" t="s">
        <v>20</v>
      </c>
    </row>
    <row r="48" spans="1:4">
      <c r="A48" s="24"/>
      <c r="B48" s="40"/>
      <c r="C48" s="22"/>
      <c r="D48" s="22"/>
    </row>
    <row r="49" spans="1:4">
      <c r="A49" s="37" t="s">
        <v>33</v>
      </c>
      <c r="B49" s="45">
        <f>B10</f>
        <v>6731814842.1300001</v>
      </c>
      <c r="C49" s="23">
        <f>C10</f>
        <v>4442903709.1599998</v>
      </c>
      <c r="D49" s="23">
        <f t="shared" ref="D49" si="11">D10</f>
        <v>4442903709.1599998</v>
      </c>
    </row>
    <row r="50" spans="1:4">
      <c r="A50" s="37" t="s">
        <v>34</v>
      </c>
      <c r="B50" s="41">
        <f>B38-B41</f>
        <v>0</v>
      </c>
      <c r="C50" s="25">
        <f t="shared" ref="C50:D50" si="12">C38-C41</f>
        <v>0</v>
      </c>
      <c r="D50" s="25">
        <f t="shared" si="12"/>
        <v>0</v>
      </c>
    </row>
    <row r="51" spans="1:4">
      <c r="A51" s="38" t="s">
        <v>27</v>
      </c>
      <c r="B51" s="41">
        <f>B38</f>
        <v>0</v>
      </c>
      <c r="C51" s="25">
        <f t="shared" ref="C51:D51" si="13">C38</f>
        <v>0</v>
      </c>
      <c r="D51" s="25">
        <f t="shared" si="13"/>
        <v>0</v>
      </c>
    </row>
    <row r="52" spans="1:4">
      <c r="A52" s="38" t="s">
        <v>30</v>
      </c>
      <c r="B52" s="41">
        <f>B41</f>
        <v>0</v>
      </c>
      <c r="C52" s="25">
        <f t="shared" ref="C52:D52" si="14">C41</f>
        <v>0</v>
      </c>
      <c r="D52" s="25">
        <f t="shared" si="14"/>
        <v>0</v>
      </c>
    </row>
    <row r="53" spans="1:4">
      <c r="A53" s="37"/>
      <c r="B53" s="42"/>
      <c r="C53" s="22"/>
      <c r="D53" s="22"/>
    </row>
    <row r="54" spans="1:4">
      <c r="A54" s="37" t="s">
        <v>10</v>
      </c>
      <c r="B54" s="41">
        <f>B15</f>
        <v>6749302976.9099998</v>
      </c>
      <c r="C54" s="25">
        <f t="shared" ref="C54:D54" si="15">C15</f>
        <v>4931899580.2399998</v>
      </c>
      <c r="D54" s="25">
        <f t="shared" si="15"/>
        <v>4551933815.289999</v>
      </c>
    </row>
    <row r="55" spans="1:4">
      <c r="A55" s="37"/>
      <c r="B55" s="42"/>
      <c r="C55" s="22"/>
      <c r="D55" s="22"/>
    </row>
    <row r="56" spans="1:4">
      <c r="A56" s="37" t="s">
        <v>13</v>
      </c>
      <c r="B56" s="43">
        <f>B19</f>
        <v>0</v>
      </c>
      <c r="C56" s="26">
        <f t="shared" ref="C56:D56" si="16">C19</f>
        <v>0</v>
      </c>
      <c r="D56" s="26">
        <f t="shared" si="16"/>
        <v>0</v>
      </c>
    </row>
    <row r="57" spans="1:4">
      <c r="A57" s="37"/>
      <c r="B57" s="42"/>
      <c r="C57" s="22"/>
      <c r="D57" s="22"/>
    </row>
    <row r="58" spans="1:4">
      <c r="A58" s="39" t="s">
        <v>35</v>
      </c>
      <c r="B58" s="44">
        <f>B49+B50-B54+B56</f>
        <v>-17488134.779999733</v>
      </c>
      <c r="C58" s="27">
        <f t="shared" ref="C58:D58" si="17">C49+C50-C54+C56</f>
        <v>-488995871.07999992</v>
      </c>
      <c r="D58" s="27">
        <f t="shared" si="17"/>
        <v>-109030106.12999916</v>
      </c>
    </row>
    <row r="59" spans="1:4">
      <c r="A59" s="39" t="s">
        <v>36</v>
      </c>
      <c r="B59" s="44">
        <f>B58-B50</f>
        <v>-17488134.779999733</v>
      </c>
      <c r="C59" s="27">
        <f t="shared" ref="C59:D59" si="18">C58-C50</f>
        <v>-488995871.07999992</v>
      </c>
      <c r="D59" s="27">
        <f t="shared" si="18"/>
        <v>-109030106.12999916</v>
      </c>
    </row>
    <row r="60" spans="1:4" ht="12.75" thickBot="1">
      <c r="A60" s="28"/>
      <c r="B60" s="46"/>
      <c r="C60" s="29"/>
      <c r="D60" s="29"/>
    </row>
    <row r="61" spans="1:4">
      <c r="A61" s="53" t="s">
        <v>18</v>
      </c>
      <c r="B61" s="30" t="s">
        <v>25</v>
      </c>
      <c r="C61" s="51" t="s">
        <v>3</v>
      </c>
      <c r="D61" s="30" t="s">
        <v>4</v>
      </c>
    </row>
    <row r="62" spans="1:4" ht="12.75" thickBot="1">
      <c r="A62" s="54"/>
      <c r="B62" s="31"/>
      <c r="C62" s="52"/>
      <c r="D62" s="31" t="s">
        <v>20</v>
      </c>
    </row>
    <row r="63" spans="1:4">
      <c r="A63" s="24"/>
      <c r="B63" s="40"/>
      <c r="C63" s="40"/>
      <c r="D63" s="40"/>
    </row>
    <row r="64" spans="1:4">
      <c r="A64" s="37" t="s">
        <v>8</v>
      </c>
      <c r="B64" s="41">
        <f>B11</f>
        <v>867235049.85000002</v>
      </c>
      <c r="C64" s="41">
        <f t="shared" ref="C64:D64" si="19">C11</f>
        <v>688036837.84000003</v>
      </c>
      <c r="D64" s="41">
        <f t="shared" si="19"/>
        <v>688036837.84000003</v>
      </c>
    </row>
    <row r="65" spans="1:4">
      <c r="A65" s="37" t="s">
        <v>37</v>
      </c>
      <c r="B65" s="41">
        <f>B50</f>
        <v>0</v>
      </c>
      <c r="C65" s="41">
        <f t="shared" ref="C65:D65" si="20">C50</f>
        <v>0</v>
      </c>
      <c r="D65" s="41">
        <f t="shared" si="20"/>
        <v>0</v>
      </c>
    </row>
    <row r="66" spans="1:4">
      <c r="A66" s="38" t="s">
        <v>28</v>
      </c>
      <c r="B66" s="41">
        <f>B39</f>
        <v>0</v>
      </c>
      <c r="C66" s="41">
        <f t="shared" ref="C66:D66" si="21">C39</f>
        <v>0</v>
      </c>
      <c r="D66" s="41">
        <f t="shared" si="21"/>
        <v>0</v>
      </c>
    </row>
    <row r="67" spans="1:4">
      <c r="A67" s="38" t="s">
        <v>31</v>
      </c>
      <c r="B67" s="41">
        <f>B42</f>
        <v>35452752.32</v>
      </c>
      <c r="C67" s="41">
        <f t="shared" ref="C67:D67" si="22">C42</f>
        <v>26067968.600000001</v>
      </c>
      <c r="D67" s="41">
        <f t="shared" si="22"/>
        <v>9384783.7199999988</v>
      </c>
    </row>
    <row r="68" spans="1:4">
      <c r="A68" s="37"/>
      <c r="B68" s="42"/>
      <c r="C68" s="42"/>
      <c r="D68" s="42"/>
    </row>
    <row r="69" spans="1:4">
      <c r="A69" s="37" t="s">
        <v>38</v>
      </c>
      <c r="B69" s="41">
        <f>B16</f>
        <v>814294162.75</v>
      </c>
      <c r="C69" s="41">
        <f>C16</f>
        <v>587156032.52999997</v>
      </c>
      <c r="D69" s="41">
        <f t="shared" ref="C69:D69" si="23">D16</f>
        <v>558474766.75999999</v>
      </c>
    </row>
    <row r="70" spans="1:4">
      <c r="A70" s="37"/>
      <c r="B70" s="42"/>
      <c r="C70" s="42"/>
      <c r="D70" s="42"/>
    </row>
    <row r="71" spans="1:4">
      <c r="A71" s="37" t="s">
        <v>14</v>
      </c>
      <c r="B71" s="43">
        <f>B20</f>
        <v>0</v>
      </c>
      <c r="C71" s="43">
        <f t="shared" ref="C71:D71" si="24">C20</f>
        <v>0</v>
      </c>
      <c r="D71" s="43">
        <f t="shared" si="24"/>
        <v>0</v>
      </c>
    </row>
    <row r="72" spans="1:4">
      <c r="A72" s="37"/>
      <c r="B72" s="42"/>
      <c r="C72" s="42"/>
      <c r="D72" s="42"/>
    </row>
    <row r="73" spans="1:4">
      <c r="A73" s="39" t="s">
        <v>39</v>
      </c>
      <c r="B73" s="44">
        <f>B64+B65-B69+B71</f>
        <v>52940887.100000024</v>
      </c>
      <c r="C73" s="44">
        <f t="shared" ref="C73:D73" si="25">C11+C50-C69+C71</f>
        <v>100880805.31000006</v>
      </c>
      <c r="D73" s="44">
        <f t="shared" si="25"/>
        <v>129562071.08000004</v>
      </c>
    </row>
    <row r="74" spans="1:4">
      <c r="A74" s="55" t="s">
        <v>40</v>
      </c>
      <c r="B74" s="47">
        <f>B73-B65</f>
        <v>52940887.100000024</v>
      </c>
      <c r="C74" s="47">
        <f t="shared" ref="C74:D74" si="26">C73-C65</f>
        <v>100880805.31000006</v>
      </c>
      <c r="D74" s="47">
        <f t="shared" si="26"/>
        <v>129562071.08000004</v>
      </c>
    </row>
    <row r="75" spans="1:4" ht="12.75" thickBot="1">
      <c r="A75" s="56"/>
      <c r="B75" s="48"/>
      <c r="C75" s="48"/>
      <c r="D75" s="48"/>
    </row>
  </sheetData>
  <mergeCells count="20">
    <mergeCell ref="A6:A7"/>
    <mergeCell ref="C6:C7"/>
    <mergeCell ref="A1:D1"/>
    <mergeCell ref="A2:D2"/>
    <mergeCell ref="A3:D3"/>
    <mergeCell ref="A4:D4"/>
    <mergeCell ref="D44:D45"/>
    <mergeCell ref="A34:A35"/>
    <mergeCell ref="C34:C35"/>
    <mergeCell ref="A44:A45"/>
    <mergeCell ref="B44:B45"/>
    <mergeCell ref="C44:C45"/>
    <mergeCell ref="D74:D75"/>
    <mergeCell ref="A46:A47"/>
    <mergeCell ref="C46:C47"/>
    <mergeCell ref="A61:A62"/>
    <mergeCell ref="C61:C62"/>
    <mergeCell ref="A74:A75"/>
    <mergeCell ref="B74:B75"/>
    <mergeCell ref="C74:C75"/>
  </mergeCells>
  <pageMargins left="0.7" right="0.7" top="0.75" bottom="0.75" header="0.3" footer="0.3"/>
  <pageSetup scale="97" orientation="landscape" verticalDpi="0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2018-09-05T01:26:47Z</cp:lastPrinted>
  <dcterms:created xsi:type="dcterms:W3CDTF">2018-09-04T19:21:14Z</dcterms:created>
  <dcterms:modified xsi:type="dcterms:W3CDTF">2018-10-25T21:15:37Z</dcterms:modified>
</cp:coreProperties>
</file>