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20" yWindow="90" windowWidth="20730" windowHeight="4725"/>
  </bookViews>
  <sheets>
    <sheet name="Hoj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1"/>
  <c r="F72"/>
  <c r="G72"/>
  <c r="G67"/>
  <c r="F67"/>
  <c r="G61"/>
  <c r="G43"/>
  <c r="G32"/>
  <c r="G28"/>
  <c r="G48" s="1"/>
  <c r="G63" s="1"/>
  <c r="G85" s="1"/>
  <c r="G10"/>
  <c r="G24"/>
  <c r="F24"/>
  <c r="D63"/>
  <c r="D38"/>
  <c r="C38"/>
  <c r="D26"/>
  <c r="D18"/>
  <c r="D61"/>
  <c r="D10"/>
  <c r="F79"/>
  <c r="C61"/>
  <c r="F61"/>
  <c r="F43"/>
  <c r="F32"/>
  <c r="C32"/>
  <c r="F28"/>
  <c r="C26"/>
  <c r="F20"/>
  <c r="C18"/>
  <c r="F10"/>
  <c r="C10"/>
  <c r="F83" l="1"/>
  <c r="D48"/>
  <c r="F48"/>
  <c r="F63" s="1"/>
  <c r="C48"/>
  <c r="C63" s="1"/>
  <c r="F85" l="1"/>
</calcChain>
</file>

<file path=xl/sharedStrings.xml><?xml version="1.0" encoding="utf-8"?>
<sst xmlns="http://schemas.openxmlformats.org/spreadsheetml/2006/main" count="124" uniqueCount="122">
  <si>
    <t>Estado de Situación Financiera Detallado - LDF</t>
  </si>
  <si>
    <t>(PESOS)</t>
  </si>
  <si>
    <t>ACTIVO</t>
  </si>
  <si>
    <t>PASIVO</t>
  </si>
  <si>
    <t>Activo Circulante</t>
  </si>
  <si>
    <t>Pasivo Circulante</t>
  </si>
  <si>
    <t>e. Almacenes</t>
  </si>
  <si>
    <t>Activo No Circulante</t>
  </si>
  <si>
    <t>Pasivo No Circulante</t>
  </si>
  <si>
    <t>HACIENDA PÚBLICA/PATRIMONIO</t>
  </si>
  <si>
    <t>MUNICIPIO DE ZAPOPAN</t>
  </si>
  <si>
    <t xml:space="preserve">Efectivo y Equivalentes 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</si>
  <si>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</si>
  <si>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</si>
  <si>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</si>
  <si>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</si>
  <si>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</si>
  <si>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</si>
  <si>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</si>
  <si>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 xml:space="preserve">Derechos a Recibir Efectivo o Equivalentes 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</si>
  <si>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</si>
  <si>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</si>
  <si>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</si>
  <si>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</si>
  <si>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</si>
  <si>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</si>
  <si>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</si>
  <si>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</si>
  <si>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</si>
  <si>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</si>
  <si>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</si>
  <si>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</si>
  <si>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</si>
  <si>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</si>
  <si>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</si>
  <si>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</si>
  <si>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</si>
  <si>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</si>
  <si>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</si>
  <si>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</si>
  <si>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</si>
  <si>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</si>
  <si>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</si>
  <si>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</si>
  <si>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</si>
  <si>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</si>
  <si>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</si>
  <si>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No Circulantes</t>
  </si>
  <si>
    <t xml:space="preserve">Total del Activo 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</si>
  <si>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</si>
  <si>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</si>
  <si>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</si>
  <si>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</si>
  <si>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</si>
  <si>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</si>
  <si>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</si>
  <si>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</si>
  <si>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</si>
  <si>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CONCEPTO</t>
  </si>
  <si>
    <t xml:space="preserve">Cuentas por Pagar a Corto Plazo </t>
  </si>
  <si>
    <t>Servicios Personales por Pagar a Corto Plazo</t>
  </si>
  <si>
    <t>Contratistas por Obras Públicas por Pagar a Corto Plazo</t>
  </si>
  <si>
    <t xml:space="preserve"> Proveedores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</si>
  <si>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</si>
  <si>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</si>
  <si>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</si>
  <si>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</si>
  <si>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 xml:space="preserve"> 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</si>
  <si>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</si>
  <si>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</si>
  <si>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</si>
  <si>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</si>
  <si>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</si>
  <si>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 xml:space="preserve">Porción a Corto Plazo de la Deuda Pública a Largo Plazo </t>
  </si>
  <si>
    <t>Porción a Corto Plazo de la Deuda Pública</t>
  </si>
  <si>
    <t>Porción a Corto Plazo de Arrendamiento Financiero</t>
  </si>
  <si>
    <t>Títulos y Valores a Corto Plazo</t>
  </si>
  <si>
    <t xml:space="preserve">Pasivos Diferidos a Corto Plazo </t>
  </si>
  <si>
    <t>Ingresos Cobrados por Adelantado a Corto Plazo</t>
  </si>
  <si>
    <t>Intereses Cobrados por Adelantado a Corto Plazo</t>
  </si>
  <si>
    <t>Otros Pasivos Diferidos a Corto Plazo</t>
  </si>
  <si>
    <t xml:space="preserve">Fondos y Bienes de Terceros en Garantía y/o Administración a Corto Plazo 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</si>
  <si>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</si>
  <si>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</si>
  <si>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</si>
  <si>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</si>
  <si>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</si>
  <si>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</si>
  <si>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</si>
  <si>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</si>
  <si>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</si>
  <si>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</si>
  <si>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 xml:space="preserve">Otros Pasivos a Corto Plazo </t>
  </si>
  <si>
    <t>Ingresos por Clasificar</t>
  </si>
  <si>
    <t>Recaudación por Participar</t>
  </si>
  <si>
    <t>Otros Pasivos Circulantes</t>
  </si>
  <si>
    <t xml:space="preserve">IIA. Total de Pasivos Circulantes </t>
  </si>
  <si>
    <t xml:space="preserve">IA. Total de Activos Circulantes 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</si>
  <si>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</si>
  <si>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</si>
  <si>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</si>
  <si>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</si>
  <si>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</si>
  <si>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</si>
  <si>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 xml:space="preserve">Total de Pasivos No Circulantes 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</si>
  <si>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</si>
  <si>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</si>
  <si>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</si>
  <si>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</si>
  <si>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</si>
  <si>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</si>
  <si>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</si>
  <si>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</si>
  <si>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</si>
  <si>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</si>
  <si>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</si>
  <si>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</si>
  <si>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</si>
  <si>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</si>
  <si>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</si>
  <si>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</si>
  <si>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>Del 01 de enero al 30 de Septiembre de 2018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</si>
</sst>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color theme="2" tint="-0.499984740745262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8AED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9" fillId="0" borderId="0"/>
  </cellStyleXfs>
  <cellXfs count="51">
    <xf numFmtId="0" fontId="0" fillId="0" borderId="0" xfId="0"/>
    <xf numFmtId="0" fontId="6" fillId="0" borderId="0" xfId="0" applyFont="1"/>
    <xf numFmtId="0" fontId="7" fillId="0" borderId="9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43" fontId="3" fillId="0" borderId="4" xfId="1" applyFont="1" applyBorder="1" applyAlignment="1">
      <alignment horizontal="justify" vertical="center" wrapText="1"/>
    </xf>
    <xf numFmtId="43" fontId="4" fillId="0" borderId="4" xfId="1" applyFont="1" applyBorder="1" applyAlignment="1">
      <alignment horizontal="justify" vertical="center" wrapText="1"/>
    </xf>
    <xf numFmtId="43" fontId="4" fillId="0" borderId="7" xfId="1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0" fontId="5" fillId="0" borderId="5" xfId="0" applyFont="1" applyBorder="1" applyAlignment="1">
      <alignment horizontal="left" vertical="center" wrapText="1"/>
    </xf>
    <xf numFmtId="37" fontId="11" fillId="0" borderId="0" xfId="1" applyNumberFormat="1" applyFont="1" applyFill="1" applyBorder="1" applyAlignment="1" applyProtection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0" borderId="0" xfId="1" applyNumberFormat="1" applyFont="1" applyFill="1" applyBorder="1" applyAlignment="1" applyProtection="1">
      <alignment vertical="center"/>
    </xf>
    <xf numFmtId="37" fontId="11" fillId="0" borderId="0" xfId="1" applyNumberFormat="1" applyFont="1" applyFill="1" applyBorder="1" applyAlignment="1" applyProtection="1">
      <alignment vertical="center"/>
    </xf>
    <xf numFmtId="0" fontId="5" fillId="0" borderId="0" xfId="0" applyFont="1" applyBorder="1" applyAlignment="1">
      <alignment horizontal="justify" vertical="center" wrapText="1"/>
    </xf>
    <xf numFmtId="43" fontId="5" fillId="0" borderId="0" xfId="1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11" fillId="0" borderId="11" xfId="1" applyNumberFormat="1" applyFont="1" applyFill="1" applyBorder="1" applyAlignment="1" applyProtection="1">
      <alignment vertical="center"/>
    </xf>
    <xf numFmtId="43" fontId="5" fillId="0" borderId="4" xfId="1" applyFont="1" applyBorder="1" applyAlignment="1">
      <alignment horizontal="justify" vertical="center" wrapText="1"/>
    </xf>
    <xf numFmtId="43" fontId="7" fillId="0" borderId="4" xfId="1" applyFont="1" applyBorder="1" applyAlignment="1">
      <alignment horizontal="justify" vertical="center" wrapText="1"/>
    </xf>
    <xf numFmtId="37" fontId="11" fillId="0" borderId="11" xfId="1" applyNumberFormat="1" applyFont="1" applyFill="1" applyBorder="1" applyAlignment="1" applyProtection="1">
      <alignment vertical="center"/>
    </xf>
    <xf numFmtId="0" fontId="7" fillId="0" borderId="4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6" fillId="0" borderId="0" xfId="0" applyFont="1" applyBorder="1"/>
    <xf numFmtId="43" fontId="1" fillId="0" borderId="0" xfId="1" applyFont="1" applyBorder="1"/>
    <xf numFmtId="43" fontId="6" fillId="0" borderId="0" xfId="1" applyFont="1" applyBorder="1"/>
    <xf numFmtId="0" fontId="7" fillId="0" borderId="0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43" fontId="5" fillId="0" borderId="11" xfId="1" applyFont="1" applyBorder="1" applyAlignment="1">
      <alignment horizontal="justify" vertical="center" wrapText="1"/>
    </xf>
    <xf numFmtId="43" fontId="7" fillId="0" borderId="7" xfId="1" applyFont="1" applyBorder="1" applyAlignment="1">
      <alignment horizontal="justify" vertical="center" wrapText="1"/>
    </xf>
    <xf numFmtId="43" fontId="7" fillId="0" borderId="11" xfId="1" applyFont="1" applyBorder="1" applyAlignment="1">
      <alignment horizontal="justify" vertical="center" wrapText="1"/>
    </xf>
    <xf numFmtId="0" fontId="6" fillId="0" borderId="4" xfId="0" applyFont="1" applyBorder="1"/>
    <xf numFmtId="0" fontId="5" fillId="0" borderId="11" xfId="0" applyFont="1" applyBorder="1" applyAlignment="1">
      <alignment horizontal="justify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43" fontId="7" fillId="0" borderId="4" xfId="1" applyFont="1" applyBorder="1" applyAlignment="1">
      <alignment horizontal="right" vertical="center" wrapText="1"/>
    </xf>
    <xf numFmtId="37" fontId="11" fillId="4" borderId="12" xfId="1" applyNumberFormat="1" applyFont="1" applyFill="1" applyBorder="1" applyAlignment="1" applyProtection="1">
      <alignment horizontal="center" vertical="center" wrapText="1"/>
    </xf>
    <xf numFmtId="0" fontId="11" fillId="3" borderId="12" xfId="1" applyNumberFormat="1" applyFont="1" applyFill="1" applyBorder="1" applyAlignment="1" applyProtection="1">
      <alignment horizontal="center" vertical="center"/>
    </xf>
    <xf numFmtId="0" fontId="6" fillId="0" borderId="13" xfId="0" applyFont="1" applyBorder="1"/>
    <xf numFmtId="0" fontId="6" fillId="0" borderId="14" xfId="0" applyFont="1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2590800</xdr:colOff>
      <xdr:row>3</xdr:row>
      <xdr:rowOff>514350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0"/>
          <a:ext cx="2590800" cy="12096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86"/>
  <sheetViews>
    <sheetView tabSelected="1" zoomScaleNormal="100" workbookViewId="0">
      <selection activeCell="G32" sqref="G32"/>
    </sheetView>
  </sheetViews>
  <sheetFormatPr baseColWidth="10" defaultRowHeight="12.75"/>
  <cols>
    <col min="1" max="1" width="2.85546875" style="26" customWidth="1"/>
    <col min="2" max="2" width="62.42578125" style="26" customWidth="1"/>
    <col min="3" max="3" width="17.5703125" style="27" bestFit="1" customWidth="1"/>
    <col min="4" max="4" width="19.42578125" style="26" customWidth="1"/>
    <col min="5" max="5" width="50.28515625" style="26" customWidth="1"/>
    <col min="6" max="6" width="17.5703125" style="28" bestFit="1" customWidth="1"/>
    <col min="7" max="7" width="17.85546875" style="26" customWidth="1"/>
    <col min="8" max="16384" width="11.42578125" style="26"/>
  </cols>
  <sheetData>
    <row r="1" spans="2:7" s="1" customFormat="1" ht="30" customHeight="1">
      <c r="B1" s="37" t="s">
        <v>10</v>
      </c>
      <c r="C1" s="38"/>
      <c r="D1" s="38"/>
      <c r="E1" s="38"/>
      <c r="F1" s="38"/>
      <c r="G1" s="39"/>
    </row>
    <row r="2" spans="2:7" s="1" customFormat="1" ht="12.75" customHeight="1">
      <c r="B2" s="40" t="s">
        <v>0</v>
      </c>
      <c r="C2" s="41"/>
      <c r="D2" s="41"/>
      <c r="E2" s="41"/>
      <c r="F2" s="41"/>
      <c r="G2" s="42"/>
    </row>
    <row r="3" spans="2:7" s="1" customFormat="1" ht="12" customHeight="1">
      <c r="B3" s="40" t="s">
        <v>121</v>
      </c>
      <c r="C3" s="41"/>
      <c r="D3" s="41"/>
      <c r="E3" s="41"/>
      <c r="F3" s="41"/>
      <c r="G3" s="42"/>
    </row>
    <row r="4" spans="2:7" s="1" customFormat="1" ht="41.25" customHeight="1" thickBot="1">
      <c r="B4" s="43" t="s">
        <v>1</v>
      </c>
      <c r="C4" s="44"/>
      <c r="D4" s="44"/>
      <c r="E4" s="44"/>
      <c r="F4" s="44"/>
      <c r="G4" s="45"/>
    </row>
    <row r="5" spans="2:7" s="1" customFormat="1" ht="14.25" customHeight="1">
      <c r="B5" s="14"/>
      <c r="C5" s="14"/>
      <c r="D5" s="14"/>
      <c r="E5" s="14"/>
      <c r="F5" s="14"/>
      <c r="G5" s="14"/>
    </row>
    <row r="6" spans="2:7" s="1" customFormat="1" ht="37.5" customHeight="1">
      <c r="B6" s="47" t="s">
        <v>58</v>
      </c>
      <c r="C6" s="48">
        <v>2018</v>
      </c>
      <c r="D6" s="48">
        <v>2017</v>
      </c>
      <c r="E6" s="47" t="s">
        <v>58</v>
      </c>
      <c r="F6" s="48">
        <v>2018</v>
      </c>
      <c r="G6" s="48">
        <v>2017</v>
      </c>
    </row>
    <row r="7" spans="2:7" s="1" customFormat="1" ht="13.5" thickBot="1">
      <c r="B7" s="13" t="s">
        <v>2</v>
      </c>
      <c r="C7" s="15"/>
      <c r="D7" s="16"/>
      <c r="F7" s="18"/>
      <c r="G7" s="17"/>
    </row>
    <row r="8" spans="2:7" s="1" customFormat="1">
      <c r="B8" s="6" t="s">
        <v>2</v>
      </c>
      <c r="C8" s="20"/>
      <c r="D8" s="23"/>
      <c r="E8" s="19" t="s">
        <v>3</v>
      </c>
      <c r="F8" s="32"/>
      <c r="G8" s="36"/>
    </row>
    <row r="9" spans="2:7" s="1" customFormat="1">
      <c r="B9" s="4" t="s">
        <v>4</v>
      </c>
      <c r="C9" s="9"/>
      <c r="D9" s="24"/>
      <c r="E9" s="17" t="s">
        <v>5</v>
      </c>
      <c r="F9" s="22"/>
      <c r="G9" s="24"/>
    </row>
    <row r="10" spans="2:7" s="1" customFormat="1">
      <c r="B10" s="4" t="s">
        <v>11</v>
      </c>
      <c r="C10" s="21">
        <f>SUM(C11:C17)</f>
        <v>462111879.52999997</v>
      </c>
      <c r="D10" s="21">
        <f>SUM(D11:D17)</f>
        <v>1242150478.1599998</v>
      </c>
      <c r="E10" s="29" t="s">
        <v>59</v>
      </c>
      <c r="F10" s="21">
        <f>SUM(F11:F19)</f>
        <v>515595174.59000003</v>
      </c>
      <c r="G10" s="21">
        <f>SUM(G11:G19)</f>
        <v>292090093.91999996</v>
      </c>
    </row>
    <row r="11" spans="2:7" s="1" customFormat="1">
      <c r="B11" s="3" t="s">
        <v>12</v>
      </c>
      <c r="C11" s="22">
        <v>9102338.6500000004</v>
      </c>
      <c r="D11" s="22">
        <v>622935.59</v>
      </c>
      <c r="E11" s="29" t="s">
        <v>60</v>
      </c>
      <c r="F11" s="22">
        <v>32098531.420000002</v>
      </c>
      <c r="G11" s="22">
        <v>-74634.23</v>
      </c>
    </row>
    <row r="12" spans="2:7" s="1" customFormat="1">
      <c r="B12" s="3" t="s">
        <v>13</v>
      </c>
      <c r="C12" s="22">
        <v>273262043.44999999</v>
      </c>
      <c r="D12" s="22">
        <v>728435101.92999995</v>
      </c>
      <c r="E12" s="29" t="s">
        <v>62</v>
      </c>
      <c r="F12" s="22">
        <v>180457522.33000001</v>
      </c>
      <c r="G12" s="22">
        <v>31427934.329999998</v>
      </c>
    </row>
    <row r="13" spans="2:7" s="1" customFormat="1">
      <c r="B13" s="3" t="s">
        <v>14</v>
      </c>
      <c r="C13" s="22">
        <v>0</v>
      </c>
      <c r="D13" s="22">
        <v>0</v>
      </c>
      <c r="E13" s="29" t="s">
        <v>61</v>
      </c>
      <c r="F13" s="22">
        <v>86017523.049999997</v>
      </c>
      <c r="G13" s="22">
        <v>0</v>
      </c>
    </row>
    <row r="14" spans="2:7" s="1" customFormat="1">
      <c r="B14" s="3" t="s">
        <v>15</v>
      </c>
      <c r="C14" s="46">
        <v>29718536.32</v>
      </c>
      <c r="D14" s="22">
        <v>300315785.47000003</v>
      </c>
      <c r="E14" s="29" t="s">
        <v>63</v>
      </c>
      <c r="F14" s="22">
        <v>0</v>
      </c>
      <c r="G14" s="22">
        <v>0</v>
      </c>
    </row>
    <row r="15" spans="2:7" s="1" customFormat="1">
      <c r="B15" s="3" t="s">
        <v>16</v>
      </c>
      <c r="C15" s="46">
        <v>149934621.49000001</v>
      </c>
      <c r="D15" s="22">
        <v>212682315.55000001</v>
      </c>
      <c r="E15" s="29" t="s">
        <v>64</v>
      </c>
      <c r="F15" s="22">
        <v>98104035.290000007</v>
      </c>
      <c r="G15" s="22">
        <v>64950</v>
      </c>
    </row>
    <row r="16" spans="2:7" s="1" customFormat="1" ht="25.5">
      <c r="B16" s="3" t="s">
        <v>17</v>
      </c>
      <c r="C16" s="22">
        <v>94339.62</v>
      </c>
      <c r="D16" s="22">
        <v>94339.62</v>
      </c>
      <c r="E16" s="29" t="s">
        <v>65</v>
      </c>
      <c r="F16" s="22">
        <v>0</v>
      </c>
      <c r="G16" s="24"/>
    </row>
    <row r="17" spans="2:7" s="1" customFormat="1">
      <c r="B17" s="3" t="s">
        <v>18</v>
      </c>
      <c r="C17" s="22">
        <v>0</v>
      </c>
      <c r="D17" s="22">
        <v>0</v>
      </c>
      <c r="E17" s="29" t="s">
        <v>66</v>
      </c>
      <c r="F17" s="22">
        <v>61120681.270000003</v>
      </c>
      <c r="G17" s="22">
        <v>81314762.599999994</v>
      </c>
    </row>
    <row r="18" spans="2:7" s="1" customFormat="1" ht="25.5">
      <c r="B18" s="12" t="s">
        <v>19</v>
      </c>
      <c r="C18" s="21">
        <f>SUM(C19:C25)</f>
        <v>12902169.09</v>
      </c>
      <c r="D18" s="21">
        <f>SUM(D19:D25)</f>
        <v>25885370.880000003</v>
      </c>
      <c r="E18" s="29" t="s">
        <v>67</v>
      </c>
      <c r="F18" s="22">
        <v>10706873.6</v>
      </c>
      <c r="G18" s="22">
        <v>6921751.1200000001</v>
      </c>
    </row>
    <row r="19" spans="2:7" s="1" customFormat="1">
      <c r="B19" s="3" t="s">
        <v>20</v>
      </c>
      <c r="C19" s="22">
        <v>0</v>
      </c>
      <c r="D19" s="22"/>
      <c r="E19" s="29" t="s">
        <v>68</v>
      </c>
      <c r="F19" s="22">
        <v>47090007.630000003</v>
      </c>
      <c r="G19" s="22">
        <v>172435330.09999999</v>
      </c>
    </row>
    <row r="20" spans="2:7" s="1" customFormat="1">
      <c r="B20" s="3" t="s">
        <v>21</v>
      </c>
      <c r="C20" s="22">
        <v>4403743.33</v>
      </c>
      <c r="D20" s="22">
        <v>6038531.46</v>
      </c>
      <c r="E20" s="29" t="s">
        <v>69</v>
      </c>
      <c r="F20" s="22">
        <f>SUM(F21:F23)</f>
        <v>0</v>
      </c>
      <c r="G20" s="24"/>
    </row>
    <row r="21" spans="2:7" s="1" customFormat="1">
      <c r="B21" s="3" t="s">
        <v>22</v>
      </c>
      <c r="C21" s="22">
        <v>8398425.7599999998</v>
      </c>
      <c r="D21" s="22">
        <v>19789199.420000002</v>
      </c>
      <c r="E21" s="29" t="s">
        <v>70</v>
      </c>
      <c r="F21" s="22">
        <v>0</v>
      </c>
      <c r="G21" s="24"/>
    </row>
    <row r="22" spans="2:7" s="1" customFormat="1" ht="25.5">
      <c r="B22" s="3" t="s">
        <v>23</v>
      </c>
      <c r="C22" s="22">
        <v>0</v>
      </c>
      <c r="D22" s="22">
        <v>0</v>
      </c>
      <c r="E22" s="29" t="s">
        <v>71</v>
      </c>
      <c r="F22" s="22">
        <v>0</v>
      </c>
      <c r="G22" s="24"/>
    </row>
    <row r="23" spans="2:7" s="1" customFormat="1">
      <c r="B23" s="3" t="s">
        <v>24</v>
      </c>
      <c r="C23" s="22">
        <v>100000</v>
      </c>
      <c r="D23" s="22">
        <v>57640</v>
      </c>
      <c r="E23" s="29" t="s">
        <v>72</v>
      </c>
      <c r="F23" s="22">
        <v>0</v>
      </c>
      <c r="G23" s="24"/>
    </row>
    <row r="24" spans="2:7" s="1" customFormat="1">
      <c r="B24" s="3" t="s">
        <v>25</v>
      </c>
      <c r="C24" s="22">
        <v>0</v>
      </c>
      <c r="D24" s="22"/>
      <c r="E24" s="29" t="s">
        <v>73</v>
      </c>
      <c r="F24" s="21">
        <f>SUM(F25)</f>
        <v>9384783.7200000007</v>
      </c>
      <c r="G24" s="21">
        <f>SUM(G25)</f>
        <v>8037311.5</v>
      </c>
    </row>
    <row r="25" spans="2:7" s="1" customFormat="1">
      <c r="B25" s="3" t="s">
        <v>26</v>
      </c>
      <c r="C25" s="22">
        <v>0</v>
      </c>
      <c r="D25" s="22"/>
      <c r="E25" s="29" t="s">
        <v>74</v>
      </c>
      <c r="F25" s="22">
        <v>9384783.7200000007</v>
      </c>
      <c r="G25" s="22">
        <v>8037311.5</v>
      </c>
    </row>
    <row r="26" spans="2:7" s="1" customFormat="1">
      <c r="B26" s="4" t="s">
        <v>27</v>
      </c>
      <c r="C26" s="21">
        <f>SUM(C27:C31)</f>
        <v>28237161.780000001</v>
      </c>
      <c r="D26" s="21">
        <f>SUM(D27:D31)</f>
        <v>11957599.98</v>
      </c>
      <c r="E26" s="29" t="s">
        <v>75</v>
      </c>
      <c r="F26" s="22">
        <v>0</v>
      </c>
      <c r="G26" s="24"/>
    </row>
    <row r="27" spans="2:7" s="1" customFormat="1" ht="25.5">
      <c r="B27" s="3" t="s">
        <v>28</v>
      </c>
      <c r="C27" s="22">
        <v>28237161.780000001</v>
      </c>
      <c r="D27" s="22">
        <v>11957599.98</v>
      </c>
      <c r="E27" s="29" t="s">
        <v>76</v>
      </c>
      <c r="F27" s="22">
        <v>0</v>
      </c>
      <c r="G27" s="24"/>
    </row>
    <row r="28" spans="2:7" s="1" customFormat="1" ht="25.5">
      <c r="B28" s="3" t="s">
        <v>29</v>
      </c>
      <c r="C28" s="9">
        <v>0</v>
      </c>
      <c r="D28" s="22"/>
      <c r="E28" s="17" t="s">
        <v>77</v>
      </c>
      <c r="F28" s="21">
        <f>SUM(F29:F31)</f>
        <v>56039615.009999998</v>
      </c>
      <c r="G28" s="21">
        <f>SUM(G29:G31)</f>
        <v>56036669.009999998</v>
      </c>
    </row>
    <row r="29" spans="2:7" s="1" customFormat="1" ht="25.5">
      <c r="B29" s="3" t="s">
        <v>30</v>
      </c>
      <c r="C29" s="9">
        <v>0</v>
      </c>
      <c r="D29" s="22"/>
      <c r="E29" s="29" t="s">
        <v>78</v>
      </c>
      <c r="F29" s="22"/>
      <c r="G29" s="24"/>
    </row>
    <row r="30" spans="2:7" s="1" customFormat="1">
      <c r="B30" s="3" t="s">
        <v>31</v>
      </c>
      <c r="C30" s="9">
        <v>0</v>
      </c>
      <c r="D30" s="22"/>
      <c r="E30" s="29" t="s">
        <v>79</v>
      </c>
      <c r="F30" s="22"/>
      <c r="G30" s="24"/>
    </row>
    <row r="31" spans="2:7" s="1" customFormat="1">
      <c r="B31" s="3" t="s">
        <v>32</v>
      </c>
      <c r="C31" s="9">
        <v>0</v>
      </c>
      <c r="D31" s="22"/>
      <c r="E31" s="29" t="s">
        <v>80</v>
      </c>
      <c r="F31" s="22">
        <v>56039615.009999998</v>
      </c>
      <c r="G31" s="22">
        <v>56036669.009999998</v>
      </c>
    </row>
    <row r="32" spans="2:7" s="1" customFormat="1" ht="25.5">
      <c r="B32" s="4" t="s">
        <v>33</v>
      </c>
      <c r="C32" s="21">
        <f>SUM(C33:C37)</f>
        <v>0</v>
      </c>
      <c r="D32" s="22"/>
      <c r="E32" s="29" t="s">
        <v>81</v>
      </c>
      <c r="F32" s="21">
        <f>SUM(F33:F38)</f>
        <v>239038875.23000002</v>
      </c>
      <c r="G32" s="21">
        <f>SUM(G33:G38)</f>
        <v>-89649695.129999995</v>
      </c>
    </row>
    <row r="33" spans="2:7" s="1" customFormat="1">
      <c r="B33" s="3" t="s">
        <v>34</v>
      </c>
      <c r="C33" s="9">
        <v>0</v>
      </c>
      <c r="D33" s="22"/>
      <c r="E33" s="29" t="s">
        <v>82</v>
      </c>
      <c r="F33" s="22">
        <v>224975172.24000001</v>
      </c>
      <c r="G33" s="22">
        <v>7295332.4800000004</v>
      </c>
    </row>
    <row r="34" spans="2:7" s="1" customFormat="1">
      <c r="B34" s="3" t="s">
        <v>35</v>
      </c>
      <c r="C34" s="9">
        <v>0</v>
      </c>
      <c r="D34" s="22"/>
      <c r="E34" s="29" t="s">
        <v>83</v>
      </c>
      <c r="F34" s="22">
        <v>14063702.99</v>
      </c>
      <c r="G34" s="22">
        <v>-96945027.609999999</v>
      </c>
    </row>
    <row r="35" spans="2:7" s="1" customFormat="1">
      <c r="B35" s="3" t="s">
        <v>36</v>
      </c>
      <c r="C35" s="9">
        <v>0</v>
      </c>
      <c r="D35" s="22"/>
      <c r="E35" s="29" t="s">
        <v>84</v>
      </c>
      <c r="F35" s="50"/>
      <c r="G35" s="49"/>
    </row>
    <row r="36" spans="2:7" s="1" customFormat="1" ht="25.5">
      <c r="B36" s="3" t="s">
        <v>37</v>
      </c>
      <c r="C36" s="9">
        <v>0</v>
      </c>
      <c r="D36" s="22"/>
      <c r="E36" s="29" t="s">
        <v>85</v>
      </c>
      <c r="F36" s="22">
        <v>0</v>
      </c>
      <c r="G36" s="24"/>
    </row>
    <row r="37" spans="2:7" s="1" customFormat="1" ht="25.5">
      <c r="B37" s="3" t="s">
        <v>38</v>
      </c>
      <c r="C37" s="9">
        <v>0</v>
      </c>
      <c r="D37" s="22"/>
      <c r="E37" s="29" t="s">
        <v>86</v>
      </c>
      <c r="F37" s="22">
        <v>0</v>
      </c>
      <c r="G37" s="24"/>
    </row>
    <row r="38" spans="2:7" s="1" customFormat="1">
      <c r="B38" s="4" t="s">
        <v>6</v>
      </c>
      <c r="C38" s="21">
        <f>SUM(C39:C41)</f>
        <v>493860941.68000001</v>
      </c>
      <c r="D38" s="21">
        <f>SUM(D39:D41)</f>
        <v>245039468.36000001</v>
      </c>
      <c r="E38" s="29" t="s">
        <v>87</v>
      </c>
      <c r="F38" s="22">
        <v>0</v>
      </c>
      <c r="G38" s="24"/>
    </row>
    <row r="39" spans="2:7" s="1" customFormat="1">
      <c r="B39" s="3" t="s">
        <v>39</v>
      </c>
      <c r="C39" s="9">
        <v>0</v>
      </c>
      <c r="D39" s="22"/>
      <c r="E39" s="17" t="s">
        <v>88</v>
      </c>
      <c r="F39" s="21">
        <v>0</v>
      </c>
      <c r="G39" s="24"/>
    </row>
    <row r="40" spans="2:7" s="1" customFormat="1" ht="25.5">
      <c r="B40" s="3" t="s">
        <v>40</v>
      </c>
      <c r="C40" s="9">
        <v>493860941.68000001</v>
      </c>
      <c r="D40" s="22">
        <v>245039468.36000001</v>
      </c>
      <c r="E40" s="29" t="s">
        <v>89</v>
      </c>
      <c r="F40" s="22">
        <v>0</v>
      </c>
      <c r="G40" s="24"/>
    </row>
    <row r="41" spans="2:7" s="1" customFormat="1">
      <c r="B41" s="3" t="s">
        <v>41</v>
      </c>
      <c r="C41" s="9">
        <v>0</v>
      </c>
      <c r="D41" s="22"/>
      <c r="E41" s="29" t="s">
        <v>90</v>
      </c>
      <c r="F41" s="22">
        <v>0</v>
      </c>
      <c r="G41" s="24"/>
    </row>
    <row r="42" spans="2:7" s="1" customFormat="1">
      <c r="B42" s="4" t="s">
        <v>42</v>
      </c>
      <c r="C42" s="8">
        <v>0</v>
      </c>
      <c r="D42" s="22"/>
      <c r="E42" s="29" t="s">
        <v>91</v>
      </c>
      <c r="F42" s="22">
        <v>0</v>
      </c>
      <c r="G42" s="24"/>
    </row>
    <row r="43" spans="2:7" s="1" customFormat="1">
      <c r="B43" s="3" t="s">
        <v>43</v>
      </c>
      <c r="C43" s="9">
        <v>0</v>
      </c>
      <c r="D43" s="22"/>
      <c r="E43" s="17" t="s">
        <v>92</v>
      </c>
      <c r="F43" s="21">
        <f>SUM(F44:F46)</f>
        <v>189162016.70000002</v>
      </c>
      <c r="G43" s="21">
        <f>SUM(G44:G46)</f>
        <v>198917841.38</v>
      </c>
    </row>
    <row r="44" spans="2:7" s="1" customFormat="1">
      <c r="B44" s="3" t="s">
        <v>44</v>
      </c>
      <c r="C44" s="9">
        <v>0</v>
      </c>
      <c r="D44" s="22"/>
      <c r="E44" s="29" t="s">
        <v>93</v>
      </c>
      <c r="F44" s="22">
        <v>10682829.77</v>
      </c>
      <c r="G44" s="22">
        <v>10934852.380000001</v>
      </c>
    </row>
    <row r="45" spans="2:7" s="1" customFormat="1" ht="25.5">
      <c r="B45" s="3" t="s">
        <v>45</v>
      </c>
      <c r="C45" s="9">
        <v>0</v>
      </c>
      <c r="D45" s="22"/>
      <c r="E45" s="29" t="s">
        <v>94</v>
      </c>
      <c r="F45" s="22">
        <v>0</v>
      </c>
      <c r="G45" s="22">
        <v>0</v>
      </c>
    </row>
    <row r="46" spans="2:7" s="1" customFormat="1">
      <c r="B46" s="3" t="s">
        <v>46</v>
      </c>
      <c r="C46" s="9">
        <v>0</v>
      </c>
      <c r="D46" s="22"/>
      <c r="E46" s="29" t="s">
        <v>95</v>
      </c>
      <c r="F46" s="22">
        <v>178479186.93000001</v>
      </c>
      <c r="G46" s="22">
        <v>187982989</v>
      </c>
    </row>
    <row r="47" spans="2:7" s="1" customFormat="1">
      <c r="B47" s="3"/>
      <c r="C47" s="9"/>
      <c r="D47" s="22"/>
      <c r="E47" s="29"/>
      <c r="F47" s="22"/>
      <c r="G47" s="24"/>
    </row>
    <row r="48" spans="2:7" s="1" customFormat="1">
      <c r="B48" s="4" t="s">
        <v>97</v>
      </c>
      <c r="C48" s="21">
        <f>SUM(C10+C18+C26+C32+C38+C39+C42)</f>
        <v>997112152.07999992</v>
      </c>
      <c r="D48" s="21">
        <f>SUM(D10+D18+D26+D32+D38+D39+D42)</f>
        <v>1525032917.3800001</v>
      </c>
      <c r="E48" s="17" t="s">
        <v>96</v>
      </c>
      <c r="F48" s="21">
        <f>F10+F20+F24+F28+F32+F39+F43</f>
        <v>1009220465.2500001</v>
      </c>
      <c r="G48" s="21">
        <f>G10+G20+G24+G28+G32+G39+G43</f>
        <v>465432220.67999995</v>
      </c>
    </row>
    <row r="49" spans="2:7" s="1" customFormat="1" ht="13.5" thickBot="1">
      <c r="B49" s="5"/>
      <c r="C49" s="10"/>
      <c r="D49" s="33"/>
      <c r="E49" s="30"/>
      <c r="F49" s="33"/>
      <c r="G49" s="25"/>
    </row>
    <row r="50" spans="2:7" s="1" customFormat="1">
      <c r="B50" s="6" t="s">
        <v>7</v>
      </c>
      <c r="C50" s="11"/>
      <c r="D50" s="22"/>
      <c r="E50" s="19" t="s">
        <v>8</v>
      </c>
      <c r="F50" s="34">
        <v>0</v>
      </c>
      <c r="G50" s="34">
        <v>0</v>
      </c>
    </row>
    <row r="51" spans="2:7" s="1" customFormat="1">
      <c r="B51" s="3" t="s">
        <v>49</v>
      </c>
      <c r="C51" s="22">
        <v>51183713.649999999</v>
      </c>
      <c r="D51" s="22">
        <v>163560591.13999999</v>
      </c>
      <c r="E51" s="29" t="s">
        <v>98</v>
      </c>
      <c r="F51" s="22">
        <v>0</v>
      </c>
      <c r="G51" s="22">
        <v>0</v>
      </c>
    </row>
    <row r="52" spans="2:7" s="1" customFormat="1">
      <c r="B52" s="3" t="s">
        <v>50</v>
      </c>
      <c r="C52" s="22">
        <v>288861.73</v>
      </c>
      <c r="D52" s="22">
        <v>3353463.54</v>
      </c>
      <c r="E52" s="29" t="s">
        <v>99</v>
      </c>
      <c r="F52" s="22">
        <v>0</v>
      </c>
      <c r="G52" s="22">
        <v>0</v>
      </c>
    </row>
    <row r="53" spans="2:7" s="1" customFormat="1">
      <c r="B53" s="3" t="s">
        <v>51</v>
      </c>
      <c r="C53" s="22">
        <v>39827813288.260002</v>
      </c>
      <c r="D53" s="22">
        <v>4974249857.6800003</v>
      </c>
      <c r="E53" s="29" t="s">
        <v>100</v>
      </c>
      <c r="F53" s="22">
        <v>994072358.50999999</v>
      </c>
      <c r="G53" s="22">
        <v>1029525110.83</v>
      </c>
    </row>
    <row r="54" spans="2:7" s="1" customFormat="1">
      <c r="B54" s="3" t="s">
        <v>52</v>
      </c>
      <c r="C54" s="22">
        <v>1668246462.53</v>
      </c>
      <c r="D54" s="22">
        <v>1349206612.5699999</v>
      </c>
      <c r="E54" s="29" t="s">
        <v>101</v>
      </c>
      <c r="F54" s="22">
        <v>361452.35</v>
      </c>
      <c r="G54" s="22">
        <v>2616435.81</v>
      </c>
    </row>
    <row r="55" spans="2:7" s="1" customFormat="1" ht="25.5">
      <c r="B55" s="3" t="s">
        <v>53</v>
      </c>
      <c r="C55" s="22">
        <v>119222381.23</v>
      </c>
      <c r="D55" s="22">
        <v>95631973.120000005</v>
      </c>
      <c r="E55" s="29" t="s">
        <v>102</v>
      </c>
      <c r="F55" s="22">
        <v>0</v>
      </c>
      <c r="G55" s="24"/>
    </row>
    <row r="56" spans="2:7" s="1" customFormat="1">
      <c r="B56" s="3" t="s">
        <v>54</v>
      </c>
      <c r="C56" s="22">
        <v>-239794794.69999999</v>
      </c>
      <c r="D56" s="22">
        <v>-118428706.79000001</v>
      </c>
      <c r="E56" s="29" t="s">
        <v>103</v>
      </c>
      <c r="F56" s="22">
        <v>0</v>
      </c>
      <c r="G56" s="24"/>
    </row>
    <row r="57" spans="2:7" s="1" customFormat="1">
      <c r="B57" s="3" t="s">
        <v>55</v>
      </c>
      <c r="C57" s="22">
        <v>0</v>
      </c>
      <c r="D57" s="22"/>
      <c r="E57" s="17"/>
      <c r="F57" s="22"/>
      <c r="G57" s="24"/>
    </row>
    <row r="58" spans="2:7" s="1" customFormat="1">
      <c r="B58" s="3" t="s">
        <v>56</v>
      </c>
      <c r="C58" s="22">
        <v>0</v>
      </c>
      <c r="D58" s="22"/>
      <c r="E58" s="26"/>
      <c r="F58" s="35"/>
      <c r="G58" s="35"/>
    </row>
    <row r="59" spans="2:7" s="1" customFormat="1">
      <c r="B59" s="3" t="s">
        <v>57</v>
      </c>
      <c r="C59" s="22">
        <v>0</v>
      </c>
      <c r="D59" s="22"/>
      <c r="E59" s="26"/>
      <c r="F59" s="35"/>
      <c r="G59" s="35"/>
    </row>
    <row r="60" spans="2:7" s="1" customFormat="1">
      <c r="B60" s="3"/>
      <c r="C60" s="22"/>
      <c r="D60" s="22"/>
      <c r="E60" s="26"/>
      <c r="F60" s="35"/>
      <c r="G60" s="35"/>
    </row>
    <row r="61" spans="2:7" s="1" customFormat="1">
      <c r="B61" s="4" t="s">
        <v>47</v>
      </c>
      <c r="C61" s="21">
        <f>SUM(C51+C52+C53+C54+C55+C56)</f>
        <v>41426959912.700005</v>
      </c>
      <c r="D61" s="21">
        <f>SUM(D51+D52+D53+D54+D55+D56)</f>
        <v>6467573791.2600002</v>
      </c>
      <c r="E61" s="17" t="s">
        <v>104</v>
      </c>
      <c r="F61" s="21">
        <f>SUM(F51:F56)</f>
        <v>994433810.86000001</v>
      </c>
      <c r="G61" s="21">
        <f>SUM(G51:G56)</f>
        <v>1032141546.64</v>
      </c>
    </row>
    <row r="62" spans="2:7" s="1" customFormat="1">
      <c r="B62" s="3"/>
      <c r="C62" s="22"/>
      <c r="D62" s="22"/>
      <c r="E62" s="31"/>
      <c r="F62" s="22"/>
      <c r="G62" s="24"/>
    </row>
    <row r="63" spans="2:7" s="1" customFormat="1">
      <c r="B63" s="4" t="s">
        <v>48</v>
      </c>
      <c r="C63" s="21">
        <f>SUM(C48+C61)</f>
        <v>42424072064.780006</v>
      </c>
      <c r="D63" s="21">
        <f>SUM(D48+D61)</f>
        <v>7992606708.6400003</v>
      </c>
      <c r="E63" s="17" t="s">
        <v>105</v>
      </c>
      <c r="F63" s="21">
        <f>SUM(F48+F61)</f>
        <v>2003654276.1100001</v>
      </c>
      <c r="G63" s="21">
        <f>SUM(G48+G61)</f>
        <v>1497573767.3199999</v>
      </c>
    </row>
    <row r="64" spans="2:7" s="1" customFormat="1">
      <c r="B64" s="3"/>
      <c r="C64" s="9"/>
      <c r="D64" s="22"/>
      <c r="E64" s="29"/>
      <c r="F64" s="22"/>
      <c r="G64" s="24"/>
    </row>
    <row r="65" spans="2:7" s="1" customFormat="1">
      <c r="B65" s="3"/>
      <c r="C65" s="9"/>
      <c r="D65" s="22"/>
      <c r="E65" s="17" t="s">
        <v>9</v>
      </c>
      <c r="F65" s="22"/>
      <c r="G65" s="24"/>
    </row>
    <row r="66" spans="2:7" s="1" customFormat="1">
      <c r="B66" s="3"/>
      <c r="C66" s="9"/>
      <c r="D66" s="22"/>
      <c r="E66" s="17"/>
      <c r="F66" s="22"/>
      <c r="G66" s="24"/>
    </row>
    <row r="67" spans="2:7" s="1" customFormat="1">
      <c r="B67" s="3"/>
      <c r="C67" s="9"/>
      <c r="D67" s="22"/>
      <c r="E67" s="17" t="s">
        <v>106</v>
      </c>
      <c r="F67" s="21">
        <f>SUM(F68:F70)</f>
        <v>1602697357.6400001</v>
      </c>
      <c r="G67" s="21">
        <f>SUM(G68:G70)</f>
        <v>71293211.959999993</v>
      </c>
    </row>
    <row r="68" spans="2:7" s="1" customFormat="1">
      <c r="B68" s="3"/>
      <c r="C68" s="9"/>
      <c r="D68" s="22"/>
      <c r="E68" s="29" t="s">
        <v>107</v>
      </c>
      <c r="F68" s="22"/>
      <c r="G68" s="24"/>
    </row>
    <row r="69" spans="2:7" s="1" customFormat="1">
      <c r="B69" s="3"/>
      <c r="C69" s="9"/>
      <c r="D69" s="22"/>
      <c r="E69" s="29" t="s">
        <v>108</v>
      </c>
      <c r="F69" s="22">
        <v>1602697357.6400001</v>
      </c>
      <c r="G69" s="22">
        <v>71293211.959999993</v>
      </c>
    </row>
    <row r="70" spans="2:7" s="1" customFormat="1">
      <c r="B70" s="3"/>
      <c r="C70" s="9"/>
      <c r="D70" s="22"/>
      <c r="E70" s="29" t="s">
        <v>109</v>
      </c>
      <c r="F70" s="22"/>
      <c r="G70" s="24"/>
    </row>
    <row r="71" spans="2:7" s="1" customFormat="1">
      <c r="B71" s="3"/>
      <c r="C71" s="9"/>
      <c r="D71" s="22"/>
      <c r="E71" s="29"/>
      <c r="F71" s="22"/>
      <c r="G71" s="24"/>
    </row>
    <row r="72" spans="2:7" s="1" customFormat="1">
      <c r="B72" s="3"/>
      <c r="C72" s="9"/>
      <c r="D72" s="22"/>
      <c r="E72" s="17" t="s">
        <v>110</v>
      </c>
      <c r="F72" s="21">
        <f>F73+F74+F75+F76+F77</f>
        <v>38817720431.029999</v>
      </c>
      <c r="G72" s="21">
        <f>G73+G74+G75+G76+G77</f>
        <v>12817336786.23</v>
      </c>
    </row>
    <row r="73" spans="2:7" s="1" customFormat="1">
      <c r="B73" s="3"/>
      <c r="C73" s="9"/>
      <c r="D73" s="22"/>
      <c r="E73" s="29" t="s">
        <v>111</v>
      </c>
      <c r="F73" s="22">
        <v>906214121.21000004</v>
      </c>
      <c r="G73" s="22">
        <v>7509175355.4799995</v>
      </c>
    </row>
    <row r="74" spans="2:7" s="1" customFormat="1">
      <c r="B74" s="3"/>
      <c r="C74" s="9"/>
      <c r="D74" s="22"/>
      <c r="E74" s="29" t="s">
        <v>112</v>
      </c>
      <c r="F74" s="22">
        <v>4256487250.4499998</v>
      </c>
      <c r="G74" s="22">
        <v>3514767972.9499998</v>
      </c>
    </row>
    <row r="75" spans="2:7" s="1" customFormat="1">
      <c r="B75" s="3"/>
      <c r="C75" s="9"/>
      <c r="D75" s="22"/>
      <c r="E75" s="29" t="s">
        <v>113</v>
      </c>
      <c r="F75" s="22">
        <v>31861620917.869999</v>
      </c>
      <c r="G75" s="22">
        <v>0</v>
      </c>
    </row>
    <row r="76" spans="2:7" s="1" customFormat="1">
      <c r="B76" s="3"/>
      <c r="C76" s="9"/>
      <c r="D76" s="22"/>
      <c r="E76" s="29" t="s">
        <v>114</v>
      </c>
      <c r="F76" s="22">
        <v>0</v>
      </c>
      <c r="G76" s="22">
        <v>0</v>
      </c>
    </row>
    <row r="77" spans="2:7" s="1" customFormat="1">
      <c r="B77" s="3"/>
      <c r="C77" s="9"/>
      <c r="D77" s="22"/>
      <c r="E77" s="29" t="s">
        <v>115</v>
      </c>
      <c r="F77" s="22">
        <v>1793398141.5</v>
      </c>
      <c r="G77" s="22">
        <v>1793393457.8</v>
      </c>
    </row>
    <row r="78" spans="2:7" s="1" customFormat="1">
      <c r="B78" s="3"/>
      <c r="C78" s="9"/>
      <c r="D78" s="22"/>
      <c r="E78" s="29"/>
      <c r="F78" s="22"/>
      <c r="G78" s="24"/>
    </row>
    <row r="79" spans="2:7" s="1" customFormat="1" ht="25.5">
      <c r="B79" s="3"/>
      <c r="C79" s="9"/>
      <c r="D79" s="22"/>
      <c r="E79" s="17" t="s">
        <v>116</v>
      </c>
      <c r="F79" s="21">
        <f>SUM(F80:F82)</f>
        <v>0</v>
      </c>
      <c r="G79" s="24"/>
    </row>
    <row r="80" spans="2:7" s="1" customFormat="1">
      <c r="B80" s="3"/>
      <c r="C80" s="9"/>
      <c r="D80" s="22"/>
      <c r="E80" s="29" t="s">
        <v>117</v>
      </c>
      <c r="F80" s="22">
        <v>0</v>
      </c>
      <c r="G80" s="24"/>
    </row>
    <row r="81" spans="2:7" s="1" customFormat="1">
      <c r="B81" s="3"/>
      <c r="C81" s="9"/>
      <c r="D81" s="22"/>
      <c r="E81" s="29" t="s">
        <v>118</v>
      </c>
      <c r="F81" s="22">
        <v>0</v>
      </c>
      <c r="G81" s="24"/>
    </row>
    <row r="82" spans="2:7" s="1" customFormat="1">
      <c r="B82" s="3"/>
      <c r="C82" s="9"/>
      <c r="D82" s="22"/>
      <c r="E82" s="29"/>
      <c r="F82" s="22"/>
      <c r="G82" s="24"/>
    </row>
    <row r="83" spans="2:7" s="1" customFormat="1">
      <c r="B83" s="3"/>
      <c r="C83" s="9"/>
      <c r="D83" s="22"/>
      <c r="E83" s="17" t="s">
        <v>119</v>
      </c>
      <c r="F83" s="21">
        <f>F72+F79+F69</f>
        <v>40420417788.669998</v>
      </c>
      <c r="G83" s="21">
        <f>G72+G79+G69</f>
        <v>12888629998.189999</v>
      </c>
    </row>
    <row r="84" spans="2:7" s="1" customFormat="1">
      <c r="B84" s="3"/>
      <c r="C84" s="9"/>
      <c r="D84" s="22"/>
      <c r="E84" s="29"/>
      <c r="F84" s="22"/>
      <c r="G84" s="24"/>
    </row>
    <row r="85" spans="2:7" s="1" customFormat="1">
      <c r="B85" s="3"/>
      <c r="C85" s="9"/>
      <c r="D85" s="22"/>
      <c r="E85" s="17" t="s">
        <v>120</v>
      </c>
      <c r="F85" s="21">
        <f>F63+F83</f>
        <v>42424072064.779999</v>
      </c>
      <c r="G85" s="21">
        <f>G63+G83</f>
        <v>14386203765.509998</v>
      </c>
    </row>
    <row r="86" spans="2:7" s="1" customFormat="1" ht="13.5" thickBot="1">
      <c r="B86" s="7"/>
      <c r="C86" s="10"/>
      <c r="D86" s="22"/>
      <c r="E86" s="2"/>
      <c r="F86" s="33"/>
      <c r="G86" s="25"/>
    </row>
  </sheetData>
  <mergeCells count="4">
    <mergeCell ref="B1:G1"/>
    <mergeCell ref="B2:G2"/>
    <mergeCell ref="B3:G3"/>
    <mergeCell ref="B4:G4"/>
  </mergeCells>
  <pageMargins left="0.7" right="0.7" top="0.75" bottom="0.75" header="0.3" footer="0.3"/>
  <pageSetup scale="62" orientation="landscape" verticalDpi="0" r:id="rId1"/>
  <rowBreaks count="1" manualBreakCount="1">
    <brk id="49" max="16383" man="1"/>
  </rowBreaks>
  <ignoredErrors>
    <ignoredError sqref="C38:D38 F61:G6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cgloria</cp:lastModifiedBy>
  <cp:lastPrinted>2018-09-04T21:15:47Z</cp:lastPrinted>
  <dcterms:created xsi:type="dcterms:W3CDTF">2018-09-04T19:09:03Z</dcterms:created>
  <dcterms:modified xsi:type="dcterms:W3CDTF">2018-10-24T17:41:56Z</dcterms:modified>
</cp:coreProperties>
</file>