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15" yWindow="3150" windowWidth="20730" windowHeight="6435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I17" i="4"/>
  <c r="E65"/>
  <c r="H41"/>
  <c r="G41"/>
  <c r="D31" l="1"/>
  <c r="H13"/>
  <c r="F72"/>
  <c r="F71"/>
  <c r="F70"/>
  <c r="F69"/>
  <c r="F68"/>
  <c r="F67"/>
  <c r="F66"/>
  <c r="D65"/>
  <c r="F57"/>
  <c r="I57" s="1"/>
  <c r="F53"/>
  <c r="I53" s="1"/>
  <c r="F54"/>
  <c r="I54" s="1"/>
  <c r="H77"/>
  <c r="G77"/>
  <c r="F84"/>
  <c r="I84" s="1"/>
  <c r="F83"/>
  <c r="F82"/>
  <c r="F81"/>
  <c r="I81" s="1"/>
  <c r="F80"/>
  <c r="F79"/>
  <c r="F78"/>
  <c r="E77"/>
  <c r="D77"/>
  <c r="H65"/>
  <c r="G65"/>
  <c r="F64"/>
  <c r="F63"/>
  <c r="F62"/>
  <c r="I62" s="1"/>
  <c r="H61"/>
  <c r="G61"/>
  <c r="E61"/>
  <c r="D61"/>
  <c r="H51"/>
  <c r="G51"/>
  <c r="E51"/>
  <c r="D51"/>
  <c r="D41"/>
  <c r="E41"/>
  <c r="F60"/>
  <c r="I60" s="1"/>
  <c r="F59"/>
  <c r="I59" s="1"/>
  <c r="F58"/>
  <c r="I58" s="1"/>
  <c r="F56"/>
  <c r="I56" s="1"/>
  <c r="F55"/>
  <c r="I55" s="1"/>
  <c r="F52"/>
  <c r="I52" s="1"/>
  <c r="F48"/>
  <c r="F49"/>
  <c r="I49" s="1"/>
  <c r="F50"/>
  <c r="F47"/>
  <c r="F46"/>
  <c r="F45"/>
  <c r="I45" s="1"/>
  <c r="F44"/>
  <c r="I44" s="1"/>
  <c r="F43"/>
  <c r="I43" s="1"/>
  <c r="F42"/>
  <c r="I42" s="1"/>
  <c r="F40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H31"/>
  <c r="G31"/>
  <c r="E31"/>
  <c r="I83"/>
  <c r="I82"/>
  <c r="I80"/>
  <c r="I79"/>
  <c r="I78"/>
  <c r="I76"/>
  <c r="I75"/>
  <c r="I74"/>
  <c r="I72"/>
  <c r="I71"/>
  <c r="I70"/>
  <c r="I69"/>
  <c r="I68"/>
  <c r="I67"/>
  <c r="I66"/>
  <c r="I64"/>
  <c r="I63"/>
  <c r="I50"/>
  <c r="I48"/>
  <c r="I47"/>
  <c r="I46"/>
  <c r="I40"/>
  <c r="F30"/>
  <c r="I30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1"/>
  <c r="G21"/>
  <c r="E21"/>
  <c r="D21"/>
  <c r="G13"/>
  <c r="E13"/>
  <c r="D13"/>
  <c r="F15"/>
  <c r="I15" s="1"/>
  <c r="F16"/>
  <c r="I16" s="1"/>
  <c r="F17"/>
  <c r="F18"/>
  <c r="I18" s="1"/>
  <c r="F19"/>
  <c r="I19" s="1"/>
  <c r="F20"/>
  <c r="I20" s="1"/>
  <c r="F14"/>
  <c r="I14" s="1"/>
  <c r="F69" i="1"/>
  <c r="I69"/>
  <c r="F83"/>
  <c r="I83"/>
  <c r="F82"/>
  <c r="I82"/>
  <c r="F81"/>
  <c r="I81"/>
  <c r="F80"/>
  <c r="I80"/>
  <c r="F79"/>
  <c r="I79"/>
  <c r="F78"/>
  <c r="F77"/>
  <c r="F76"/>
  <c r="I78"/>
  <c r="I77"/>
  <c r="F75"/>
  <c r="I75"/>
  <c r="F74"/>
  <c r="I74"/>
  <c r="F73"/>
  <c r="I73"/>
  <c r="I72"/>
  <c r="F71"/>
  <c r="I71"/>
  <c r="F70"/>
  <c r="I70"/>
  <c r="F68"/>
  <c r="I68"/>
  <c r="F67"/>
  <c r="I67"/>
  <c r="F66"/>
  <c r="I66"/>
  <c r="F65"/>
  <c r="I65"/>
  <c r="I64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/>
  <c r="F19"/>
  <c r="I19"/>
  <c r="F18"/>
  <c r="I18"/>
  <c r="F17"/>
  <c r="I17"/>
  <c r="F16"/>
  <c r="I16"/>
  <c r="F15"/>
  <c r="I15"/>
  <c r="F14"/>
  <c r="I14"/>
  <c r="F13"/>
  <c r="I13"/>
  <c r="I12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I76"/>
  <c r="F72"/>
  <c r="F50"/>
  <c r="F40"/>
  <c r="F30"/>
  <c r="H84"/>
  <c r="F20"/>
  <c r="F12"/>
  <c r="I60"/>
  <c r="I84"/>
  <c r="F64"/>
  <c r="F60"/>
  <c r="F84"/>
  <c r="F65" i="4" l="1"/>
  <c r="I65" s="1"/>
  <c r="D85"/>
  <c r="F41"/>
  <c r="I41" s="1"/>
  <c r="H85"/>
  <c r="G85"/>
  <c r="E85"/>
  <c r="F77"/>
  <c r="I77" s="1"/>
  <c r="F61"/>
  <c r="I61" s="1"/>
  <c r="F51"/>
  <c r="I51" s="1"/>
  <c r="F31"/>
  <c r="I31" s="1"/>
  <c r="F21"/>
  <c r="I21" s="1"/>
  <c r="F13"/>
  <c r="I13" s="1"/>
  <c r="F85" l="1"/>
  <c r="I85" s="1"/>
</calcChain>
</file>

<file path=xl/sharedStrings.xml><?xml version="1.0" encoding="utf-8"?>
<sst xmlns="http://schemas.openxmlformats.org/spreadsheetml/2006/main" count="177" uniqueCount="94">
  <si>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</si>
  <si>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</si>
  <si>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</si>
  <si>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</si>
  <si>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</si>
  <si>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</si>
  <si>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</si>
  <si>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</si>
  <si>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</si>
  <si>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</si>
  <si>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</si>
  <si>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</si>
  <si>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</si>
  <si>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</si>
  <si>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</si>
  <si>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</si>
  <si>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</si>
  <si>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</si>
  <si>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</si>
  <si>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</si>
  <si>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</si>
  <si>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</si>
  <si>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</si>
  <si>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</si>
  <si>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</si>
  <si>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</si>
  <si>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</si>
  <si>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</si>
  <si>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</si>
  <si>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</si>
  <si>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</si>
  <si>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</si>
  <si>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</si>
  <si>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</si>
  <si>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</si>
  <si>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</si>
  <si>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</si>
  <si>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</si>
  <si>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</si>
  <si>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</si>
  <si>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</si>
  <si>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</si>
  <si>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</si>
  <si>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</si>
  <si>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</si>
  <si>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</si>
  <si>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</si>
  <si>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</si>
  <si>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</si>
  <si>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</si>
  <si>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</si>
  <si>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</si>
  <si>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</si>
  <si>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</si>
  <si>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</si>
  <si>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</si>
  <si>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</si>
  <si>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</si>
  <si>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</si>
  <si>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</si>
  <si>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</si>
  <si>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</si>
  <si>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</si>
  <si>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</si>
  <si>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</si>
  <si>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</si>
  <si>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</si>
  <si>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</si>
  <si>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</si>
  <si>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</si>
  <si>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</si>
  <si>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</si>
  <si>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</si>
  <si>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</si>
  <si>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</si>
  <si>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</si>
  <si>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</si>
  <si>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</si>
  <si>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</si>
  <si>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</si>
  <si>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</si>
  <si>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</si>
  <si>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</si>
  <si>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</si>
  <si>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</si>
  <si>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</si>
  <si>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</si>
  <si>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</si>
  <si>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</si>
  <si>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</si>
  <si>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</si>
  <si>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</si>
  <si>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</si>
  <si>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30 de Septiembre 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</si>
</sst>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6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0" fontId="3" fillId="0" borderId="18" xfId="0" applyFont="1" applyBorder="1" applyAlignment="1">
      <alignment horizontal="center" vertical="center" wrapText="1"/>
    </xf>
    <xf numFmtId="37" fontId="10" fillId="5" borderId="23" xfId="1" applyNumberFormat="1" applyFont="1" applyFill="1" applyBorder="1" applyAlignment="1" applyProtection="1">
      <alignment horizontal="center"/>
    </xf>
    <xf numFmtId="37" fontId="10" fillId="5" borderId="23" xfId="1" applyNumberFormat="1" applyFont="1" applyFill="1" applyBorder="1" applyAlignment="1" applyProtection="1"/>
    <xf numFmtId="37" fontId="12" fillId="5" borderId="24" xfId="1" applyNumberFormat="1" applyFont="1" applyFill="1" applyBorder="1" applyAlignment="1" applyProtection="1">
      <alignment horizontal="center" vertical="center"/>
    </xf>
    <xf numFmtId="37" fontId="12" fillId="5" borderId="24" xfId="1" applyNumberFormat="1" applyFont="1" applyFill="1" applyBorder="1" applyAlignment="1" applyProtection="1">
      <alignment horizontal="center" wrapText="1"/>
    </xf>
    <xf numFmtId="37" fontId="12" fillId="5" borderId="23" xfId="1" applyNumberFormat="1" applyFont="1" applyFill="1" applyBorder="1" applyAlignment="1" applyProtection="1">
      <alignment horizontal="center" vertical="center"/>
    </xf>
    <xf numFmtId="37" fontId="12" fillId="5" borderId="23" xfId="1" applyNumberFormat="1" applyFont="1" applyFill="1" applyBorder="1" applyAlignment="1" applyProtection="1">
      <alignment horizontal="center" vertical="center" wrapText="1"/>
    </xf>
    <xf numFmtId="37" fontId="12" fillId="5" borderId="25" xfId="1" applyNumberFormat="1" applyFont="1" applyFill="1" applyBorder="1" applyAlignment="1" applyProtection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4" fillId="0" borderId="26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0" fillId="0" borderId="0" xfId="0" applyBorder="1"/>
    <xf numFmtId="37" fontId="12" fillId="6" borderId="0" xfId="1" applyNumberFormat="1" applyFont="1" applyFill="1" applyBorder="1" applyAlignment="1" applyProtection="1">
      <alignment horizontal="center"/>
    </xf>
    <xf numFmtId="37" fontId="12" fillId="7" borderId="0" xfId="1" applyNumberFormat="1" applyFont="1" applyFill="1" applyBorder="1" applyAlignment="1" applyProtection="1">
      <alignment horizontal="center"/>
    </xf>
    <xf numFmtId="164" fontId="13" fillId="0" borderId="0" xfId="0" applyNumberFormat="1" applyFont="1" applyBorder="1"/>
    <xf numFmtId="164" fontId="13" fillId="0" borderId="19" xfId="0" applyNumberFormat="1" applyFont="1" applyBorder="1"/>
    <xf numFmtId="164" fontId="14" fillId="0" borderId="0" xfId="0" applyNumberFormat="1" applyFont="1" applyBorder="1"/>
    <xf numFmtId="164" fontId="14" fillId="0" borderId="19" xfId="0" applyNumberFormat="1" applyFont="1" applyBorder="1"/>
    <xf numFmtId="164" fontId="13" fillId="0" borderId="28" xfId="0" applyNumberFormat="1" applyFont="1" applyBorder="1"/>
    <xf numFmtId="164" fontId="13" fillId="0" borderId="27" xfId="0" applyNumberFormat="1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37" fontId="12" fillId="5" borderId="15" xfId="1" applyNumberFormat="1" applyFont="1" applyFill="1" applyBorder="1" applyAlignment="1" applyProtection="1">
      <alignment horizontal="center" vertical="center" wrapText="1"/>
    </xf>
    <xf numFmtId="37" fontId="12" fillId="5" borderId="16" xfId="1" applyNumberFormat="1" applyFont="1" applyFill="1" applyBorder="1" applyAlignment="1" applyProtection="1">
      <alignment horizontal="center" vertical="center"/>
    </xf>
    <xf numFmtId="37" fontId="12" fillId="5" borderId="18" xfId="1" applyNumberFormat="1" applyFont="1" applyFill="1" applyBorder="1" applyAlignment="1" applyProtection="1">
      <alignment horizontal="center" vertical="center"/>
    </xf>
    <xf numFmtId="37" fontId="12" fillId="5" borderId="0" xfId="1" applyNumberFormat="1" applyFont="1" applyFill="1" applyBorder="1" applyAlignment="1" applyProtection="1">
      <alignment horizontal="center" vertical="center"/>
    </xf>
    <xf numFmtId="37" fontId="12" fillId="5" borderId="20" xfId="1" applyNumberFormat="1" applyFont="1" applyFill="1" applyBorder="1" applyAlignment="1" applyProtection="1">
      <alignment horizontal="center" vertical="center"/>
    </xf>
    <xf numFmtId="37" fontId="12" fillId="5" borderId="21" xfId="1" applyNumberFormat="1" applyFont="1" applyFill="1" applyBorder="1" applyAlignment="1" applyProtection="1">
      <alignment horizontal="center" vertical="center"/>
    </xf>
    <xf numFmtId="37" fontId="12" fillId="5" borderId="26" xfId="1" applyNumberFormat="1" applyFont="1" applyFill="1" applyBorder="1" applyAlignment="1" applyProtection="1">
      <alignment horizontal="center"/>
    </xf>
    <xf numFmtId="37" fontId="12" fillId="5" borderId="27" xfId="1" applyNumberFormat="1" applyFont="1" applyFill="1" applyBorder="1" applyAlignment="1" applyProtection="1">
      <alignment horizontal="center"/>
    </xf>
    <xf numFmtId="37" fontId="15" fillId="4" borderId="15" xfId="1" applyNumberFormat="1" applyFont="1" applyFill="1" applyBorder="1" applyAlignment="1" applyProtection="1">
      <alignment horizontal="center"/>
    </xf>
    <xf numFmtId="37" fontId="15" fillId="4" borderId="16" xfId="1" applyNumberFormat="1" applyFont="1" applyFill="1" applyBorder="1" applyAlignment="1" applyProtection="1">
      <alignment horizontal="center"/>
    </xf>
    <xf numFmtId="37" fontId="15" fillId="4" borderId="17" xfId="1" applyNumberFormat="1" applyFont="1" applyFill="1" applyBorder="1" applyAlignment="1" applyProtection="1">
      <alignment horizontal="center"/>
    </xf>
    <xf numFmtId="37" fontId="15" fillId="4" borderId="18" xfId="1" applyNumberFormat="1" applyFont="1" applyFill="1" applyBorder="1" applyAlignment="1" applyProtection="1">
      <alignment horizontal="center"/>
      <protection locked="0"/>
    </xf>
    <xf numFmtId="37" fontId="15" fillId="4" borderId="0" xfId="1" applyNumberFormat="1" applyFont="1" applyFill="1" applyBorder="1" applyAlignment="1" applyProtection="1">
      <alignment horizontal="center"/>
      <protection locked="0"/>
    </xf>
    <xf numFmtId="37" fontId="15" fillId="4" borderId="19" xfId="1" applyNumberFormat="1" applyFont="1" applyFill="1" applyBorder="1" applyAlignment="1" applyProtection="1">
      <alignment horizontal="center"/>
      <protection locked="0"/>
    </xf>
    <xf numFmtId="37" fontId="15" fillId="4" borderId="18" xfId="1" applyNumberFormat="1" applyFont="1" applyFill="1" applyBorder="1" applyAlignment="1" applyProtection="1">
      <alignment horizontal="center"/>
    </xf>
    <xf numFmtId="37" fontId="15" fillId="4" borderId="0" xfId="1" applyNumberFormat="1" applyFont="1" applyFill="1" applyBorder="1" applyAlignment="1" applyProtection="1">
      <alignment horizontal="center"/>
    </xf>
    <xf numFmtId="37" fontId="15" fillId="4" borderId="19" xfId="1" applyNumberFormat="1" applyFont="1" applyFill="1" applyBorder="1" applyAlignment="1" applyProtection="1">
      <alignment horizontal="center"/>
    </xf>
    <xf numFmtId="37" fontId="15" fillId="4" borderId="20" xfId="1" applyNumberFormat="1" applyFont="1" applyFill="1" applyBorder="1" applyAlignment="1" applyProtection="1">
      <alignment horizontal="center"/>
    </xf>
    <xf numFmtId="37" fontId="15" fillId="4" borderId="21" xfId="1" applyNumberFormat="1" applyFont="1" applyFill="1" applyBorder="1" applyAlignment="1" applyProtection="1">
      <alignment horizontal="center"/>
    </xf>
    <xf numFmtId="37" fontId="15" fillId="4" borderId="22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2181225</xdr:colOff>
      <xdr:row>5</xdr:row>
      <xdr:rowOff>142875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26574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50" t="s">
        <v>0</v>
      </c>
      <c r="C3" s="51"/>
      <c r="D3" s="51"/>
      <c r="E3" s="51"/>
      <c r="F3" s="51"/>
      <c r="G3" s="51"/>
      <c r="H3" s="51"/>
      <c r="I3" s="52"/>
    </row>
    <row r="4" spans="2:9">
      <c r="B4" s="53" t="s">
        <v>1</v>
      </c>
      <c r="C4" s="54"/>
      <c r="D4" s="54"/>
      <c r="E4" s="54"/>
      <c r="F4" s="54"/>
      <c r="G4" s="54"/>
      <c r="H4" s="54"/>
      <c r="I4" s="55"/>
    </row>
    <row r="5" spans="2:9">
      <c r="B5" s="56" t="s">
        <v>2</v>
      </c>
      <c r="C5" s="57"/>
      <c r="D5" s="57"/>
      <c r="E5" s="57"/>
      <c r="F5" s="57"/>
      <c r="G5" s="57"/>
      <c r="H5" s="57"/>
      <c r="I5" s="58"/>
    </row>
    <row r="6" spans="2:9">
      <c r="B6" s="56" t="s">
        <v>3</v>
      </c>
      <c r="C6" s="57"/>
      <c r="D6" s="57"/>
      <c r="E6" s="57"/>
      <c r="F6" s="57"/>
      <c r="G6" s="57"/>
      <c r="H6" s="57"/>
      <c r="I6" s="58"/>
    </row>
    <row r="7" spans="2:9">
      <c r="B7" s="59" t="s">
        <v>4</v>
      </c>
      <c r="C7" s="60"/>
      <c r="D7" s="60"/>
      <c r="E7" s="60"/>
      <c r="F7" s="60"/>
      <c r="G7" s="60"/>
      <c r="H7" s="60"/>
      <c r="I7" s="6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40" t="s">
        <v>5</v>
      </c>
      <c r="C9" s="41"/>
      <c r="D9" s="46" t="s">
        <v>6</v>
      </c>
      <c r="E9" s="47"/>
      <c r="F9" s="47"/>
      <c r="G9" s="47"/>
      <c r="H9" s="48"/>
      <c r="I9" s="49" t="s">
        <v>7</v>
      </c>
    </row>
    <row r="10" spans="2:9" ht="24.75">
      <c r="B10" s="42"/>
      <c r="C10" s="43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49"/>
    </row>
    <row r="11" spans="2:9">
      <c r="B11" s="44"/>
      <c r="C11" s="45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38" t="s">
        <v>15</v>
      </c>
      <c r="C12" s="39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11"/>
      <c r="C13" s="12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11"/>
      <c r="C14" s="12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11"/>
      <c r="C15" s="12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11"/>
      <c r="C16" s="12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11"/>
      <c r="C17" s="12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11"/>
      <c r="C18" s="12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11"/>
      <c r="C19" s="12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38" t="s">
        <v>23</v>
      </c>
      <c r="C20" s="39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11"/>
      <c r="C21" s="12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11"/>
      <c r="C22" s="12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11"/>
      <c r="C23" s="12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11"/>
      <c r="C24" s="12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11"/>
      <c r="C25" s="12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11"/>
      <c r="C26" s="12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11"/>
      <c r="C27" s="12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11"/>
      <c r="C28" s="12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11"/>
      <c r="C29" s="12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38" t="s">
        <v>33</v>
      </c>
      <c r="C30" s="39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11"/>
      <c r="C31" s="12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11"/>
      <c r="C32" s="12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11"/>
      <c r="C33" s="12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11"/>
      <c r="C34" s="12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11"/>
      <c r="C35" s="12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11"/>
      <c r="C36" s="12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11"/>
      <c r="C37" s="12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11"/>
      <c r="C38" s="12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11"/>
      <c r="C39" s="12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38" t="s">
        <v>43</v>
      </c>
      <c r="C40" s="39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11"/>
      <c r="C41" s="12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11"/>
      <c r="C42" s="12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11"/>
      <c r="C43" s="12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11"/>
      <c r="C44" s="12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11"/>
      <c r="C45" s="12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11"/>
      <c r="C46" s="12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11"/>
      <c r="C47" s="12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11"/>
      <c r="C48" s="12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11"/>
      <c r="C49" s="12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38" t="s">
        <v>53</v>
      </c>
      <c r="C50" s="39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11"/>
      <c r="C51" s="12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11"/>
      <c r="C52" s="12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11"/>
      <c r="C53" s="12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11"/>
      <c r="C54" s="12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11"/>
      <c r="C55" s="12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11"/>
      <c r="C56" s="12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11"/>
      <c r="C57" s="12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11"/>
      <c r="C58" s="12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11"/>
      <c r="C59" s="12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38" t="s">
        <v>63</v>
      </c>
      <c r="C60" s="39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11"/>
      <c r="C61" s="12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11"/>
      <c r="C62" s="12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11"/>
      <c r="C63" s="12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38" t="s">
        <v>67</v>
      </c>
      <c r="C64" s="39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11"/>
      <c r="C65" s="12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11"/>
      <c r="C66" s="12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11"/>
      <c r="C67" s="12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11"/>
      <c r="C68" s="12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11"/>
      <c r="C69" s="12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11"/>
      <c r="C70" s="12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11"/>
      <c r="C71" s="12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38" t="s">
        <v>75</v>
      </c>
      <c r="C72" s="39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11"/>
      <c r="C73" s="12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11"/>
      <c r="C74" s="12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11"/>
      <c r="C75" s="12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38" t="s">
        <v>79</v>
      </c>
      <c r="C76" s="39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11"/>
      <c r="C77" s="12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11"/>
      <c r="C78" s="12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11"/>
      <c r="C79" s="12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11"/>
      <c r="C80" s="12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11"/>
      <c r="C81" s="12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11"/>
      <c r="C82" s="12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11"/>
      <c r="C83" s="12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13"/>
      <c r="C84" s="14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0"/>
  <sheetViews>
    <sheetView showGridLines="0" tabSelected="1" topLeftCell="A67" zoomScaleNormal="100" workbookViewId="0">
      <selection activeCell="H84" sqref="H84"/>
    </sheetView>
  </sheetViews>
  <sheetFormatPr baseColWidth="10" defaultColWidth="0" defaultRowHeight="15"/>
  <cols>
    <col min="1" max="1" width="3.140625" customWidth="1"/>
    <col min="2" max="2" width="7.140625" customWidth="1"/>
    <col min="3" max="3" width="48.5703125" customWidth="1"/>
    <col min="4" max="6" width="13.140625" bestFit="1" customWidth="1"/>
    <col min="7" max="7" width="13.140625" customWidth="1"/>
    <col min="8" max="8" width="13.140625" bestFit="1" customWidth="1"/>
    <col min="9" max="9" width="16.5703125" customWidth="1"/>
    <col min="10" max="10" width="6.42578125" customWidth="1"/>
    <col min="11" max="11" width="11.42578125" hidden="1" customWidth="1"/>
    <col min="12" max="12" width="11.42578125" hidden="1"/>
  </cols>
  <sheetData>
    <row r="1" spans="2:9" ht="15.75" thickBot="1"/>
    <row r="2" spans="2:9">
      <c r="B2" s="74" t="s">
        <v>88</v>
      </c>
      <c r="C2" s="75"/>
      <c r="D2" s="75"/>
      <c r="E2" s="75"/>
      <c r="F2" s="75"/>
      <c r="G2" s="75"/>
      <c r="H2" s="75"/>
      <c r="I2" s="76"/>
    </row>
    <row r="3" spans="2:9">
      <c r="B3" s="77" t="s">
        <v>2</v>
      </c>
      <c r="C3" s="78"/>
      <c r="D3" s="78"/>
      <c r="E3" s="78"/>
      <c r="F3" s="78"/>
      <c r="G3" s="78"/>
      <c r="H3" s="78"/>
      <c r="I3" s="79"/>
    </row>
    <row r="4" spans="2:9">
      <c r="B4" s="80" t="s">
        <v>3</v>
      </c>
      <c r="C4" s="81"/>
      <c r="D4" s="81"/>
      <c r="E4" s="81"/>
      <c r="F4" s="81"/>
      <c r="G4" s="81"/>
      <c r="H4" s="81"/>
      <c r="I4" s="82"/>
    </row>
    <row r="5" spans="2:9">
      <c r="B5" s="80" t="s">
        <v>93</v>
      </c>
      <c r="C5" s="81"/>
      <c r="D5" s="81"/>
      <c r="E5" s="81"/>
      <c r="F5" s="81"/>
      <c r="G5" s="81"/>
      <c r="H5" s="81"/>
      <c r="I5" s="82"/>
    </row>
    <row r="6" spans="2:9" ht="15.75" thickBot="1">
      <c r="B6" s="83" t="s">
        <v>89</v>
      </c>
      <c r="C6" s="84"/>
      <c r="D6" s="84"/>
      <c r="E6" s="84"/>
      <c r="F6" s="84"/>
      <c r="G6" s="84"/>
      <c r="H6" s="84"/>
      <c r="I6" s="85"/>
    </row>
    <row r="7" spans="2:9" ht="4.5" customHeight="1">
      <c r="B7" s="31"/>
      <c r="C7" s="31"/>
      <c r="D7" s="31"/>
      <c r="E7" s="31"/>
      <c r="F7" s="31"/>
      <c r="G7" s="31"/>
      <c r="H7" s="31"/>
      <c r="I7" s="31"/>
    </row>
    <row r="8" spans="2:9" ht="7.5" customHeight="1">
      <c r="B8" s="30"/>
      <c r="C8" s="30"/>
      <c r="D8" s="30"/>
      <c r="E8" s="30"/>
      <c r="F8" s="30"/>
      <c r="G8" s="30"/>
      <c r="H8" s="30"/>
      <c r="I8" s="30"/>
    </row>
    <row r="9" spans="2:9" ht="6" customHeight="1" thickBot="1">
      <c r="B9" s="15"/>
      <c r="C9" s="15"/>
      <c r="D9" s="15"/>
      <c r="E9" s="15"/>
      <c r="F9" s="15"/>
      <c r="G9" s="15"/>
      <c r="H9" s="15"/>
      <c r="I9" s="15"/>
    </row>
    <row r="10" spans="2:9" ht="15.75" thickBot="1">
      <c r="B10" s="66" t="s">
        <v>90</v>
      </c>
      <c r="C10" s="67"/>
      <c r="D10" s="17"/>
      <c r="E10" s="17"/>
      <c r="F10" s="18"/>
      <c r="G10" s="18"/>
      <c r="H10" s="72" t="s">
        <v>91</v>
      </c>
      <c r="I10" s="73"/>
    </row>
    <row r="11" spans="2:9" ht="24.75">
      <c r="B11" s="68"/>
      <c r="C11" s="69"/>
      <c r="D11" s="19" t="s">
        <v>8</v>
      </c>
      <c r="E11" s="20" t="s">
        <v>9</v>
      </c>
      <c r="F11" s="19" t="s">
        <v>10</v>
      </c>
      <c r="G11" s="19" t="s">
        <v>11</v>
      </c>
      <c r="H11" s="21" t="s">
        <v>12</v>
      </c>
      <c r="I11" s="22" t="s">
        <v>7</v>
      </c>
    </row>
    <row r="12" spans="2:9" ht="15.75" thickBot="1">
      <c r="B12" s="70"/>
      <c r="C12" s="71"/>
      <c r="D12" s="23">
        <v>1</v>
      </c>
      <c r="E12" s="23">
        <v>2</v>
      </c>
      <c r="F12" s="23" t="s">
        <v>13</v>
      </c>
      <c r="G12" s="23">
        <v>4</v>
      </c>
      <c r="H12" s="23">
        <v>5</v>
      </c>
      <c r="I12" s="23" t="s">
        <v>14</v>
      </c>
    </row>
    <row r="13" spans="2:9">
      <c r="B13" s="64" t="s">
        <v>15</v>
      </c>
      <c r="C13" s="39"/>
      <c r="D13" s="32">
        <f>SUM(D14:D20)</f>
        <v>3250162500.4099998</v>
      </c>
      <c r="E13" s="32">
        <f>SUM(E14:E20)</f>
        <v>-135870771.93000001</v>
      </c>
      <c r="F13" s="32">
        <f>SUM(F14:F20)</f>
        <v>3114291728.48</v>
      </c>
      <c r="G13" s="32">
        <f t="shared" ref="G13" si="0">SUM(G14:G20)</f>
        <v>2250904292.6099997</v>
      </c>
      <c r="H13" s="32">
        <f>SUM(H14:H20)</f>
        <v>2237979997.6499996</v>
      </c>
      <c r="I13" s="33">
        <f>SUM(F13-G13)</f>
        <v>863387435.87000036</v>
      </c>
    </row>
    <row r="14" spans="2:9" ht="15.75" customHeight="1">
      <c r="B14" s="16"/>
      <c r="C14" s="12" t="s">
        <v>16</v>
      </c>
      <c r="D14" s="34">
        <v>1630223921.1099999</v>
      </c>
      <c r="E14" s="34">
        <v>-55319807.57</v>
      </c>
      <c r="F14" s="34">
        <f>SUM(D14+E14)</f>
        <v>1574904113.54</v>
      </c>
      <c r="G14" s="34">
        <v>1101280539.54</v>
      </c>
      <c r="H14" s="34">
        <v>1101280539.54</v>
      </c>
      <c r="I14" s="35">
        <f>SUM(F14-G14)</f>
        <v>473623574</v>
      </c>
    </row>
    <row r="15" spans="2:9">
      <c r="B15" s="16"/>
      <c r="C15" s="12" t="s">
        <v>17</v>
      </c>
      <c r="D15" s="34">
        <v>118497760</v>
      </c>
      <c r="E15" s="34">
        <v>103600000</v>
      </c>
      <c r="F15" s="34">
        <f t="shared" ref="F15:F60" si="1">SUM(D15+E15)</f>
        <v>222097760</v>
      </c>
      <c r="G15" s="34">
        <v>203329458.41</v>
      </c>
      <c r="H15" s="34">
        <v>203329458.41</v>
      </c>
      <c r="I15" s="35">
        <f t="shared" ref="I15:I78" si="2">SUM(F15-G15)</f>
        <v>18768301.590000004</v>
      </c>
    </row>
    <row r="16" spans="2:9">
      <c r="B16" s="16"/>
      <c r="C16" s="12" t="s">
        <v>18</v>
      </c>
      <c r="D16" s="34">
        <v>341818148.23000002</v>
      </c>
      <c r="E16" s="34">
        <v>-95886878.049999997</v>
      </c>
      <c r="F16" s="34">
        <f t="shared" si="1"/>
        <v>245931270.18000001</v>
      </c>
      <c r="G16" s="34">
        <v>149054396.36000001</v>
      </c>
      <c r="H16" s="34">
        <v>149054396.36000001</v>
      </c>
      <c r="I16" s="35">
        <f t="shared" si="2"/>
        <v>96876873.819999993</v>
      </c>
    </row>
    <row r="17" spans="2:9">
      <c r="B17" s="16"/>
      <c r="C17" s="12" t="s">
        <v>19</v>
      </c>
      <c r="D17" s="34">
        <v>531908431.13999999</v>
      </c>
      <c r="E17" s="34">
        <v>-41062388.68</v>
      </c>
      <c r="F17" s="34">
        <f t="shared" si="1"/>
        <v>490846042.45999998</v>
      </c>
      <c r="G17" s="34">
        <v>354278396.17000002</v>
      </c>
      <c r="H17" s="34">
        <v>341401242.56999999</v>
      </c>
      <c r="I17" s="35">
        <f t="shared" si="2"/>
        <v>136567646.28999996</v>
      </c>
    </row>
    <row r="18" spans="2:9">
      <c r="B18" s="16"/>
      <c r="C18" s="12" t="s">
        <v>20</v>
      </c>
      <c r="D18" s="34">
        <v>510508039.93000001</v>
      </c>
      <c r="E18" s="34">
        <v>19745292.640000001</v>
      </c>
      <c r="F18" s="34">
        <f t="shared" si="1"/>
        <v>530253332.56999999</v>
      </c>
      <c r="G18" s="34">
        <v>400144256.93000001</v>
      </c>
      <c r="H18" s="34">
        <v>400097115.56999999</v>
      </c>
      <c r="I18" s="35">
        <f t="shared" si="2"/>
        <v>130109075.63999999</v>
      </c>
    </row>
    <row r="19" spans="2:9">
      <c r="B19" s="16"/>
      <c r="C19" s="12" t="s">
        <v>21</v>
      </c>
      <c r="D19" s="34">
        <v>72706200</v>
      </c>
      <c r="E19" s="34">
        <v>-72706200</v>
      </c>
      <c r="F19" s="34">
        <f t="shared" si="1"/>
        <v>0</v>
      </c>
      <c r="G19" s="34">
        <v>0</v>
      </c>
      <c r="H19" s="34">
        <v>0</v>
      </c>
      <c r="I19" s="35">
        <f t="shared" si="2"/>
        <v>0</v>
      </c>
    </row>
    <row r="20" spans="2:9">
      <c r="B20" s="16"/>
      <c r="C20" s="12" t="s">
        <v>22</v>
      </c>
      <c r="D20" s="34">
        <v>44500000</v>
      </c>
      <c r="E20" s="34">
        <v>5759209.7300000004</v>
      </c>
      <c r="F20" s="34">
        <f t="shared" si="1"/>
        <v>50259209.730000004</v>
      </c>
      <c r="G20" s="34">
        <v>42817245.200000003</v>
      </c>
      <c r="H20" s="34">
        <v>42817245.200000003</v>
      </c>
      <c r="I20" s="35">
        <f t="shared" si="2"/>
        <v>7441964.5300000012</v>
      </c>
    </row>
    <row r="21" spans="2:9">
      <c r="B21" s="64" t="s">
        <v>23</v>
      </c>
      <c r="C21" s="39"/>
      <c r="D21" s="32">
        <f>SUM(D22:D30)</f>
        <v>383216439.95999998</v>
      </c>
      <c r="E21" s="32">
        <f>SUM(E22:E30)</f>
        <v>25033571.290000007</v>
      </c>
      <c r="F21" s="32">
        <f>SUM(D21+E21)</f>
        <v>408250011.25</v>
      </c>
      <c r="G21" s="32">
        <f>SUM(G22:G30)</f>
        <v>219089217.89999998</v>
      </c>
      <c r="H21" s="32">
        <f>SUM(H22:H30)</f>
        <v>199432799.41999999</v>
      </c>
      <c r="I21" s="33">
        <f>SUM(F21-G21)</f>
        <v>189160793.35000002</v>
      </c>
    </row>
    <row r="22" spans="2:9" ht="22.5" customHeight="1">
      <c r="B22" s="16"/>
      <c r="C22" s="12" t="s">
        <v>24</v>
      </c>
      <c r="D22" s="34">
        <v>21065864.300000001</v>
      </c>
      <c r="E22" s="34">
        <v>-1529230.59</v>
      </c>
      <c r="F22" s="34">
        <f t="shared" si="1"/>
        <v>19536633.710000001</v>
      </c>
      <c r="G22" s="34">
        <v>11258302.970000001</v>
      </c>
      <c r="H22" s="34">
        <v>9883152.3599999994</v>
      </c>
      <c r="I22" s="35">
        <f t="shared" si="2"/>
        <v>8278330.7400000002</v>
      </c>
    </row>
    <row r="23" spans="2:9">
      <c r="B23" s="16"/>
      <c r="C23" s="12" t="s">
        <v>25</v>
      </c>
      <c r="D23" s="34">
        <v>12102983.9</v>
      </c>
      <c r="E23" s="34">
        <v>-1435136.67</v>
      </c>
      <c r="F23" s="34">
        <f t="shared" si="1"/>
        <v>10667847.23</v>
      </c>
      <c r="G23" s="34">
        <v>4831089.78</v>
      </c>
      <c r="H23" s="34">
        <v>4598881.9000000004</v>
      </c>
      <c r="I23" s="35">
        <f t="shared" si="2"/>
        <v>5836757.4500000002</v>
      </c>
    </row>
    <row r="24" spans="2:9" ht="24">
      <c r="B24" s="16"/>
      <c r="C24" s="12" t="s">
        <v>26</v>
      </c>
      <c r="D24" s="34">
        <v>213500</v>
      </c>
      <c r="E24" s="34">
        <v>-200000</v>
      </c>
      <c r="F24" s="34">
        <f t="shared" si="1"/>
        <v>13500</v>
      </c>
      <c r="G24" s="34">
        <v>0</v>
      </c>
      <c r="H24" s="34">
        <v>0</v>
      </c>
      <c r="I24" s="35">
        <f t="shared" si="2"/>
        <v>13500</v>
      </c>
    </row>
    <row r="25" spans="2:9">
      <c r="B25" s="16"/>
      <c r="C25" s="12" t="s">
        <v>27</v>
      </c>
      <c r="D25" s="34">
        <v>55637381.520000003</v>
      </c>
      <c r="E25" s="34">
        <v>65872438.100000001</v>
      </c>
      <c r="F25" s="34">
        <f t="shared" si="1"/>
        <v>121509819.62</v>
      </c>
      <c r="G25" s="34">
        <v>42414527.670000002</v>
      </c>
      <c r="H25" s="34">
        <v>37368993.130000003</v>
      </c>
      <c r="I25" s="35">
        <f t="shared" si="2"/>
        <v>79095291.950000003</v>
      </c>
    </row>
    <row r="26" spans="2:9">
      <c r="B26" s="16"/>
      <c r="C26" s="12" t="s">
        <v>28</v>
      </c>
      <c r="D26" s="34">
        <v>26138690.949999999</v>
      </c>
      <c r="E26" s="34">
        <v>-14286023.380000001</v>
      </c>
      <c r="F26" s="34">
        <f t="shared" si="1"/>
        <v>11852667.569999998</v>
      </c>
      <c r="G26" s="34">
        <v>7429608.5599999996</v>
      </c>
      <c r="H26" s="34">
        <v>5686168.5099999998</v>
      </c>
      <c r="I26" s="35">
        <f t="shared" si="2"/>
        <v>4423059.0099999988</v>
      </c>
    </row>
    <row r="27" spans="2:9">
      <c r="B27" s="16"/>
      <c r="C27" s="12" t="s">
        <v>29</v>
      </c>
      <c r="D27" s="34">
        <v>150915589.97999999</v>
      </c>
      <c r="E27" s="34">
        <v>-862550.48</v>
      </c>
      <c r="F27" s="34">
        <f t="shared" si="1"/>
        <v>150053039.5</v>
      </c>
      <c r="G27" s="34">
        <v>115284115.36</v>
      </c>
      <c r="H27" s="34">
        <v>115284115.36</v>
      </c>
      <c r="I27" s="35">
        <f t="shared" si="2"/>
        <v>34768924.140000001</v>
      </c>
    </row>
    <row r="28" spans="2:9" ht="24">
      <c r="B28" s="16"/>
      <c r="C28" s="12" t="s">
        <v>30</v>
      </c>
      <c r="D28" s="34">
        <v>21406804.52</v>
      </c>
      <c r="E28" s="34">
        <v>13879543.1</v>
      </c>
      <c r="F28" s="34">
        <f t="shared" si="1"/>
        <v>35286347.619999997</v>
      </c>
      <c r="G28" s="34">
        <v>6096884.2000000002</v>
      </c>
      <c r="H28" s="34">
        <v>4094354.93</v>
      </c>
      <c r="I28" s="35">
        <f t="shared" si="2"/>
        <v>29189463.419999998</v>
      </c>
    </row>
    <row r="29" spans="2:9">
      <c r="B29" s="16"/>
      <c r="C29" s="12" t="s">
        <v>31</v>
      </c>
      <c r="D29" s="34">
        <v>25510000</v>
      </c>
      <c r="E29" s="34">
        <v>-25330000</v>
      </c>
      <c r="F29" s="34">
        <f t="shared" si="1"/>
        <v>180000</v>
      </c>
      <c r="G29" s="34">
        <v>0</v>
      </c>
      <c r="H29" s="34">
        <v>0</v>
      </c>
      <c r="I29" s="35">
        <f t="shared" si="2"/>
        <v>180000</v>
      </c>
    </row>
    <row r="30" spans="2:9">
      <c r="B30" s="16"/>
      <c r="C30" s="12" t="s">
        <v>32</v>
      </c>
      <c r="D30" s="34">
        <v>70225624.790000007</v>
      </c>
      <c r="E30" s="34">
        <v>-11075468.789999999</v>
      </c>
      <c r="F30" s="34">
        <f t="shared" si="1"/>
        <v>59150156.000000007</v>
      </c>
      <c r="G30" s="34">
        <v>31774689.359999999</v>
      </c>
      <c r="H30" s="34">
        <v>22517133.23</v>
      </c>
      <c r="I30" s="35">
        <f t="shared" si="2"/>
        <v>27375466.640000008</v>
      </c>
    </row>
    <row r="31" spans="2:9">
      <c r="B31" s="64" t="s">
        <v>33</v>
      </c>
      <c r="C31" s="39"/>
      <c r="D31" s="32">
        <f>SUM(D32:D40)</f>
        <v>1303493291.2</v>
      </c>
      <c r="E31" s="32">
        <f>SUM(E32:E40)</f>
        <v>-100064362.70999998</v>
      </c>
      <c r="F31" s="32">
        <f>SUM(D31+E31)</f>
        <v>1203428928.49</v>
      </c>
      <c r="G31" s="32">
        <f>SUM(G32:G40)</f>
        <v>881713033.5799998</v>
      </c>
      <c r="H31" s="32">
        <f>SUM(H32:H40)</f>
        <v>812638127.90999997</v>
      </c>
      <c r="I31" s="33">
        <f>SUM(F31-G31)</f>
        <v>321715894.91000021</v>
      </c>
    </row>
    <row r="32" spans="2:9">
      <c r="B32" s="16"/>
      <c r="C32" s="12" t="s">
        <v>34</v>
      </c>
      <c r="D32" s="34">
        <v>309022974.81999999</v>
      </c>
      <c r="E32" s="34">
        <v>-38906469.409999996</v>
      </c>
      <c r="F32" s="34">
        <f t="shared" si="1"/>
        <v>270116505.40999997</v>
      </c>
      <c r="G32" s="34">
        <v>175781095.80000001</v>
      </c>
      <c r="H32" s="34">
        <v>175007891</v>
      </c>
      <c r="I32" s="35">
        <f t="shared" si="2"/>
        <v>94335409.609999955</v>
      </c>
    </row>
    <row r="33" spans="2:9">
      <c r="B33" s="16"/>
      <c r="C33" s="12" t="s">
        <v>35</v>
      </c>
      <c r="D33" s="34">
        <v>448020378.99000001</v>
      </c>
      <c r="E33" s="34">
        <v>13786467.210000001</v>
      </c>
      <c r="F33" s="34">
        <f t="shared" si="1"/>
        <v>461806846.19999999</v>
      </c>
      <c r="G33" s="34">
        <v>424496652.75</v>
      </c>
      <c r="H33" s="34">
        <v>365987879.05000001</v>
      </c>
      <c r="I33" s="35">
        <f t="shared" si="2"/>
        <v>37310193.449999988</v>
      </c>
    </row>
    <row r="34" spans="2:9" ht="24">
      <c r="B34" s="16"/>
      <c r="C34" s="12" t="s">
        <v>36</v>
      </c>
      <c r="D34" s="34">
        <v>134435506</v>
      </c>
      <c r="E34" s="34">
        <v>23173233.210000001</v>
      </c>
      <c r="F34" s="34">
        <f t="shared" si="1"/>
        <v>157608739.21000001</v>
      </c>
      <c r="G34" s="34">
        <v>124436726.8</v>
      </c>
      <c r="H34" s="34">
        <v>128419571.87</v>
      </c>
      <c r="I34" s="35">
        <f t="shared" si="2"/>
        <v>33172012.410000011</v>
      </c>
    </row>
    <row r="35" spans="2:9">
      <c r="B35" s="16"/>
      <c r="C35" s="12" t="s">
        <v>37</v>
      </c>
      <c r="D35" s="34">
        <v>87161250</v>
      </c>
      <c r="E35" s="34">
        <v>-16115461.07</v>
      </c>
      <c r="F35" s="34">
        <f t="shared" si="1"/>
        <v>71045788.930000007</v>
      </c>
      <c r="G35" s="34">
        <v>49131537.18</v>
      </c>
      <c r="H35" s="34">
        <v>48100718.530000001</v>
      </c>
      <c r="I35" s="35">
        <f t="shared" si="2"/>
        <v>21914251.750000007</v>
      </c>
    </row>
    <row r="36" spans="2:9" ht="24">
      <c r="B36" s="16"/>
      <c r="C36" s="12" t="s">
        <v>38</v>
      </c>
      <c r="D36" s="34">
        <v>159493639.94</v>
      </c>
      <c r="E36" s="34">
        <v>-36535150.909999996</v>
      </c>
      <c r="F36" s="34">
        <f t="shared" si="1"/>
        <v>122958489.03</v>
      </c>
      <c r="G36" s="34">
        <v>51724354.600000001</v>
      </c>
      <c r="H36" s="34">
        <v>49303041.460000001</v>
      </c>
      <c r="I36" s="35">
        <f t="shared" si="2"/>
        <v>71234134.430000007</v>
      </c>
    </row>
    <row r="37" spans="2:9">
      <c r="B37" s="16"/>
      <c r="C37" s="12" t="s">
        <v>39</v>
      </c>
      <c r="D37" s="34">
        <v>59366400</v>
      </c>
      <c r="E37" s="34">
        <v>-10612069.9</v>
      </c>
      <c r="F37" s="34">
        <f t="shared" si="1"/>
        <v>48754330.100000001</v>
      </c>
      <c r="G37" s="34">
        <v>26459375.120000001</v>
      </c>
      <c r="H37" s="34">
        <v>20712012.129999999</v>
      </c>
      <c r="I37" s="35">
        <f t="shared" si="2"/>
        <v>22294954.98</v>
      </c>
    </row>
    <row r="38" spans="2:9">
      <c r="B38" s="16"/>
      <c r="C38" s="12" t="s">
        <v>40</v>
      </c>
      <c r="D38" s="34">
        <v>3393109.8</v>
      </c>
      <c r="E38" s="34">
        <v>-176850.23</v>
      </c>
      <c r="F38" s="34">
        <f t="shared" si="1"/>
        <v>3216259.57</v>
      </c>
      <c r="G38" s="34">
        <v>654305.73</v>
      </c>
      <c r="H38" s="34">
        <v>654305.73</v>
      </c>
      <c r="I38" s="35">
        <f t="shared" si="2"/>
        <v>2561953.84</v>
      </c>
    </row>
    <row r="39" spans="2:9">
      <c r="B39" s="16"/>
      <c r="C39" s="12" t="s">
        <v>41</v>
      </c>
      <c r="D39" s="34">
        <v>57609111.649999999</v>
      </c>
      <c r="E39" s="34">
        <v>-13087838.609999999</v>
      </c>
      <c r="F39" s="34">
        <f t="shared" si="1"/>
        <v>44521273.039999999</v>
      </c>
      <c r="G39" s="34">
        <v>17387638.059999999</v>
      </c>
      <c r="H39" s="34">
        <v>13536566.470000001</v>
      </c>
      <c r="I39" s="35">
        <f t="shared" si="2"/>
        <v>27133634.98</v>
      </c>
    </row>
    <row r="40" spans="2:9">
      <c r="B40" s="16"/>
      <c r="C40" s="12" t="s">
        <v>42</v>
      </c>
      <c r="D40" s="34">
        <v>44990920</v>
      </c>
      <c r="E40" s="34">
        <v>-21590223</v>
      </c>
      <c r="F40" s="34">
        <f t="shared" si="1"/>
        <v>23400697</v>
      </c>
      <c r="G40" s="34">
        <v>11641347.539999999</v>
      </c>
      <c r="H40" s="34">
        <v>10916141.67</v>
      </c>
      <c r="I40" s="35">
        <f t="shared" si="2"/>
        <v>11759349.460000001</v>
      </c>
    </row>
    <row r="41" spans="2:9">
      <c r="B41" s="64" t="s">
        <v>43</v>
      </c>
      <c r="C41" s="39"/>
      <c r="D41" s="32">
        <f>SUM(D42:D50)</f>
        <v>1175918762.1999998</v>
      </c>
      <c r="E41" s="32">
        <f>SUM(E42:E50)</f>
        <v>-34806921.810000002</v>
      </c>
      <c r="F41" s="32">
        <f t="shared" si="1"/>
        <v>1141111840.3899999</v>
      </c>
      <c r="G41" s="32">
        <f>SUM(G42:G50)</f>
        <v>943713120.22000003</v>
      </c>
      <c r="H41" s="32">
        <f>SUM(H42:H50)</f>
        <v>758721335.25999987</v>
      </c>
      <c r="I41" s="33">
        <f>SUM(F41-G41)</f>
        <v>197398720.16999984</v>
      </c>
    </row>
    <row r="42" spans="2:9">
      <c r="B42" s="16"/>
      <c r="C42" s="12" t="s">
        <v>44</v>
      </c>
      <c r="D42" s="34">
        <v>31800218.649999999</v>
      </c>
      <c r="E42" s="34">
        <v>-3376960</v>
      </c>
      <c r="F42" s="34">
        <f t="shared" si="1"/>
        <v>28423258.649999999</v>
      </c>
      <c r="G42" s="34">
        <v>28423258.649999999</v>
      </c>
      <c r="H42" s="34">
        <v>20831218.649999999</v>
      </c>
      <c r="I42" s="35">
        <f t="shared" si="2"/>
        <v>0</v>
      </c>
    </row>
    <row r="43" spans="2:9">
      <c r="B43" s="16"/>
      <c r="C43" s="12" t="s">
        <v>45</v>
      </c>
      <c r="D43" s="34">
        <v>726250000</v>
      </c>
      <c r="E43" s="34">
        <v>17484920</v>
      </c>
      <c r="F43" s="34">
        <f t="shared" si="1"/>
        <v>743734920</v>
      </c>
      <c r="G43" s="34">
        <v>661582912.63</v>
      </c>
      <c r="H43" s="34">
        <v>554889962.22000003</v>
      </c>
      <c r="I43" s="35">
        <f t="shared" si="2"/>
        <v>82152007.370000005</v>
      </c>
    </row>
    <row r="44" spans="2:9">
      <c r="B44" s="16"/>
      <c r="C44" s="12" t="s">
        <v>46</v>
      </c>
      <c r="D44" s="34">
        <v>26323433.550000001</v>
      </c>
      <c r="E44" s="34">
        <v>-9237516.3300000001</v>
      </c>
      <c r="F44" s="34">
        <f t="shared" si="1"/>
        <v>17085917.219999999</v>
      </c>
      <c r="G44" s="34">
        <v>24630.09</v>
      </c>
      <c r="H44" s="34">
        <v>14166.66</v>
      </c>
      <c r="I44" s="35">
        <f t="shared" si="2"/>
        <v>17061287.129999999</v>
      </c>
    </row>
    <row r="45" spans="2:9">
      <c r="B45" s="16"/>
      <c r="C45" s="12" t="s">
        <v>47</v>
      </c>
      <c r="D45" s="34">
        <v>265408874</v>
      </c>
      <c r="E45" s="34">
        <v>-25305209.129999999</v>
      </c>
      <c r="F45" s="34">
        <f t="shared" si="1"/>
        <v>240103664.87</v>
      </c>
      <c r="G45" s="34">
        <v>187768698.96000001</v>
      </c>
      <c r="H45" s="34">
        <v>120976271.81</v>
      </c>
      <c r="I45" s="35">
        <f t="shared" si="2"/>
        <v>52334965.909999996</v>
      </c>
    </row>
    <row r="46" spans="2:9">
      <c r="B46" s="16"/>
      <c r="C46" s="12" t="s">
        <v>48</v>
      </c>
      <c r="D46" s="34">
        <v>0</v>
      </c>
      <c r="E46" s="34">
        <v>0</v>
      </c>
      <c r="F46" s="34">
        <f t="shared" si="1"/>
        <v>0</v>
      </c>
      <c r="G46" s="34">
        <v>0</v>
      </c>
      <c r="H46" s="34">
        <v>0</v>
      </c>
      <c r="I46" s="35">
        <f t="shared" si="2"/>
        <v>0</v>
      </c>
    </row>
    <row r="47" spans="2:9" ht="24">
      <c r="B47" s="16"/>
      <c r="C47" s="12" t="s">
        <v>49</v>
      </c>
      <c r="D47" s="34">
        <v>43436236</v>
      </c>
      <c r="E47" s="34">
        <v>-42730053</v>
      </c>
      <c r="F47" s="34">
        <f t="shared" si="1"/>
        <v>706183</v>
      </c>
      <c r="G47" s="34">
        <v>0</v>
      </c>
      <c r="H47" s="34">
        <v>0</v>
      </c>
      <c r="I47" s="35">
        <f t="shared" si="2"/>
        <v>706183</v>
      </c>
    </row>
    <row r="48" spans="2:9">
      <c r="B48" s="16"/>
      <c r="C48" s="12" t="s">
        <v>50</v>
      </c>
      <c r="D48" s="34">
        <v>0</v>
      </c>
      <c r="E48" s="34">
        <v>0</v>
      </c>
      <c r="F48" s="34">
        <f t="shared" si="1"/>
        <v>0</v>
      </c>
      <c r="G48" s="34">
        <v>0</v>
      </c>
      <c r="H48" s="34">
        <v>0</v>
      </c>
      <c r="I48" s="35">
        <f t="shared" si="2"/>
        <v>0</v>
      </c>
    </row>
    <row r="49" spans="2:9">
      <c r="B49" s="16"/>
      <c r="C49" s="12" t="s">
        <v>51</v>
      </c>
      <c r="D49" s="34">
        <v>79515000</v>
      </c>
      <c r="E49" s="34">
        <v>28530073</v>
      </c>
      <c r="F49" s="34">
        <f t="shared" si="1"/>
        <v>108045073</v>
      </c>
      <c r="G49" s="34">
        <v>62900796.240000002</v>
      </c>
      <c r="H49" s="34">
        <v>58996892.270000003</v>
      </c>
      <c r="I49" s="35">
        <f t="shared" si="2"/>
        <v>45144276.759999998</v>
      </c>
    </row>
    <row r="50" spans="2:9">
      <c r="B50" s="16"/>
      <c r="C50" s="12" t="s">
        <v>52</v>
      </c>
      <c r="D50" s="34">
        <v>3185000</v>
      </c>
      <c r="E50" s="34">
        <v>-172176.35</v>
      </c>
      <c r="F50" s="34">
        <f t="shared" si="1"/>
        <v>3012823.65</v>
      </c>
      <c r="G50" s="34">
        <v>3012823.65</v>
      </c>
      <c r="H50" s="34">
        <v>3012823.65</v>
      </c>
      <c r="I50" s="35">
        <f t="shared" si="2"/>
        <v>0</v>
      </c>
    </row>
    <row r="51" spans="2:9">
      <c r="B51" s="64" t="s">
        <v>53</v>
      </c>
      <c r="C51" s="39"/>
      <c r="D51" s="32">
        <f>SUM(D52:D60)</f>
        <v>182157935.70000002</v>
      </c>
      <c r="E51" s="32">
        <f>SUM(E52:E60)</f>
        <v>48093430.079999998</v>
      </c>
      <c r="F51" s="32">
        <f t="shared" si="1"/>
        <v>230251365.78000003</v>
      </c>
      <c r="G51" s="32">
        <f>SUM(G52:G60)</f>
        <v>117363242.39</v>
      </c>
      <c r="H51" s="32">
        <f>SUM(H52:H60)</f>
        <v>81163740.50999999</v>
      </c>
      <c r="I51" s="33">
        <f t="shared" si="2"/>
        <v>112888123.39000003</v>
      </c>
    </row>
    <row r="52" spans="2:9">
      <c r="B52" s="16"/>
      <c r="C52" s="12" t="s">
        <v>54</v>
      </c>
      <c r="D52" s="34">
        <v>51025022.719999999</v>
      </c>
      <c r="E52" s="34">
        <v>1061729.53</v>
      </c>
      <c r="F52" s="34">
        <f t="shared" si="1"/>
        <v>52086752.25</v>
      </c>
      <c r="G52" s="34">
        <v>32250325.77</v>
      </c>
      <c r="H52" s="34">
        <v>26812782.379999999</v>
      </c>
      <c r="I52" s="35">
        <f t="shared" si="2"/>
        <v>19836426.48</v>
      </c>
    </row>
    <row r="53" spans="2:9">
      <c r="B53" s="16"/>
      <c r="C53" s="12" t="s">
        <v>55</v>
      </c>
      <c r="D53" s="34">
        <v>6636729.8099999996</v>
      </c>
      <c r="E53" s="34">
        <v>-874242.75</v>
      </c>
      <c r="F53" s="34">
        <f t="shared" si="1"/>
        <v>5762487.0599999996</v>
      </c>
      <c r="G53" s="34">
        <v>506856.43</v>
      </c>
      <c r="H53" s="34">
        <v>506856.43</v>
      </c>
      <c r="I53" s="35">
        <f t="shared" si="2"/>
        <v>5255630.63</v>
      </c>
    </row>
    <row r="54" spans="2:9">
      <c r="B54" s="16"/>
      <c r="C54" s="12" t="s">
        <v>56</v>
      </c>
      <c r="D54" s="34">
        <v>944045.34</v>
      </c>
      <c r="E54" s="34">
        <v>1065807.96</v>
      </c>
      <c r="F54" s="34">
        <f t="shared" si="1"/>
        <v>2009853.2999999998</v>
      </c>
      <c r="G54" s="34">
        <v>140339.28</v>
      </c>
      <c r="H54" s="34">
        <v>140339.28</v>
      </c>
      <c r="I54" s="35">
        <f t="shared" si="2"/>
        <v>1869514.0199999998</v>
      </c>
    </row>
    <row r="55" spans="2:9">
      <c r="B55" s="16"/>
      <c r="C55" s="12" t="s">
        <v>57</v>
      </c>
      <c r="D55" s="34">
        <v>16147184.810000001</v>
      </c>
      <c r="E55" s="34">
        <v>5690043.54</v>
      </c>
      <c r="F55" s="34">
        <f t="shared" si="1"/>
        <v>21837228.350000001</v>
      </c>
      <c r="G55" s="34">
        <v>14035215.34</v>
      </c>
      <c r="H55" s="34">
        <v>12161583.539999999</v>
      </c>
      <c r="I55" s="35">
        <f t="shared" si="2"/>
        <v>7802013.0100000016</v>
      </c>
    </row>
    <row r="56" spans="2:9">
      <c r="B56" s="16"/>
      <c r="C56" s="12" t="s">
        <v>58</v>
      </c>
      <c r="D56" s="34">
        <v>0</v>
      </c>
      <c r="E56" s="34">
        <v>6651500</v>
      </c>
      <c r="F56" s="34">
        <f t="shared" si="1"/>
        <v>6651500</v>
      </c>
      <c r="G56" s="34">
        <v>0</v>
      </c>
      <c r="H56" s="34">
        <v>0</v>
      </c>
      <c r="I56" s="35">
        <f t="shared" si="2"/>
        <v>6651500</v>
      </c>
    </row>
    <row r="57" spans="2:9">
      <c r="B57" s="16"/>
      <c r="C57" s="12" t="s">
        <v>59</v>
      </c>
      <c r="D57" s="34">
        <v>80973498.780000001</v>
      </c>
      <c r="E57" s="34">
        <v>11694005.77</v>
      </c>
      <c r="F57" s="34">
        <f t="shared" si="1"/>
        <v>92667504.549999997</v>
      </c>
      <c r="G57" s="34">
        <v>40796531.82</v>
      </c>
      <c r="H57" s="34">
        <v>11959825.130000001</v>
      </c>
      <c r="I57" s="35">
        <f t="shared" si="2"/>
        <v>51870972.729999997</v>
      </c>
    </row>
    <row r="58" spans="2:9">
      <c r="B58" s="16"/>
      <c r="C58" s="12" t="s">
        <v>60</v>
      </c>
      <c r="D58" s="34">
        <v>0</v>
      </c>
      <c r="E58" s="34">
        <v>0</v>
      </c>
      <c r="F58" s="34">
        <f t="shared" si="1"/>
        <v>0</v>
      </c>
      <c r="G58" s="34">
        <v>0</v>
      </c>
      <c r="H58" s="34">
        <v>0</v>
      </c>
      <c r="I58" s="35">
        <f t="shared" si="2"/>
        <v>0</v>
      </c>
    </row>
    <row r="59" spans="2:9">
      <c r="B59" s="16"/>
      <c r="C59" s="12" t="s">
        <v>61</v>
      </c>
      <c r="D59" s="34">
        <v>0</v>
      </c>
      <c r="E59" s="34">
        <v>5100587</v>
      </c>
      <c r="F59" s="34">
        <f t="shared" si="1"/>
        <v>5100587</v>
      </c>
      <c r="G59" s="34">
        <v>5004000</v>
      </c>
      <c r="H59" s="34">
        <v>5004000</v>
      </c>
      <c r="I59" s="35">
        <f t="shared" si="2"/>
        <v>96587</v>
      </c>
    </row>
    <row r="60" spans="2:9">
      <c r="B60" s="16"/>
      <c r="C60" s="12" t="s">
        <v>62</v>
      </c>
      <c r="D60" s="34">
        <v>26431454.239999998</v>
      </c>
      <c r="E60" s="34">
        <v>17703999.030000001</v>
      </c>
      <c r="F60" s="34">
        <f t="shared" si="1"/>
        <v>44135453.269999996</v>
      </c>
      <c r="G60" s="34">
        <v>24629973.75</v>
      </c>
      <c r="H60" s="34">
        <v>24578353.75</v>
      </c>
      <c r="I60" s="35">
        <f t="shared" si="2"/>
        <v>19505479.519999996</v>
      </c>
    </row>
    <row r="61" spans="2:9">
      <c r="B61" s="64" t="s">
        <v>63</v>
      </c>
      <c r="C61" s="39"/>
      <c r="D61" s="32">
        <f>SUM(D62:D64)</f>
        <v>1190453209.3499999</v>
      </c>
      <c r="E61" s="32">
        <f>SUM(E62:E64)</f>
        <v>192601307.55000001</v>
      </c>
      <c r="F61" s="32">
        <f>SUM(D61+E61)</f>
        <v>1383054516.8999999</v>
      </c>
      <c r="G61" s="32">
        <f>SUM(G62:G64)</f>
        <v>1046999812.48</v>
      </c>
      <c r="H61" s="32">
        <f>SUM(H62:H64)</f>
        <v>961199687.71000004</v>
      </c>
      <c r="I61" s="33">
        <f>SUM(F61-G61)</f>
        <v>336054704.41999984</v>
      </c>
    </row>
    <row r="62" spans="2:9">
      <c r="B62" s="16"/>
      <c r="C62" s="12" t="s">
        <v>64</v>
      </c>
      <c r="D62" s="34">
        <v>1190348209.3499999</v>
      </c>
      <c r="E62" s="34">
        <v>-147200168.62</v>
      </c>
      <c r="F62" s="34">
        <f t="shared" ref="F62:F72" si="3">SUM(D62+E62)</f>
        <v>1043148040.7299999</v>
      </c>
      <c r="G62" s="34">
        <v>727233573.24000001</v>
      </c>
      <c r="H62" s="34">
        <v>644193411.72000003</v>
      </c>
      <c r="I62" s="35">
        <f t="shared" si="2"/>
        <v>315914467.48999989</v>
      </c>
    </row>
    <row r="63" spans="2:9">
      <c r="B63" s="16"/>
      <c r="C63" s="12" t="s">
        <v>65</v>
      </c>
      <c r="D63" s="34">
        <v>105000</v>
      </c>
      <c r="E63" s="34">
        <v>339801476.17000002</v>
      </c>
      <c r="F63" s="34">
        <f t="shared" si="3"/>
        <v>339906476.17000002</v>
      </c>
      <c r="G63" s="34">
        <v>319766239.24000001</v>
      </c>
      <c r="H63" s="34">
        <v>317006275.99000001</v>
      </c>
      <c r="I63" s="35">
        <f t="shared" si="2"/>
        <v>20140236.930000007</v>
      </c>
    </row>
    <row r="64" spans="2:9">
      <c r="B64" s="16"/>
      <c r="C64" s="12" t="s">
        <v>66</v>
      </c>
      <c r="D64" s="34">
        <v>0</v>
      </c>
      <c r="E64" s="34">
        <v>0</v>
      </c>
      <c r="F64" s="34">
        <f t="shared" si="3"/>
        <v>0</v>
      </c>
      <c r="G64" s="34">
        <v>0</v>
      </c>
      <c r="H64" s="34">
        <v>0</v>
      </c>
      <c r="I64" s="35">
        <f t="shared" si="2"/>
        <v>0</v>
      </c>
    </row>
    <row r="65" spans="2:9">
      <c r="B65" s="64" t="s">
        <v>67</v>
      </c>
      <c r="C65" s="39"/>
      <c r="D65" s="32">
        <f>SUM(D66:D72)</f>
        <v>1150000</v>
      </c>
      <c r="E65" s="32">
        <f>SUM(E66:E72)</f>
        <v>-60000</v>
      </c>
      <c r="F65" s="32">
        <f t="shared" si="3"/>
        <v>1090000</v>
      </c>
      <c r="G65" s="32">
        <f t="shared" ref="G65:H65" si="4">SUM(G66:G68)</f>
        <v>0</v>
      </c>
      <c r="H65" s="32">
        <f t="shared" si="4"/>
        <v>0</v>
      </c>
      <c r="I65" s="33">
        <f t="shared" si="2"/>
        <v>1090000</v>
      </c>
    </row>
    <row r="66" spans="2:9">
      <c r="B66" s="16"/>
      <c r="C66" s="12" t="s">
        <v>68</v>
      </c>
      <c r="D66" s="34">
        <v>0</v>
      </c>
      <c r="E66" s="34">
        <v>0</v>
      </c>
      <c r="F66" s="34">
        <f t="shared" si="3"/>
        <v>0</v>
      </c>
      <c r="G66" s="34">
        <v>0</v>
      </c>
      <c r="H66" s="34">
        <v>0</v>
      </c>
      <c r="I66" s="35">
        <f t="shared" si="2"/>
        <v>0</v>
      </c>
    </row>
    <row r="67" spans="2:9">
      <c r="B67" s="16"/>
      <c r="C67" s="12" t="s">
        <v>69</v>
      </c>
      <c r="D67" s="34">
        <v>0</v>
      </c>
      <c r="E67" s="34">
        <v>0</v>
      </c>
      <c r="F67" s="34">
        <f t="shared" si="3"/>
        <v>0</v>
      </c>
      <c r="G67" s="34">
        <v>0</v>
      </c>
      <c r="H67" s="34">
        <v>0</v>
      </c>
      <c r="I67" s="35">
        <f t="shared" si="2"/>
        <v>0</v>
      </c>
    </row>
    <row r="68" spans="2:9">
      <c r="B68" s="16"/>
      <c r="C68" s="12" t="s">
        <v>70</v>
      </c>
      <c r="D68" s="34">
        <v>0</v>
      </c>
      <c r="E68" s="34">
        <v>0</v>
      </c>
      <c r="F68" s="34">
        <f t="shared" si="3"/>
        <v>0</v>
      </c>
      <c r="G68" s="34">
        <v>0</v>
      </c>
      <c r="H68" s="34">
        <v>0</v>
      </c>
      <c r="I68" s="35">
        <f t="shared" si="2"/>
        <v>0</v>
      </c>
    </row>
    <row r="69" spans="2:9">
      <c r="B69" s="16"/>
      <c r="C69" s="12" t="s">
        <v>71</v>
      </c>
      <c r="D69" s="34">
        <v>0</v>
      </c>
      <c r="E69" s="34">
        <v>0</v>
      </c>
      <c r="F69" s="34">
        <f t="shared" si="3"/>
        <v>0</v>
      </c>
      <c r="G69" s="34">
        <v>0</v>
      </c>
      <c r="H69" s="34">
        <v>0</v>
      </c>
      <c r="I69" s="35">
        <f t="shared" si="2"/>
        <v>0</v>
      </c>
    </row>
    <row r="70" spans="2:9">
      <c r="B70" s="16"/>
      <c r="C70" s="12" t="s">
        <v>72</v>
      </c>
      <c r="D70" s="34">
        <v>0</v>
      </c>
      <c r="E70" s="34">
        <v>0</v>
      </c>
      <c r="F70" s="34">
        <f t="shared" si="3"/>
        <v>0</v>
      </c>
      <c r="G70" s="34">
        <v>0</v>
      </c>
      <c r="H70" s="34">
        <v>0</v>
      </c>
      <c r="I70" s="35">
        <f t="shared" si="2"/>
        <v>0</v>
      </c>
    </row>
    <row r="71" spans="2:9">
      <c r="B71" s="16"/>
      <c r="C71" s="12" t="s">
        <v>73</v>
      </c>
      <c r="D71" s="34">
        <v>0</v>
      </c>
      <c r="E71" s="34">
        <v>0</v>
      </c>
      <c r="F71" s="34">
        <f t="shared" si="3"/>
        <v>0</v>
      </c>
      <c r="G71" s="34">
        <v>0</v>
      </c>
      <c r="H71" s="34">
        <v>0</v>
      </c>
      <c r="I71" s="35">
        <f t="shared" si="2"/>
        <v>0</v>
      </c>
    </row>
    <row r="72" spans="2:9" ht="24">
      <c r="B72" s="16"/>
      <c r="C72" s="12" t="s">
        <v>74</v>
      </c>
      <c r="D72" s="34">
        <v>1150000</v>
      </c>
      <c r="E72" s="34">
        <v>-60000</v>
      </c>
      <c r="F72" s="34">
        <f t="shared" si="3"/>
        <v>1090000</v>
      </c>
      <c r="G72" s="34">
        <v>0</v>
      </c>
      <c r="H72" s="34">
        <v>0</v>
      </c>
      <c r="I72" s="35">
        <f t="shared" si="2"/>
        <v>1090000</v>
      </c>
    </row>
    <row r="73" spans="2:9">
      <c r="B73" s="64" t="s">
        <v>75</v>
      </c>
      <c r="C73" s="39"/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3">
        <v>0</v>
      </c>
    </row>
    <row r="74" spans="2:9">
      <c r="B74" s="16"/>
      <c r="C74" s="12" t="s">
        <v>76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5">
        <f t="shared" si="2"/>
        <v>0</v>
      </c>
    </row>
    <row r="75" spans="2:9">
      <c r="B75" s="16"/>
      <c r="C75" s="12" t="s">
        <v>77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5">
        <f t="shared" si="2"/>
        <v>0</v>
      </c>
    </row>
    <row r="76" spans="2:9">
      <c r="B76" s="16"/>
      <c r="C76" s="12" t="s">
        <v>78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5">
        <f t="shared" si="2"/>
        <v>0</v>
      </c>
    </row>
    <row r="77" spans="2:9">
      <c r="B77" s="64" t="s">
        <v>79</v>
      </c>
      <c r="C77" s="39"/>
      <c r="D77" s="32">
        <f>SUM(D78:D84)</f>
        <v>112497753.16000001</v>
      </c>
      <c r="E77" s="32">
        <f>SUM(E78:E84)</f>
        <v>5073747.53</v>
      </c>
      <c r="F77" s="32">
        <f>SUM(D77+E77)</f>
        <v>117571500.69000001</v>
      </c>
      <c r="G77" s="32">
        <f>SUM(G78:G84)</f>
        <v>85340846.189999983</v>
      </c>
      <c r="H77" s="32">
        <f>SUM(H78:H84)</f>
        <v>85340846.189999983</v>
      </c>
      <c r="I77" s="33">
        <f>SUM(F77-G77)</f>
        <v>32230654.50000003</v>
      </c>
    </row>
    <row r="78" spans="2:9">
      <c r="B78" s="16"/>
      <c r="C78" s="12" t="s">
        <v>80</v>
      </c>
      <c r="D78" s="34">
        <v>35452752.32</v>
      </c>
      <c r="E78" s="34">
        <v>0</v>
      </c>
      <c r="F78" s="34">
        <f t="shared" ref="F78:F84" si="5">SUM(D78+E78)</f>
        <v>35452752.32</v>
      </c>
      <c r="G78" s="34">
        <v>26067952.600000001</v>
      </c>
      <c r="H78" s="34">
        <v>26067952.600000001</v>
      </c>
      <c r="I78" s="35">
        <f t="shared" si="2"/>
        <v>9384799.7199999988</v>
      </c>
    </row>
    <row r="79" spans="2:9">
      <c r="B79" s="16"/>
      <c r="C79" s="12" t="s">
        <v>81</v>
      </c>
      <c r="D79" s="34">
        <v>75538388.540000007</v>
      </c>
      <c r="E79" s="34">
        <v>1500000</v>
      </c>
      <c r="F79" s="34">
        <f t="shared" si="5"/>
        <v>77038388.540000007</v>
      </c>
      <c r="G79" s="34">
        <v>56962206.969999999</v>
      </c>
      <c r="H79" s="34">
        <v>56962206.969999999</v>
      </c>
      <c r="I79" s="35">
        <f t="shared" ref="I79:I84" si="6">SUM(F79-G79)</f>
        <v>20076181.570000008</v>
      </c>
    </row>
    <row r="80" spans="2:9">
      <c r="B80" s="16"/>
      <c r="C80" s="12" t="s">
        <v>82</v>
      </c>
      <c r="D80" s="34">
        <v>0</v>
      </c>
      <c r="E80" s="34">
        <v>0</v>
      </c>
      <c r="F80" s="34">
        <f t="shared" si="5"/>
        <v>0</v>
      </c>
      <c r="G80" s="34">
        <v>0</v>
      </c>
      <c r="H80" s="34">
        <v>0</v>
      </c>
      <c r="I80" s="35">
        <f t="shared" si="6"/>
        <v>0</v>
      </c>
    </row>
    <row r="81" spans="2:10">
      <c r="B81" s="16"/>
      <c r="C81" s="12" t="s">
        <v>83</v>
      </c>
      <c r="D81" s="34">
        <v>1506612.3</v>
      </c>
      <c r="E81" s="34">
        <v>326486.36000000004</v>
      </c>
      <c r="F81" s="34">
        <f t="shared" si="5"/>
        <v>1833098.6600000001</v>
      </c>
      <c r="G81" s="34">
        <v>244864.8</v>
      </c>
      <c r="H81" s="34">
        <v>244864.8</v>
      </c>
      <c r="I81" s="35">
        <f t="shared" si="6"/>
        <v>1588233.86</v>
      </c>
    </row>
    <row r="82" spans="2:10">
      <c r="B82" s="16"/>
      <c r="C82" s="12" t="s">
        <v>84</v>
      </c>
      <c r="D82" s="34">
        <v>0</v>
      </c>
      <c r="E82" s="34">
        <v>0</v>
      </c>
      <c r="F82" s="34">
        <f t="shared" si="5"/>
        <v>0</v>
      </c>
      <c r="G82" s="34">
        <v>0</v>
      </c>
      <c r="H82" s="34">
        <v>0</v>
      </c>
      <c r="I82" s="35">
        <f t="shared" si="6"/>
        <v>0</v>
      </c>
    </row>
    <row r="83" spans="2:10">
      <c r="B83" s="16"/>
      <c r="C83" s="12" t="s">
        <v>85</v>
      </c>
      <c r="D83" s="34">
        <v>0</v>
      </c>
      <c r="E83" s="34">
        <v>0</v>
      </c>
      <c r="F83" s="34">
        <f t="shared" si="5"/>
        <v>0</v>
      </c>
      <c r="G83" s="34">
        <v>0</v>
      </c>
      <c r="H83" s="34">
        <v>0</v>
      </c>
      <c r="I83" s="35">
        <f t="shared" si="6"/>
        <v>0</v>
      </c>
    </row>
    <row r="84" spans="2:10" ht="15.75" thickBot="1">
      <c r="B84" s="16"/>
      <c r="C84" s="12" t="s">
        <v>86</v>
      </c>
      <c r="D84" s="34">
        <v>0</v>
      </c>
      <c r="E84" s="34">
        <v>3247261.17</v>
      </c>
      <c r="F84" s="34">
        <f t="shared" si="5"/>
        <v>3247261.17</v>
      </c>
      <c r="G84" s="34">
        <v>2065821.82</v>
      </c>
      <c r="H84" s="34">
        <v>2065821.82</v>
      </c>
      <c r="I84" s="35">
        <f t="shared" si="6"/>
        <v>1181439.3499999999</v>
      </c>
    </row>
    <row r="85" spans="2:10" ht="15.75" thickBot="1">
      <c r="B85" s="27"/>
      <c r="C85" s="28" t="s">
        <v>87</v>
      </c>
      <c r="D85" s="36">
        <f>SUM(D13+D21+D31+D41+D51+D61+D65+D73+D77)</f>
        <v>7599049891.9799995</v>
      </c>
      <c r="E85" s="36">
        <f>SUM(E13+E21+E31+E41+E51+E61+E65+E73+E77)</f>
        <v>2.8870999813079834E-8</v>
      </c>
      <c r="F85" s="36">
        <f>SUM(D85+E85)</f>
        <v>7599049891.9799995</v>
      </c>
      <c r="G85" s="36">
        <f>SUM(G13+G21+G31+G41+G51+G61+G65+G73+G77)</f>
        <v>5545123565.3699999</v>
      </c>
      <c r="H85" s="36">
        <f>SUM(H13+H21+H31+H41+H51+H61+H65+H73+H77)</f>
        <v>5136476534.6499987</v>
      </c>
      <c r="I85" s="37">
        <f>SUM(F85-G85)</f>
        <v>2053926326.6099997</v>
      </c>
    </row>
    <row r="87" spans="2:10">
      <c r="B87" s="63" t="s">
        <v>92</v>
      </c>
      <c r="C87" s="63"/>
      <c r="D87" s="63"/>
      <c r="E87" s="63"/>
      <c r="F87" s="63"/>
      <c r="G87" s="63"/>
      <c r="H87" s="63"/>
      <c r="I87" s="63"/>
      <c r="J87" s="63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C89" s="26"/>
      <c r="D89" s="24"/>
      <c r="E89" s="29"/>
      <c r="F89" s="65"/>
      <c r="G89" s="65"/>
      <c r="H89" s="65"/>
      <c r="I89" s="29"/>
    </row>
    <row r="90" spans="2:10">
      <c r="C90" s="26"/>
      <c r="D90" s="24"/>
      <c r="E90" s="29"/>
      <c r="F90" s="62"/>
      <c r="G90" s="62"/>
      <c r="H90" s="62"/>
      <c r="I90" s="25"/>
    </row>
  </sheetData>
  <mergeCells count="19">
    <mergeCell ref="B10:C12"/>
    <mergeCell ref="B13:C13"/>
    <mergeCell ref="B21:C21"/>
    <mergeCell ref="H10:I10"/>
    <mergeCell ref="B2:I2"/>
    <mergeCell ref="B3:I3"/>
    <mergeCell ref="B4:I4"/>
    <mergeCell ref="B5:I5"/>
    <mergeCell ref="B6:I6"/>
    <mergeCell ref="F90:H90"/>
    <mergeCell ref="B87:J87"/>
    <mergeCell ref="B73:C73"/>
    <mergeCell ref="B77:C77"/>
    <mergeCell ref="B31:C31"/>
    <mergeCell ref="B41:C41"/>
    <mergeCell ref="B51:C51"/>
    <mergeCell ref="B61:C61"/>
    <mergeCell ref="B65:C65"/>
    <mergeCell ref="F89:H89"/>
  </mergeCells>
  <printOptions horizontalCentered="1" verticalCentered="1"/>
  <pageMargins left="0.19685039370078741" right="0.19685039370078741" top="0.19685039370078741" bottom="0.19685039370078741" header="0.15748031496062992" footer="0"/>
  <pageSetup scale="55" orientation="portrait" r:id="rId1"/>
  <ignoredErrors>
    <ignoredError sqref="D13:E13 G13 D21 G21:H21 E31 D51:E51 D61 E61 G61:H61 D77:E77 G65:H65 D65:E65" formulaRange="1"/>
    <ignoredError sqref="F31 F41 F51 F21 F85" formula="1"/>
    <ignoredError sqref="G31:H31 G51:H51 F61 F77 F6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2018-07-24T16:49:19Z</cp:lastPrinted>
  <dcterms:created xsi:type="dcterms:W3CDTF">2014-09-04T16:46:21Z</dcterms:created>
  <dcterms:modified xsi:type="dcterms:W3CDTF">2018-10-26T21:28:51Z</dcterms:modified>
</cp:coreProperties>
</file>