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ísticas Noviembre 2018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00" i="1"/>
  <c r="I216" l="1"/>
  <c r="J215" s="1"/>
  <c r="E214"/>
  <c r="E213"/>
  <c r="E212"/>
  <c r="E211"/>
  <c r="I189"/>
  <c r="J187" s="1"/>
  <c r="E187"/>
  <c r="E186"/>
  <c r="E185"/>
  <c r="E184"/>
  <c r="I160"/>
  <c r="J158" s="1"/>
  <c r="J157" s="1"/>
  <c r="E157"/>
  <c r="E156"/>
  <c r="E155"/>
  <c r="J149"/>
  <c r="J144"/>
  <c r="J139"/>
  <c r="J134"/>
  <c r="I102"/>
  <c r="J100" s="1"/>
  <c r="J61"/>
  <c r="M48" s="1"/>
  <c r="E59"/>
  <c r="E58"/>
  <c r="E57"/>
  <c r="E56"/>
  <c r="E55"/>
  <c r="E54"/>
  <c r="E53"/>
  <c r="E52"/>
  <c r="E51"/>
  <c r="E50"/>
  <c r="E49"/>
  <c r="E48"/>
  <c r="E47"/>
  <c r="E46"/>
  <c r="E45"/>
  <c r="E44"/>
  <c r="J156" l="1"/>
  <c r="J185"/>
  <c r="J186"/>
  <c r="J184"/>
  <c r="J155"/>
  <c r="J97"/>
  <c r="J98"/>
  <c r="J96"/>
  <c r="J99"/>
  <c r="J212"/>
  <c r="J214"/>
  <c r="J211"/>
  <c r="J213"/>
  <c r="M54"/>
  <c r="M58"/>
  <c r="M56"/>
  <c r="M52"/>
  <c r="M45"/>
  <c r="M47"/>
  <c r="M49"/>
  <c r="M60"/>
  <c r="M51"/>
  <c r="M53"/>
  <c r="M55"/>
  <c r="M57"/>
  <c r="M59"/>
  <c r="M44"/>
  <c r="M46"/>
  <c r="M50"/>
  <c r="C23"/>
  <c r="L22"/>
  <c r="F22"/>
  <c r="D23" s="1"/>
  <c r="J160" l="1"/>
  <c r="J102"/>
  <c r="J189"/>
  <c r="K23"/>
  <c r="H23"/>
  <c r="I23"/>
  <c r="J23"/>
  <c r="J216"/>
  <c r="M61"/>
  <c r="L23" l="1"/>
  <c r="E23" l="1"/>
  <c r="F23" s="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<sst xmlns="http://schemas.openxmlformats.org/spreadsheetml/2006/main" count="108" uniqueCount="97">
  <si>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</si>
  <si>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</si>
  <si>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</si>
  <si>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</si>
  <si>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</si>
  <si>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</si>
  <si>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</si>
  <si>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</si>
  <si>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</si>
  <si>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</si>
  <si>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</si>
  <si>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</si>
  <si>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</si>
  <si>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</si>
  <si>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</si>
  <si>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</si>
  <si>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</si>
  <si>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</si>
  <si>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</si>
  <si>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</si>
  <si>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</si>
  <si>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</si>
  <si>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</si>
  <si>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</si>
  <si>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</si>
  <si>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</si>
  <si>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</si>
  <si>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</si>
  <si>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</si>
  <si>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</si>
  <si>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</si>
  <si>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</si>
  <si>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</si>
  <si>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</si>
  <si>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</si>
  <si>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</si>
  <si>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</si>
  <si>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</si>
  <si>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</si>
  <si>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</si>
  <si>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</si>
  <si>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</si>
  <si>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</si>
  <si>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</si>
  <si>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</si>
  <si>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</si>
  <si>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</si>
  <si>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</si>
  <si>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</si>
  <si>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</si>
  <si>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</si>
  <si>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</si>
  <si>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</si>
  <si>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</si>
  <si>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</si>
  <si>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</si>
  <si>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</si>
  <si>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</si>
  <si>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</si>
  <si>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</si>
  <si>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</si>
  <si>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</si>
  <si>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</si>
  <si>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</si>
  <si>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</si>
  <si>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</si>
  <si>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</si>
  <si>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</si>
  <si>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</si>
  <si>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</si>
  <si>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</si>
  <si>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</si>
  <si>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</si>
  <si>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</si>
  <si>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</si>
  <si>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</si>
  <si>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</si>
  <si>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</si>
  <si>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</si>
  <si>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</si>
  <si>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</si>
  <si>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</si>
  <si>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</si>
  <si>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</si>
  <si>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</si>
  <si>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</si>
  <si>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</si>
  <si>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</si>
  <si>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</si>
  <si>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</si>
  <si>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</si>
  <si>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</si>
  <si>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</si>
  <si>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</si>
  <si>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</si>
  <si>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</si>
  <si>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NOVIEMBRE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</si>
</sst>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54475008"/>
        <c:axId val="54493184"/>
        <c:axId val="0"/>
      </c:bar3DChart>
      <c:catAx>
        <c:axId val="544750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54493184"/>
        <c:crosses val="autoZero"/>
        <c:auto val="1"/>
        <c:lblAlgn val="ctr"/>
        <c:lblOffset val="100"/>
      </c:catAx>
      <c:valAx>
        <c:axId val="544931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447500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825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700096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67E-2"/>
                  <c:y val="-4.8803393412971003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56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492E-3"/>
                  <c:y val="-6.219266083506674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60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2018'!$I$96:$I$100</c:f>
              <c:numCache>
                <c:formatCode>General</c:formatCode>
                <c:ptCount val="5"/>
                <c:pt idx="0">
                  <c:v>60</c:v>
                </c:pt>
                <c:pt idx="1">
                  <c:v>165</c:v>
                </c:pt>
                <c:pt idx="2">
                  <c:v>282</c:v>
                </c:pt>
                <c:pt idx="3">
                  <c:v>54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30374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7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987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2018'!$J$96:$J$100</c:f>
              <c:numCache>
                <c:formatCode>0%</c:formatCode>
                <c:ptCount val="5"/>
                <c:pt idx="0">
                  <c:v>0.10619469026548672</c:v>
                </c:pt>
                <c:pt idx="1">
                  <c:v>0.29203539823008851</c:v>
                </c:pt>
                <c:pt idx="2">
                  <c:v>0.49911504424778763</c:v>
                </c:pt>
                <c:pt idx="3">
                  <c:v>9.5575221238938052E-2</c:v>
                </c:pt>
                <c:pt idx="4">
                  <c:v>7.0796460176991149E-3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54559872"/>
        <c:axId val="54561408"/>
        <c:axId val="0"/>
      </c:bar3DChart>
      <c:catAx>
        <c:axId val="54559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61408"/>
        <c:crosses val="autoZero"/>
        <c:auto val="1"/>
        <c:lblAlgn val="ctr"/>
        <c:lblOffset val="100"/>
      </c:catAx>
      <c:valAx>
        <c:axId val="54561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5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28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2018'!$I$155:$I$158</c:f>
              <c:numCache>
                <c:formatCode>General</c:formatCode>
                <c:ptCount val="4"/>
                <c:pt idx="0">
                  <c:v>487</c:v>
                </c:pt>
                <c:pt idx="1">
                  <c:v>45</c:v>
                </c:pt>
                <c:pt idx="2">
                  <c:v>22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2023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80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8148E-3"/>
                  <c:y val="-0.4342767454206505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503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2018'!$J$155:$J$158</c:f>
              <c:numCache>
                <c:formatCode>0%</c:formatCode>
                <c:ptCount val="4"/>
                <c:pt idx="0">
                  <c:v>0.86194690265486729</c:v>
                </c:pt>
                <c:pt idx="1">
                  <c:v>7.9646017699115043E-2</c:v>
                </c:pt>
                <c:pt idx="2">
                  <c:v>3.8938053097345132E-2</c:v>
                </c:pt>
                <c:pt idx="3">
                  <c:v>1.9469026548672566E-2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54634752"/>
        <c:axId val="54640640"/>
        <c:axId val="0"/>
      </c:bar3DChart>
      <c:catAx>
        <c:axId val="5463475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640640"/>
        <c:crosses val="autoZero"/>
        <c:auto val="1"/>
        <c:lblAlgn val="ctr"/>
        <c:lblOffset val="100"/>
      </c:catAx>
      <c:valAx>
        <c:axId val="54640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63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Noviembre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Noviembre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Noviembre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2018'!$I$211:$I$215</c:f>
              <c:numCache>
                <c:formatCode>General</c:formatCode>
                <c:ptCount val="5"/>
                <c:pt idx="0">
                  <c:v>312</c:v>
                </c:pt>
                <c:pt idx="1">
                  <c:v>197</c:v>
                </c:pt>
                <c:pt idx="2">
                  <c:v>24</c:v>
                </c:pt>
                <c:pt idx="3">
                  <c:v>32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Noviembre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2018'!$J$211:$J$215</c:f>
              <c:numCache>
                <c:formatCode>0%</c:formatCode>
                <c:ptCount val="5"/>
                <c:pt idx="0">
                  <c:v>0.55221238938053097</c:v>
                </c:pt>
                <c:pt idx="1">
                  <c:v>0.34867256637168142</c:v>
                </c:pt>
                <c:pt idx="2">
                  <c:v>4.247787610619469E-2</c:v>
                </c:pt>
                <c:pt idx="3">
                  <c:v>5.663716814159292E-2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81558912"/>
        <c:axId val="81589376"/>
        <c:axId val="0"/>
      </c:bar3DChart>
      <c:catAx>
        <c:axId val="81558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589376"/>
        <c:crosses val="autoZero"/>
        <c:auto val="1"/>
        <c:lblAlgn val="ctr"/>
        <c:lblOffset val="100"/>
      </c:catAx>
      <c:valAx>
        <c:axId val="81589376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155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2018'!$C$22:$E$22</c:f>
              <c:numCache>
                <c:formatCode>General</c:formatCode>
                <c:ptCount val="3"/>
                <c:pt idx="0">
                  <c:v>312</c:v>
                </c:pt>
                <c:pt idx="1">
                  <c:v>164</c:v>
                </c:pt>
                <c:pt idx="2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9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2018'!$C$23:$E$23</c:f>
              <c:numCache>
                <c:formatCode>0%</c:formatCode>
                <c:ptCount val="3"/>
                <c:pt idx="0">
                  <c:v>0.55221238938053097</c:v>
                </c:pt>
                <c:pt idx="1">
                  <c:v>0.29026548672566371</c:v>
                </c:pt>
                <c:pt idx="2">
                  <c:v>0.15752212389380532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82544896"/>
        <c:axId val="82554880"/>
        <c:axId val="0"/>
      </c:bar3DChart>
      <c:catAx>
        <c:axId val="8254489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554880"/>
        <c:crosses val="autoZero"/>
        <c:auto val="1"/>
        <c:lblAlgn val="ctr"/>
        <c:lblOffset val="100"/>
      </c:catAx>
      <c:valAx>
        <c:axId val="82554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54489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455E-2"/>
          <c:y val="0.1881416151203367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Noviembre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2018'!$H$22:$K$22</c:f>
              <c:numCache>
                <c:formatCode>General</c:formatCode>
                <c:ptCount val="4"/>
                <c:pt idx="0">
                  <c:v>336</c:v>
                </c:pt>
                <c:pt idx="1">
                  <c:v>172</c:v>
                </c:pt>
                <c:pt idx="2">
                  <c:v>24</c:v>
                </c:pt>
                <c:pt idx="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9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2018'!$H$23:$K$23</c:f>
              <c:numCache>
                <c:formatCode>0%</c:formatCode>
                <c:ptCount val="4"/>
                <c:pt idx="0">
                  <c:v>0.59469026548672566</c:v>
                </c:pt>
                <c:pt idx="1">
                  <c:v>0.30442477876106194</c:v>
                </c:pt>
                <c:pt idx="2">
                  <c:v>4.247787610619469E-2</c:v>
                </c:pt>
                <c:pt idx="3">
                  <c:v>5.8407079646017698E-2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92750976"/>
        <c:axId val="92752512"/>
        <c:axId val="0"/>
      </c:bar3DChart>
      <c:catAx>
        <c:axId val="9275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752512"/>
        <c:crosses val="autoZero"/>
        <c:auto val="1"/>
        <c:lblAlgn val="ctr"/>
        <c:lblOffset val="100"/>
      </c:catAx>
      <c:valAx>
        <c:axId val="92752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75097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2018'!$I$184:$I$187</c:f>
              <c:numCache>
                <c:formatCode>General</c:formatCode>
                <c:ptCount val="4"/>
                <c:pt idx="0">
                  <c:v>290</c:v>
                </c:pt>
                <c:pt idx="1">
                  <c:v>256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91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90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2018'!$J$184:$J$187</c:f>
              <c:numCache>
                <c:formatCode>0%</c:formatCode>
                <c:ptCount val="4"/>
                <c:pt idx="0">
                  <c:v>0.51327433628318586</c:v>
                </c:pt>
                <c:pt idx="1">
                  <c:v>0.45309734513274336</c:v>
                </c:pt>
                <c:pt idx="2">
                  <c:v>1.7699115044247787E-2</c:v>
                </c:pt>
                <c:pt idx="3">
                  <c:v>1.5929203539823009E-2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92835840"/>
        <c:axId val="92837376"/>
        <c:axId val="0"/>
      </c:bar3DChart>
      <c:catAx>
        <c:axId val="928358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37376"/>
        <c:crosses val="autoZero"/>
        <c:auto val="1"/>
        <c:lblAlgn val="ctr"/>
        <c:lblOffset val="100"/>
      </c:catAx>
      <c:valAx>
        <c:axId val="928373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28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Noviembre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Noviembre 2018'!$G$238:$G$299</c:f>
              <c:numCache>
                <c:formatCode>General</c:formatCode>
                <c:ptCount val="62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31</c:v>
                </c:pt>
                <c:pt idx="9">
                  <c:v>20</c:v>
                </c:pt>
                <c:pt idx="10">
                  <c:v>40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53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24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128</c:v>
                </c:pt>
                <c:pt idx="34">
                  <c:v>49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86</c:v>
                </c:pt>
                <c:pt idx="39">
                  <c:v>126</c:v>
                </c:pt>
                <c:pt idx="40">
                  <c:v>120</c:v>
                </c:pt>
                <c:pt idx="41">
                  <c:v>16</c:v>
                </c:pt>
                <c:pt idx="42">
                  <c:v>1</c:v>
                </c:pt>
                <c:pt idx="43">
                  <c:v>21</c:v>
                </c:pt>
                <c:pt idx="44">
                  <c:v>0</c:v>
                </c:pt>
                <c:pt idx="45">
                  <c:v>1</c:v>
                </c:pt>
                <c:pt idx="46">
                  <c:v>19</c:v>
                </c:pt>
                <c:pt idx="47">
                  <c:v>1</c:v>
                </c:pt>
                <c:pt idx="48">
                  <c:v>45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7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52</c:v>
                </c:pt>
                <c:pt idx="58">
                  <c:v>94</c:v>
                </c:pt>
                <c:pt idx="59">
                  <c:v>17</c:v>
                </c:pt>
                <c:pt idx="60">
                  <c:v>3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118327936"/>
        <c:axId val="118333824"/>
        <c:axId val="0"/>
      </c:bar3DChart>
      <c:catAx>
        <c:axId val="1183279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118333824"/>
        <c:crosses val="autoZero"/>
        <c:auto val="1"/>
        <c:lblAlgn val="ctr"/>
        <c:lblOffset val="100"/>
      </c:catAx>
      <c:valAx>
        <c:axId val="11833382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832793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2018'!$J$44:$J$60</c:f>
              <c:numCache>
                <c:formatCode>General</c:formatCode>
                <c:ptCount val="17"/>
                <c:pt idx="0">
                  <c:v>14</c:v>
                </c:pt>
                <c:pt idx="1">
                  <c:v>0</c:v>
                </c:pt>
                <c:pt idx="2">
                  <c:v>10</c:v>
                </c:pt>
                <c:pt idx="3">
                  <c:v>94</c:v>
                </c:pt>
                <c:pt idx="4">
                  <c:v>1</c:v>
                </c:pt>
                <c:pt idx="5">
                  <c:v>164</c:v>
                </c:pt>
                <c:pt idx="6">
                  <c:v>147</c:v>
                </c:pt>
                <c:pt idx="7">
                  <c:v>0</c:v>
                </c:pt>
                <c:pt idx="8">
                  <c:v>83</c:v>
                </c:pt>
                <c:pt idx="9">
                  <c:v>0</c:v>
                </c:pt>
                <c:pt idx="10">
                  <c:v>41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Noviembre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120537088"/>
        <c:axId val="120538624"/>
        <c:axId val="0"/>
      </c:bar3DChart>
      <c:catAx>
        <c:axId val="120537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20538624"/>
        <c:crosses val="autoZero"/>
        <c:auto val="1"/>
        <c:lblAlgn val="ctr"/>
        <c:lblOffset val="100"/>
      </c:catAx>
      <c:valAx>
        <c:axId val="120538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20537088"/>
        <c:crosses val="autoZero"/>
        <c:crossBetween val="between"/>
      </c:valAx>
    </c:plotArea>
    <c:plotVisOnly val="1"/>
    <c:dispBlanksAs val="gap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I292" sqref="I292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10" t="s">
        <v>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"/>
      <c r="Q13" s="4"/>
    </row>
    <row r="14" spans="1:17" ht="43.5" customHeight="1" thickBot="1">
      <c r="A14" s="4"/>
      <c r="B14" s="112" t="s">
        <v>96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115" t="s">
        <v>1</v>
      </c>
      <c r="D20" s="116"/>
      <c r="E20" s="116"/>
      <c r="F20" s="117"/>
      <c r="G20" s="64"/>
      <c r="H20" s="115" t="s">
        <v>2</v>
      </c>
      <c r="I20" s="116"/>
      <c r="J20" s="116"/>
      <c r="K20" s="116"/>
      <c r="L20" s="117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312</v>
      </c>
      <c r="D22" s="14">
        <v>164</v>
      </c>
      <c r="E22" s="14">
        <v>89</v>
      </c>
      <c r="F22" s="8">
        <f>SUM(C22:E22)</f>
        <v>565</v>
      </c>
      <c r="G22" s="5"/>
      <c r="H22" s="8">
        <v>336</v>
      </c>
      <c r="I22" s="8">
        <v>172</v>
      </c>
      <c r="J22" s="8">
        <v>24</v>
      </c>
      <c r="K22" s="8">
        <v>33</v>
      </c>
      <c r="L22" s="8">
        <f>SUM(H22:K22)</f>
        <v>565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0.55221238938053097</v>
      </c>
      <c r="D23" s="17">
        <f>+D22/F22</f>
        <v>0.29026548672566371</v>
      </c>
      <c r="E23" s="18">
        <f>+E22/F22</f>
        <v>0.15752212389380532</v>
      </c>
      <c r="F23" s="68">
        <f>SUM(C23:E23)</f>
        <v>1</v>
      </c>
      <c r="G23" s="5"/>
      <c r="H23" s="16">
        <f>+H22/L22</f>
        <v>0.59469026548672566</v>
      </c>
      <c r="I23" s="16">
        <f>+I22/L22</f>
        <v>0.30442477876106194</v>
      </c>
      <c r="J23" s="16">
        <f>J22/L22</f>
        <v>4.247787610619469E-2</v>
      </c>
      <c r="K23" s="16">
        <f>+K22/L22</f>
        <v>5.8407079646017698E-2</v>
      </c>
      <c r="L23" s="68">
        <f>SUM(H23:K23)</f>
        <v>0.99999999999999989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14" t="s">
        <v>11</v>
      </c>
      <c r="E43" s="114"/>
      <c r="F43" s="114"/>
      <c r="G43" s="114"/>
      <c r="H43" s="114"/>
      <c r="I43" s="114"/>
      <c r="J43" s="114"/>
      <c r="K43" s="114"/>
      <c r="L43" s="114"/>
      <c r="M43" s="114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92">
        <v>14</v>
      </c>
      <c r="K44" s="93"/>
      <c r="L44" s="94"/>
      <c r="M44" s="16">
        <f>+$J44/$J61</f>
        <v>2.4778761061946902E-2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92">
        <v>0</v>
      </c>
      <c r="K45" s="93"/>
      <c r="L45" s="94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92">
        <v>10</v>
      </c>
      <c r="K46" s="93"/>
      <c r="L46" s="94"/>
      <c r="M46" s="16">
        <f>+$J46/$J61</f>
        <v>1.7699115044247787E-2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92">
        <v>94</v>
      </c>
      <c r="K47" s="93"/>
      <c r="L47" s="94"/>
      <c r="M47" s="16">
        <f>+$J47/$J61</f>
        <v>0.1663716814159292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92">
        <v>1</v>
      </c>
      <c r="K48" s="93"/>
      <c r="L48" s="94"/>
      <c r="M48" s="16">
        <f>+$J48/$J61</f>
        <v>1.7699115044247787E-3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92">
        <v>164</v>
      </c>
      <c r="K49" s="93"/>
      <c r="L49" s="94"/>
      <c r="M49" s="16">
        <f>+$J49/J61</f>
        <v>0.29026548672566371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92">
        <v>147</v>
      </c>
      <c r="K50" s="93"/>
      <c r="L50" s="94"/>
      <c r="M50" s="16">
        <f>+$J50/J61</f>
        <v>0.26017699115044246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92">
        <v>0</v>
      </c>
      <c r="K51" s="93"/>
      <c r="L51" s="94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92">
        <v>83</v>
      </c>
      <c r="K52" s="93"/>
      <c r="L52" s="94"/>
      <c r="M52" s="16">
        <f>+$J52/J61</f>
        <v>0.14690265486725665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92">
        <v>0</v>
      </c>
      <c r="K53" s="93"/>
      <c r="L53" s="94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92">
        <v>41</v>
      </c>
      <c r="K54" s="93"/>
      <c r="L54" s="94"/>
      <c r="M54" s="16">
        <f>+$J54/J61</f>
        <v>7.2566371681415928E-2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92">
        <v>2</v>
      </c>
      <c r="K55" s="93"/>
      <c r="L55" s="94"/>
      <c r="M55" s="16">
        <f>+$J55/J61</f>
        <v>3.5398230088495575E-3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92">
        <v>1</v>
      </c>
      <c r="K56" s="93"/>
      <c r="L56" s="94"/>
      <c r="M56" s="16">
        <f>+$J56/J61</f>
        <v>1.7699115044247787E-3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92">
        <v>2</v>
      </c>
      <c r="K57" s="93"/>
      <c r="L57" s="94"/>
      <c r="M57" s="16">
        <f>+$J57/J61</f>
        <v>3.5398230088495575E-3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92">
        <v>6</v>
      </c>
      <c r="K58" s="93"/>
      <c r="L58" s="94"/>
      <c r="M58" s="16">
        <f>+$J58/J61</f>
        <v>1.0619469026548672E-2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92">
        <v>0</v>
      </c>
      <c r="K59" s="93"/>
      <c r="L59" s="94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95">
        <v>0</v>
      </c>
      <c r="K60" s="96"/>
      <c r="L60" s="97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36">
        <f>SUM(J44:L60)</f>
        <v>565</v>
      </c>
      <c r="K61" s="137"/>
      <c r="L61" s="138"/>
      <c r="M61" s="79">
        <f>SUM(M44:M60)</f>
        <v>0.99999999999999989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39" t="s">
        <v>12</v>
      </c>
      <c r="E95" s="140"/>
      <c r="F95" s="140"/>
      <c r="G95" s="140"/>
      <c r="H95" s="140"/>
      <c r="I95" s="140"/>
      <c r="J95" s="141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60</v>
      </c>
      <c r="J96" s="29">
        <f>+I96/I102</f>
        <v>0.10619469026548672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165</v>
      </c>
      <c r="J97" s="29">
        <f>I97/I102</f>
        <v>0.29203539823008851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282</v>
      </c>
      <c r="J98" s="29">
        <f>+I98/I102</f>
        <v>0.49911504424778763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54</v>
      </c>
      <c r="J99" s="29">
        <f>I99/I102</f>
        <v>9.5575221238938052E-2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4</v>
      </c>
      <c r="J100" s="36">
        <f>+I100/I102</f>
        <v>7.0796460176991149E-3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565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42"/>
      <c r="E105" s="142"/>
      <c r="F105" s="142"/>
      <c r="G105" s="142"/>
      <c r="H105" s="142"/>
      <c r="I105" s="142"/>
      <c r="J105" s="142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101" t="s">
        <v>14</v>
      </c>
      <c r="F132" s="102"/>
      <c r="G132" s="102"/>
      <c r="H132" s="102"/>
      <c r="I132" s="102"/>
      <c r="J132" s="103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130" t="s">
        <v>15</v>
      </c>
      <c r="F133" s="131"/>
      <c r="G133" s="131"/>
      <c r="H133" s="131"/>
      <c r="I133" s="132"/>
      <c r="J133" s="37">
        <v>1164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1164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101" t="s">
        <v>16</v>
      </c>
      <c r="F137" s="102"/>
      <c r="G137" s="102"/>
      <c r="H137" s="102"/>
      <c r="I137" s="102"/>
      <c r="J137" s="103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130" t="s">
        <v>17</v>
      </c>
      <c r="F138" s="131"/>
      <c r="G138" s="131"/>
      <c r="H138" s="131"/>
      <c r="I138" s="132"/>
      <c r="J138" s="39">
        <v>510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510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133" t="s">
        <v>18</v>
      </c>
      <c r="F142" s="134"/>
      <c r="G142" s="134"/>
      <c r="H142" s="134"/>
      <c r="I142" s="134"/>
      <c r="J142" s="135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130" t="s">
        <v>19</v>
      </c>
      <c r="F143" s="131"/>
      <c r="G143" s="131"/>
      <c r="H143" s="131"/>
      <c r="I143" s="132"/>
      <c r="J143" s="39">
        <v>10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10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133" t="s">
        <v>20</v>
      </c>
      <c r="F147" s="134"/>
      <c r="G147" s="134"/>
      <c r="H147" s="134"/>
      <c r="I147" s="134"/>
      <c r="J147" s="135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130" t="s">
        <v>20</v>
      </c>
      <c r="F148" s="131"/>
      <c r="G148" s="131"/>
      <c r="H148" s="131"/>
      <c r="I148" s="132"/>
      <c r="J148" s="39">
        <v>12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12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101" t="s">
        <v>21</v>
      </c>
      <c r="E154" s="102"/>
      <c r="F154" s="102"/>
      <c r="G154" s="102"/>
      <c r="H154" s="102"/>
      <c r="I154" s="102"/>
      <c r="J154" s="103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98" t="str">
        <f>+'[1]ACUM-MAYO'!A162</f>
        <v>ORDINARIA</v>
      </c>
      <c r="F155" s="99"/>
      <c r="G155" s="99"/>
      <c r="H155" s="100"/>
      <c r="I155" s="33">
        <v>487</v>
      </c>
      <c r="J155" s="42">
        <f>I155/I160</f>
        <v>0.86194690265486729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98" t="str">
        <f>+'[1]ACUM-MAYO'!A163</f>
        <v>FUNDAMENTAL</v>
      </c>
      <c r="F156" s="99"/>
      <c r="G156" s="99"/>
      <c r="H156" s="100"/>
      <c r="I156" s="33">
        <v>45</v>
      </c>
      <c r="J156" s="44">
        <f>I156/I160</f>
        <v>7.9646017699115043E-2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98" t="str">
        <f>+'[1]ACUM-MAYO'!A165</f>
        <v>RESERVADA</v>
      </c>
      <c r="F157" s="99"/>
      <c r="G157" s="99"/>
      <c r="H157" s="100"/>
      <c r="I157" s="33">
        <v>22</v>
      </c>
      <c r="J157" s="44">
        <f>I157/I160</f>
        <v>3.8938053097345132E-2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98" t="s">
        <v>85</v>
      </c>
      <c r="F158" s="99"/>
      <c r="G158" s="99"/>
      <c r="H158" s="100"/>
      <c r="I158" s="33">
        <v>11</v>
      </c>
      <c r="J158" s="46">
        <f>I158/I160</f>
        <v>1.9469026548672566E-2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565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101" t="s">
        <v>22</v>
      </c>
      <c r="E183" s="102"/>
      <c r="F183" s="102"/>
      <c r="G183" s="102"/>
      <c r="H183" s="102"/>
      <c r="I183" s="102"/>
      <c r="J183" s="103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98" t="str">
        <f>+'[1]ACUM-MAYO'!A173</f>
        <v>ECONOMICA ADMINISTRATIVA</v>
      </c>
      <c r="F184" s="99"/>
      <c r="G184" s="99"/>
      <c r="H184" s="100"/>
      <c r="I184" s="33">
        <v>290</v>
      </c>
      <c r="J184" s="29">
        <f>I184/I189</f>
        <v>0.51327433628318586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98" t="str">
        <f>+'[1]ACUM-MAYO'!A174</f>
        <v>TRAMITE</v>
      </c>
      <c r="F185" s="99"/>
      <c r="G185" s="99"/>
      <c r="H185" s="100"/>
      <c r="I185" s="33">
        <v>256</v>
      </c>
      <c r="J185" s="49">
        <f>I185/I189</f>
        <v>0.45309734513274336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98" t="str">
        <f>+'[1]ACUM-MAYO'!A175</f>
        <v>SERV. PUB.</v>
      </c>
      <c r="F186" s="99"/>
      <c r="G186" s="99"/>
      <c r="H186" s="100"/>
      <c r="I186" s="33">
        <v>10</v>
      </c>
      <c r="J186" s="49">
        <f>I186/I189</f>
        <v>1.7699115044247787E-2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98" t="str">
        <f>+'[1]ACUM-MAYO'!A176</f>
        <v>LEGAL</v>
      </c>
      <c r="F187" s="99"/>
      <c r="G187" s="99"/>
      <c r="H187" s="100"/>
      <c r="I187" s="33">
        <v>9</v>
      </c>
      <c r="J187" s="50">
        <f>I187/I189</f>
        <v>1.5929203539823009E-2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565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101" t="s">
        <v>23</v>
      </c>
      <c r="E210" s="102"/>
      <c r="F210" s="102"/>
      <c r="G210" s="102"/>
      <c r="H210" s="102"/>
      <c r="I210" s="102"/>
      <c r="J210" s="103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312</v>
      </c>
      <c r="J211" s="87">
        <f>I211/I216</f>
        <v>0.55221238938053097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197</v>
      </c>
      <c r="J212" s="87">
        <f>I212/I216</f>
        <v>0.34867256637168142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24</v>
      </c>
      <c r="J213" s="87">
        <f>I213/I216</f>
        <v>4.247787610619469E-2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32</v>
      </c>
      <c r="J214" s="88">
        <f>I214/I216</f>
        <v>5.663716814159292E-2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565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06" t="s">
        <v>24</v>
      </c>
      <c r="E237" s="107"/>
      <c r="F237" s="107"/>
      <c r="G237" s="10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28" t="s">
        <v>26</v>
      </c>
      <c r="F238" s="129"/>
      <c r="G238" s="90">
        <v>3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04" t="s">
        <v>27</v>
      </c>
      <c r="F239" s="105"/>
      <c r="G239" s="9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04" t="s">
        <v>29</v>
      </c>
      <c r="F240" s="105"/>
      <c r="G240" s="90">
        <v>3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04" t="s">
        <v>38</v>
      </c>
      <c r="F241" s="105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04" t="s">
        <v>61</v>
      </c>
      <c r="F242" s="105"/>
      <c r="G242" s="90">
        <v>8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04" t="s">
        <v>66</v>
      </c>
      <c r="F243" s="105"/>
      <c r="G243" s="90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04" t="s">
        <v>86</v>
      </c>
      <c r="F244" s="105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04" t="s">
        <v>88</v>
      </c>
      <c r="F245" s="105"/>
      <c r="G245" s="90">
        <v>5</v>
      </c>
      <c r="H245" s="5"/>
      <c r="I245" s="109"/>
      <c r="J245" s="10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04" t="s">
        <v>28</v>
      </c>
      <c r="F246" s="105"/>
      <c r="G246" s="90">
        <v>31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04" t="s">
        <v>30</v>
      </c>
      <c r="F247" s="105"/>
      <c r="G247" s="90">
        <v>20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04" t="s">
        <v>31</v>
      </c>
      <c r="F248" s="105"/>
      <c r="G248" s="90">
        <v>40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04" t="s">
        <v>35</v>
      </c>
      <c r="F249" s="105"/>
      <c r="G249" s="90">
        <v>6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04" t="s">
        <v>37</v>
      </c>
      <c r="F250" s="105"/>
      <c r="G250" s="90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04" t="s">
        <v>40</v>
      </c>
      <c r="F251" s="105"/>
      <c r="G251" s="90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04" t="s">
        <v>44</v>
      </c>
      <c r="F252" s="105"/>
      <c r="G252" s="90">
        <v>7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04" t="s">
        <v>47</v>
      </c>
      <c r="F253" s="105"/>
      <c r="G253" s="90">
        <v>1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04" t="s">
        <v>48</v>
      </c>
      <c r="F254" s="105"/>
      <c r="G254" s="90">
        <v>3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04" t="s">
        <v>53</v>
      </c>
      <c r="F255" s="105"/>
      <c r="G255" s="90">
        <v>5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04" t="s">
        <v>54</v>
      </c>
      <c r="F256" s="105"/>
      <c r="G256" s="90">
        <v>4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04" t="s">
        <v>60</v>
      </c>
      <c r="F257" s="105"/>
      <c r="G257" s="90">
        <v>10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04" t="s">
        <v>70</v>
      </c>
      <c r="F258" s="105"/>
      <c r="G258" s="90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04" t="s">
        <v>87</v>
      </c>
      <c r="F259" s="105"/>
      <c r="G259" s="90">
        <v>4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04" t="s">
        <v>32</v>
      </c>
      <c r="F260" s="105"/>
      <c r="G260" s="90">
        <v>1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04" t="s">
        <v>43</v>
      </c>
      <c r="F261" s="105"/>
      <c r="G261" s="90">
        <v>6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04" t="s">
        <v>52</v>
      </c>
      <c r="F262" s="105"/>
      <c r="G262" s="90">
        <v>53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04" t="s">
        <v>56</v>
      </c>
      <c r="F263" s="105"/>
      <c r="G263" s="90">
        <v>7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04" t="s">
        <v>64</v>
      </c>
      <c r="F264" s="105"/>
      <c r="G264" s="90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04" t="s">
        <v>78</v>
      </c>
      <c r="F265" s="105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04" t="s">
        <v>82</v>
      </c>
      <c r="F266" s="105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04" t="s">
        <v>83</v>
      </c>
      <c r="F267" s="105"/>
      <c r="G267" s="90">
        <v>24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04" t="s">
        <v>84</v>
      </c>
      <c r="F268" s="105"/>
      <c r="G268" s="90">
        <v>0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04" t="s">
        <v>91</v>
      </c>
      <c r="F269" s="105"/>
      <c r="G269" s="90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04" t="s">
        <v>92</v>
      </c>
      <c r="F270" s="105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04" t="s">
        <v>33</v>
      </c>
      <c r="F271" s="105"/>
      <c r="G271" s="90">
        <v>128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04" t="s">
        <v>45</v>
      </c>
      <c r="F272" s="105"/>
      <c r="G272" s="90">
        <v>49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04" t="s">
        <v>69</v>
      </c>
      <c r="F273" s="105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04" t="s">
        <v>89</v>
      </c>
      <c r="F274" s="105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04" t="s">
        <v>34</v>
      </c>
      <c r="F275" s="105"/>
      <c r="G275" s="90">
        <v>3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04" t="s">
        <v>49</v>
      </c>
      <c r="F276" s="105"/>
      <c r="G276" s="90">
        <v>86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04" t="s">
        <v>50</v>
      </c>
      <c r="F277" s="105"/>
      <c r="G277" s="90">
        <v>126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04" t="s">
        <v>51</v>
      </c>
      <c r="F278" s="105"/>
      <c r="G278" s="90">
        <v>120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04" t="s">
        <v>57</v>
      </c>
      <c r="F279" s="105"/>
      <c r="G279" s="90">
        <v>16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04" t="s">
        <v>65</v>
      </c>
      <c r="F280" s="105"/>
      <c r="G280" s="90">
        <v>1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04" t="s">
        <v>36</v>
      </c>
      <c r="F281" s="105"/>
      <c r="G281" s="90">
        <v>21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04" t="s">
        <v>42</v>
      </c>
      <c r="F282" s="105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22" t="s">
        <v>46</v>
      </c>
      <c r="F283" s="123"/>
      <c r="G283" s="90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20" t="s">
        <v>58</v>
      </c>
      <c r="F284" s="121"/>
      <c r="G284" s="90">
        <v>19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22" t="s">
        <v>59</v>
      </c>
      <c r="F285" s="123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22" t="s">
        <v>80</v>
      </c>
      <c r="F286" s="123"/>
      <c r="G286" s="90">
        <v>45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22" t="s">
        <v>81</v>
      </c>
      <c r="F287" s="123"/>
      <c r="G287" s="90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22" t="s">
        <v>76</v>
      </c>
      <c r="F288" s="123"/>
      <c r="G288" s="90">
        <v>2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20" t="s">
        <v>41</v>
      </c>
      <c r="F289" s="121"/>
      <c r="G289" s="90">
        <v>0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22" t="s">
        <v>55</v>
      </c>
      <c r="F290" s="123"/>
      <c r="G290" s="90">
        <v>7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22" t="s">
        <v>62</v>
      </c>
      <c r="F291" s="123"/>
      <c r="G291" s="90">
        <v>1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22" t="s">
        <v>63</v>
      </c>
      <c r="F292" s="123"/>
      <c r="G292" s="90">
        <v>0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22" t="s">
        <v>77</v>
      </c>
      <c r="F293" s="123"/>
      <c r="G293" s="90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22" t="s">
        <v>95</v>
      </c>
      <c r="F294" s="123"/>
      <c r="G294" s="90">
        <v>1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22" t="s">
        <v>67</v>
      </c>
      <c r="F295" s="123"/>
      <c r="G295" s="90">
        <v>52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22" t="s">
        <v>68</v>
      </c>
      <c r="F296" s="123"/>
      <c r="G296" s="90">
        <v>94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22" t="s">
        <v>39</v>
      </c>
      <c r="F297" s="123"/>
      <c r="G297" s="90">
        <v>17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22" t="s">
        <v>79</v>
      </c>
      <c r="F298" s="123"/>
      <c r="G298" s="90">
        <v>3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6" t="s">
        <v>90</v>
      </c>
      <c r="F299" s="127"/>
      <c r="G299" s="91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24" t="s">
        <v>6</v>
      </c>
      <c r="F300" s="125"/>
      <c r="G300" s="76">
        <f>SUM(G238:G299)</f>
        <v>1044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18" t="s">
        <v>25</v>
      </c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Noviembre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Luis Andres Sanchez Flores</cp:lastModifiedBy>
  <dcterms:created xsi:type="dcterms:W3CDTF">2016-07-14T16:59:51Z</dcterms:created>
  <dcterms:modified xsi:type="dcterms:W3CDTF">2018-12-12T23:31:53Z</dcterms:modified>
</cp:coreProperties>
</file>