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90" yWindow="915" windowWidth="20490" windowHeight="342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136" i="1"/>
  <c r="E99" i="1"/>
  <c r="E100" i="1"/>
  <c r="E101" i="1"/>
  <c r="E50" i="1"/>
  <c r="E51" i="1"/>
  <c r="E52" i="1"/>
  <c r="E53" i="1"/>
  <c r="E54" i="1"/>
  <c r="E55" i="1"/>
  <c r="E56" i="1"/>
  <c r="E57" i="1"/>
  <c r="H57" i="1" s="1"/>
  <c r="E31" i="1"/>
  <c r="E135" i="1"/>
  <c r="E126" i="1"/>
  <c r="E127" i="1"/>
  <c r="E128" i="1"/>
  <c r="E129" i="1"/>
  <c r="E130" i="1"/>
  <c r="E131" i="1"/>
  <c r="E132" i="1"/>
  <c r="E133" i="1"/>
  <c r="H126" i="1"/>
  <c r="H127" i="1"/>
  <c r="H128" i="1"/>
  <c r="H129" i="1"/>
  <c r="H130" i="1"/>
  <c r="H131" i="1"/>
  <c r="H132" i="1"/>
  <c r="H133" i="1"/>
  <c r="E125" i="1"/>
  <c r="H125" i="1" s="1"/>
  <c r="E123" i="1"/>
  <c r="E122" i="1"/>
  <c r="E121" i="1"/>
  <c r="E120" i="1"/>
  <c r="E119" i="1"/>
  <c r="E118" i="1"/>
  <c r="H118" i="1" s="1"/>
  <c r="E117" i="1"/>
  <c r="E116" i="1"/>
  <c r="E115" i="1"/>
  <c r="H110" i="1"/>
  <c r="E108" i="1"/>
  <c r="H108" i="1" s="1"/>
  <c r="E109" i="1"/>
  <c r="H109" i="1" s="1"/>
  <c r="E110" i="1"/>
  <c r="E111" i="1"/>
  <c r="H111" i="1" s="1"/>
  <c r="E107" i="1"/>
  <c r="H107" i="1" s="1"/>
  <c r="E97" i="1"/>
  <c r="E98" i="1"/>
  <c r="H98" i="1" s="1"/>
  <c r="H100" i="1"/>
  <c r="H101" i="1"/>
  <c r="E102" i="1"/>
  <c r="H102" i="1" s="1"/>
  <c r="E103" i="1"/>
  <c r="H97" i="1"/>
  <c r="H99" i="1"/>
  <c r="H103" i="1"/>
  <c r="E96" i="1"/>
  <c r="H96" i="1" s="1"/>
  <c r="H91" i="1"/>
  <c r="H93" i="1"/>
  <c r="E91" i="1"/>
  <c r="E92" i="1"/>
  <c r="H92" i="1" s="1"/>
  <c r="E93" i="1"/>
  <c r="E90" i="1"/>
  <c r="H90" i="1" s="1"/>
  <c r="E80" i="1"/>
  <c r="E81" i="1"/>
  <c r="E82" i="1"/>
  <c r="E79" i="1"/>
  <c r="E70" i="1"/>
  <c r="H70" i="1" s="1"/>
  <c r="G28" i="1"/>
  <c r="F28" i="1"/>
  <c r="D28" i="1"/>
  <c r="C28" i="1"/>
  <c r="F18" i="1"/>
  <c r="G1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D18" i="1"/>
  <c r="E18" i="1" s="1"/>
  <c r="C18" i="1"/>
  <c r="H18" i="1" l="1"/>
  <c r="G10" i="1"/>
  <c r="F10" i="1"/>
  <c r="D10" i="1"/>
  <c r="E49" i="1"/>
  <c r="H49" i="1" s="1"/>
  <c r="H135" i="1" l="1"/>
  <c r="E106" i="1"/>
  <c r="H106" i="1" s="1"/>
  <c r="E105" i="1"/>
  <c r="H105" i="1" s="1"/>
  <c r="H80" i="1"/>
  <c r="H81" i="1"/>
  <c r="H82" i="1"/>
  <c r="H79" i="1"/>
  <c r="H61" i="1"/>
  <c r="E60" i="1"/>
  <c r="H60" i="1" s="1"/>
  <c r="E59" i="1"/>
  <c r="H59" i="1" s="1"/>
  <c r="E30" i="1"/>
  <c r="H30" i="1" s="1"/>
  <c r="E32" i="1"/>
  <c r="H32" i="1" s="1"/>
  <c r="E33" i="1"/>
  <c r="E34" i="1"/>
  <c r="E35" i="1"/>
  <c r="E36" i="1"/>
  <c r="E37" i="1"/>
  <c r="E29" i="1"/>
  <c r="H154" i="1"/>
  <c r="E153" i="1"/>
  <c r="H153" i="1" s="1"/>
  <c r="E152" i="1"/>
  <c r="H152" i="1" s="1"/>
  <c r="E155" i="1"/>
  <c r="H155" i="1" s="1"/>
  <c r="H55" i="1"/>
  <c r="H51" i="1"/>
  <c r="H56" i="1"/>
  <c r="H54" i="1"/>
  <c r="H53" i="1"/>
  <c r="H52" i="1"/>
  <c r="E47" i="1"/>
  <c r="H47" i="1" s="1"/>
  <c r="E46" i="1"/>
  <c r="E45" i="1"/>
  <c r="E44" i="1"/>
  <c r="E43" i="1"/>
  <c r="E42" i="1"/>
  <c r="H42" i="1" s="1"/>
  <c r="E41" i="1"/>
  <c r="E40" i="1"/>
  <c r="H40" i="1" s="1"/>
  <c r="E39" i="1"/>
  <c r="H46" i="1"/>
  <c r="H45" i="1"/>
  <c r="H44" i="1"/>
  <c r="H43" i="1"/>
  <c r="H41" i="1"/>
  <c r="H39" i="1"/>
  <c r="H37" i="1"/>
  <c r="H36" i="1"/>
  <c r="H35" i="1"/>
  <c r="H34" i="1"/>
  <c r="H33" i="1"/>
  <c r="H31" i="1"/>
  <c r="H19" i="1"/>
  <c r="H16" i="1"/>
  <c r="E12" i="1"/>
  <c r="H12" i="1" s="1"/>
  <c r="E13" i="1"/>
  <c r="H13" i="1" s="1"/>
  <c r="E14" i="1"/>
  <c r="H14" i="1" s="1"/>
  <c r="E15" i="1"/>
  <c r="H15" i="1" s="1"/>
  <c r="E16" i="1"/>
  <c r="E17" i="1"/>
  <c r="H17" i="1" s="1"/>
  <c r="E11" i="1"/>
  <c r="D151" i="1"/>
  <c r="E151" i="1"/>
  <c r="F151" i="1"/>
  <c r="G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F134" i="1"/>
  <c r="G134" i="1"/>
  <c r="H134" i="1"/>
  <c r="C134" i="1"/>
  <c r="D124" i="1"/>
  <c r="E124" i="1" s="1"/>
  <c r="F124" i="1"/>
  <c r="G124" i="1"/>
  <c r="C124" i="1"/>
  <c r="D114" i="1"/>
  <c r="E114" i="1" s="1"/>
  <c r="F114" i="1"/>
  <c r="G114" i="1"/>
  <c r="C114" i="1"/>
  <c r="D104" i="1"/>
  <c r="E104" i="1" s="1"/>
  <c r="F104" i="1"/>
  <c r="G104" i="1"/>
  <c r="C104" i="1"/>
  <c r="D94" i="1"/>
  <c r="E94" i="1"/>
  <c r="F94" i="1"/>
  <c r="G94" i="1"/>
  <c r="H94" i="1"/>
  <c r="C94" i="1"/>
  <c r="E86" i="1"/>
  <c r="G86" i="1"/>
  <c r="H86" i="1"/>
  <c r="C86" i="1"/>
  <c r="D38" i="1"/>
  <c r="F38" i="1"/>
  <c r="G38" i="1"/>
  <c r="C38" i="1"/>
  <c r="C71" i="1"/>
  <c r="D75" i="1"/>
  <c r="E75" i="1"/>
  <c r="F75" i="1"/>
  <c r="G75" i="1"/>
  <c r="C75" i="1"/>
  <c r="D62" i="1"/>
  <c r="E62" i="1"/>
  <c r="F62" i="1"/>
  <c r="G62" i="1"/>
  <c r="C62" i="1"/>
  <c r="C58" i="1"/>
  <c r="D58" i="1"/>
  <c r="E58" i="1"/>
  <c r="F58" i="1"/>
  <c r="G58" i="1"/>
  <c r="D48" i="1"/>
  <c r="F48" i="1"/>
  <c r="G48" i="1"/>
  <c r="C48" i="1"/>
  <c r="H58" i="1" l="1"/>
  <c r="H62" i="1"/>
  <c r="E134" i="1"/>
  <c r="H114" i="1"/>
  <c r="F84" i="1"/>
  <c r="H104" i="1"/>
  <c r="D84" i="1"/>
  <c r="E84" i="1"/>
  <c r="G84" i="1"/>
  <c r="H75" i="1"/>
  <c r="G9" i="1"/>
  <c r="F9" i="1"/>
  <c r="D9" i="1"/>
  <c r="E28" i="1"/>
  <c r="H28" i="1" s="1"/>
  <c r="H29" i="1"/>
  <c r="E10" i="1"/>
  <c r="H11" i="1"/>
  <c r="H10" i="1" s="1"/>
  <c r="H124" i="1"/>
  <c r="E48" i="1"/>
  <c r="H48" i="1" s="1"/>
  <c r="E38" i="1"/>
  <c r="H38" i="1" s="1"/>
  <c r="H151" i="1"/>
  <c r="H50" i="1"/>
  <c r="C84" i="1"/>
  <c r="C10" i="1"/>
  <c r="C9" i="1" s="1"/>
  <c r="C160" i="1" l="1"/>
  <c r="H84" i="1"/>
  <c r="E9" i="1"/>
  <c r="E160" i="1" s="1"/>
  <c r="H9" i="1"/>
  <c r="D160" i="1"/>
  <c r="G160" i="1"/>
  <c r="F160" i="1"/>
  <c r="H160" i="1" l="1"/>
</calcChain>
</file>

<file path=xl/sharedStrings.xml><?xml version="1.0" encoding="utf-8"?>
<sst xmlns="http://schemas.openxmlformats.org/spreadsheetml/2006/main" count="162" uniqueCount="89">
  <si>
    <t>(PESOS)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</si>
  <si>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</si>
  <si>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</si>
  <si>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</si>
  <si>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</si>
  <si>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</si>
  <si>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</si>
  <si>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</si>
  <si>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</si>
  <si>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</si>
  <si>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</si>
  <si>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</si>
  <si>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</si>
  <si>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</si>
  <si>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</si>
  <si>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</si>
  <si>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</si>
  <si>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</si>
  <si>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</si>
  <si>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</si>
  <si>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</si>
  <si>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</si>
  <si>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</si>
  <si>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</si>
  <si>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</si>
  <si>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</si>
  <si>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</si>
  <si>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</si>
  <si>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</si>
  <si>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</si>
  <si>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</si>
  <si>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</si>
  <si>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</si>
  <si>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</si>
  <si>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</si>
  <si>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</si>
  <si>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</si>
  <si>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</si>
  <si>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</si>
  <si>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</si>
  <si>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</si>
  <si>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</si>
  <si>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</si>
  <si>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</si>
  <si>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</si>
  <si>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</si>
  <si>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</si>
  <si>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</si>
  <si>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</si>
  <si>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</si>
  <si>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</si>
  <si>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</si>
  <si>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</si>
  <si>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</si>
  <si>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</si>
  <si>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</si>
  <si>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</si>
  <si>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</si>
  <si>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</si>
  <si>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</si>
  <si>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</si>
  <si>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</si>
  <si>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</si>
  <si>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</si>
  <si>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</si>
  <si>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</si>
  <si>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</si>
  <si>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</si>
  <si>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</si>
  <si>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</si>
  <si>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</si>
  <si>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</si>
  <si>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</si>
  <si>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</si>
  <si>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</si>
  <si>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</si>
  <si>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</si>
  <si>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</si>
  <si>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</si>
  <si>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</si>
  <si>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</si>
  <si>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</si>
  <si>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</si>
  <si>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</si>
  <si>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</si>
  <si>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</si>
  <si>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</si>
  <si>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>Del 1 de enero al 31 de Diciembre   de 2018</t>
  </si>
  <si>
    <t xml:space="preserve">devengado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</si>
</sst>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3" fontId="3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3" fillId="0" borderId="0" xfId="0" applyNumberFormat="1" applyFont="1"/>
    <xf numFmtId="43" fontId="3" fillId="0" borderId="0" xfId="1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 wrapText="1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4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1504950</xdr:colOff>
      <xdr:row>4</xdr:row>
      <xdr:rowOff>352425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574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zoomScaleNormal="100" workbookViewId="0">
      <selection activeCell="G43" sqref="G43"/>
    </sheetView>
  </sheetViews>
  <sheetFormatPr baseColWidth="10" defaultRowHeight="12" x14ac:dyDescent="0.2"/>
  <cols>
    <col min="1" max="1" width="11.42578125" style="1"/>
    <col min="2" max="2" width="27" style="1" customWidth="1"/>
    <col min="3" max="3" width="17" style="1" bestFit="1" customWidth="1"/>
    <col min="4" max="4" width="15.42578125" style="1" bestFit="1" customWidth="1"/>
    <col min="5" max="8" width="17" style="1" bestFit="1" customWidth="1"/>
    <col min="9" max="9" width="14.140625" style="1" bestFit="1" customWidth="1"/>
    <col min="10" max="11" width="12.85546875" style="1" bestFit="1" customWidth="1"/>
    <col min="12" max="12" width="14.42578125" style="1" customWidth="1"/>
    <col min="13" max="16384" width="11.42578125" style="1"/>
  </cols>
  <sheetData>
    <row r="1" spans="1:9" ht="23.25" customHeight="1" x14ac:dyDescent="0.2">
      <c r="A1" s="33" t="s">
        <v>86</v>
      </c>
      <c r="B1" s="34"/>
      <c r="C1" s="34"/>
      <c r="D1" s="34"/>
      <c r="E1" s="34"/>
      <c r="F1" s="34"/>
      <c r="G1" s="34"/>
      <c r="H1" s="35"/>
    </row>
    <row r="2" spans="1:9" ht="18.75" customHeight="1" x14ac:dyDescent="0.2">
      <c r="A2" s="36" t="s">
        <v>3</v>
      </c>
      <c r="B2" s="37"/>
      <c r="C2" s="37"/>
      <c r="D2" s="37"/>
      <c r="E2" s="37"/>
      <c r="F2" s="37"/>
      <c r="G2" s="37"/>
      <c r="H2" s="38"/>
    </row>
    <row r="3" spans="1:9" ht="11.25" customHeight="1" x14ac:dyDescent="0.2">
      <c r="A3" s="36" t="s">
        <v>4</v>
      </c>
      <c r="B3" s="37"/>
      <c r="C3" s="37"/>
      <c r="D3" s="37"/>
      <c r="E3" s="37"/>
      <c r="F3" s="37"/>
      <c r="G3" s="37"/>
      <c r="H3" s="38"/>
    </row>
    <row r="4" spans="1:9" x14ac:dyDescent="0.2">
      <c r="A4" s="36" t="s">
        <v>87</v>
      </c>
      <c r="B4" s="37"/>
      <c r="C4" s="37"/>
      <c r="D4" s="37"/>
      <c r="E4" s="37"/>
      <c r="F4" s="37"/>
      <c r="G4" s="37"/>
      <c r="H4" s="38"/>
    </row>
    <row r="5" spans="1:9" ht="28.5" customHeight="1" thickBot="1" x14ac:dyDescent="0.25">
      <c r="A5" s="39" t="s">
        <v>0</v>
      </c>
      <c r="B5" s="40"/>
      <c r="C5" s="40"/>
      <c r="D5" s="40"/>
      <c r="E5" s="40"/>
      <c r="F5" s="40"/>
      <c r="G5" s="40"/>
      <c r="H5" s="41"/>
    </row>
    <row r="6" spans="1:9" s="9" customFormat="1" ht="12.75" thickBot="1" x14ac:dyDescent="0.25">
      <c r="A6" s="8"/>
      <c r="B6" s="10"/>
      <c r="C6" s="13"/>
      <c r="D6" s="13"/>
      <c r="E6" s="13"/>
      <c r="F6" s="13"/>
      <c r="G6" s="13"/>
      <c r="H6" s="10"/>
    </row>
    <row r="7" spans="1:9" ht="26.25" customHeight="1" thickBot="1" x14ac:dyDescent="0.25">
      <c r="A7" s="42" t="s">
        <v>85</v>
      </c>
      <c r="B7" s="43"/>
      <c r="C7" s="46" t="s">
        <v>5</v>
      </c>
      <c r="D7" s="46"/>
      <c r="E7" s="46"/>
      <c r="F7" s="46"/>
      <c r="G7" s="43"/>
      <c r="H7" s="47" t="s">
        <v>6</v>
      </c>
    </row>
    <row r="8" spans="1:9" ht="28.5" customHeight="1" thickBot="1" x14ac:dyDescent="0.25">
      <c r="A8" s="44"/>
      <c r="B8" s="45"/>
      <c r="C8" s="19" t="s">
        <v>1</v>
      </c>
      <c r="D8" s="18" t="s">
        <v>7</v>
      </c>
      <c r="E8" s="17" t="s">
        <v>8</v>
      </c>
      <c r="F8" s="17" t="s">
        <v>88</v>
      </c>
      <c r="G8" s="17" t="s">
        <v>2</v>
      </c>
      <c r="H8" s="48"/>
    </row>
    <row r="9" spans="1:9" ht="12.75" customHeight="1" x14ac:dyDescent="0.2">
      <c r="A9" s="49" t="s">
        <v>9</v>
      </c>
      <c r="B9" s="50"/>
      <c r="C9" s="20">
        <f>SUM(C10+C18+C28+C38+C48+C58+C62+C75)</f>
        <v>6749302976.9099998</v>
      </c>
      <c r="D9" s="20">
        <f t="shared" ref="D9" si="0">SUM(D10+D18+D28+D38+D48+D58+D62+D75)</f>
        <v>-131235430.14000003</v>
      </c>
      <c r="E9" s="20">
        <f t="shared" ref="E9" si="1">SUM(E10+E18+E28+E38+E48+E58+E62+E75)</f>
        <v>6618067546.7700005</v>
      </c>
      <c r="F9" s="20">
        <f t="shared" ref="F9" si="2">SUM(F10+F18+F28+F38+F48+F58+F62+F75)</f>
        <v>6435796677.9899988</v>
      </c>
      <c r="G9" s="20">
        <f t="shared" ref="G9:H9" si="3">SUM(G10+G18+G28+G38+G48+G58+G62+G75)</f>
        <v>6060153224.3599997</v>
      </c>
      <c r="H9" s="20">
        <f t="shared" si="3"/>
        <v>182270868.77999991</v>
      </c>
    </row>
    <row r="10" spans="1:9" s="7" customFormat="1" x14ac:dyDescent="0.2">
      <c r="A10" s="31" t="s">
        <v>10</v>
      </c>
      <c r="B10" s="32"/>
      <c r="C10" s="21">
        <f t="shared" ref="C10" si="4">SUM(C11:C17)</f>
        <v>3250162500.4099998</v>
      </c>
      <c r="D10" s="21">
        <f>SUM(D11:D17)</f>
        <v>-135665406.79000002</v>
      </c>
      <c r="E10" s="21">
        <f>SUM(E11:E17)</f>
        <v>3114497093.6199999</v>
      </c>
      <c r="F10" s="21">
        <f>SUM(F11:F17)</f>
        <v>3069929741.4499998</v>
      </c>
      <c r="G10" s="21">
        <f>SUM(G11:G17)</f>
        <v>3043410922.5099998</v>
      </c>
      <c r="H10" s="21">
        <f>SUM(H11:H17)</f>
        <v>44567352.16999986</v>
      </c>
    </row>
    <row r="11" spans="1:9" x14ac:dyDescent="0.2">
      <c r="A11" s="2" t="s">
        <v>11</v>
      </c>
      <c r="B11" s="11"/>
      <c r="C11" s="22">
        <v>1630223921.1099999</v>
      </c>
      <c r="D11" s="23">
        <v>-171479807.56999999</v>
      </c>
      <c r="E11" s="23">
        <f>SUM(C11:D11)</f>
        <v>1458744113.54</v>
      </c>
      <c r="F11" s="23">
        <v>1454237815.6400001</v>
      </c>
      <c r="G11" s="23">
        <v>1454237815.6400001</v>
      </c>
      <c r="H11" s="23">
        <f>SUM(E11-F11)</f>
        <v>4506297.8999998569</v>
      </c>
      <c r="I11" s="14"/>
    </row>
    <row r="12" spans="1:9" x14ac:dyDescent="0.2">
      <c r="A12" s="2" t="s">
        <v>12</v>
      </c>
      <c r="B12" s="11"/>
      <c r="C12" s="22">
        <v>118497760</v>
      </c>
      <c r="D12" s="23">
        <v>142705365.13999999</v>
      </c>
      <c r="E12" s="23">
        <f t="shared" ref="E12:E17" si="5">SUM(C12:D12)</f>
        <v>261203125.13999999</v>
      </c>
      <c r="F12" s="23">
        <v>260439849.59</v>
      </c>
      <c r="G12" s="23">
        <v>260439849.59</v>
      </c>
      <c r="H12" s="23">
        <f t="shared" ref="H12:H62" si="6">SUM(E12-F12)</f>
        <v>763275.54999998212</v>
      </c>
      <c r="I12" s="14"/>
    </row>
    <row r="13" spans="1:9" x14ac:dyDescent="0.2">
      <c r="A13" s="2" t="s">
        <v>13</v>
      </c>
      <c r="B13" s="11"/>
      <c r="C13" s="22">
        <v>341818148.23000002</v>
      </c>
      <c r="D13" s="23">
        <v>-39842325.380000003</v>
      </c>
      <c r="E13" s="23">
        <f t="shared" si="5"/>
        <v>301975822.85000002</v>
      </c>
      <c r="F13" s="23">
        <v>301113604.63999999</v>
      </c>
      <c r="G13" s="23">
        <v>301113604.63999999</v>
      </c>
      <c r="H13" s="23">
        <f t="shared" si="6"/>
        <v>862218.21000003815</v>
      </c>
    </row>
    <row r="14" spans="1:9" x14ac:dyDescent="0.2">
      <c r="A14" s="2" t="s">
        <v>14</v>
      </c>
      <c r="B14" s="11"/>
      <c r="C14" s="22">
        <v>531908431.13999999</v>
      </c>
      <c r="D14" s="23">
        <v>-33762388.68</v>
      </c>
      <c r="E14" s="23">
        <f t="shared" si="5"/>
        <v>498146042.45999998</v>
      </c>
      <c r="F14" s="23">
        <v>480731264.06</v>
      </c>
      <c r="G14" s="23">
        <v>454128903.44</v>
      </c>
      <c r="H14" s="23">
        <f t="shared" si="6"/>
        <v>17414778.399999976</v>
      </c>
    </row>
    <row r="15" spans="1:9" x14ac:dyDescent="0.2">
      <c r="A15" s="2" t="s">
        <v>15</v>
      </c>
      <c r="B15" s="11"/>
      <c r="C15" s="22">
        <v>510508039.93000001</v>
      </c>
      <c r="D15" s="23">
        <v>22660739.969999999</v>
      </c>
      <c r="E15" s="23">
        <f t="shared" si="5"/>
        <v>533168779.89999998</v>
      </c>
      <c r="F15" s="23">
        <v>512768833.64999998</v>
      </c>
      <c r="G15" s="23">
        <v>512852375.32999998</v>
      </c>
      <c r="H15" s="23">
        <f t="shared" si="6"/>
        <v>20399946.25</v>
      </c>
    </row>
    <row r="16" spans="1:9" x14ac:dyDescent="0.2">
      <c r="A16" s="2" t="s">
        <v>16</v>
      </c>
      <c r="B16" s="11"/>
      <c r="C16" s="22">
        <v>72706200</v>
      </c>
      <c r="D16" s="23">
        <v>-72706200</v>
      </c>
      <c r="E16" s="23">
        <f t="shared" si="5"/>
        <v>0</v>
      </c>
      <c r="F16" s="23">
        <v>0</v>
      </c>
      <c r="G16" s="23">
        <v>0</v>
      </c>
      <c r="H16" s="23">
        <f t="shared" si="6"/>
        <v>0</v>
      </c>
    </row>
    <row r="17" spans="1:10" x14ac:dyDescent="0.2">
      <c r="A17" s="2" t="s">
        <v>17</v>
      </c>
      <c r="B17" s="11"/>
      <c r="C17" s="22">
        <v>44500000</v>
      </c>
      <c r="D17" s="23">
        <v>16759209.73</v>
      </c>
      <c r="E17" s="23">
        <f t="shared" si="5"/>
        <v>61259209.730000004</v>
      </c>
      <c r="F17" s="23">
        <v>60638373.869999997</v>
      </c>
      <c r="G17" s="23">
        <v>60638373.869999997</v>
      </c>
      <c r="H17" s="23">
        <f t="shared" si="6"/>
        <v>620835.86000000685</v>
      </c>
    </row>
    <row r="18" spans="1:10" s="7" customFormat="1" x14ac:dyDescent="0.2">
      <c r="A18" s="31" t="s">
        <v>18</v>
      </c>
      <c r="B18" s="32"/>
      <c r="C18" s="21">
        <f>SUM(C19:C27)</f>
        <v>383216439.95999998</v>
      </c>
      <c r="D18" s="21">
        <f>SUM(D19:D27)</f>
        <v>-39235427.870000005</v>
      </c>
      <c r="E18" s="21">
        <f>SUM(C18+D18)</f>
        <v>343981012.08999997</v>
      </c>
      <c r="F18" s="21">
        <f>SUM(F19:F27)</f>
        <v>333810269.01999998</v>
      </c>
      <c r="G18" s="21">
        <f>SUM(G19:G27)</f>
        <v>297950506.65999997</v>
      </c>
      <c r="H18" s="24">
        <f t="shared" si="6"/>
        <v>10170743.069999993</v>
      </c>
      <c r="I18" s="15"/>
      <c r="J18" s="16"/>
    </row>
    <row r="19" spans="1:10" x14ac:dyDescent="0.2">
      <c r="A19" s="2" t="s">
        <v>19</v>
      </c>
      <c r="B19" s="11"/>
      <c r="C19" s="22">
        <v>21065864.300000001</v>
      </c>
      <c r="D19" s="23">
        <v>-9018794.5600000005</v>
      </c>
      <c r="E19" s="23">
        <f t="shared" ref="E19:E27" si="7">SUM(C19+D19)</f>
        <v>12047069.74</v>
      </c>
      <c r="F19" s="23">
        <v>11615279</v>
      </c>
      <c r="G19" s="23">
        <v>10840300.57</v>
      </c>
      <c r="H19" s="23">
        <f t="shared" si="6"/>
        <v>431790.74000000022</v>
      </c>
    </row>
    <row r="20" spans="1:10" x14ac:dyDescent="0.2">
      <c r="A20" s="2" t="s">
        <v>20</v>
      </c>
      <c r="B20" s="11"/>
      <c r="C20" s="22">
        <v>12102983.9</v>
      </c>
      <c r="D20" s="23">
        <v>-5284347.1900000004</v>
      </c>
      <c r="E20" s="23">
        <f t="shared" si="7"/>
        <v>6818636.71</v>
      </c>
      <c r="F20" s="23">
        <v>6301697.3899999997</v>
      </c>
      <c r="G20" s="23">
        <v>6301697.3899999997</v>
      </c>
      <c r="H20" s="23">
        <f t="shared" si="6"/>
        <v>516939.3200000003</v>
      </c>
      <c r="J20" s="27"/>
    </row>
    <row r="21" spans="1:10" x14ac:dyDescent="0.2">
      <c r="A21" s="2" t="s">
        <v>21</v>
      </c>
      <c r="B21" s="11"/>
      <c r="C21" s="22">
        <v>213500</v>
      </c>
      <c r="D21" s="23">
        <v>-213500</v>
      </c>
      <c r="E21" s="23">
        <f t="shared" si="7"/>
        <v>0</v>
      </c>
      <c r="F21" s="23">
        <v>0</v>
      </c>
      <c r="G21" s="23">
        <v>0</v>
      </c>
      <c r="H21" s="23">
        <f t="shared" si="6"/>
        <v>0</v>
      </c>
    </row>
    <row r="22" spans="1:10" x14ac:dyDescent="0.2">
      <c r="A22" s="2" t="s">
        <v>22</v>
      </c>
      <c r="B22" s="11"/>
      <c r="C22" s="22">
        <v>55637381.520000003</v>
      </c>
      <c r="D22" s="23">
        <v>14393144.359999999</v>
      </c>
      <c r="E22" s="23">
        <f t="shared" si="7"/>
        <v>70030525.879999995</v>
      </c>
      <c r="F22" s="23">
        <v>69116972</v>
      </c>
      <c r="G22" s="23">
        <v>46338889</v>
      </c>
      <c r="H22" s="23">
        <f t="shared" si="6"/>
        <v>913553.87999999523</v>
      </c>
      <c r="J22" s="27"/>
    </row>
    <row r="23" spans="1:10" x14ac:dyDescent="0.2">
      <c r="A23" s="2" t="s">
        <v>23</v>
      </c>
      <c r="B23" s="11"/>
      <c r="C23" s="22">
        <v>26138690.949999999</v>
      </c>
      <c r="D23" s="23">
        <v>-16958527.050000001</v>
      </c>
      <c r="E23" s="23">
        <f t="shared" si="7"/>
        <v>9180163.8999999985</v>
      </c>
      <c r="F23" s="23">
        <v>7744163.3300000001</v>
      </c>
      <c r="G23" s="23">
        <v>7002990.96</v>
      </c>
      <c r="H23" s="23">
        <f t="shared" si="6"/>
        <v>1436000.5699999984</v>
      </c>
    </row>
    <row r="24" spans="1:10" x14ac:dyDescent="0.2">
      <c r="A24" s="2" t="s">
        <v>24</v>
      </c>
      <c r="B24" s="11"/>
      <c r="C24" s="22">
        <v>150915589.97999999</v>
      </c>
      <c r="D24" s="23">
        <v>24968290.199999999</v>
      </c>
      <c r="E24" s="23">
        <f t="shared" si="7"/>
        <v>175883880.17999998</v>
      </c>
      <c r="F24" s="23">
        <v>173282809.08000001</v>
      </c>
      <c r="G24" s="23">
        <v>173282809.13</v>
      </c>
      <c r="H24" s="23">
        <f t="shared" si="6"/>
        <v>2601071.0999999642</v>
      </c>
    </row>
    <row r="25" spans="1:10" x14ac:dyDescent="0.2">
      <c r="A25" s="2" t="s">
        <v>25</v>
      </c>
      <c r="B25" s="11"/>
      <c r="C25" s="22">
        <v>21406804.52</v>
      </c>
      <c r="D25" s="23">
        <v>8355563.6699999999</v>
      </c>
      <c r="E25" s="23">
        <f t="shared" si="7"/>
        <v>29762368.189999998</v>
      </c>
      <c r="F25" s="23">
        <v>26054153.899999999</v>
      </c>
      <c r="G25" s="23">
        <v>24816373.579999998</v>
      </c>
      <c r="H25" s="23">
        <f t="shared" si="6"/>
        <v>3708214.2899999991</v>
      </c>
    </row>
    <row r="26" spans="1:10" x14ac:dyDescent="0.2">
      <c r="A26" s="2" t="s">
        <v>26</v>
      </c>
      <c r="B26" s="11"/>
      <c r="C26" s="22">
        <v>25510000</v>
      </c>
      <c r="D26" s="23">
        <v>-25390000</v>
      </c>
      <c r="E26" s="23">
        <f t="shared" si="7"/>
        <v>120000</v>
      </c>
      <c r="F26" s="23">
        <v>118784</v>
      </c>
      <c r="G26" s="23">
        <v>118784</v>
      </c>
      <c r="H26" s="23">
        <f t="shared" si="6"/>
        <v>1216</v>
      </c>
    </row>
    <row r="27" spans="1:10" x14ac:dyDescent="0.2">
      <c r="A27" s="2" t="s">
        <v>27</v>
      </c>
      <c r="B27" s="11"/>
      <c r="C27" s="22">
        <v>70225624.790000007</v>
      </c>
      <c r="D27" s="23">
        <v>-30087257.300000001</v>
      </c>
      <c r="E27" s="23">
        <f t="shared" si="7"/>
        <v>40138367.49000001</v>
      </c>
      <c r="F27" s="23">
        <v>39576410.32</v>
      </c>
      <c r="G27" s="23">
        <v>29248662.030000001</v>
      </c>
      <c r="H27" s="23">
        <f t="shared" si="6"/>
        <v>561957.17000000924</v>
      </c>
    </row>
    <row r="28" spans="1:10" s="7" customFormat="1" x14ac:dyDescent="0.2">
      <c r="A28" s="31" t="s">
        <v>28</v>
      </c>
      <c r="B28" s="32"/>
      <c r="C28" s="21">
        <f>SUM(C29:C37)</f>
        <v>888157370.19999993</v>
      </c>
      <c r="D28" s="21">
        <f>SUM(D29:D37)</f>
        <v>-246890933.05999997</v>
      </c>
      <c r="E28" s="21">
        <f>SUM(E29:E37)</f>
        <v>641266437.1400001</v>
      </c>
      <c r="F28" s="21">
        <f>SUM(F29:F37)</f>
        <v>602636375.27999997</v>
      </c>
      <c r="G28" s="21">
        <f>SUM(G29:G37)</f>
        <v>587548638.91999996</v>
      </c>
      <c r="H28" s="21">
        <f t="shared" si="6"/>
        <v>38630061.860000134</v>
      </c>
    </row>
    <row r="29" spans="1:10" x14ac:dyDescent="0.2">
      <c r="A29" s="2" t="s">
        <v>29</v>
      </c>
      <c r="B29" s="11"/>
      <c r="C29" s="22">
        <v>49422974.82</v>
      </c>
      <c r="D29" s="23">
        <v>22955928.440000001</v>
      </c>
      <c r="E29" s="23">
        <f>SUM(C29:D29)</f>
        <v>72378903.260000005</v>
      </c>
      <c r="F29" s="23">
        <v>71666893.840000004</v>
      </c>
      <c r="G29" s="23">
        <v>71316893.840000004</v>
      </c>
      <c r="H29" s="23">
        <f t="shared" si="6"/>
        <v>712009.42000000179</v>
      </c>
    </row>
    <row r="30" spans="1:10" x14ac:dyDescent="0.2">
      <c r="A30" s="2" t="s">
        <v>30</v>
      </c>
      <c r="B30" s="11"/>
      <c r="C30" s="22">
        <v>292284457.99000001</v>
      </c>
      <c r="D30" s="23">
        <v>-109333765.47</v>
      </c>
      <c r="E30" s="23">
        <f t="shared" ref="E30:E37" si="8">SUM(C30:D30)</f>
        <v>182950692.52000001</v>
      </c>
      <c r="F30" s="23">
        <v>174148930.53999999</v>
      </c>
      <c r="G30" s="23">
        <v>174052773.55000001</v>
      </c>
      <c r="H30" s="23">
        <f t="shared" si="6"/>
        <v>8801761.9800000191</v>
      </c>
    </row>
    <row r="31" spans="1:10" x14ac:dyDescent="0.2">
      <c r="A31" s="2" t="s">
        <v>31</v>
      </c>
      <c r="B31" s="11"/>
      <c r="C31" s="22">
        <v>134435506</v>
      </c>
      <c r="D31" s="23">
        <v>32058804.73</v>
      </c>
      <c r="E31" s="23">
        <f t="shared" si="8"/>
        <v>166494310.72999999</v>
      </c>
      <c r="F31" s="23">
        <v>154310226.97999999</v>
      </c>
      <c r="G31" s="23">
        <v>161753421.91</v>
      </c>
      <c r="H31" s="23">
        <f t="shared" si="6"/>
        <v>12184083.75</v>
      </c>
    </row>
    <row r="32" spans="1:10" x14ac:dyDescent="0.2">
      <c r="A32" s="2" t="s">
        <v>32</v>
      </c>
      <c r="B32" s="11"/>
      <c r="C32" s="22">
        <v>87161250</v>
      </c>
      <c r="D32" s="23">
        <v>-16471326.65</v>
      </c>
      <c r="E32" s="23">
        <f t="shared" si="8"/>
        <v>70689923.349999994</v>
      </c>
      <c r="F32" s="23">
        <v>66388055.130000003</v>
      </c>
      <c r="G32" s="23">
        <v>58748799.119999997</v>
      </c>
      <c r="H32" s="23">
        <f t="shared" si="6"/>
        <v>4301868.2199999914</v>
      </c>
    </row>
    <row r="33" spans="1:8" x14ac:dyDescent="0.2">
      <c r="A33" s="2" t="s">
        <v>33</v>
      </c>
      <c r="B33" s="11"/>
      <c r="C33" s="22">
        <v>159493639.94</v>
      </c>
      <c r="D33" s="23">
        <v>-89229454.629999995</v>
      </c>
      <c r="E33" s="23">
        <f t="shared" si="8"/>
        <v>70264185.310000002</v>
      </c>
      <c r="F33" s="23">
        <v>61823146.189999998</v>
      </c>
      <c r="G33" s="23">
        <v>54422349.840000004</v>
      </c>
      <c r="H33" s="23">
        <f t="shared" si="6"/>
        <v>8441039.1200000048</v>
      </c>
    </row>
    <row r="34" spans="1:8" x14ac:dyDescent="0.2">
      <c r="A34" s="2" t="s">
        <v>34</v>
      </c>
      <c r="B34" s="11"/>
      <c r="C34" s="22">
        <v>59366400</v>
      </c>
      <c r="D34" s="23">
        <v>-28144594.539999999</v>
      </c>
      <c r="E34" s="23">
        <f t="shared" si="8"/>
        <v>31221805.460000001</v>
      </c>
      <c r="F34" s="23">
        <v>30866729.969999999</v>
      </c>
      <c r="G34" s="23">
        <v>29616729.969999999</v>
      </c>
      <c r="H34" s="23">
        <f t="shared" si="6"/>
        <v>355075.49000000209</v>
      </c>
    </row>
    <row r="35" spans="1:8" x14ac:dyDescent="0.2">
      <c r="A35" s="2" t="s">
        <v>35</v>
      </c>
      <c r="B35" s="11"/>
      <c r="C35" s="22">
        <v>3393109.8</v>
      </c>
      <c r="D35" s="23">
        <v>-2231096.16</v>
      </c>
      <c r="E35" s="23">
        <f t="shared" si="8"/>
        <v>1162013.6399999997</v>
      </c>
      <c r="F35" s="23">
        <v>951696.42</v>
      </c>
      <c r="G35" s="23">
        <v>951696.42</v>
      </c>
      <c r="H35" s="23">
        <f t="shared" si="6"/>
        <v>210317.21999999962</v>
      </c>
    </row>
    <row r="36" spans="1:8" x14ac:dyDescent="0.2">
      <c r="A36" s="2" t="s">
        <v>36</v>
      </c>
      <c r="B36" s="11"/>
      <c r="C36" s="22">
        <v>57609111.649999999</v>
      </c>
      <c r="D36" s="23">
        <v>-29537647.98</v>
      </c>
      <c r="E36" s="23">
        <f t="shared" si="8"/>
        <v>28071463.669999998</v>
      </c>
      <c r="F36" s="23">
        <v>25739409.09</v>
      </c>
      <c r="G36" s="23">
        <v>21834703.98</v>
      </c>
      <c r="H36" s="23">
        <f t="shared" si="6"/>
        <v>2332054.5799999982</v>
      </c>
    </row>
    <row r="37" spans="1:8" x14ac:dyDescent="0.2">
      <c r="A37" s="2" t="s">
        <v>37</v>
      </c>
      <c r="B37" s="11"/>
      <c r="C37" s="22">
        <v>44990920</v>
      </c>
      <c r="D37" s="23">
        <v>-26957780.800000001</v>
      </c>
      <c r="E37" s="23">
        <f t="shared" si="8"/>
        <v>18033139.199999999</v>
      </c>
      <c r="F37" s="23">
        <v>16741287.119999999</v>
      </c>
      <c r="G37" s="23">
        <v>14851270.289999999</v>
      </c>
      <c r="H37" s="23">
        <f t="shared" si="6"/>
        <v>1291852.08</v>
      </c>
    </row>
    <row r="38" spans="1:8" s="7" customFormat="1" x14ac:dyDescent="0.2">
      <c r="A38" s="31" t="s">
        <v>38</v>
      </c>
      <c r="B38" s="32"/>
      <c r="C38" s="21">
        <f>SUM(C39:C47)</f>
        <v>1175918762.1999998</v>
      </c>
      <c r="D38" s="21">
        <f t="shared" ref="D38:G38" si="9">SUM(D39:D47)</f>
        <v>73830348.25</v>
      </c>
      <c r="E38" s="21">
        <f t="shared" si="9"/>
        <v>1249749110.45</v>
      </c>
      <c r="F38" s="21">
        <f t="shared" si="9"/>
        <v>1246777339.1600001</v>
      </c>
      <c r="G38" s="21">
        <f t="shared" si="9"/>
        <v>1092432323.5300002</v>
      </c>
      <c r="H38" s="21">
        <f t="shared" si="6"/>
        <v>2971771.2899999619</v>
      </c>
    </row>
    <row r="39" spans="1:8" x14ac:dyDescent="0.2">
      <c r="A39" s="2" t="s">
        <v>39</v>
      </c>
      <c r="B39" s="11"/>
      <c r="C39" s="22">
        <v>31800218.649999999</v>
      </c>
      <c r="D39" s="23">
        <v>-3376960</v>
      </c>
      <c r="E39" s="23">
        <f t="shared" ref="E39:E60" si="10">SUM(C39:D39)</f>
        <v>28423258.649999999</v>
      </c>
      <c r="F39" s="23">
        <v>28423258.649999999</v>
      </c>
      <c r="G39" s="23">
        <v>26939002.649999999</v>
      </c>
      <c r="H39" s="23">
        <f t="shared" si="6"/>
        <v>0</v>
      </c>
    </row>
    <row r="40" spans="1:8" x14ac:dyDescent="0.2">
      <c r="A40" s="2" t="s">
        <v>40</v>
      </c>
      <c r="B40" s="11"/>
      <c r="C40" s="22">
        <v>726250000</v>
      </c>
      <c r="D40" s="23">
        <v>143419537.50999999</v>
      </c>
      <c r="E40" s="23">
        <f t="shared" si="10"/>
        <v>869669537.50999999</v>
      </c>
      <c r="F40" s="23">
        <v>869665817.00999999</v>
      </c>
      <c r="G40" s="23">
        <v>783724126.26999998</v>
      </c>
      <c r="H40" s="23">
        <f t="shared" si="6"/>
        <v>3720.5</v>
      </c>
    </row>
    <row r="41" spans="1:8" x14ac:dyDescent="0.2">
      <c r="A41" s="2" t="s">
        <v>41</v>
      </c>
      <c r="B41" s="11"/>
      <c r="C41" s="22">
        <v>26323433.550000001</v>
      </c>
      <c r="D41" s="23">
        <v>-13639287.83</v>
      </c>
      <c r="E41" s="23">
        <f t="shared" si="10"/>
        <v>12684145.720000001</v>
      </c>
      <c r="F41" s="23">
        <v>12684145.720000001</v>
      </c>
      <c r="G41" s="23">
        <v>12684145.720000001</v>
      </c>
      <c r="H41" s="23">
        <f t="shared" si="6"/>
        <v>0</v>
      </c>
    </row>
    <row r="42" spans="1:8" x14ac:dyDescent="0.2">
      <c r="A42" s="2" t="s">
        <v>42</v>
      </c>
      <c r="B42" s="11"/>
      <c r="C42" s="22">
        <v>265408874</v>
      </c>
      <c r="D42" s="23">
        <v>-22980013.559999999</v>
      </c>
      <c r="E42" s="23">
        <f t="shared" si="10"/>
        <v>242428860.44</v>
      </c>
      <c r="F42" s="23">
        <v>239460809.65000001</v>
      </c>
      <c r="G42" s="23">
        <f>173711678.09+36500</f>
        <v>173748178.09</v>
      </c>
      <c r="H42" s="23">
        <f t="shared" si="6"/>
        <v>2968050.7899999917</v>
      </c>
    </row>
    <row r="43" spans="1:8" x14ac:dyDescent="0.2">
      <c r="A43" s="2" t="s">
        <v>43</v>
      </c>
      <c r="B43" s="11"/>
      <c r="C43" s="22">
        <v>0</v>
      </c>
      <c r="D43" s="23">
        <v>0</v>
      </c>
      <c r="E43" s="23">
        <f t="shared" si="10"/>
        <v>0</v>
      </c>
      <c r="F43" s="23">
        <v>0</v>
      </c>
      <c r="G43" s="23">
        <v>0</v>
      </c>
      <c r="H43" s="23">
        <f t="shared" si="6"/>
        <v>0</v>
      </c>
    </row>
    <row r="44" spans="1:8" x14ac:dyDescent="0.2">
      <c r="A44" s="2" t="s">
        <v>44</v>
      </c>
      <c r="B44" s="11"/>
      <c r="C44" s="22">
        <v>43436236</v>
      </c>
      <c r="D44" s="23">
        <v>-43436236</v>
      </c>
      <c r="E44" s="23">
        <f t="shared" si="10"/>
        <v>0</v>
      </c>
      <c r="F44" s="23">
        <v>0</v>
      </c>
      <c r="G44" s="23">
        <v>0</v>
      </c>
      <c r="H44" s="23">
        <f t="shared" si="6"/>
        <v>0</v>
      </c>
    </row>
    <row r="45" spans="1:8" x14ac:dyDescent="0.2">
      <c r="A45" s="2" t="s">
        <v>45</v>
      </c>
      <c r="B45" s="11"/>
      <c r="C45" s="22">
        <v>0</v>
      </c>
      <c r="D45" s="23">
        <v>0</v>
      </c>
      <c r="E45" s="23">
        <f t="shared" si="10"/>
        <v>0</v>
      </c>
      <c r="F45" s="23">
        <v>0</v>
      </c>
      <c r="G45" s="23">
        <v>0</v>
      </c>
      <c r="H45" s="23">
        <f t="shared" si="6"/>
        <v>0</v>
      </c>
    </row>
    <row r="46" spans="1:8" x14ac:dyDescent="0.2">
      <c r="A46" s="2" t="s">
        <v>46</v>
      </c>
      <c r="B46" s="11"/>
      <c r="C46" s="22">
        <v>79515000</v>
      </c>
      <c r="D46" s="23">
        <v>14015484.48</v>
      </c>
      <c r="E46" s="23">
        <f t="shared" si="10"/>
        <v>93530484.480000004</v>
      </c>
      <c r="F46" s="23">
        <v>93530484.480000004</v>
      </c>
      <c r="G46" s="23">
        <v>92324047.150000006</v>
      </c>
      <c r="H46" s="23">
        <f t="shared" si="6"/>
        <v>0</v>
      </c>
    </row>
    <row r="47" spans="1:8" x14ac:dyDescent="0.2">
      <c r="A47" s="2" t="s">
        <v>47</v>
      </c>
      <c r="B47" s="11"/>
      <c r="C47" s="22">
        <v>3185000</v>
      </c>
      <c r="D47" s="23">
        <v>-172176.35</v>
      </c>
      <c r="E47" s="23">
        <f t="shared" si="10"/>
        <v>3012823.65</v>
      </c>
      <c r="F47" s="23">
        <v>3012823.65</v>
      </c>
      <c r="G47" s="23">
        <v>3012823.65</v>
      </c>
      <c r="H47" s="23">
        <f t="shared" si="6"/>
        <v>0</v>
      </c>
    </row>
    <row r="48" spans="1:8" s="7" customFormat="1" x14ac:dyDescent="0.2">
      <c r="A48" s="31" t="s">
        <v>48</v>
      </c>
      <c r="B48" s="32"/>
      <c r="C48" s="21">
        <f>SUM(C49:C57)</f>
        <v>182157935.70000002</v>
      </c>
      <c r="D48" s="21">
        <f t="shared" ref="D48:G48" si="11">SUM(D49:D57)</f>
        <v>-24887940.400000002</v>
      </c>
      <c r="E48" s="21">
        <f t="shared" si="11"/>
        <v>157269995.30000001</v>
      </c>
      <c r="F48" s="21">
        <f t="shared" si="11"/>
        <v>136947266.90000001</v>
      </c>
      <c r="G48" s="21">
        <f t="shared" si="11"/>
        <v>125824621.56</v>
      </c>
      <c r="H48" s="21">
        <f t="shared" si="6"/>
        <v>20322728.400000006</v>
      </c>
    </row>
    <row r="49" spans="1:8" x14ac:dyDescent="0.2">
      <c r="A49" s="2" t="s">
        <v>49</v>
      </c>
      <c r="B49" s="11"/>
      <c r="C49" s="22">
        <v>51025022.719999999</v>
      </c>
      <c r="D49" s="23">
        <v>-9352496.4100000001</v>
      </c>
      <c r="E49" s="23">
        <f t="shared" si="10"/>
        <v>41672526.310000002</v>
      </c>
      <c r="F49" s="23">
        <v>41278500.140000001</v>
      </c>
      <c r="G49" s="23">
        <v>32201634.920000002</v>
      </c>
      <c r="H49" s="23">
        <f t="shared" si="6"/>
        <v>394026.17000000179</v>
      </c>
    </row>
    <row r="50" spans="1:8" x14ac:dyDescent="0.2">
      <c r="A50" s="2" t="s">
        <v>50</v>
      </c>
      <c r="B50" s="11"/>
      <c r="C50" s="22">
        <v>6636729.8099999996</v>
      </c>
      <c r="D50" s="23">
        <v>-6120812.6299999999</v>
      </c>
      <c r="E50" s="23">
        <f t="shared" si="10"/>
        <v>515917.1799999997</v>
      </c>
      <c r="F50" s="23">
        <v>515917.19</v>
      </c>
      <c r="G50" s="23">
        <v>515917.19</v>
      </c>
      <c r="H50" s="23">
        <f t="shared" si="6"/>
        <v>-1.000000030035153E-2</v>
      </c>
    </row>
    <row r="51" spans="1:8" x14ac:dyDescent="0.2">
      <c r="A51" s="2" t="s">
        <v>51</v>
      </c>
      <c r="B51" s="11"/>
      <c r="C51" s="22">
        <v>944045.34</v>
      </c>
      <c r="D51" s="23">
        <v>-649846.43999999994</v>
      </c>
      <c r="E51" s="23">
        <f t="shared" si="10"/>
        <v>294198.90000000002</v>
      </c>
      <c r="F51" s="23">
        <v>294198.90000000002</v>
      </c>
      <c r="G51" s="23">
        <v>294198.90000000002</v>
      </c>
      <c r="H51" s="23">
        <f t="shared" si="6"/>
        <v>0</v>
      </c>
    </row>
    <row r="52" spans="1:8" x14ac:dyDescent="0.2">
      <c r="A52" s="2" t="s">
        <v>52</v>
      </c>
      <c r="B52" s="11"/>
      <c r="C52" s="22">
        <v>16147184.810000001</v>
      </c>
      <c r="D52" s="23">
        <v>1047492.84</v>
      </c>
      <c r="E52" s="23">
        <f t="shared" si="10"/>
        <v>17194677.650000002</v>
      </c>
      <c r="F52" s="23">
        <v>16273726.619999999</v>
      </c>
      <c r="G52" s="23">
        <v>16061796.699999999</v>
      </c>
      <c r="H52" s="23">
        <f t="shared" si="6"/>
        <v>920951.03000000305</v>
      </c>
    </row>
    <row r="53" spans="1:8" x14ac:dyDescent="0.2">
      <c r="A53" s="2" t="s">
        <v>53</v>
      </c>
      <c r="B53" s="11"/>
      <c r="C53" s="22">
        <v>0</v>
      </c>
      <c r="D53" s="23">
        <v>6651500</v>
      </c>
      <c r="E53" s="23">
        <f t="shared" si="10"/>
        <v>6651500</v>
      </c>
      <c r="F53" s="23">
        <v>6636940</v>
      </c>
      <c r="G53" s="23">
        <v>6636940</v>
      </c>
      <c r="H53" s="23">
        <f t="shared" si="6"/>
        <v>14560</v>
      </c>
    </row>
    <row r="54" spans="1:8" x14ac:dyDescent="0.2">
      <c r="A54" s="2" t="s">
        <v>54</v>
      </c>
      <c r="B54" s="11"/>
      <c r="C54" s="22">
        <v>80973498.780000001</v>
      </c>
      <c r="D54" s="23">
        <v>-23999961.920000002</v>
      </c>
      <c r="E54" s="23">
        <f t="shared" si="10"/>
        <v>56973536.859999999</v>
      </c>
      <c r="F54" s="23">
        <v>40996345.649999999</v>
      </c>
      <c r="G54" s="23">
        <v>39162495.450000003</v>
      </c>
      <c r="H54" s="23">
        <f t="shared" si="6"/>
        <v>15977191.210000001</v>
      </c>
    </row>
    <row r="55" spans="1:8" x14ac:dyDescent="0.2">
      <c r="A55" s="2" t="s">
        <v>55</v>
      </c>
      <c r="B55" s="11"/>
      <c r="C55" s="22"/>
      <c r="D55" s="23"/>
      <c r="E55" s="23">
        <f t="shared" si="10"/>
        <v>0</v>
      </c>
      <c r="F55" s="23">
        <v>0</v>
      </c>
      <c r="G55" s="23">
        <v>0</v>
      </c>
      <c r="H55" s="23">
        <f t="shared" si="6"/>
        <v>0</v>
      </c>
    </row>
    <row r="56" spans="1:8" x14ac:dyDescent="0.2">
      <c r="A56" s="2" t="s">
        <v>56</v>
      </c>
      <c r="B56" s="11"/>
      <c r="C56" s="22">
        <v>0</v>
      </c>
      <c r="D56" s="23">
        <v>5004000</v>
      </c>
      <c r="E56" s="23">
        <f t="shared" si="10"/>
        <v>5004000</v>
      </c>
      <c r="F56" s="23">
        <v>5004000</v>
      </c>
      <c r="G56" s="23">
        <v>5004000</v>
      </c>
      <c r="H56" s="23">
        <f t="shared" si="6"/>
        <v>0</v>
      </c>
    </row>
    <row r="57" spans="1:8" x14ac:dyDescent="0.2">
      <c r="A57" s="2" t="s">
        <v>57</v>
      </c>
      <c r="B57" s="11"/>
      <c r="C57" s="22">
        <v>26431454.239999998</v>
      </c>
      <c r="D57" s="23">
        <v>2532184.16</v>
      </c>
      <c r="E57" s="23">
        <f t="shared" si="10"/>
        <v>28963638.399999999</v>
      </c>
      <c r="F57" s="23">
        <v>25947638.399999999</v>
      </c>
      <c r="G57" s="23">
        <v>25947638.399999999</v>
      </c>
      <c r="H57" s="23">
        <f t="shared" si="6"/>
        <v>3016000</v>
      </c>
    </row>
    <row r="58" spans="1:8" s="7" customFormat="1" x14ac:dyDescent="0.2">
      <c r="A58" s="31" t="s">
        <v>58</v>
      </c>
      <c r="B58" s="32"/>
      <c r="C58" s="21">
        <f>SUM(C59:C61)</f>
        <v>868539968.44000006</v>
      </c>
      <c r="D58" s="21">
        <f t="shared" ref="D58:G58" si="12">SUM(D59:D61)</f>
        <v>238155584.08999997</v>
      </c>
      <c r="E58" s="21">
        <f t="shared" si="12"/>
        <v>1106695552.53</v>
      </c>
      <c r="F58" s="21">
        <f t="shared" si="12"/>
        <v>1042338614.36</v>
      </c>
      <c r="G58" s="21">
        <f t="shared" si="12"/>
        <v>909629139.36000001</v>
      </c>
      <c r="H58" s="24">
        <f t="shared" si="6"/>
        <v>64356938.169999957</v>
      </c>
    </row>
    <row r="59" spans="1:8" x14ac:dyDescent="0.2">
      <c r="A59" s="2" t="s">
        <v>59</v>
      </c>
      <c r="B59" s="11"/>
      <c r="C59" s="22">
        <v>868434968.44000006</v>
      </c>
      <c r="D59" s="23">
        <v>-19697847.890000001</v>
      </c>
      <c r="E59" s="23">
        <f t="shared" si="10"/>
        <v>848737120.55000007</v>
      </c>
      <c r="F59" s="23">
        <v>784485182.38</v>
      </c>
      <c r="G59" s="23">
        <v>671075519.19000006</v>
      </c>
      <c r="H59" s="23">
        <f t="shared" si="6"/>
        <v>64251938.170000076</v>
      </c>
    </row>
    <row r="60" spans="1:8" x14ac:dyDescent="0.2">
      <c r="A60" s="2" t="s">
        <v>60</v>
      </c>
      <c r="B60" s="11"/>
      <c r="C60" s="22">
        <v>105000</v>
      </c>
      <c r="D60" s="23">
        <v>257853431.97999999</v>
      </c>
      <c r="E60" s="23">
        <f t="shared" si="10"/>
        <v>257958431.97999999</v>
      </c>
      <c r="F60" s="23">
        <v>257853431.97999999</v>
      </c>
      <c r="G60" s="23">
        <v>238553620.16999999</v>
      </c>
      <c r="H60" s="23">
        <f t="shared" si="6"/>
        <v>105000</v>
      </c>
    </row>
    <row r="61" spans="1:8" x14ac:dyDescent="0.2">
      <c r="A61" s="2" t="s">
        <v>61</v>
      </c>
      <c r="B61" s="11"/>
      <c r="C61" s="22"/>
      <c r="D61" s="23"/>
      <c r="E61" s="23"/>
      <c r="F61" s="23"/>
      <c r="G61" s="23"/>
      <c r="H61" s="23">
        <f t="shared" si="6"/>
        <v>0</v>
      </c>
    </row>
    <row r="62" spans="1:8" s="7" customFormat="1" x14ac:dyDescent="0.2">
      <c r="A62" s="31" t="s">
        <v>62</v>
      </c>
      <c r="B62" s="32"/>
      <c r="C62" s="21">
        <f>SUM(C63:C70)</f>
        <v>1150000</v>
      </c>
      <c r="D62" s="21">
        <f t="shared" ref="D62:G62" si="13">SUM(D63:D70)</f>
        <v>0</v>
      </c>
      <c r="E62" s="21">
        <f t="shared" si="13"/>
        <v>1150000</v>
      </c>
      <c r="F62" s="21">
        <f t="shared" si="13"/>
        <v>0</v>
      </c>
      <c r="G62" s="21">
        <f t="shared" si="13"/>
        <v>0</v>
      </c>
      <c r="H62" s="21">
        <f t="shared" si="6"/>
        <v>1150000</v>
      </c>
    </row>
    <row r="63" spans="1:8" x14ac:dyDescent="0.2">
      <c r="A63" s="2" t="s">
        <v>63</v>
      </c>
      <c r="B63" s="11"/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1:8" x14ac:dyDescent="0.2">
      <c r="A64" s="2" t="s">
        <v>64</v>
      </c>
      <c r="B64" s="11"/>
      <c r="C64" s="22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</row>
    <row r="65" spans="1:8" x14ac:dyDescent="0.2">
      <c r="A65" s="2" t="s">
        <v>65</v>
      </c>
      <c r="B65" s="11"/>
      <c r="C65" s="22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1:8" x14ac:dyDescent="0.2">
      <c r="A66" s="2" t="s">
        <v>66</v>
      </c>
      <c r="B66" s="11"/>
      <c r="C66" s="22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 x14ac:dyDescent="0.2">
      <c r="A67" s="2" t="s">
        <v>67</v>
      </c>
      <c r="B67" s="11"/>
      <c r="C67" s="22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x14ac:dyDescent="0.2">
      <c r="A68" s="2" t="s">
        <v>68</v>
      </c>
      <c r="B68" s="11"/>
      <c r="C68" s="2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x14ac:dyDescent="0.2">
      <c r="A69" s="2" t="s">
        <v>69</v>
      </c>
      <c r="B69" s="11"/>
      <c r="C69" s="22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x14ac:dyDescent="0.2">
      <c r="A70" s="2" t="s">
        <v>70</v>
      </c>
      <c r="B70" s="11"/>
      <c r="C70" s="22">
        <v>1150000</v>
      </c>
      <c r="D70" s="23">
        <v>0</v>
      </c>
      <c r="E70" s="23">
        <f>SUM(C70:D70)</f>
        <v>1150000</v>
      </c>
      <c r="F70" s="23">
        <v>0</v>
      </c>
      <c r="G70" s="23">
        <v>0</v>
      </c>
      <c r="H70" s="23">
        <f t="shared" ref="H70" si="14">SUM(E70-F70)</f>
        <v>1150000</v>
      </c>
    </row>
    <row r="71" spans="1:8" s="7" customFormat="1" x14ac:dyDescent="0.2">
      <c r="A71" s="31" t="s">
        <v>71</v>
      </c>
      <c r="B71" s="32"/>
      <c r="C71" s="21">
        <f>SUM(C72:C74)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</row>
    <row r="72" spans="1:8" x14ac:dyDescent="0.2">
      <c r="A72" s="2" t="s">
        <v>72</v>
      </c>
      <c r="B72" s="11"/>
      <c r="C72" s="2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1:8" x14ac:dyDescent="0.2">
      <c r="A73" s="2" t="s">
        <v>73</v>
      </c>
      <c r="B73" s="11"/>
      <c r="C73" s="22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1:8" x14ac:dyDescent="0.2">
      <c r="A74" s="2" t="s">
        <v>74</v>
      </c>
      <c r="B74" s="11"/>
      <c r="C74" s="22">
        <v>0</v>
      </c>
      <c r="D74" s="23"/>
      <c r="E74" s="23"/>
      <c r="F74" s="23"/>
      <c r="G74" s="23"/>
      <c r="H74" s="23"/>
    </row>
    <row r="75" spans="1:8" s="7" customFormat="1" x14ac:dyDescent="0.2">
      <c r="A75" s="31" t="s">
        <v>75</v>
      </c>
      <c r="B75" s="32"/>
      <c r="C75" s="21">
        <f>SUM(C76:C82)</f>
        <v>0</v>
      </c>
      <c r="D75" s="21">
        <f t="shared" ref="D75:G75" si="15">SUM(D76:D82)</f>
        <v>3458345.64</v>
      </c>
      <c r="E75" s="21">
        <f t="shared" si="15"/>
        <v>3458345.64</v>
      </c>
      <c r="F75" s="21">
        <f t="shared" si="15"/>
        <v>3357071.82</v>
      </c>
      <c r="G75" s="21">
        <f t="shared" si="15"/>
        <v>3357071.82</v>
      </c>
      <c r="H75" s="21">
        <f t="shared" ref="H75" si="16">SUM(E75-F75)</f>
        <v>101273.8200000003</v>
      </c>
    </row>
    <row r="76" spans="1:8" x14ac:dyDescent="0.2">
      <c r="A76" s="2" t="s">
        <v>76</v>
      </c>
      <c r="B76" s="11"/>
      <c r="C76" s="22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1:8" x14ac:dyDescent="0.2">
      <c r="A77" s="2" t="s">
        <v>77</v>
      </c>
      <c r="B77" s="11"/>
      <c r="C77" s="22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x14ac:dyDescent="0.2">
      <c r="A78" s="2" t="s">
        <v>78</v>
      </c>
      <c r="B78" s="11"/>
      <c r="C78" s="22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1:8" x14ac:dyDescent="0.2">
      <c r="A79" s="2" t="s">
        <v>79</v>
      </c>
      <c r="B79" s="11"/>
      <c r="C79" s="22">
        <v>0</v>
      </c>
      <c r="D79" s="23">
        <v>326486.40000000002</v>
      </c>
      <c r="E79" s="23">
        <f>SUM(C79:D79)</f>
        <v>326486.40000000002</v>
      </c>
      <c r="F79" s="23">
        <v>326486.40000000002</v>
      </c>
      <c r="G79" s="23">
        <v>326486.40000000002</v>
      </c>
      <c r="H79" s="23">
        <f>SUM(E79-F79)</f>
        <v>0</v>
      </c>
    </row>
    <row r="80" spans="1:8" x14ac:dyDescent="0.2">
      <c r="A80" s="2" t="s">
        <v>80</v>
      </c>
      <c r="B80" s="11"/>
      <c r="C80" s="22">
        <v>0</v>
      </c>
      <c r="D80" s="23">
        <v>0</v>
      </c>
      <c r="E80" s="23">
        <f t="shared" ref="E80:E82" si="17">SUM(C80:D80)</f>
        <v>0</v>
      </c>
      <c r="F80" s="23">
        <v>0</v>
      </c>
      <c r="G80" s="23">
        <v>0</v>
      </c>
      <c r="H80" s="23">
        <f t="shared" ref="H80:H82" si="18">SUM(E80-F80)</f>
        <v>0</v>
      </c>
    </row>
    <row r="81" spans="1:8" x14ac:dyDescent="0.2">
      <c r="A81" s="2" t="s">
        <v>81</v>
      </c>
      <c r="B81" s="11"/>
      <c r="C81" s="22">
        <v>0</v>
      </c>
      <c r="D81" s="23">
        <v>0</v>
      </c>
      <c r="E81" s="23">
        <f t="shared" si="17"/>
        <v>0</v>
      </c>
      <c r="F81" s="23">
        <v>0</v>
      </c>
      <c r="G81" s="23">
        <v>0</v>
      </c>
      <c r="H81" s="23">
        <f t="shared" si="18"/>
        <v>0</v>
      </c>
    </row>
    <row r="82" spans="1:8" x14ac:dyDescent="0.2">
      <c r="A82" s="2" t="s">
        <v>82</v>
      </c>
      <c r="B82" s="11"/>
      <c r="C82" s="22">
        <v>0</v>
      </c>
      <c r="D82" s="23">
        <v>3131859.24</v>
      </c>
      <c r="E82" s="23">
        <f t="shared" si="17"/>
        <v>3131859.24</v>
      </c>
      <c r="F82" s="23">
        <v>3030585.42</v>
      </c>
      <c r="G82" s="23">
        <v>3030585.42</v>
      </c>
      <c r="H82" s="23">
        <f t="shared" si="18"/>
        <v>101273.8200000003</v>
      </c>
    </row>
    <row r="83" spans="1:8" ht="12.75" thickBot="1" x14ac:dyDescent="0.25">
      <c r="A83" s="29"/>
      <c r="B83" s="30"/>
      <c r="C83" s="25"/>
      <c r="D83" s="26"/>
      <c r="E83" s="26"/>
      <c r="F83" s="26"/>
      <c r="G83" s="26"/>
      <c r="H83" s="26"/>
    </row>
    <row r="84" spans="1:8" ht="15" customHeight="1" x14ac:dyDescent="0.2">
      <c r="A84" s="55" t="s">
        <v>83</v>
      </c>
      <c r="B84" s="56"/>
      <c r="C84" s="51">
        <f>SUM(C94+C104+C114+C124+C134+C138+C147+C151)</f>
        <v>849746915.07000005</v>
      </c>
      <c r="D84" s="51">
        <f>SUM(D94+D104+D114+D124+D134+D138+D147+D151+D86)</f>
        <v>131235429.94999999</v>
      </c>
      <c r="E84" s="51">
        <f>SUM(E94+E104+E114+E124+E134+E138+E147+E151+E86)</f>
        <v>980982345.0200001</v>
      </c>
      <c r="F84" s="51">
        <f>SUM(F94+F104+F114+F124+F134+F138+F147+F151+F86)</f>
        <v>940948965.28000009</v>
      </c>
      <c r="G84" s="51">
        <f>SUM(G94+G104+G114+G124+G134+G138+G147+G151+G86)</f>
        <v>865735514.73000014</v>
      </c>
      <c r="H84" s="51">
        <f>SUM(H94+H104+H114+H124+H134+H138+H147+H151+H86)</f>
        <v>40033379.760000005</v>
      </c>
    </row>
    <row r="85" spans="1:8" x14ac:dyDescent="0.2">
      <c r="A85" s="57"/>
      <c r="B85" s="58"/>
      <c r="C85" s="52"/>
      <c r="D85" s="52"/>
      <c r="E85" s="52"/>
      <c r="F85" s="52"/>
      <c r="G85" s="52"/>
      <c r="H85" s="52"/>
    </row>
    <row r="86" spans="1:8" x14ac:dyDescent="0.2">
      <c r="A86" s="53" t="s">
        <v>10</v>
      </c>
      <c r="B86" s="54"/>
      <c r="C86" s="22">
        <f>SUM(C87:C93)</f>
        <v>0</v>
      </c>
      <c r="D86" s="22">
        <v>0</v>
      </c>
      <c r="E86" s="22">
        <f t="shared" ref="E86:H86" si="19">SUM(E87:E93)</f>
        <v>0</v>
      </c>
      <c r="F86" s="22">
        <v>0</v>
      </c>
      <c r="G86" s="22">
        <f t="shared" si="19"/>
        <v>0</v>
      </c>
      <c r="H86" s="22">
        <f t="shared" si="19"/>
        <v>0</v>
      </c>
    </row>
    <row r="87" spans="1:8" x14ac:dyDescent="0.2">
      <c r="A87" s="2" t="s">
        <v>11</v>
      </c>
      <c r="B87" s="11"/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x14ac:dyDescent="0.2">
      <c r="A88" s="2" t="s">
        <v>12</v>
      </c>
      <c r="B88" s="11"/>
      <c r="C88" s="22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</row>
    <row r="89" spans="1:8" x14ac:dyDescent="0.2">
      <c r="A89" s="2" t="s">
        <v>13</v>
      </c>
      <c r="B89" s="11"/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x14ac:dyDescent="0.2">
      <c r="A90" s="2" t="s">
        <v>14</v>
      </c>
      <c r="B90" s="11"/>
      <c r="C90" s="22">
        <v>0</v>
      </c>
      <c r="D90" s="23">
        <v>0</v>
      </c>
      <c r="E90" s="23">
        <f>SUM(C90:D90)</f>
        <v>0</v>
      </c>
      <c r="F90" s="23">
        <v>0</v>
      </c>
      <c r="G90" s="23">
        <v>0</v>
      </c>
      <c r="H90" s="23">
        <f>SUM(E90-F90)</f>
        <v>0</v>
      </c>
    </row>
    <row r="91" spans="1:8" x14ac:dyDescent="0.2">
      <c r="A91" s="2" t="s">
        <v>15</v>
      </c>
      <c r="B91" s="11"/>
      <c r="C91" s="22">
        <v>0</v>
      </c>
      <c r="D91" s="23">
        <v>0</v>
      </c>
      <c r="E91" s="23">
        <f t="shared" ref="E91:E93" si="20">SUM(C91:D91)</f>
        <v>0</v>
      </c>
      <c r="F91" s="23">
        <v>0</v>
      </c>
      <c r="G91" s="23">
        <v>0</v>
      </c>
      <c r="H91" s="23">
        <f t="shared" ref="H91:H93" si="21">SUM(E91-F91)</f>
        <v>0</v>
      </c>
    </row>
    <row r="92" spans="1:8" x14ac:dyDescent="0.2">
      <c r="A92" s="2" t="s">
        <v>16</v>
      </c>
      <c r="B92" s="11"/>
      <c r="C92" s="22">
        <v>0</v>
      </c>
      <c r="D92" s="23">
        <v>0</v>
      </c>
      <c r="E92" s="23">
        <f t="shared" si="20"/>
        <v>0</v>
      </c>
      <c r="F92" s="23">
        <v>0</v>
      </c>
      <c r="G92" s="23">
        <v>0</v>
      </c>
      <c r="H92" s="23">
        <f t="shared" si="21"/>
        <v>0</v>
      </c>
    </row>
    <row r="93" spans="1:8" x14ac:dyDescent="0.2">
      <c r="A93" s="2" t="s">
        <v>17</v>
      </c>
      <c r="B93" s="11"/>
      <c r="C93" s="22">
        <v>0</v>
      </c>
      <c r="D93" s="23">
        <v>0</v>
      </c>
      <c r="E93" s="23">
        <f t="shared" si="20"/>
        <v>0</v>
      </c>
      <c r="F93" s="23">
        <v>0</v>
      </c>
      <c r="G93" s="23">
        <v>0</v>
      </c>
      <c r="H93" s="23">
        <f t="shared" si="21"/>
        <v>0</v>
      </c>
    </row>
    <row r="94" spans="1:8" s="7" customFormat="1" x14ac:dyDescent="0.2">
      <c r="A94" s="31" t="s">
        <v>18</v>
      </c>
      <c r="B94" s="32"/>
      <c r="C94" s="21">
        <f>SUM(C95:C103)</f>
        <v>0</v>
      </c>
      <c r="D94" s="21">
        <f t="shared" ref="D94:H94" si="22">SUM(D95:D103)</f>
        <v>22570836.48</v>
      </c>
      <c r="E94" s="21">
        <f t="shared" si="22"/>
        <v>22570836.48</v>
      </c>
      <c r="F94" s="21">
        <f t="shared" si="22"/>
        <v>21950090.32</v>
      </c>
      <c r="G94" s="21">
        <f t="shared" si="22"/>
        <v>21950090.32</v>
      </c>
      <c r="H94" s="21">
        <f t="shared" si="22"/>
        <v>620746.16000000015</v>
      </c>
    </row>
    <row r="95" spans="1:8" x14ac:dyDescent="0.2">
      <c r="A95" s="2" t="s">
        <v>19</v>
      </c>
      <c r="B95" s="11"/>
      <c r="C95" s="22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1:8" x14ac:dyDescent="0.2">
      <c r="A96" s="2" t="s">
        <v>20</v>
      </c>
      <c r="B96" s="11"/>
      <c r="C96" s="22">
        <v>0</v>
      </c>
      <c r="D96" s="23">
        <v>0</v>
      </c>
      <c r="E96" s="23">
        <f>SUM(C96:D96)</f>
        <v>0</v>
      </c>
      <c r="F96" s="23">
        <v>0</v>
      </c>
      <c r="G96" s="23">
        <v>0</v>
      </c>
      <c r="H96" s="23">
        <f t="shared" ref="H96:H103" si="23">SUM(E96-F96)</f>
        <v>0</v>
      </c>
    </row>
    <row r="97" spans="1:8" x14ac:dyDescent="0.2">
      <c r="A97" s="2" t="s">
        <v>21</v>
      </c>
      <c r="B97" s="11"/>
      <c r="C97" s="22">
        <v>0</v>
      </c>
      <c r="D97" s="23">
        <v>0</v>
      </c>
      <c r="E97" s="23">
        <f t="shared" ref="E97:E103" si="24">SUM(C97:D97)</f>
        <v>0</v>
      </c>
      <c r="F97" s="23">
        <v>0</v>
      </c>
      <c r="G97" s="23">
        <v>0</v>
      </c>
      <c r="H97" s="23">
        <f t="shared" si="23"/>
        <v>0</v>
      </c>
    </row>
    <row r="98" spans="1:8" x14ac:dyDescent="0.2">
      <c r="A98" s="2" t="s">
        <v>22</v>
      </c>
      <c r="B98" s="11"/>
      <c r="C98" s="22">
        <v>0</v>
      </c>
      <c r="D98" s="23">
        <v>20461260.48</v>
      </c>
      <c r="E98" s="23">
        <f t="shared" si="24"/>
        <v>20461260.48</v>
      </c>
      <c r="F98" s="23">
        <v>19840514.32</v>
      </c>
      <c r="G98" s="23">
        <v>19840514.32</v>
      </c>
      <c r="H98" s="23">
        <f t="shared" si="23"/>
        <v>620746.16000000015</v>
      </c>
    </row>
    <row r="99" spans="1:8" x14ac:dyDescent="0.2">
      <c r="A99" s="2" t="s">
        <v>23</v>
      </c>
      <c r="B99" s="11"/>
      <c r="C99" s="22">
        <v>0</v>
      </c>
      <c r="D99" s="23">
        <v>0</v>
      </c>
      <c r="E99" s="23">
        <f t="shared" si="24"/>
        <v>0</v>
      </c>
      <c r="F99" s="23">
        <v>0</v>
      </c>
      <c r="G99" s="23">
        <v>0</v>
      </c>
      <c r="H99" s="23">
        <f t="shared" si="23"/>
        <v>0</v>
      </c>
    </row>
    <row r="100" spans="1:8" x14ac:dyDescent="0.2">
      <c r="A100" s="2" t="s">
        <v>24</v>
      </c>
      <c r="B100" s="11"/>
      <c r="C100" s="22">
        <v>0</v>
      </c>
      <c r="D100" s="23">
        <v>0</v>
      </c>
      <c r="E100" s="23">
        <f t="shared" si="24"/>
        <v>0</v>
      </c>
      <c r="F100" s="23">
        <v>0</v>
      </c>
      <c r="G100" s="23">
        <v>0</v>
      </c>
      <c r="H100" s="23">
        <f t="shared" si="23"/>
        <v>0</v>
      </c>
    </row>
    <row r="101" spans="1:8" x14ac:dyDescent="0.2">
      <c r="A101" s="2" t="s">
        <v>25</v>
      </c>
      <c r="B101" s="11"/>
      <c r="C101" s="22">
        <v>0</v>
      </c>
      <c r="D101" s="23">
        <v>2109576</v>
      </c>
      <c r="E101" s="23">
        <f t="shared" si="24"/>
        <v>2109576</v>
      </c>
      <c r="F101" s="23">
        <v>2109576</v>
      </c>
      <c r="G101" s="23">
        <v>2109576</v>
      </c>
      <c r="H101" s="23">
        <f t="shared" si="23"/>
        <v>0</v>
      </c>
    </row>
    <row r="102" spans="1:8" x14ac:dyDescent="0.2">
      <c r="A102" s="2" t="s">
        <v>26</v>
      </c>
      <c r="B102" s="11"/>
      <c r="C102" s="22">
        <v>0</v>
      </c>
      <c r="D102" s="23">
        <v>0</v>
      </c>
      <c r="E102" s="23">
        <f t="shared" si="24"/>
        <v>0</v>
      </c>
      <c r="F102" s="23">
        <v>0</v>
      </c>
      <c r="G102" s="23">
        <v>0</v>
      </c>
      <c r="H102" s="23">
        <f t="shared" si="23"/>
        <v>0</v>
      </c>
    </row>
    <row r="103" spans="1:8" x14ac:dyDescent="0.2">
      <c r="A103" s="2" t="s">
        <v>27</v>
      </c>
      <c r="B103" s="11"/>
      <c r="C103" s="22">
        <v>0</v>
      </c>
      <c r="D103" s="23">
        <v>0</v>
      </c>
      <c r="E103" s="23">
        <f t="shared" si="24"/>
        <v>0</v>
      </c>
      <c r="F103" s="23">
        <v>0</v>
      </c>
      <c r="G103" s="23">
        <v>0</v>
      </c>
      <c r="H103" s="23">
        <f t="shared" si="23"/>
        <v>0</v>
      </c>
    </row>
    <row r="104" spans="1:8" s="7" customFormat="1" x14ac:dyDescent="0.2">
      <c r="A104" s="31" t="s">
        <v>28</v>
      </c>
      <c r="B104" s="32"/>
      <c r="C104" s="21">
        <f>SUM(C105:C113)</f>
        <v>415335921</v>
      </c>
      <c r="D104" s="21">
        <f t="shared" ref="D104:H104" si="25">SUM(D105:D113)</f>
        <v>32889169.759999998</v>
      </c>
      <c r="E104" s="21">
        <f>SUM(C104:D104)</f>
        <v>448225090.75999999</v>
      </c>
      <c r="F104" s="21">
        <f t="shared" si="25"/>
        <v>447828262.21000004</v>
      </c>
      <c r="G104" s="21">
        <f t="shared" si="25"/>
        <v>444186356.36000001</v>
      </c>
      <c r="H104" s="21">
        <f t="shared" si="25"/>
        <v>396828.54999998212</v>
      </c>
    </row>
    <row r="105" spans="1:8" x14ac:dyDescent="0.2">
      <c r="A105" s="2" t="s">
        <v>29</v>
      </c>
      <c r="B105" s="11"/>
      <c r="C105" s="22">
        <v>259600000</v>
      </c>
      <c r="D105" s="23">
        <v>-78097935</v>
      </c>
      <c r="E105" s="23">
        <f>SUM(C105:D105)</f>
        <v>181502065</v>
      </c>
      <c r="F105" s="23">
        <v>181502065</v>
      </c>
      <c r="G105" s="23">
        <v>181502064.37</v>
      </c>
      <c r="H105" s="23">
        <f>SUM(E105-F105)</f>
        <v>0</v>
      </c>
    </row>
    <row r="106" spans="1:8" x14ac:dyDescent="0.2">
      <c r="A106" s="2" t="s">
        <v>30</v>
      </c>
      <c r="B106" s="11"/>
      <c r="C106" s="22">
        <v>155735921</v>
      </c>
      <c r="D106" s="23">
        <v>100078898.14</v>
      </c>
      <c r="E106" s="23">
        <f>SUM(C106:D106)</f>
        <v>255814819.13999999</v>
      </c>
      <c r="F106" s="23">
        <v>255814819.09</v>
      </c>
      <c r="G106" s="23">
        <v>255814819.09</v>
      </c>
      <c r="H106" s="23">
        <f>SUM(E106-F106)</f>
        <v>4.9999982118606567E-2</v>
      </c>
    </row>
    <row r="107" spans="1:8" x14ac:dyDescent="0.2">
      <c r="A107" s="2" t="s">
        <v>31</v>
      </c>
      <c r="B107" s="11"/>
      <c r="C107" s="22">
        <v>0</v>
      </c>
      <c r="D107" s="23">
        <v>1352678.06</v>
      </c>
      <c r="E107" s="23">
        <f>SUM(C107:D107)</f>
        <v>1352678.06</v>
      </c>
      <c r="F107" s="23">
        <v>1352678.06</v>
      </c>
      <c r="G107" s="23">
        <v>1352678.06</v>
      </c>
      <c r="H107" s="23">
        <f>SUM(E107-F107)</f>
        <v>0</v>
      </c>
    </row>
    <row r="108" spans="1:8" x14ac:dyDescent="0.2">
      <c r="A108" s="2" t="s">
        <v>32</v>
      </c>
      <c r="B108" s="11"/>
      <c r="C108" s="22">
        <v>0</v>
      </c>
      <c r="D108" s="23">
        <v>0</v>
      </c>
      <c r="E108" s="23">
        <f t="shared" ref="E108:E111" si="26">SUM(C108:D108)</f>
        <v>0</v>
      </c>
      <c r="F108" s="23">
        <v>0</v>
      </c>
      <c r="G108" s="23">
        <v>0</v>
      </c>
      <c r="H108" s="23">
        <f t="shared" ref="H108:H111" si="27">SUM(E108-F108)</f>
        <v>0</v>
      </c>
    </row>
    <row r="109" spans="1:8" x14ac:dyDescent="0.2">
      <c r="A109" s="2" t="s">
        <v>33</v>
      </c>
      <c r="B109" s="11"/>
      <c r="C109" s="22">
        <v>0</v>
      </c>
      <c r="D109" s="23">
        <v>9555528.5600000005</v>
      </c>
      <c r="E109" s="23">
        <f t="shared" si="26"/>
        <v>9555528.5600000005</v>
      </c>
      <c r="F109" s="23">
        <v>9158700.0600000005</v>
      </c>
      <c r="G109" s="23">
        <v>5516794.8399999999</v>
      </c>
      <c r="H109" s="23">
        <f t="shared" si="27"/>
        <v>396828.5</v>
      </c>
    </row>
    <row r="110" spans="1:8" x14ac:dyDescent="0.2">
      <c r="A110" s="2" t="s">
        <v>34</v>
      </c>
      <c r="B110" s="11"/>
      <c r="C110" s="22">
        <v>0</v>
      </c>
      <c r="D110" s="23"/>
      <c r="E110" s="23">
        <f t="shared" si="26"/>
        <v>0</v>
      </c>
      <c r="F110" s="23"/>
      <c r="G110" s="23"/>
      <c r="H110" s="23">
        <f t="shared" si="27"/>
        <v>0</v>
      </c>
    </row>
    <row r="111" spans="1:8" x14ac:dyDescent="0.2">
      <c r="A111" s="2" t="s">
        <v>35</v>
      </c>
      <c r="B111" s="11"/>
      <c r="C111" s="22">
        <v>0</v>
      </c>
      <c r="D111" s="23">
        <v>0</v>
      </c>
      <c r="E111" s="23">
        <f t="shared" si="26"/>
        <v>0</v>
      </c>
      <c r="F111" s="23">
        <v>0</v>
      </c>
      <c r="G111" s="23">
        <v>0</v>
      </c>
      <c r="H111" s="23">
        <f t="shared" si="27"/>
        <v>0</v>
      </c>
    </row>
    <row r="112" spans="1:8" x14ac:dyDescent="0.2">
      <c r="A112" s="2" t="s">
        <v>36</v>
      </c>
      <c r="B112" s="11"/>
      <c r="C112" s="22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</row>
    <row r="113" spans="1:8" x14ac:dyDescent="0.2">
      <c r="A113" s="2" t="s">
        <v>37</v>
      </c>
      <c r="B113" s="11"/>
      <c r="C113" s="22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</row>
    <row r="114" spans="1:8" s="7" customFormat="1" x14ac:dyDescent="0.2">
      <c r="A114" s="31" t="s">
        <v>38</v>
      </c>
      <c r="B114" s="32"/>
      <c r="C114" s="21">
        <f>SUM(C115:C123)</f>
        <v>0</v>
      </c>
      <c r="D114" s="21">
        <f t="shared" ref="D114:G114" si="28">SUM(D115:D123)</f>
        <v>434254.44</v>
      </c>
      <c r="E114" s="21">
        <f>SUM(C114:D114)</f>
        <v>434254.44</v>
      </c>
      <c r="F114" s="21">
        <f t="shared" si="28"/>
        <v>434254.44</v>
      </c>
      <c r="G114" s="21">
        <f t="shared" si="28"/>
        <v>434254.44</v>
      </c>
      <c r="H114" s="21">
        <f t="shared" ref="H114" si="29">SUM(E114-F114)</f>
        <v>0</v>
      </c>
    </row>
    <row r="115" spans="1:8" x14ac:dyDescent="0.2">
      <c r="A115" s="2" t="s">
        <v>39</v>
      </c>
      <c r="B115" s="11"/>
      <c r="C115" s="22">
        <v>0</v>
      </c>
      <c r="D115" s="23">
        <v>0</v>
      </c>
      <c r="E115" s="22">
        <f t="shared" ref="E115:E123" si="30">SUM(C115:D115)</f>
        <v>0</v>
      </c>
      <c r="F115" s="23">
        <v>0</v>
      </c>
      <c r="G115" s="23">
        <v>0</v>
      </c>
      <c r="H115" s="23">
        <v>0</v>
      </c>
    </row>
    <row r="116" spans="1:8" x14ac:dyDescent="0.2">
      <c r="A116" s="2" t="s">
        <v>40</v>
      </c>
      <c r="B116" s="11"/>
      <c r="C116" s="22">
        <v>0</v>
      </c>
      <c r="D116" s="23">
        <v>0</v>
      </c>
      <c r="E116" s="22">
        <f t="shared" si="30"/>
        <v>0</v>
      </c>
      <c r="F116" s="23">
        <v>0</v>
      </c>
      <c r="G116" s="23">
        <v>0</v>
      </c>
      <c r="H116" s="23">
        <v>0</v>
      </c>
    </row>
    <row r="117" spans="1:8" x14ac:dyDescent="0.2">
      <c r="A117" s="2" t="s">
        <v>41</v>
      </c>
      <c r="B117" s="11"/>
      <c r="C117" s="22">
        <v>0</v>
      </c>
      <c r="D117" s="23">
        <v>0</v>
      </c>
      <c r="E117" s="22">
        <f t="shared" si="30"/>
        <v>0</v>
      </c>
      <c r="F117" s="23">
        <v>0</v>
      </c>
      <c r="G117" s="23">
        <v>0</v>
      </c>
      <c r="H117" s="23">
        <v>0</v>
      </c>
    </row>
    <row r="118" spans="1:8" x14ac:dyDescent="0.2">
      <c r="A118" s="2" t="s">
        <v>42</v>
      </c>
      <c r="B118" s="11"/>
      <c r="C118" s="22">
        <v>0</v>
      </c>
      <c r="D118" s="23">
        <v>434254.44</v>
      </c>
      <c r="E118" s="22">
        <f t="shared" si="30"/>
        <v>434254.44</v>
      </c>
      <c r="F118" s="23">
        <v>434254.44</v>
      </c>
      <c r="G118" s="23">
        <v>434254.44</v>
      </c>
      <c r="H118" s="23">
        <f t="shared" ref="H118" si="31">SUM(E118-F118)</f>
        <v>0</v>
      </c>
    </row>
    <row r="119" spans="1:8" x14ac:dyDescent="0.2">
      <c r="A119" s="2" t="s">
        <v>43</v>
      </c>
      <c r="B119" s="11"/>
      <c r="C119" s="22">
        <v>0</v>
      </c>
      <c r="D119" s="23">
        <v>0</v>
      </c>
      <c r="E119" s="23">
        <f t="shared" si="30"/>
        <v>0</v>
      </c>
      <c r="F119" s="23">
        <v>0</v>
      </c>
      <c r="G119" s="23">
        <v>0</v>
      </c>
      <c r="H119" s="23">
        <v>0</v>
      </c>
    </row>
    <row r="120" spans="1:8" x14ac:dyDescent="0.2">
      <c r="A120" s="2" t="s">
        <v>44</v>
      </c>
      <c r="B120" s="11"/>
      <c r="C120" s="22">
        <v>0</v>
      </c>
      <c r="D120" s="23">
        <v>0</v>
      </c>
      <c r="E120" s="23">
        <f t="shared" si="30"/>
        <v>0</v>
      </c>
      <c r="F120" s="23">
        <v>0</v>
      </c>
      <c r="G120" s="23">
        <v>0</v>
      </c>
      <c r="H120" s="23">
        <v>0</v>
      </c>
    </row>
    <row r="121" spans="1:8" x14ac:dyDescent="0.2">
      <c r="A121" s="2" t="s">
        <v>45</v>
      </c>
      <c r="B121" s="11"/>
      <c r="C121" s="22">
        <v>0</v>
      </c>
      <c r="D121" s="23">
        <v>0</v>
      </c>
      <c r="E121" s="23">
        <f t="shared" si="30"/>
        <v>0</v>
      </c>
      <c r="F121" s="23">
        <v>0</v>
      </c>
      <c r="G121" s="23">
        <v>0</v>
      </c>
      <c r="H121" s="23">
        <v>0</v>
      </c>
    </row>
    <row r="122" spans="1:8" x14ac:dyDescent="0.2">
      <c r="A122" s="2" t="s">
        <v>46</v>
      </c>
      <c r="B122" s="11"/>
      <c r="C122" s="22">
        <v>0</v>
      </c>
      <c r="D122" s="23">
        <v>0</v>
      </c>
      <c r="E122" s="23">
        <f t="shared" si="30"/>
        <v>0</v>
      </c>
      <c r="F122" s="23">
        <v>0</v>
      </c>
      <c r="G122" s="23">
        <v>0</v>
      </c>
      <c r="H122" s="23">
        <v>0</v>
      </c>
    </row>
    <row r="123" spans="1:8" x14ac:dyDescent="0.2">
      <c r="A123" s="2" t="s">
        <v>47</v>
      </c>
      <c r="B123" s="11"/>
      <c r="C123" s="22">
        <v>0</v>
      </c>
      <c r="D123" s="23">
        <v>0</v>
      </c>
      <c r="E123" s="23">
        <f t="shared" si="30"/>
        <v>0</v>
      </c>
      <c r="F123" s="23">
        <v>0</v>
      </c>
      <c r="G123" s="23">
        <v>0</v>
      </c>
      <c r="H123" s="23">
        <v>0</v>
      </c>
    </row>
    <row r="124" spans="1:8" s="7" customFormat="1" x14ac:dyDescent="0.2">
      <c r="A124" s="31" t="s">
        <v>48</v>
      </c>
      <c r="B124" s="32"/>
      <c r="C124" s="21">
        <f>SUM(C125:C133)</f>
        <v>0</v>
      </c>
      <c r="D124" s="21">
        <f t="shared" ref="D124:G124" si="32">SUM(D125:D133)</f>
        <v>17727943.73</v>
      </c>
      <c r="E124" s="21">
        <f>SUM(C124:D124)</f>
        <v>17727943.73</v>
      </c>
      <c r="F124" s="21">
        <f t="shared" si="32"/>
        <v>17727943.73</v>
      </c>
      <c r="G124" s="21">
        <f t="shared" si="32"/>
        <v>17727943.73</v>
      </c>
      <c r="H124" s="21">
        <f t="shared" ref="H124" si="33">SUM(E124-F124)</f>
        <v>0</v>
      </c>
    </row>
    <row r="125" spans="1:8" x14ac:dyDescent="0.2">
      <c r="A125" s="2" t="s">
        <v>49</v>
      </c>
      <c r="B125" s="11"/>
      <c r="C125" s="22">
        <v>0</v>
      </c>
      <c r="D125" s="22">
        <v>0</v>
      </c>
      <c r="E125" s="22">
        <f>SUM(C125:D125)</f>
        <v>0</v>
      </c>
      <c r="F125" s="22">
        <v>0</v>
      </c>
      <c r="G125" s="22">
        <v>0</v>
      </c>
      <c r="H125" s="22">
        <f t="shared" ref="H125:H133" si="34">SUM(E125-F125)</f>
        <v>0</v>
      </c>
    </row>
    <row r="126" spans="1:8" x14ac:dyDescent="0.2">
      <c r="A126" s="2" t="s">
        <v>50</v>
      </c>
      <c r="B126" s="11"/>
      <c r="C126" s="22">
        <v>0</v>
      </c>
      <c r="D126" s="22">
        <v>0</v>
      </c>
      <c r="E126" s="22">
        <f t="shared" ref="E126:E133" si="35">SUM(C126:D126)</f>
        <v>0</v>
      </c>
      <c r="F126" s="22">
        <v>0</v>
      </c>
      <c r="G126" s="22">
        <v>0</v>
      </c>
      <c r="H126" s="22">
        <f t="shared" si="34"/>
        <v>0</v>
      </c>
    </row>
    <row r="127" spans="1:8" x14ac:dyDescent="0.2">
      <c r="A127" s="2" t="s">
        <v>51</v>
      </c>
      <c r="B127" s="11"/>
      <c r="C127" s="22">
        <v>0</v>
      </c>
      <c r="D127" s="22">
        <v>0</v>
      </c>
      <c r="E127" s="22">
        <f t="shared" si="35"/>
        <v>0</v>
      </c>
      <c r="F127" s="22">
        <v>0</v>
      </c>
      <c r="G127" s="22">
        <v>0</v>
      </c>
      <c r="H127" s="22">
        <f t="shared" si="34"/>
        <v>0</v>
      </c>
    </row>
    <row r="128" spans="1:8" x14ac:dyDescent="0.2">
      <c r="A128" s="2" t="s">
        <v>52</v>
      </c>
      <c r="B128" s="11"/>
      <c r="C128" s="22">
        <v>0</v>
      </c>
      <c r="D128" s="23">
        <v>0</v>
      </c>
      <c r="E128" s="22">
        <f t="shared" si="35"/>
        <v>0</v>
      </c>
      <c r="F128" s="23">
        <v>0</v>
      </c>
      <c r="G128" s="23">
        <v>0</v>
      </c>
      <c r="H128" s="22">
        <f t="shared" si="34"/>
        <v>0</v>
      </c>
    </row>
    <row r="129" spans="1:12" x14ac:dyDescent="0.2">
      <c r="A129" s="2" t="s">
        <v>53</v>
      </c>
      <c r="B129" s="11"/>
      <c r="C129" s="22">
        <v>0</v>
      </c>
      <c r="D129" s="22">
        <v>0</v>
      </c>
      <c r="E129" s="22">
        <f t="shared" si="35"/>
        <v>0</v>
      </c>
      <c r="F129" s="22">
        <v>0</v>
      </c>
      <c r="G129" s="22">
        <v>0</v>
      </c>
      <c r="H129" s="22">
        <f t="shared" si="34"/>
        <v>0</v>
      </c>
    </row>
    <row r="130" spans="1:12" x14ac:dyDescent="0.2">
      <c r="A130" s="2" t="s">
        <v>54</v>
      </c>
      <c r="B130" s="11"/>
      <c r="C130" s="22">
        <v>0</v>
      </c>
      <c r="D130" s="22">
        <v>14711943.73</v>
      </c>
      <c r="E130" s="22">
        <f t="shared" si="35"/>
        <v>14711943.73</v>
      </c>
      <c r="F130" s="22">
        <v>14711943.73</v>
      </c>
      <c r="G130" s="22">
        <v>14711943.73</v>
      </c>
      <c r="H130" s="22">
        <f t="shared" si="34"/>
        <v>0</v>
      </c>
    </row>
    <row r="131" spans="1:12" x14ac:dyDescent="0.2">
      <c r="A131" s="2" t="s">
        <v>55</v>
      </c>
      <c r="B131" s="11"/>
      <c r="C131" s="22">
        <v>0</v>
      </c>
      <c r="D131" s="22">
        <v>0</v>
      </c>
      <c r="E131" s="22">
        <f t="shared" si="35"/>
        <v>0</v>
      </c>
      <c r="F131" s="22">
        <v>0</v>
      </c>
      <c r="G131" s="22">
        <v>0</v>
      </c>
      <c r="H131" s="22">
        <f t="shared" si="34"/>
        <v>0</v>
      </c>
    </row>
    <row r="132" spans="1:12" x14ac:dyDescent="0.2">
      <c r="A132" s="2" t="s">
        <v>56</v>
      </c>
      <c r="B132" s="11"/>
      <c r="C132" s="22">
        <v>0</v>
      </c>
      <c r="D132" s="22">
        <v>0</v>
      </c>
      <c r="E132" s="22">
        <f t="shared" si="35"/>
        <v>0</v>
      </c>
      <c r="F132" s="22">
        <v>0</v>
      </c>
      <c r="G132" s="22">
        <v>0</v>
      </c>
      <c r="H132" s="22">
        <f t="shared" si="34"/>
        <v>0</v>
      </c>
    </row>
    <row r="133" spans="1:12" x14ac:dyDescent="0.2">
      <c r="A133" s="2" t="s">
        <v>57</v>
      </c>
      <c r="B133" s="11"/>
      <c r="C133" s="22">
        <v>0</v>
      </c>
      <c r="D133" s="22">
        <v>3016000</v>
      </c>
      <c r="E133" s="22">
        <f t="shared" si="35"/>
        <v>3016000</v>
      </c>
      <c r="F133" s="22">
        <v>3016000</v>
      </c>
      <c r="G133" s="22">
        <v>3016000</v>
      </c>
      <c r="H133" s="22">
        <f t="shared" si="34"/>
        <v>0</v>
      </c>
    </row>
    <row r="134" spans="1:12" s="7" customFormat="1" x14ac:dyDescent="0.2">
      <c r="A134" s="31" t="s">
        <v>58</v>
      </c>
      <c r="B134" s="32"/>
      <c r="C134" s="21">
        <f>SUM(C135:C137)</f>
        <v>321913240.91000003</v>
      </c>
      <c r="D134" s="21">
        <f t="shared" ref="D134:H134" si="36">SUM(D135:D137)</f>
        <v>57905312.350000001</v>
      </c>
      <c r="E134" s="21">
        <f>SUM(C134:D134)</f>
        <v>379818553.26000005</v>
      </c>
      <c r="F134" s="21">
        <f t="shared" si="36"/>
        <v>340802748.23000002</v>
      </c>
      <c r="G134" s="21">
        <f t="shared" si="36"/>
        <v>269231203.53000003</v>
      </c>
      <c r="H134" s="21">
        <f t="shared" si="36"/>
        <v>39015805.050000027</v>
      </c>
    </row>
    <row r="135" spans="1:12" x14ac:dyDescent="0.2">
      <c r="A135" s="2" t="s">
        <v>59</v>
      </c>
      <c r="B135" s="11"/>
      <c r="C135" s="22">
        <v>321913240.91000003</v>
      </c>
      <c r="D135" s="23">
        <v>-43342567.630000003</v>
      </c>
      <c r="E135" s="23">
        <f>SUM(C135:D135)</f>
        <v>278570673.28000003</v>
      </c>
      <c r="F135" s="23">
        <v>239554868.25</v>
      </c>
      <c r="G135" s="23">
        <v>167983323.55000001</v>
      </c>
      <c r="H135" s="23">
        <f>SUM(E135-F135)</f>
        <v>39015805.030000031</v>
      </c>
    </row>
    <row r="136" spans="1:12" x14ac:dyDescent="0.2">
      <c r="A136" s="2" t="s">
        <v>60</v>
      </c>
      <c r="B136" s="11"/>
      <c r="C136" s="22">
        <v>0</v>
      </c>
      <c r="D136" s="23">
        <v>101247879.98</v>
      </c>
      <c r="E136" s="23">
        <v>101247880</v>
      </c>
      <c r="F136" s="23">
        <v>101247879.98</v>
      </c>
      <c r="G136" s="23">
        <v>101247879.98</v>
      </c>
      <c r="H136" s="23">
        <f>SUM(E136-F136)</f>
        <v>1.9999995827674866E-2</v>
      </c>
    </row>
    <row r="137" spans="1:12" x14ac:dyDescent="0.2">
      <c r="A137" s="2" t="s">
        <v>61</v>
      </c>
      <c r="B137" s="11"/>
      <c r="C137" s="2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</row>
    <row r="138" spans="1:12" s="7" customFormat="1" x14ac:dyDescent="0.2">
      <c r="A138" s="31" t="s">
        <v>62</v>
      </c>
      <c r="B138" s="32"/>
      <c r="C138" s="21">
        <f>SUM(C139:C146)</f>
        <v>0</v>
      </c>
      <c r="D138" s="21">
        <f t="shared" ref="D138:H138" si="37">SUM(D139:D146)</f>
        <v>0</v>
      </c>
      <c r="E138" s="21">
        <f t="shared" si="37"/>
        <v>0</v>
      </c>
      <c r="F138" s="21">
        <f t="shared" si="37"/>
        <v>0</v>
      </c>
      <c r="G138" s="21">
        <f t="shared" si="37"/>
        <v>0</v>
      </c>
      <c r="H138" s="21">
        <f t="shared" si="37"/>
        <v>0</v>
      </c>
    </row>
    <row r="139" spans="1:12" x14ac:dyDescent="0.2">
      <c r="A139" s="2" t="s">
        <v>63</v>
      </c>
      <c r="B139" s="11"/>
      <c r="C139" s="2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12" x14ac:dyDescent="0.2">
      <c r="A140" s="2" t="s">
        <v>64</v>
      </c>
      <c r="B140" s="11"/>
      <c r="C140" s="2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12" x14ac:dyDescent="0.2">
      <c r="A141" s="2" t="s">
        <v>65</v>
      </c>
      <c r="B141" s="11"/>
      <c r="C141" s="22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K141" s="14"/>
    </row>
    <row r="142" spans="1:12" x14ac:dyDescent="0.2">
      <c r="A142" s="2" t="s">
        <v>66</v>
      </c>
      <c r="B142" s="11"/>
      <c r="C142" s="22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12" x14ac:dyDescent="0.2">
      <c r="A143" s="2" t="s">
        <v>67</v>
      </c>
      <c r="B143" s="11"/>
      <c r="C143" s="2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J143" s="14"/>
      <c r="K143" s="14"/>
      <c r="L143" s="14"/>
    </row>
    <row r="144" spans="1:12" x14ac:dyDescent="0.2">
      <c r="A144" s="2" t="s">
        <v>68</v>
      </c>
      <c r="B144" s="11"/>
      <c r="C144" s="22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</row>
    <row r="145" spans="1:9" x14ac:dyDescent="0.2">
      <c r="A145" s="2" t="s">
        <v>69</v>
      </c>
      <c r="B145" s="11"/>
      <c r="C145" s="22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9" x14ac:dyDescent="0.2">
      <c r="A146" s="2" t="s">
        <v>70</v>
      </c>
      <c r="B146" s="11"/>
      <c r="C146" s="22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1:9" s="7" customFormat="1" x14ac:dyDescent="0.2">
      <c r="A147" s="31" t="s">
        <v>71</v>
      </c>
      <c r="B147" s="32"/>
      <c r="C147" s="21">
        <f>SUM(C148:C150)</f>
        <v>0</v>
      </c>
      <c r="D147" s="21">
        <f t="shared" ref="D147:H147" si="38">SUM(D148:D150)</f>
        <v>0</v>
      </c>
      <c r="E147" s="21">
        <f t="shared" si="38"/>
        <v>0</v>
      </c>
      <c r="F147" s="21">
        <f t="shared" si="38"/>
        <v>0</v>
      </c>
      <c r="G147" s="21">
        <f t="shared" si="38"/>
        <v>0</v>
      </c>
      <c r="H147" s="21">
        <f t="shared" si="38"/>
        <v>0</v>
      </c>
    </row>
    <row r="148" spans="1:9" x14ac:dyDescent="0.2">
      <c r="A148" s="2" t="s">
        <v>72</v>
      </c>
      <c r="B148" s="11"/>
      <c r="C148" s="22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9" x14ac:dyDescent="0.2">
      <c r="A149" s="2" t="s">
        <v>73</v>
      </c>
      <c r="B149" s="11"/>
      <c r="C149" s="22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9" x14ac:dyDescent="0.2">
      <c r="A150" s="2" t="s">
        <v>74</v>
      </c>
      <c r="B150" s="11"/>
      <c r="C150" s="22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9" s="7" customFormat="1" x14ac:dyDescent="0.2">
      <c r="A151" s="31" t="s">
        <v>75</v>
      </c>
      <c r="B151" s="32"/>
      <c r="C151" s="21">
        <f>SUM(C152:C158)</f>
        <v>112497753.16000001</v>
      </c>
      <c r="D151" s="21">
        <f t="shared" ref="D151:H151" si="39">SUM(D152:D158)</f>
        <v>-292086.81</v>
      </c>
      <c r="E151" s="21">
        <f t="shared" si="39"/>
        <v>112205666.35000001</v>
      </c>
      <c r="F151" s="21">
        <f t="shared" si="39"/>
        <v>112205666.35000001</v>
      </c>
      <c r="G151" s="21">
        <f t="shared" si="39"/>
        <v>112205666.35000001</v>
      </c>
      <c r="H151" s="21">
        <f t="shared" si="39"/>
        <v>0</v>
      </c>
    </row>
    <row r="152" spans="1:9" x14ac:dyDescent="0.2">
      <c r="A152" s="2" t="s">
        <v>76</v>
      </c>
      <c r="B152" s="11"/>
      <c r="C152" s="22">
        <v>35452752.32</v>
      </c>
      <c r="D152" s="23">
        <v>0</v>
      </c>
      <c r="E152" s="23">
        <f>SUM(C152:D152)</f>
        <v>35452752.32</v>
      </c>
      <c r="F152" s="23">
        <v>35452752.32</v>
      </c>
      <c r="G152" s="23">
        <v>35452752.32</v>
      </c>
      <c r="H152" s="23">
        <f>SUM(E152-F152)</f>
        <v>0</v>
      </c>
    </row>
    <row r="153" spans="1:9" x14ac:dyDescent="0.2">
      <c r="A153" s="2" t="s">
        <v>77</v>
      </c>
      <c r="B153" s="11"/>
      <c r="C153" s="22">
        <v>75538388.540000007</v>
      </c>
      <c r="D153" s="23">
        <v>-6813.25</v>
      </c>
      <c r="E153" s="23">
        <f>SUM(C153:D153)</f>
        <v>75531575.290000007</v>
      </c>
      <c r="F153" s="23">
        <v>75531575.290000007</v>
      </c>
      <c r="G153" s="23">
        <v>75531575.290000007</v>
      </c>
      <c r="H153" s="23">
        <f>SUM(E153-F153)</f>
        <v>0</v>
      </c>
    </row>
    <row r="154" spans="1:9" x14ac:dyDescent="0.2">
      <c r="A154" s="2" t="s">
        <v>78</v>
      </c>
      <c r="B154" s="11"/>
      <c r="C154" s="22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40">SUM(E154-F154)</f>
        <v>0</v>
      </c>
    </row>
    <row r="155" spans="1:9" x14ac:dyDescent="0.2">
      <c r="A155" s="2" t="s">
        <v>79</v>
      </c>
      <c r="B155" s="11"/>
      <c r="C155" s="22">
        <v>1506612.3</v>
      </c>
      <c r="D155" s="23">
        <v>-285273.56</v>
      </c>
      <c r="E155" s="23">
        <f>SUM(C155:D155)</f>
        <v>1221338.74</v>
      </c>
      <c r="F155" s="23">
        <v>1221338.74</v>
      </c>
      <c r="G155" s="23">
        <v>1221338.74</v>
      </c>
      <c r="H155" s="23">
        <f t="shared" si="40"/>
        <v>0</v>
      </c>
    </row>
    <row r="156" spans="1:9" x14ac:dyDescent="0.2">
      <c r="A156" s="2" t="s">
        <v>80</v>
      </c>
      <c r="B156" s="11"/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</row>
    <row r="157" spans="1:9" x14ac:dyDescent="0.2">
      <c r="A157" s="2" t="s">
        <v>81</v>
      </c>
      <c r="B157" s="11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1:9" x14ac:dyDescent="0.2">
      <c r="A158" s="2" t="s">
        <v>82</v>
      </c>
      <c r="B158" s="11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1:9" x14ac:dyDescent="0.2">
      <c r="A159" s="2"/>
      <c r="B159" s="12"/>
      <c r="C159" s="22"/>
      <c r="D159" s="23"/>
      <c r="E159" s="23"/>
      <c r="F159" s="23"/>
      <c r="G159" s="23"/>
      <c r="H159" s="23"/>
    </row>
    <row r="160" spans="1:9" x14ac:dyDescent="0.2">
      <c r="A160" s="31" t="s">
        <v>84</v>
      </c>
      <c r="B160" s="32"/>
      <c r="C160" s="21">
        <f>C84+C9</f>
        <v>7599049891.9799995</v>
      </c>
      <c r="D160" s="21">
        <f>D84+D9</f>
        <v>-0.19000004231929779</v>
      </c>
      <c r="E160" s="21">
        <f t="shared" ref="E160:G160" si="41">E84+E9</f>
        <v>7599049891.7900009</v>
      </c>
      <c r="F160" s="21">
        <f t="shared" si="41"/>
        <v>7376745643.2699986</v>
      </c>
      <c r="G160" s="21">
        <f t="shared" si="41"/>
        <v>6925888739.0900002</v>
      </c>
      <c r="H160" s="21">
        <f>SUM(E160-F160)</f>
        <v>222304248.52000237</v>
      </c>
      <c r="I160" s="14"/>
    </row>
    <row r="161" spans="1:8" ht="12.75" thickBot="1" x14ac:dyDescent="0.25">
      <c r="A161" s="3"/>
      <c r="B161" s="4"/>
      <c r="C161" s="5"/>
      <c r="D161" s="6"/>
      <c r="E161" s="6"/>
      <c r="F161" s="6"/>
      <c r="G161" s="6"/>
      <c r="H161" s="6"/>
    </row>
    <row r="164" spans="1:8" x14ac:dyDescent="0.2">
      <c r="F164" s="28"/>
      <c r="G164" s="28"/>
    </row>
  </sheetData>
  <mergeCells count="36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C84:C85"/>
    <mergeCell ref="D84:D85"/>
    <mergeCell ref="E84:E85"/>
    <mergeCell ref="A84:B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ignoredErrors>
    <ignoredError sqref="E58 E48 E18 E104 E114 E124 E134 H134" formula="1"/>
    <ignoredError sqref="D62:G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2019-02-25T18:27:14Z</cp:lastPrinted>
  <dcterms:created xsi:type="dcterms:W3CDTF">2018-09-04T19:21:14Z</dcterms:created>
  <dcterms:modified xsi:type="dcterms:W3CDTF">2019-04-01T21:15:57Z</dcterms:modified>
</cp:coreProperties>
</file>