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75" yWindow="3000" windowWidth="20550" windowHeight="5490" firstSheet="1" activeTab="1"/>
  </bookViews>
  <sheets>
    <sheet name="Hoja1" sheetId="1" r:id="rId1"/>
    <sheet name="Zapopan" sheetId="4" r:id="rId2"/>
  </sheets>
  <definedNames>
    <definedName name="_xlnm.Print_Area" localSheetId="1">Zapopan!#REF!</definedName>
    <definedName name="_xlnm.Print_Titles" localSheetId="0">Hoja1!$3:$11</definedName>
    <definedName name="_xlnm.Print_Titles" localSheetId="1">Zapopan!#REF!</definedName>
  </definedNames>
  <calcPr calcId="145621"/>
</workbook>
</file>

<file path=xl/calcChain.xml><?xml version="1.0" encoding="utf-8"?>
<calcChain xmlns="http://schemas.openxmlformats.org/spreadsheetml/2006/main">
  <c r="E49" i="4" l="1"/>
  <c r="H11" i="4"/>
  <c r="F70" i="4"/>
  <c r="F69" i="4"/>
  <c r="F68" i="4"/>
  <c r="F67" i="4"/>
  <c r="F66" i="4"/>
  <c r="F65" i="4"/>
  <c r="F64" i="4"/>
  <c r="D63" i="4"/>
  <c r="F63" i="4" s="1"/>
  <c r="I63" i="4" s="1"/>
  <c r="F55" i="4"/>
  <c r="I55" i="4" s="1"/>
  <c r="F51" i="4"/>
  <c r="I51" i="4" s="1"/>
  <c r="F52" i="4"/>
  <c r="I52" i="4" s="1"/>
  <c r="H75" i="4"/>
  <c r="G75" i="4"/>
  <c r="F82" i="4"/>
  <c r="F81" i="4"/>
  <c r="F80" i="4"/>
  <c r="F79" i="4"/>
  <c r="I79" i="4" s="1"/>
  <c r="F78" i="4"/>
  <c r="F77" i="4"/>
  <c r="I77" i="4" s="1"/>
  <c r="F76" i="4"/>
  <c r="E75" i="4"/>
  <c r="D75" i="4"/>
  <c r="H63" i="4"/>
  <c r="G63" i="4"/>
  <c r="E63" i="4"/>
  <c r="F62" i="4"/>
  <c r="I62" i="4" s="1"/>
  <c r="F61" i="4"/>
  <c r="F60" i="4"/>
  <c r="I60" i="4" s="1"/>
  <c r="H59" i="4"/>
  <c r="G59" i="4"/>
  <c r="E59" i="4"/>
  <c r="D59" i="4"/>
  <c r="H49" i="4"/>
  <c r="G49" i="4"/>
  <c r="D49" i="4"/>
  <c r="D39" i="4"/>
  <c r="E39" i="4"/>
  <c r="H39" i="4"/>
  <c r="G39" i="4"/>
  <c r="F58" i="4"/>
  <c r="I58" i="4" s="1"/>
  <c r="F57" i="4"/>
  <c r="I57" i="4" s="1"/>
  <c r="F56" i="4"/>
  <c r="I56" i="4" s="1"/>
  <c r="F54" i="4"/>
  <c r="I54" i="4" s="1"/>
  <c r="F53" i="4"/>
  <c r="I53" i="4" s="1"/>
  <c r="F50" i="4"/>
  <c r="I50" i="4" s="1"/>
  <c r="F46" i="4"/>
  <c r="F47" i="4"/>
  <c r="I47" i="4" s="1"/>
  <c r="F48" i="4"/>
  <c r="I48" i="4" s="1"/>
  <c r="F45" i="4"/>
  <c r="I45" i="4" s="1"/>
  <c r="F44" i="4"/>
  <c r="F43" i="4"/>
  <c r="I43" i="4" s="1"/>
  <c r="F42" i="4"/>
  <c r="F41" i="4"/>
  <c r="I41" i="4" s="1"/>
  <c r="F40" i="4"/>
  <c r="F38" i="4"/>
  <c r="F37" i="4"/>
  <c r="F36" i="4"/>
  <c r="F35" i="4"/>
  <c r="F34" i="4"/>
  <c r="F33" i="4"/>
  <c r="F32" i="4"/>
  <c r="F31" i="4"/>
  <c r="F30" i="4"/>
  <c r="H29" i="4"/>
  <c r="G29" i="4"/>
  <c r="E29" i="4"/>
  <c r="D29" i="4"/>
  <c r="I82" i="4"/>
  <c r="I81" i="4"/>
  <c r="I80" i="4"/>
  <c r="I78" i="4"/>
  <c r="I76" i="4"/>
  <c r="I74" i="4"/>
  <c r="I73" i="4"/>
  <c r="I72" i="4"/>
  <c r="I70" i="4"/>
  <c r="I69" i="4"/>
  <c r="I68" i="4"/>
  <c r="I67" i="4"/>
  <c r="I66" i="4"/>
  <c r="I65" i="4"/>
  <c r="I64" i="4"/>
  <c r="I61" i="4"/>
  <c r="I46" i="4"/>
  <c r="I44" i="4"/>
  <c r="I42" i="4"/>
  <c r="I40" i="4"/>
  <c r="I38" i="4"/>
  <c r="I37" i="4"/>
  <c r="I36" i="4"/>
  <c r="I35" i="4"/>
  <c r="I34" i="4"/>
  <c r="I33" i="4"/>
  <c r="I32" i="4"/>
  <c r="I31" i="4"/>
  <c r="I30" i="4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2" i="4"/>
  <c r="I22" i="4" s="1"/>
  <c r="F21" i="4"/>
  <c r="I21" i="4" s="1"/>
  <c r="F20" i="4"/>
  <c r="I20" i="4" s="1"/>
  <c r="H19" i="4"/>
  <c r="G19" i="4"/>
  <c r="E19" i="4"/>
  <c r="D19" i="4"/>
  <c r="G11" i="4"/>
  <c r="E11" i="4"/>
  <c r="D11" i="4"/>
  <c r="F13" i="4"/>
  <c r="I13" i="4" s="1"/>
  <c r="F14" i="4"/>
  <c r="I14" i="4" s="1"/>
  <c r="F15" i="4"/>
  <c r="I15" i="4" s="1"/>
  <c r="F16" i="4"/>
  <c r="I16" i="4" s="1"/>
  <c r="F17" i="4"/>
  <c r="I17" i="4" s="1"/>
  <c r="F18" i="4"/>
  <c r="I18" i="4" s="1"/>
  <c r="F12" i="4"/>
  <c r="I12" i="4" s="1"/>
  <c r="F69" i="1"/>
  <c r="I69" i="1"/>
  <c r="F83" i="1"/>
  <c r="I83" i="1"/>
  <c r="F82" i="1"/>
  <c r="I82" i="1"/>
  <c r="F81" i="1"/>
  <c r="I81" i="1"/>
  <c r="F80" i="1"/>
  <c r="I80" i="1"/>
  <c r="F79" i="1"/>
  <c r="I79" i="1"/>
  <c r="F78" i="1"/>
  <c r="F77" i="1"/>
  <c r="F76" i="1" s="1"/>
  <c r="I78" i="1"/>
  <c r="F75" i="1"/>
  <c r="I75" i="1" s="1"/>
  <c r="F74" i="1"/>
  <c r="I74" i="1" s="1"/>
  <c r="F73" i="1"/>
  <c r="I73" i="1" s="1"/>
  <c r="F71" i="1"/>
  <c r="I71" i="1"/>
  <c r="F70" i="1"/>
  <c r="I70" i="1"/>
  <c r="F68" i="1"/>
  <c r="I68" i="1"/>
  <c r="F67" i="1"/>
  <c r="I67" i="1"/>
  <c r="F66" i="1"/>
  <c r="I66" i="1"/>
  <c r="F65" i="1"/>
  <c r="I65" i="1"/>
  <c r="I64" i="1" s="1"/>
  <c r="F63" i="1"/>
  <c r="I63" i="1" s="1"/>
  <c r="F62" i="1"/>
  <c r="I62" i="1" s="1"/>
  <c r="F61" i="1"/>
  <c r="I61" i="1" s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49" i="1"/>
  <c r="I49" i="1"/>
  <c r="F48" i="1"/>
  <c r="I48" i="1"/>
  <c r="F47" i="1"/>
  <c r="I47" i="1"/>
  <c r="F46" i="1"/>
  <c r="I46" i="1"/>
  <c r="F45" i="1"/>
  <c r="I45" i="1"/>
  <c r="F44" i="1"/>
  <c r="I44" i="1"/>
  <c r="F43" i="1"/>
  <c r="I43" i="1"/>
  <c r="F42" i="1"/>
  <c r="I42" i="1"/>
  <c r="F41" i="1"/>
  <c r="I41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/>
  <c r="F28" i="1"/>
  <c r="I28" i="1"/>
  <c r="F27" i="1"/>
  <c r="I27" i="1"/>
  <c r="F26" i="1"/>
  <c r="I26" i="1"/>
  <c r="F25" i="1"/>
  <c r="I25" i="1"/>
  <c r="F24" i="1"/>
  <c r="I24" i="1"/>
  <c r="F23" i="1"/>
  <c r="I23" i="1"/>
  <c r="F22" i="1"/>
  <c r="I22" i="1"/>
  <c r="F21" i="1"/>
  <c r="I21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H76" i="1"/>
  <c r="H72" i="1"/>
  <c r="H64" i="1"/>
  <c r="H60" i="1"/>
  <c r="H50" i="1"/>
  <c r="H40" i="1"/>
  <c r="H30" i="1"/>
  <c r="H20" i="1"/>
  <c r="H84" i="1" s="1"/>
  <c r="H12" i="1"/>
  <c r="G76" i="1"/>
  <c r="G72" i="1"/>
  <c r="G64" i="1"/>
  <c r="G60" i="1"/>
  <c r="G50" i="1"/>
  <c r="G40" i="1"/>
  <c r="G30" i="1"/>
  <c r="G20" i="1"/>
  <c r="G12" i="1"/>
  <c r="G84" i="1" s="1"/>
  <c r="E76" i="1"/>
  <c r="E72" i="1"/>
  <c r="E64" i="1"/>
  <c r="E60" i="1"/>
  <c r="E50" i="1"/>
  <c r="E40" i="1"/>
  <c r="E30" i="1"/>
  <c r="E20" i="1"/>
  <c r="E12" i="1"/>
  <c r="E84" i="1" s="1"/>
  <c r="D76" i="1"/>
  <c r="D72" i="1"/>
  <c r="D64" i="1"/>
  <c r="D60" i="1"/>
  <c r="D50" i="1"/>
  <c r="D40" i="1"/>
  <c r="D30" i="1"/>
  <c r="D12" i="1"/>
  <c r="D20" i="1"/>
  <c r="D84" i="1" s="1"/>
  <c r="F72" i="1"/>
  <c r="F50" i="1"/>
  <c r="F40" i="1"/>
  <c r="F30" i="1"/>
  <c r="F20" i="1"/>
  <c r="F64" i="1"/>
  <c r="F60" i="1"/>
  <c r="I30" i="1" l="1"/>
  <c r="I12" i="1"/>
  <c r="I50" i="1"/>
  <c r="I72" i="1"/>
  <c r="F12" i="1"/>
  <c r="F84" i="1" s="1"/>
  <c r="I77" i="1"/>
  <c r="I76" i="1" s="1"/>
  <c r="D83" i="4"/>
  <c r="F39" i="4"/>
  <c r="I39" i="4" s="1"/>
  <c r="H83" i="4"/>
  <c r="G83" i="4"/>
  <c r="E83" i="4"/>
  <c r="F75" i="4"/>
  <c r="I75" i="4" s="1"/>
  <c r="F59" i="4"/>
  <c r="I59" i="4" s="1"/>
  <c r="F49" i="4"/>
  <c r="I49" i="4" s="1"/>
  <c r="F29" i="4"/>
  <c r="I29" i="4" s="1"/>
  <c r="F19" i="4"/>
  <c r="I19" i="4" s="1"/>
  <c r="F11" i="4"/>
  <c r="I11" i="4" s="1"/>
  <c r="I84" i="1" l="1"/>
  <c r="F83" i="4"/>
  <c r="I83" i="4" s="1"/>
</calcChain>
</file>

<file path=xl/sharedStrings.xml><?xml version="1.0" encoding="utf-8"?>
<sst xmlns="http://schemas.openxmlformats.org/spreadsheetml/2006/main" count="177" uniqueCount="94">
  <si>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</si>
  <si>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</si>
  <si>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</si>
  <si>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</si>
  <si>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</si>
  <si>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</si>
  <si>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</si>
  <si>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</si>
  <si>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</si>
  <si>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</si>
  <si>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</si>
  <si>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</si>
  <si>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</si>
  <si>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</si>
  <si>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</si>
  <si>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</si>
  <si>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</si>
  <si>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</si>
  <si>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</si>
  <si>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</si>
  <si>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</si>
  <si>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</si>
  <si>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</si>
  <si>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</si>
  <si>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</si>
  <si>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</si>
  <si>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</si>
  <si>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</si>
  <si>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</si>
  <si>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</si>
  <si>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</si>
  <si>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</si>
  <si>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</si>
  <si>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</si>
  <si>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</si>
  <si>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</si>
  <si>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</si>
  <si>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</si>
  <si>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</si>
  <si>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</si>
  <si>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</si>
  <si>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</si>
  <si>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</si>
  <si>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</si>
  <si>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</si>
  <si>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</si>
  <si>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</si>
  <si>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</si>
  <si>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</si>
  <si>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</si>
  <si>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</si>
  <si>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</si>
  <si>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</si>
  <si>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</si>
  <si>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</si>
  <si>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</si>
  <si>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</si>
  <si>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</si>
  <si>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</si>
  <si>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</si>
  <si>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</si>
  <si>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</si>
  <si>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</si>
  <si>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</si>
  <si>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</si>
  <si>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</si>
  <si>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</si>
  <si>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</si>
  <si>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</si>
  <si>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</si>
  <si>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</si>
  <si>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</si>
  <si>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</si>
  <si>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</si>
  <si>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</si>
  <si>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</si>
  <si>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</si>
  <si>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</si>
  <si>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</si>
  <si>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</si>
  <si>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</si>
  <si>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</si>
  <si>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</si>
  <si>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</si>
  <si>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</si>
  <si>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</si>
  <si>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</si>
  <si>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</si>
  <si>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</si>
  <si>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</si>
  <si>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</si>
  <si>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</si>
  <si>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</si>
  <si>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 xml:space="preserve">Del 1 de Enero al 31 de Marzo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</si>
</sst>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86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164" fontId="9" fillId="0" borderId="0" xfId="0" applyNumberFormat="1" applyFont="1" applyBorder="1"/>
    <xf numFmtId="164" fontId="0" fillId="0" borderId="0" xfId="0" applyNumberFormat="1" applyBorder="1"/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0" xfId="0" applyFont="1" applyFill="1"/>
    <xf numFmtId="0" fontId="3" fillId="0" borderId="18" xfId="0" applyFont="1" applyBorder="1" applyAlignment="1">
      <alignment horizontal="center" vertical="center" wrapText="1"/>
    </xf>
    <xf numFmtId="164" fontId="0" fillId="0" borderId="19" xfId="0" applyNumberFormat="1" applyBorder="1"/>
    <xf numFmtId="164" fontId="9" fillId="0" borderId="19" xfId="0" applyNumberFormat="1" applyFont="1" applyBorder="1"/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64" fontId="9" fillId="0" borderId="21" xfId="0" applyNumberFormat="1" applyFont="1" applyBorder="1"/>
    <xf numFmtId="164" fontId="9" fillId="0" borderId="22" xfId="0" applyNumberFormat="1" applyFont="1" applyBorder="1"/>
    <xf numFmtId="37" fontId="11" fillId="5" borderId="23" xfId="1" applyNumberFormat="1" applyFont="1" applyFill="1" applyBorder="1" applyAlignment="1" applyProtection="1">
      <alignment horizontal="center"/>
    </xf>
    <xf numFmtId="37" fontId="11" fillId="5" borderId="23" xfId="1" applyNumberFormat="1" applyFont="1" applyFill="1" applyBorder="1" applyAlignment="1" applyProtection="1"/>
    <xf numFmtId="37" fontId="13" fillId="5" borderId="24" xfId="1" applyNumberFormat="1" applyFont="1" applyFill="1" applyBorder="1" applyAlignment="1" applyProtection="1">
      <alignment horizontal="center" vertical="center"/>
    </xf>
    <xf numFmtId="37" fontId="13" fillId="5" borderId="24" xfId="1" applyNumberFormat="1" applyFont="1" applyFill="1" applyBorder="1" applyAlignment="1" applyProtection="1">
      <alignment horizontal="center" wrapText="1"/>
    </xf>
    <xf numFmtId="37" fontId="13" fillId="5" borderId="23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 wrapText="1"/>
    </xf>
    <xf numFmtId="37" fontId="13" fillId="5" borderId="25" xfId="1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0" fillId="2" borderId="0" xfId="0" applyFont="1" applyFill="1" applyBorder="1" applyAlignment="1">
      <alignment horizontal="left"/>
    </xf>
    <xf numFmtId="0" fontId="0" fillId="0" borderId="0" xfId="0" applyBorder="1" applyAlignment="1"/>
    <xf numFmtId="0" fontId="0" fillId="0" borderId="0" xfId="0" applyBorder="1"/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13" fillId="5" borderId="15" xfId="1" applyNumberFormat="1" applyFont="1" applyFill="1" applyBorder="1" applyAlignment="1" applyProtection="1">
      <alignment horizontal="center" vertical="center" wrapText="1"/>
    </xf>
    <xf numFmtId="37" fontId="13" fillId="5" borderId="16" xfId="1" applyNumberFormat="1" applyFont="1" applyFill="1" applyBorder="1" applyAlignment="1" applyProtection="1">
      <alignment horizontal="center" vertical="center"/>
    </xf>
    <xf numFmtId="37" fontId="13" fillId="5" borderId="18" xfId="1" applyNumberFormat="1" applyFont="1" applyFill="1" applyBorder="1" applyAlignment="1" applyProtection="1">
      <alignment horizontal="center" vertical="center"/>
    </xf>
    <xf numFmtId="37" fontId="13" fillId="5" borderId="0" xfId="1" applyNumberFormat="1" applyFont="1" applyFill="1" applyBorder="1" applyAlignment="1" applyProtection="1">
      <alignment horizontal="center" vertical="center"/>
    </xf>
    <xf numFmtId="37" fontId="13" fillId="5" borderId="20" xfId="1" applyNumberFormat="1" applyFont="1" applyFill="1" applyBorder="1" applyAlignment="1" applyProtection="1">
      <alignment horizontal="center" vertical="center"/>
    </xf>
    <xf numFmtId="37" fontId="13" fillId="5" borderId="21" xfId="1" applyNumberFormat="1" applyFont="1" applyFill="1" applyBorder="1" applyAlignment="1" applyProtection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37" fontId="13" fillId="5" borderId="26" xfId="1" applyNumberFormat="1" applyFont="1" applyFill="1" applyBorder="1" applyAlignment="1" applyProtection="1">
      <alignment horizontal="center"/>
    </xf>
    <xf numFmtId="37" fontId="13" fillId="5" borderId="27" xfId="1" applyNumberFormat="1" applyFont="1" applyFill="1" applyBorder="1" applyAlignment="1" applyProtection="1">
      <alignment horizontal="center"/>
    </xf>
    <xf numFmtId="37" fontId="13" fillId="4" borderId="15" xfId="1" applyNumberFormat="1" applyFont="1" applyFill="1" applyBorder="1" applyAlignment="1" applyProtection="1">
      <alignment horizontal="center"/>
    </xf>
    <xf numFmtId="37" fontId="13" fillId="4" borderId="16" xfId="1" applyNumberFormat="1" applyFont="1" applyFill="1" applyBorder="1" applyAlignment="1" applyProtection="1">
      <alignment horizontal="center"/>
    </xf>
    <xf numFmtId="37" fontId="13" fillId="4" borderId="17" xfId="1" applyNumberFormat="1" applyFont="1" applyFill="1" applyBorder="1" applyAlignment="1" applyProtection="1">
      <alignment horizontal="center"/>
    </xf>
    <xf numFmtId="37" fontId="13" fillId="4" borderId="18" xfId="1" applyNumberFormat="1" applyFont="1" applyFill="1" applyBorder="1" applyAlignment="1" applyProtection="1">
      <alignment horizontal="center"/>
      <protection locked="0"/>
    </xf>
    <xf numFmtId="37" fontId="13" fillId="4" borderId="0" xfId="1" applyNumberFormat="1" applyFont="1" applyFill="1" applyBorder="1" applyAlignment="1" applyProtection="1">
      <alignment horizontal="center"/>
      <protection locked="0"/>
    </xf>
    <xf numFmtId="37" fontId="13" fillId="4" borderId="19" xfId="1" applyNumberFormat="1" applyFont="1" applyFill="1" applyBorder="1" applyAlignment="1" applyProtection="1">
      <alignment horizontal="center"/>
      <protection locked="0"/>
    </xf>
    <xf numFmtId="37" fontId="13" fillId="4" borderId="18" xfId="1" applyNumberFormat="1" applyFont="1" applyFill="1" applyBorder="1" applyAlignment="1" applyProtection="1">
      <alignment horizontal="center"/>
    </xf>
    <xf numFmtId="37" fontId="13" fillId="4" borderId="0" xfId="1" applyNumberFormat="1" applyFont="1" applyFill="1" applyBorder="1" applyAlignment="1" applyProtection="1">
      <alignment horizontal="center"/>
    </xf>
    <xf numFmtId="37" fontId="13" fillId="4" borderId="19" xfId="1" applyNumberFormat="1" applyFont="1" applyFill="1" applyBorder="1" applyAlignment="1" applyProtection="1">
      <alignment horizontal="center"/>
    </xf>
    <xf numFmtId="37" fontId="13" fillId="4" borderId="20" xfId="1" applyNumberFormat="1" applyFont="1" applyFill="1" applyBorder="1" applyAlignment="1" applyProtection="1">
      <alignment horizontal="center"/>
    </xf>
    <xf numFmtId="37" fontId="13" fillId="4" borderId="21" xfId="1" applyNumberFormat="1" applyFont="1" applyFill="1" applyBorder="1" applyAlignment="1" applyProtection="1">
      <alignment horizontal="center"/>
    </xf>
    <xf numFmtId="37" fontId="13" fillId="4" borderId="22" xfId="1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0" borderId="0" xfId="0" applyFont="1" applyBorder="1" applyAlignment="1">
      <alignment horizont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</xdr:col>
      <xdr:colOff>2181225</xdr:colOff>
      <xdr:row>5</xdr:row>
      <xdr:rowOff>180975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265747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5536"/>
  <sheetViews>
    <sheetView showGridLines="0" zoomScale="75" workbookViewId="0">
      <selection activeCell="F50" sqref="F50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 x14ac:dyDescent="0.25">
      <c r="B3" s="48" t="s">
        <v>0</v>
      </c>
      <c r="C3" s="49"/>
      <c r="D3" s="49"/>
      <c r="E3" s="49"/>
      <c r="F3" s="49"/>
      <c r="G3" s="49"/>
      <c r="H3" s="49"/>
      <c r="I3" s="50"/>
    </row>
    <row r="4" spans="2:9" x14ac:dyDescent="0.25">
      <c r="B4" s="51" t="s">
        <v>1</v>
      </c>
      <c r="C4" s="52"/>
      <c r="D4" s="52"/>
      <c r="E4" s="52"/>
      <c r="F4" s="52"/>
      <c r="G4" s="52"/>
      <c r="H4" s="52"/>
      <c r="I4" s="53"/>
    </row>
    <row r="5" spans="2:9" x14ac:dyDescent="0.25">
      <c r="B5" s="54" t="s">
        <v>2</v>
      </c>
      <c r="C5" s="55"/>
      <c r="D5" s="55"/>
      <c r="E5" s="55"/>
      <c r="F5" s="55"/>
      <c r="G5" s="55"/>
      <c r="H5" s="55"/>
      <c r="I5" s="56"/>
    </row>
    <row r="6" spans="2:9" x14ac:dyDescent="0.25">
      <c r="B6" s="54" t="s">
        <v>3</v>
      </c>
      <c r="C6" s="55"/>
      <c r="D6" s="55"/>
      <c r="E6" s="55"/>
      <c r="F6" s="55"/>
      <c r="G6" s="55"/>
      <c r="H6" s="55"/>
      <c r="I6" s="56"/>
    </row>
    <row r="7" spans="2:9" x14ac:dyDescent="0.25">
      <c r="B7" s="57" t="s">
        <v>4</v>
      </c>
      <c r="C7" s="58"/>
      <c r="D7" s="58"/>
      <c r="E7" s="58"/>
      <c r="F7" s="58"/>
      <c r="G7" s="58"/>
      <c r="H7" s="58"/>
      <c r="I7" s="59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38" t="s">
        <v>5</v>
      </c>
      <c r="C9" s="39"/>
      <c r="D9" s="44" t="s">
        <v>6</v>
      </c>
      <c r="E9" s="45"/>
      <c r="F9" s="45"/>
      <c r="G9" s="45"/>
      <c r="H9" s="46"/>
      <c r="I9" s="47" t="s">
        <v>7</v>
      </c>
    </row>
    <row r="10" spans="2:9" ht="24.75" x14ac:dyDescent="0.25">
      <c r="B10" s="40"/>
      <c r="C10" s="41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47"/>
    </row>
    <row r="11" spans="2:9" x14ac:dyDescent="0.25">
      <c r="B11" s="42"/>
      <c r="C11" s="43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 x14ac:dyDescent="0.25">
      <c r="B12" s="60" t="s">
        <v>15</v>
      </c>
      <c r="C12" s="61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 x14ac:dyDescent="0.25">
      <c r="B13" s="14"/>
      <c r="C13" s="15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 x14ac:dyDescent="0.25">
      <c r="B14" s="14"/>
      <c r="C14" s="15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 x14ac:dyDescent="0.25">
      <c r="B15" s="14"/>
      <c r="C15" s="15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 x14ac:dyDescent="0.25">
      <c r="B16" s="14"/>
      <c r="C16" s="15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 x14ac:dyDescent="0.25">
      <c r="B17" s="14"/>
      <c r="C17" s="15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 x14ac:dyDescent="0.25">
      <c r="B18" s="14"/>
      <c r="C18" s="15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 x14ac:dyDescent="0.25">
      <c r="B19" s="14"/>
      <c r="C19" s="15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 x14ac:dyDescent="0.25">
      <c r="B20" s="60" t="s">
        <v>23</v>
      </c>
      <c r="C20" s="61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 x14ac:dyDescent="0.25">
      <c r="B21" s="14"/>
      <c r="C21" s="15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 x14ac:dyDescent="0.25">
      <c r="B22" s="14"/>
      <c r="C22" s="15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 x14ac:dyDescent="0.25">
      <c r="B23" s="14"/>
      <c r="C23" s="15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 x14ac:dyDescent="0.25">
      <c r="B24" s="14"/>
      <c r="C24" s="15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 x14ac:dyDescent="0.25">
      <c r="B25" s="14"/>
      <c r="C25" s="15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 x14ac:dyDescent="0.25">
      <c r="B26" s="14"/>
      <c r="C26" s="15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 x14ac:dyDescent="0.25">
      <c r="B27" s="14"/>
      <c r="C27" s="15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 x14ac:dyDescent="0.25">
      <c r="B28" s="14"/>
      <c r="C28" s="15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 x14ac:dyDescent="0.25">
      <c r="B29" s="14"/>
      <c r="C29" s="15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 x14ac:dyDescent="0.25">
      <c r="B30" s="60" t="s">
        <v>33</v>
      </c>
      <c r="C30" s="61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 x14ac:dyDescent="0.25">
      <c r="B31" s="14"/>
      <c r="C31" s="15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 x14ac:dyDescent="0.25">
      <c r="B32" s="14"/>
      <c r="C32" s="15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 x14ac:dyDescent="0.25">
      <c r="B33" s="14"/>
      <c r="C33" s="15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 x14ac:dyDescent="0.25">
      <c r="B34" s="14"/>
      <c r="C34" s="15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 x14ac:dyDescent="0.25">
      <c r="B35" s="14"/>
      <c r="C35" s="15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 x14ac:dyDescent="0.25">
      <c r="B36" s="14"/>
      <c r="C36" s="15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 x14ac:dyDescent="0.25">
      <c r="B37" s="14"/>
      <c r="C37" s="15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 x14ac:dyDescent="0.25">
      <c r="B38" s="14"/>
      <c r="C38" s="15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 x14ac:dyDescent="0.25">
      <c r="B39" s="14"/>
      <c r="C39" s="15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 x14ac:dyDescent="0.25">
      <c r="B40" s="60" t="s">
        <v>43</v>
      </c>
      <c r="C40" s="61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 x14ac:dyDescent="0.25">
      <c r="B41" s="14"/>
      <c r="C41" s="15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 x14ac:dyDescent="0.25">
      <c r="B42" s="14"/>
      <c r="C42" s="15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 x14ac:dyDescent="0.25">
      <c r="B43" s="14"/>
      <c r="C43" s="15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 x14ac:dyDescent="0.25">
      <c r="B44" s="14"/>
      <c r="C44" s="15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 x14ac:dyDescent="0.25">
      <c r="B45" s="14"/>
      <c r="C45" s="15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 x14ac:dyDescent="0.25">
      <c r="B46" s="14"/>
      <c r="C46" s="15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 x14ac:dyDescent="0.25">
      <c r="B47" s="14"/>
      <c r="C47" s="15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 x14ac:dyDescent="0.25">
      <c r="B48" s="14"/>
      <c r="C48" s="15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 x14ac:dyDescent="0.25">
      <c r="B49" s="14"/>
      <c r="C49" s="15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 x14ac:dyDescent="0.25">
      <c r="B50" s="60" t="s">
        <v>53</v>
      </c>
      <c r="C50" s="61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 x14ac:dyDescent="0.25">
      <c r="B51" s="14"/>
      <c r="C51" s="15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 x14ac:dyDescent="0.25">
      <c r="B52" s="14"/>
      <c r="C52" s="15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 x14ac:dyDescent="0.25">
      <c r="B53" s="14"/>
      <c r="C53" s="15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 x14ac:dyDescent="0.25">
      <c r="B54" s="14"/>
      <c r="C54" s="15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 x14ac:dyDescent="0.25">
      <c r="B55" s="14"/>
      <c r="C55" s="15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 x14ac:dyDescent="0.25">
      <c r="B56" s="14"/>
      <c r="C56" s="15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 x14ac:dyDescent="0.25">
      <c r="B57" s="14"/>
      <c r="C57" s="15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 x14ac:dyDescent="0.25">
      <c r="B58" s="14"/>
      <c r="C58" s="15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 x14ac:dyDescent="0.25">
      <c r="B59" s="14"/>
      <c r="C59" s="15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 x14ac:dyDescent="0.25">
      <c r="B60" s="60" t="s">
        <v>63</v>
      </c>
      <c r="C60" s="61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 x14ac:dyDescent="0.25">
      <c r="B61" s="14"/>
      <c r="C61" s="15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 x14ac:dyDescent="0.25">
      <c r="B62" s="14"/>
      <c r="C62" s="15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 x14ac:dyDescent="0.25">
      <c r="B63" s="14"/>
      <c r="C63" s="15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 x14ac:dyDescent="0.25">
      <c r="B64" s="60" t="s">
        <v>67</v>
      </c>
      <c r="C64" s="61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 x14ac:dyDescent="0.25">
      <c r="B65" s="14"/>
      <c r="C65" s="15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 x14ac:dyDescent="0.25">
      <c r="B66" s="14"/>
      <c r="C66" s="15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 x14ac:dyDescent="0.25">
      <c r="B67" s="14"/>
      <c r="C67" s="15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 x14ac:dyDescent="0.25">
      <c r="B68" s="14"/>
      <c r="C68" s="15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 x14ac:dyDescent="0.25">
      <c r="B69" s="14"/>
      <c r="C69" s="15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 x14ac:dyDescent="0.25">
      <c r="B70" s="14"/>
      <c r="C70" s="15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 x14ac:dyDescent="0.25">
      <c r="B71" s="14"/>
      <c r="C71" s="15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 x14ac:dyDescent="0.25">
      <c r="B72" s="60" t="s">
        <v>75</v>
      </c>
      <c r="C72" s="61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 x14ac:dyDescent="0.25">
      <c r="B73" s="14"/>
      <c r="C73" s="15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 x14ac:dyDescent="0.25">
      <c r="B74" s="14"/>
      <c r="C74" s="15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 x14ac:dyDescent="0.25">
      <c r="B75" s="14"/>
      <c r="C75" s="15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 x14ac:dyDescent="0.25">
      <c r="B76" s="60" t="s">
        <v>79</v>
      </c>
      <c r="C76" s="61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 x14ac:dyDescent="0.25">
      <c r="B77" s="14"/>
      <c r="C77" s="15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 x14ac:dyDescent="0.25">
      <c r="B78" s="14"/>
      <c r="C78" s="15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 x14ac:dyDescent="0.25">
      <c r="B79" s="14"/>
      <c r="C79" s="15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 x14ac:dyDescent="0.25">
      <c r="B80" s="14"/>
      <c r="C80" s="15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 x14ac:dyDescent="0.25">
      <c r="B81" s="14"/>
      <c r="C81" s="15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 x14ac:dyDescent="0.25">
      <c r="B82" s="14"/>
      <c r="C82" s="15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 x14ac:dyDescent="0.25">
      <c r="B83" s="14"/>
      <c r="C83" s="15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 x14ac:dyDescent="0.25">
      <c r="B84" s="16"/>
      <c r="C84" s="17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 x14ac:dyDescent="0.25"/>
    <row r="87" spans="2:9" hidden="1" x14ac:dyDescent="0.25"/>
    <row r="88" spans="2:9" hidden="1" x14ac:dyDescent="0.25"/>
    <row r="89" spans="2:9" hidden="1" x14ac:dyDescent="0.25"/>
    <row r="90" spans="2:9" hidden="1" x14ac:dyDescent="0.25"/>
    <row r="91" spans="2:9" hidden="1" x14ac:dyDescent="0.25"/>
    <row r="92" spans="2:9" hidden="1" x14ac:dyDescent="0.25"/>
    <row r="93" spans="2:9" hidden="1" x14ac:dyDescent="0.25"/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7"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  <mergeCell ref="B9:C11"/>
    <mergeCell ref="D9:H9"/>
    <mergeCell ref="I9:I10"/>
    <mergeCell ref="B3:I3"/>
    <mergeCell ref="B4:I4"/>
    <mergeCell ref="B5:I5"/>
    <mergeCell ref="B6:I6"/>
    <mergeCell ref="B7:I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3"/>
  <sheetViews>
    <sheetView showGridLines="0" tabSelected="1" zoomScaleNormal="100" workbookViewId="0">
      <selection activeCell="G82" sqref="G82:H82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6" width="13.140625" bestFit="1" customWidth="1"/>
    <col min="7" max="7" width="13.140625" customWidth="1"/>
    <col min="8" max="9" width="13.140625" bestFit="1" customWidth="1"/>
    <col min="10" max="10" width="2.7109375" customWidth="1"/>
    <col min="11" max="11" width="11.42578125" hidden="1" customWidth="1"/>
    <col min="12" max="12" width="11.42578125" hidden="1"/>
  </cols>
  <sheetData>
    <row r="1" spans="2:9" ht="15.75" thickBot="1" x14ac:dyDescent="0.3"/>
    <row r="2" spans="2:9" x14ac:dyDescent="0.25">
      <c r="B2" s="71" t="s">
        <v>88</v>
      </c>
      <c r="C2" s="72"/>
      <c r="D2" s="72"/>
      <c r="E2" s="72"/>
      <c r="F2" s="72"/>
      <c r="G2" s="72"/>
      <c r="H2" s="72"/>
      <c r="I2" s="73"/>
    </row>
    <row r="3" spans="2:9" x14ac:dyDescent="0.25">
      <c r="B3" s="74" t="s">
        <v>2</v>
      </c>
      <c r="C3" s="75"/>
      <c r="D3" s="75"/>
      <c r="E3" s="75"/>
      <c r="F3" s="75"/>
      <c r="G3" s="75"/>
      <c r="H3" s="75"/>
      <c r="I3" s="76"/>
    </row>
    <row r="4" spans="2:9" x14ac:dyDescent="0.25">
      <c r="B4" s="77" t="s">
        <v>3</v>
      </c>
      <c r="C4" s="78"/>
      <c r="D4" s="78"/>
      <c r="E4" s="78"/>
      <c r="F4" s="78"/>
      <c r="G4" s="78"/>
      <c r="H4" s="78"/>
      <c r="I4" s="79"/>
    </row>
    <row r="5" spans="2:9" x14ac:dyDescent="0.25">
      <c r="B5" s="77" t="s">
        <v>93</v>
      </c>
      <c r="C5" s="78"/>
      <c r="D5" s="78"/>
      <c r="E5" s="78"/>
      <c r="F5" s="78"/>
      <c r="G5" s="78"/>
      <c r="H5" s="78"/>
      <c r="I5" s="79"/>
    </row>
    <row r="6" spans="2:9" ht="15.75" thickBot="1" x14ac:dyDescent="0.3">
      <c r="B6" s="80" t="s">
        <v>89</v>
      </c>
      <c r="C6" s="81"/>
      <c r="D6" s="81"/>
      <c r="E6" s="81"/>
      <c r="F6" s="81"/>
      <c r="G6" s="81"/>
      <c r="H6" s="81"/>
      <c r="I6" s="82"/>
    </row>
    <row r="7" spans="2:9" ht="15.75" thickBot="1" x14ac:dyDescent="0.3">
      <c r="B7" s="18"/>
      <c r="C7" s="18"/>
      <c r="D7" s="18"/>
      <c r="E7" s="18"/>
      <c r="F7" s="18"/>
      <c r="G7" s="18"/>
      <c r="H7" s="18"/>
      <c r="I7" s="18"/>
    </row>
    <row r="8" spans="2:9" ht="15.75" thickBot="1" x14ac:dyDescent="0.3">
      <c r="B8" s="62" t="s">
        <v>90</v>
      </c>
      <c r="C8" s="63"/>
      <c r="D8" s="26"/>
      <c r="E8" s="26"/>
      <c r="F8" s="27"/>
      <c r="G8" s="27"/>
      <c r="H8" s="69" t="s">
        <v>91</v>
      </c>
      <c r="I8" s="70"/>
    </row>
    <row r="9" spans="2:9" ht="24.75" x14ac:dyDescent="0.25">
      <c r="B9" s="64"/>
      <c r="C9" s="65"/>
      <c r="D9" s="28" t="s">
        <v>8</v>
      </c>
      <c r="E9" s="29" t="s">
        <v>9</v>
      </c>
      <c r="F9" s="28" t="s">
        <v>10</v>
      </c>
      <c r="G9" s="28" t="s">
        <v>11</v>
      </c>
      <c r="H9" s="30" t="s">
        <v>12</v>
      </c>
      <c r="I9" s="31" t="s">
        <v>7</v>
      </c>
    </row>
    <row r="10" spans="2:9" ht="15.75" thickBot="1" x14ac:dyDescent="0.3">
      <c r="B10" s="66"/>
      <c r="C10" s="67"/>
      <c r="D10" s="32">
        <v>1</v>
      </c>
      <c r="E10" s="32">
        <v>2</v>
      </c>
      <c r="F10" s="32" t="s">
        <v>13</v>
      </c>
      <c r="G10" s="32">
        <v>4</v>
      </c>
      <c r="H10" s="32">
        <v>5</v>
      </c>
      <c r="I10" s="32" t="s">
        <v>14</v>
      </c>
    </row>
    <row r="11" spans="2:9" x14ac:dyDescent="0.25">
      <c r="B11" s="68" t="s">
        <v>15</v>
      </c>
      <c r="C11" s="61"/>
      <c r="D11" s="11">
        <f>SUM(D12:D18)</f>
        <v>3432831052.1999998</v>
      </c>
      <c r="E11" s="11">
        <f>SUM(E12:E18)</f>
        <v>-5125400</v>
      </c>
      <c r="F11" s="11">
        <f>SUM(F12:F18)</f>
        <v>3427705652.1999998</v>
      </c>
      <c r="G11" s="11">
        <f t="shared" ref="G11" si="0">SUM(G12:G18)</f>
        <v>727931411.97000003</v>
      </c>
      <c r="H11" s="11">
        <f>SUM(H12:H18)</f>
        <v>713699421.53999996</v>
      </c>
      <c r="I11" s="21">
        <f>SUM(F11-G11)</f>
        <v>2699774240.2299995</v>
      </c>
    </row>
    <row r="12" spans="2:9" ht="15.75" customHeight="1" x14ac:dyDescent="0.25">
      <c r="B12" s="19"/>
      <c r="C12" s="15" t="s">
        <v>16</v>
      </c>
      <c r="D12" s="12">
        <v>1751312220.3599999</v>
      </c>
      <c r="E12" s="12">
        <v>0</v>
      </c>
      <c r="F12" s="12">
        <f>SUM(D12+E12)</f>
        <v>1751312220.3599999</v>
      </c>
      <c r="G12" s="12">
        <v>364561261.24000001</v>
      </c>
      <c r="H12" s="12">
        <v>364561261.24000001</v>
      </c>
      <c r="I12" s="20">
        <f>SUM(F12-G12)</f>
        <v>1386750959.1199999</v>
      </c>
    </row>
    <row r="13" spans="2:9" x14ac:dyDescent="0.25">
      <c r="B13" s="19"/>
      <c r="C13" s="15" t="s">
        <v>17</v>
      </c>
      <c r="D13" s="12">
        <v>118497760</v>
      </c>
      <c r="E13" s="12">
        <v>0</v>
      </c>
      <c r="F13" s="12">
        <f t="shared" ref="F13:F58" si="1">SUM(D13+E13)</f>
        <v>118497760</v>
      </c>
      <c r="G13" s="12">
        <v>61189437.960000001</v>
      </c>
      <c r="H13" s="12">
        <v>61189437.960000001</v>
      </c>
      <c r="I13" s="20">
        <f t="shared" ref="I13:I76" si="2">SUM(F13-G13)</f>
        <v>57308322.039999999</v>
      </c>
    </row>
    <row r="14" spans="2:9" x14ac:dyDescent="0.25">
      <c r="B14" s="19"/>
      <c r="C14" s="15" t="s">
        <v>18</v>
      </c>
      <c r="D14" s="12">
        <v>359914852.91000003</v>
      </c>
      <c r="E14" s="12">
        <v>0</v>
      </c>
      <c r="F14" s="12">
        <f t="shared" si="1"/>
        <v>359914852.91000003</v>
      </c>
      <c r="G14" s="12">
        <v>21580229.469999999</v>
      </c>
      <c r="H14" s="12">
        <v>21580229.469999999</v>
      </c>
      <c r="I14" s="20">
        <f t="shared" si="2"/>
        <v>338334623.44000006</v>
      </c>
    </row>
    <row r="15" spans="2:9" x14ac:dyDescent="0.25">
      <c r="B15" s="19"/>
      <c r="C15" s="15" t="s">
        <v>19</v>
      </c>
      <c r="D15" s="12">
        <v>538664592.85000002</v>
      </c>
      <c r="E15" s="12">
        <v>-2125400</v>
      </c>
      <c r="F15" s="12">
        <f t="shared" si="1"/>
        <v>536539192.85000002</v>
      </c>
      <c r="G15" s="12">
        <v>135492062.81</v>
      </c>
      <c r="H15" s="12">
        <v>121260072.38</v>
      </c>
      <c r="I15" s="20">
        <f t="shared" si="2"/>
        <v>401047130.04000002</v>
      </c>
    </row>
    <row r="16" spans="2:9" x14ac:dyDescent="0.25">
      <c r="B16" s="19"/>
      <c r="C16" s="15" t="s">
        <v>20</v>
      </c>
      <c r="D16" s="12">
        <v>517666024.44</v>
      </c>
      <c r="E16" s="12">
        <v>-3000000</v>
      </c>
      <c r="F16" s="12">
        <f t="shared" si="1"/>
        <v>514666024.44</v>
      </c>
      <c r="G16" s="12">
        <v>131068640.64</v>
      </c>
      <c r="H16" s="12">
        <v>131068640.64</v>
      </c>
      <c r="I16" s="20">
        <f t="shared" si="2"/>
        <v>383597383.80000001</v>
      </c>
    </row>
    <row r="17" spans="2:9" x14ac:dyDescent="0.25">
      <c r="B17" s="19"/>
      <c r="C17" s="15" t="s">
        <v>21</v>
      </c>
      <c r="D17" s="12">
        <v>97504875</v>
      </c>
      <c r="E17" s="12">
        <v>0</v>
      </c>
      <c r="F17" s="12">
        <f t="shared" si="1"/>
        <v>97504875</v>
      </c>
      <c r="G17" s="12">
        <v>0</v>
      </c>
      <c r="H17" s="12">
        <v>0</v>
      </c>
      <c r="I17" s="20">
        <f t="shared" si="2"/>
        <v>97504875</v>
      </c>
    </row>
    <row r="18" spans="2:9" x14ac:dyDescent="0.25">
      <c r="B18" s="19"/>
      <c r="C18" s="15" t="s">
        <v>22</v>
      </c>
      <c r="D18" s="12">
        <v>49270726.640000001</v>
      </c>
      <c r="E18" s="12">
        <v>0</v>
      </c>
      <c r="F18" s="12">
        <f t="shared" si="1"/>
        <v>49270726.640000001</v>
      </c>
      <c r="G18" s="12">
        <v>14039779.85</v>
      </c>
      <c r="H18" s="12">
        <v>14039779.85</v>
      </c>
      <c r="I18" s="20">
        <f t="shared" si="2"/>
        <v>35230946.789999999</v>
      </c>
    </row>
    <row r="19" spans="2:9" x14ac:dyDescent="0.25">
      <c r="B19" s="68" t="s">
        <v>23</v>
      </c>
      <c r="C19" s="61"/>
      <c r="D19" s="11">
        <f>SUM(D20:D28)</f>
        <v>507251412.60999995</v>
      </c>
      <c r="E19" s="11">
        <f>SUM(E20:E28)</f>
        <v>-25845232.620000001</v>
      </c>
      <c r="F19" s="11">
        <f>SUM(D19+E19)</f>
        <v>481406179.98999995</v>
      </c>
      <c r="G19" s="11">
        <f>SUM(G20:G28)</f>
        <v>48398022.640000001</v>
      </c>
      <c r="H19" s="11">
        <f>SUM(H20:H28)</f>
        <v>48305227.979999997</v>
      </c>
      <c r="I19" s="21">
        <f>SUM(F19-G19)</f>
        <v>433008157.34999996</v>
      </c>
    </row>
    <row r="20" spans="2:9" x14ac:dyDescent="0.25">
      <c r="B20" s="19"/>
      <c r="C20" s="15" t="s">
        <v>24</v>
      </c>
      <c r="D20" s="12">
        <v>25704066.530000001</v>
      </c>
      <c r="E20" s="12">
        <v>-2261159.2599999998</v>
      </c>
      <c r="F20" s="12">
        <f t="shared" si="1"/>
        <v>23442907.270000003</v>
      </c>
      <c r="G20" s="12">
        <v>50715.61</v>
      </c>
      <c r="H20" s="12">
        <v>50715.61</v>
      </c>
      <c r="I20" s="20">
        <f t="shared" si="2"/>
        <v>23392191.660000004</v>
      </c>
    </row>
    <row r="21" spans="2:9" x14ac:dyDescent="0.25">
      <c r="B21" s="19"/>
      <c r="C21" s="15" t="s">
        <v>25</v>
      </c>
      <c r="D21" s="12">
        <v>10118625.52</v>
      </c>
      <c r="E21" s="12">
        <v>1684826.17</v>
      </c>
      <c r="F21" s="12">
        <f t="shared" si="1"/>
        <v>11803451.689999999</v>
      </c>
      <c r="G21" s="12">
        <v>551141.05000000005</v>
      </c>
      <c r="H21" s="12">
        <v>551141.05000000005</v>
      </c>
      <c r="I21" s="20">
        <f t="shared" si="2"/>
        <v>11252310.639999999</v>
      </c>
    </row>
    <row r="22" spans="2:9" x14ac:dyDescent="0.25">
      <c r="B22" s="19"/>
      <c r="C22" s="15" t="s">
        <v>26</v>
      </c>
      <c r="D22" s="12">
        <v>0</v>
      </c>
      <c r="E22" s="12">
        <v>0</v>
      </c>
      <c r="F22" s="12">
        <f t="shared" si="1"/>
        <v>0</v>
      </c>
      <c r="G22" s="12">
        <v>0</v>
      </c>
      <c r="H22" s="12">
        <v>0</v>
      </c>
      <c r="I22" s="20">
        <f t="shared" si="2"/>
        <v>0</v>
      </c>
    </row>
    <row r="23" spans="2:9" x14ac:dyDescent="0.25">
      <c r="B23" s="19"/>
      <c r="C23" s="15" t="s">
        <v>27</v>
      </c>
      <c r="D23" s="12">
        <v>177913303.47</v>
      </c>
      <c r="E23" s="12">
        <v>-13328564.310000001</v>
      </c>
      <c r="F23" s="12">
        <f t="shared" si="1"/>
        <v>164584739.16</v>
      </c>
      <c r="G23" s="12">
        <v>18367127.239999998</v>
      </c>
      <c r="H23" s="12">
        <v>18367127.239999998</v>
      </c>
      <c r="I23" s="20">
        <f t="shared" si="2"/>
        <v>146217611.91999999</v>
      </c>
    </row>
    <row r="24" spans="2:9" x14ac:dyDescent="0.25">
      <c r="B24" s="19"/>
      <c r="C24" s="15" t="s">
        <v>28</v>
      </c>
      <c r="D24" s="12">
        <v>34389604.359999999</v>
      </c>
      <c r="E24" s="12">
        <v>-1764094.74</v>
      </c>
      <c r="F24" s="12">
        <f t="shared" si="1"/>
        <v>32625509.620000001</v>
      </c>
      <c r="G24" s="12">
        <v>295950.28999999998</v>
      </c>
      <c r="H24" s="12">
        <v>239545.85</v>
      </c>
      <c r="I24" s="20">
        <f t="shared" si="2"/>
        <v>32329559.330000002</v>
      </c>
    </row>
    <row r="25" spans="2:9" x14ac:dyDescent="0.25">
      <c r="B25" s="19"/>
      <c r="C25" s="15" t="s">
        <v>29</v>
      </c>
      <c r="D25" s="12">
        <v>164159814.41999999</v>
      </c>
      <c r="E25" s="12">
        <v>12849981.99</v>
      </c>
      <c r="F25" s="12">
        <f t="shared" si="1"/>
        <v>177009796.41</v>
      </c>
      <c r="G25" s="12">
        <v>28428953.370000001</v>
      </c>
      <c r="H25" s="12">
        <v>28404562.649999999</v>
      </c>
      <c r="I25" s="20">
        <f t="shared" si="2"/>
        <v>148580843.03999999</v>
      </c>
    </row>
    <row r="26" spans="2:9" x14ac:dyDescent="0.25">
      <c r="B26" s="19"/>
      <c r="C26" s="15" t="s">
        <v>30</v>
      </c>
      <c r="D26" s="12">
        <v>20969375.550000001</v>
      </c>
      <c r="E26" s="12">
        <v>-1769613.08</v>
      </c>
      <c r="F26" s="12">
        <f t="shared" si="1"/>
        <v>19199762.469999999</v>
      </c>
      <c r="G26" s="12">
        <v>2182.98</v>
      </c>
      <c r="H26" s="12">
        <v>2182.98</v>
      </c>
      <c r="I26" s="20">
        <f t="shared" si="2"/>
        <v>19197579.489999998</v>
      </c>
    </row>
    <row r="27" spans="2:9" x14ac:dyDescent="0.25">
      <c r="B27" s="19"/>
      <c r="C27" s="15" t="s">
        <v>31</v>
      </c>
      <c r="D27" s="12">
        <v>500000</v>
      </c>
      <c r="E27" s="12">
        <v>0</v>
      </c>
      <c r="F27" s="12">
        <f t="shared" si="1"/>
        <v>500000</v>
      </c>
      <c r="G27" s="12">
        <v>0</v>
      </c>
      <c r="H27" s="12">
        <v>0</v>
      </c>
      <c r="I27" s="20">
        <f t="shared" si="2"/>
        <v>500000</v>
      </c>
    </row>
    <row r="28" spans="2:9" x14ac:dyDescent="0.25">
      <c r="B28" s="19"/>
      <c r="C28" s="15" t="s">
        <v>32</v>
      </c>
      <c r="D28" s="12">
        <v>73496622.760000005</v>
      </c>
      <c r="E28" s="12">
        <v>-21256609.390000001</v>
      </c>
      <c r="F28" s="12">
        <f t="shared" si="1"/>
        <v>52240013.370000005</v>
      </c>
      <c r="G28" s="12">
        <v>701952.1</v>
      </c>
      <c r="H28" s="12">
        <v>689952.6</v>
      </c>
      <c r="I28" s="20">
        <f t="shared" si="2"/>
        <v>51538061.270000003</v>
      </c>
    </row>
    <row r="29" spans="2:9" x14ac:dyDescent="0.25">
      <c r="B29" s="68" t="s">
        <v>33</v>
      </c>
      <c r="C29" s="61"/>
      <c r="D29" s="11">
        <f>SUM(D30:D38)</f>
        <v>1077683659.5999999</v>
      </c>
      <c r="E29" s="11">
        <f>SUM(E30:E38)</f>
        <v>99614494.210000008</v>
      </c>
      <c r="F29" s="11">
        <f>SUM(D29+E29)</f>
        <v>1177298153.8099999</v>
      </c>
      <c r="G29" s="11">
        <f>SUM(G30:G38)</f>
        <v>158290963</v>
      </c>
      <c r="H29" s="11">
        <f>SUM(H30:H38)</f>
        <v>157575222.75999999</v>
      </c>
      <c r="I29" s="21">
        <f>SUM(F29-G29)</f>
        <v>1019007190.8099999</v>
      </c>
    </row>
    <row r="30" spans="2:9" x14ac:dyDescent="0.25">
      <c r="B30" s="19"/>
      <c r="C30" s="15" t="s">
        <v>34</v>
      </c>
      <c r="D30" s="12">
        <v>345991704</v>
      </c>
      <c r="E30" s="12">
        <v>-17096069.620000001</v>
      </c>
      <c r="F30" s="12">
        <f t="shared" si="1"/>
        <v>328895634.38</v>
      </c>
      <c r="G30" s="12">
        <v>69312638.890000001</v>
      </c>
      <c r="H30" s="12">
        <v>69312638.890000001</v>
      </c>
      <c r="I30" s="20">
        <f t="shared" si="2"/>
        <v>259582995.49000001</v>
      </c>
    </row>
    <row r="31" spans="2:9" x14ac:dyDescent="0.25">
      <c r="B31" s="19"/>
      <c r="C31" s="15" t="s">
        <v>35</v>
      </c>
      <c r="D31" s="12">
        <v>154064899.80000001</v>
      </c>
      <c r="E31" s="12">
        <v>-7063895.4500000002</v>
      </c>
      <c r="F31" s="12">
        <f t="shared" si="1"/>
        <v>147001004.35000002</v>
      </c>
      <c r="G31" s="12">
        <v>3740869.6</v>
      </c>
      <c r="H31" s="12">
        <v>3740869.6</v>
      </c>
      <c r="I31" s="20">
        <f t="shared" si="2"/>
        <v>143260134.75000003</v>
      </c>
    </row>
    <row r="32" spans="2:9" x14ac:dyDescent="0.25">
      <c r="B32" s="19"/>
      <c r="C32" s="15" t="s">
        <v>36</v>
      </c>
      <c r="D32" s="12">
        <v>174993647.84999999</v>
      </c>
      <c r="E32" s="12">
        <v>39179917.390000001</v>
      </c>
      <c r="F32" s="12">
        <f t="shared" si="1"/>
        <v>214173565.24000001</v>
      </c>
      <c r="G32" s="12">
        <v>11837329.08</v>
      </c>
      <c r="H32" s="12">
        <v>11837329.08</v>
      </c>
      <c r="I32" s="20">
        <f t="shared" si="2"/>
        <v>202336236.16</v>
      </c>
    </row>
    <row r="33" spans="2:9" x14ac:dyDescent="0.25">
      <c r="B33" s="19"/>
      <c r="C33" s="15" t="s">
        <v>37</v>
      </c>
      <c r="D33" s="12">
        <v>89633178.530000001</v>
      </c>
      <c r="E33" s="12">
        <v>10153765.57</v>
      </c>
      <c r="F33" s="12">
        <f t="shared" si="1"/>
        <v>99786944.099999994</v>
      </c>
      <c r="G33" s="12">
        <v>29635638.460000001</v>
      </c>
      <c r="H33" s="12">
        <v>29635354.629999999</v>
      </c>
      <c r="I33" s="20">
        <f t="shared" si="2"/>
        <v>70151305.639999986</v>
      </c>
    </row>
    <row r="34" spans="2:9" x14ac:dyDescent="0.25">
      <c r="B34" s="19"/>
      <c r="C34" s="15" t="s">
        <v>38</v>
      </c>
      <c r="D34" s="12">
        <v>184207123.83000001</v>
      </c>
      <c r="E34" s="12">
        <v>29641786.219999999</v>
      </c>
      <c r="F34" s="12">
        <f t="shared" si="1"/>
        <v>213848910.05000001</v>
      </c>
      <c r="G34" s="12">
        <v>10491048.310000001</v>
      </c>
      <c r="H34" s="12">
        <v>10491048.310000001</v>
      </c>
      <c r="I34" s="20">
        <f t="shared" si="2"/>
        <v>203357861.74000001</v>
      </c>
    </row>
    <row r="35" spans="2:9" x14ac:dyDescent="0.25">
      <c r="B35" s="19"/>
      <c r="C35" s="15" t="s">
        <v>39</v>
      </c>
      <c r="D35" s="12">
        <v>51863400</v>
      </c>
      <c r="E35" s="12">
        <v>17113678.23</v>
      </c>
      <c r="F35" s="12">
        <f t="shared" si="1"/>
        <v>68977078.230000004</v>
      </c>
      <c r="G35" s="12">
        <v>16285782.060000001</v>
      </c>
      <c r="H35" s="12">
        <v>16285782.060000001</v>
      </c>
      <c r="I35" s="20">
        <f t="shared" si="2"/>
        <v>52691296.170000002</v>
      </c>
    </row>
    <row r="36" spans="2:9" x14ac:dyDescent="0.25">
      <c r="B36" s="19"/>
      <c r="C36" s="15" t="s">
        <v>40</v>
      </c>
      <c r="D36" s="12">
        <v>2564008</v>
      </c>
      <c r="E36" s="12">
        <v>458665.48</v>
      </c>
      <c r="F36" s="12">
        <f t="shared" si="1"/>
        <v>3022673.48</v>
      </c>
      <c r="G36" s="12">
        <v>51964.63</v>
      </c>
      <c r="H36" s="12">
        <v>14418.91</v>
      </c>
      <c r="I36" s="20">
        <f t="shared" si="2"/>
        <v>2970708.85</v>
      </c>
    </row>
    <row r="37" spans="2:9" x14ac:dyDescent="0.25">
      <c r="B37" s="19"/>
      <c r="C37" s="15" t="s">
        <v>41</v>
      </c>
      <c r="D37" s="12">
        <v>52038673.130000003</v>
      </c>
      <c r="E37" s="12">
        <v>576003.56999999995</v>
      </c>
      <c r="F37" s="12">
        <f t="shared" si="1"/>
        <v>52614676.700000003</v>
      </c>
      <c r="G37" s="12">
        <v>14588053.800000001</v>
      </c>
      <c r="H37" s="12">
        <v>14588053.800000001</v>
      </c>
      <c r="I37" s="20">
        <f t="shared" si="2"/>
        <v>38026622.900000006</v>
      </c>
    </row>
    <row r="38" spans="2:9" x14ac:dyDescent="0.25">
      <c r="B38" s="19"/>
      <c r="C38" s="15" t="s">
        <v>42</v>
      </c>
      <c r="D38" s="12">
        <v>22327024.460000001</v>
      </c>
      <c r="E38" s="12">
        <v>26650642.82</v>
      </c>
      <c r="F38" s="12">
        <f t="shared" si="1"/>
        <v>48977667.280000001</v>
      </c>
      <c r="G38" s="12">
        <v>2347638.17</v>
      </c>
      <c r="H38" s="12">
        <v>1669727.48</v>
      </c>
      <c r="I38" s="20">
        <f t="shared" si="2"/>
        <v>46630029.109999999</v>
      </c>
    </row>
    <row r="39" spans="2:9" x14ac:dyDescent="0.25">
      <c r="B39" s="68" t="s">
        <v>43</v>
      </c>
      <c r="C39" s="61"/>
      <c r="D39" s="11">
        <f>SUM(D40:D48)</f>
        <v>1220527674.3099999</v>
      </c>
      <c r="E39" s="11">
        <f>SUM(E40:E48)</f>
        <v>-59860717.490000002</v>
      </c>
      <c r="F39" s="11">
        <f t="shared" si="1"/>
        <v>1160666956.8199999</v>
      </c>
      <c r="G39" s="11">
        <f>SUM(G40:G48)</f>
        <v>231888184.69999999</v>
      </c>
      <c r="H39" s="11">
        <f>SUM(H40:H48)</f>
        <v>231888184.47999999</v>
      </c>
      <c r="I39" s="21">
        <f>SUM(F39-G39)</f>
        <v>928778772.11999989</v>
      </c>
    </row>
    <row r="40" spans="2:9" x14ac:dyDescent="0.25">
      <c r="B40" s="19"/>
      <c r="C40" s="15" t="s">
        <v>44</v>
      </c>
      <c r="D40" s="12">
        <v>36447718.990000002</v>
      </c>
      <c r="E40" s="12">
        <v>-14687718.99</v>
      </c>
      <c r="F40" s="12">
        <f t="shared" si="1"/>
        <v>21760000</v>
      </c>
      <c r="G40" s="12">
        <v>2000000</v>
      </c>
      <c r="H40" s="12">
        <v>2000000</v>
      </c>
      <c r="I40" s="20">
        <f t="shared" si="2"/>
        <v>19760000</v>
      </c>
    </row>
    <row r="41" spans="2:9" x14ac:dyDescent="0.25">
      <c r="B41" s="19"/>
      <c r="C41" s="15" t="s">
        <v>45</v>
      </c>
      <c r="D41" s="12">
        <v>852472976.32000005</v>
      </c>
      <c r="E41" s="12">
        <v>-775000</v>
      </c>
      <c r="F41" s="12">
        <f t="shared" si="1"/>
        <v>851697976.32000005</v>
      </c>
      <c r="G41" s="12">
        <v>210785929.91</v>
      </c>
      <c r="H41" s="12">
        <v>210785929.69</v>
      </c>
      <c r="I41" s="20">
        <f t="shared" si="2"/>
        <v>640912046.41000009</v>
      </c>
    </row>
    <row r="42" spans="2:9" x14ac:dyDescent="0.25">
      <c r="B42" s="19"/>
      <c r="C42" s="15" t="s">
        <v>46</v>
      </c>
      <c r="D42" s="12">
        <v>15947800</v>
      </c>
      <c r="E42" s="12">
        <v>-12947800</v>
      </c>
      <c r="F42" s="12">
        <f t="shared" si="1"/>
        <v>3000000</v>
      </c>
      <c r="G42" s="12">
        <v>0</v>
      </c>
      <c r="H42" s="12">
        <v>0</v>
      </c>
      <c r="I42" s="20">
        <f t="shared" si="2"/>
        <v>3000000</v>
      </c>
    </row>
    <row r="43" spans="2:9" x14ac:dyDescent="0.25">
      <c r="B43" s="19"/>
      <c r="C43" s="15" t="s">
        <v>47</v>
      </c>
      <c r="D43" s="12">
        <v>220565996</v>
      </c>
      <c r="E43" s="12">
        <v>-37073906.5</v>
      </c>
      <c r="F43" s="12">
        <f t="shared" si="1"/>
        <v>183492089.5</v>
      </c>
      <c r="G43" s="12">
        <v>3648218.79</v>
      </c>
      <c r="H43" s="12">
        <v>3648218.79</v>
      </c>
      <c r="I43" s="20">
        <f t="shared" si="2"/>
        <v>179843870.71000001</v>
      </c>
    </row>
    <row r="44" spans="2:9" x14ac:dyDescent="0.25">
      <c r="B44" s="19"/>
      <c r="C44" s="15" t="s">
        <v>48</v>
      </c>
      <c r="D44" s="12">
        <v>0</v>
      </c>
      <c r="E44" s="12">
        <v>0</v>
      </c>
      <c r="F44" s="12">
        <f t="shared" si="1"/>
        <v>0</v>
      </c>
      <c r="G44" s="12">
        <v>0</v>
      </c>
      <c r="H44" s="12">
        <v>0</v>
      </c>
      <c r="I44" s="20">
        <f t="shared" si="2"/>
        <v>0</v>
      </c>
    </row>
    <row r="45" spans="2:9" x14ac:dyDescent="0.25">
      <c r="B45" s="19"/>
      <c r="C45" s="15" t="s">
        <v>49</v>
      </c>
      <c r="D45" s="12">
        <v>0</v>
      </c>
      <c r="E45" s="12">
        <v>0</v>
      </c>
      <c r="F45" s="12">
        <f t="shared" si="1"/>
        <v>0</v>
      </c>
      <c r="G45" s="12">
        <v>0</v>
      </c>
      <c r="H45" s="12">
        <v>0</v>
      </c>
      <c r="I45" s="20">
        <f t="shared" si="2"/>
        <v>0</v>
      </c>
    </row>
    <row r="46" spans="2:9" x14ac:dyDescent="0.25">
      <c r="B46" s="19"/>
      <c r="C46" s="15" t="s">
        <v>50</v>
      </c>
      <c r="D46" s="12">
        <v>0</v>
      </c>
      <c r="E46" s="12">
        <v>0</v>
      </c>
      <c r="F46" s="12">
        <f t="shared" si="1"/>
        <v>0</v>
      </c>
      <c r="G46" s="12">
        <v>0</v>
      </c>
      <c r="H46" s="12">
        <v>0</v>
      </c>
      <c r="I46" s="20">
        <f t="shared" si="2"/>
        <v>0</v>
      </c>
    </row>
    <row r="47" spans="2:9" x14ac:dyDescent="0.25">
      <c r="B47" s="19"/>
      <c r="C47" s="15" t="s">
        <v>51</v>
      </c>
      <c r="D47" s="12">
        <v>95093183</v>
      </c>
      <c r="E47" s="12">
        <v>5623708</v>
      </c>
      <c r="F47" s="12">
        <f t="shared" si="1"/>
        <v>100716891</v>
      </c>
      <c r="G47" s="12">
        <v>15454036</v>
      </c>
      <c r="H47" s="12">
        <v>15454036</v>
      </c>
      <c r="I47" s="20">
        <f t="shared" si="2"/>
        <v>85262855</v>
      </c>
    </row>
    <row r="48" spans="2:9" x14ac:dyDescent="0.25">
      <c r="B48" s="19"/>
      <c r="C48" s="15" t="s">
        <v>52</v>
      </c>
      <c r="D48" s="12">
        <v>0</v>
      </c>
      <c r="E48" s="12">
        <v>0</v>
      </c>
      <c r="F48" s="12">
        <f t="shared" si="1"/>
        <v>0</v>
      </c>
      <c r="G48" s="12">
        <v>0</v>
      </c>
      <c r="H48" s="12">
        <v>0</v>
      </c>
      <c r="I48" s="20">
        <f t="shared" si="2"/>
        <v>0</v>
      </c>
    </row>
    <row r="49" spans="2:9" x14ac:dyDescent="0.25">
      <c r="B49" s="68" t="s">
        <v>53</v>
      </c>
      <c r="C49" s="61"/>
      <c r="D49" s="11">
        <f>SUM(D50:D58)</f>
        <v>148456448.31</v>
      </c>
      <c r="E49" s="11">
        <f>SUM(E50:E58)</f>
        <v>-8954258.1799999997</v>
      </c>
      <c r="F49" s="11">
        <f t="shared" si="1"/>
        <v>139502190.13</v>
      </c>
      <c r="G49" s="11">
        <f>SUM(G50:G58)</f>
        <v>13337957.120000001</v>
      </c>
      <c r="H49" s="11">
        <f>SUM(H50:H58)</f>
        <v>13301950.719999999</v>
      </c>
      <c r="I49" s="21">
        <f t="shared" si="2"/>
        <v>126164233.00999999</v>
      </c>
    </row>
    <row r="50" spans="2:9" x14ac:dyDescent="0.25">
      <c r="B50" s="19"/>
      <c r="C50" s="15" t="s">
        <v>54</v>
      </c>
      <c r="D50" s="12">
        <v>21929067.960000001</v>
      </c>
      <c r="E50" s="12">
        <v>-1116561.67</v>
      </c>
      <c r="F50" s="12">
        <f t="shared" si="1"/>
        <v>20812506.289999999</v>
      </c>
      <c r="G50" s="12">
        <v>4343.62</v>
      </c>
      <c r="H50" s="12">
        <v>4343.62</v>
      </c>
      <c r="I50" s="20">
        <f t="shared" si="2"/>
        <v>20808162.669999998</v>
      </c>
    </row>
    <row r="51" spans="2:9" x14ac:dyDescent="0.25">
      <c r="B51" s="19"/>
      <c r="C51" s="15" t="s">
        <v>55</v>
      </c>
      <c r="D51" s="12">
        <v>10678705</v>
      </c>
      <c r="E51" s="12">
        <v>-481066.48</v>
      </c>
      <c r="F51" s="12">
        <f t="shared" si="1"/>
        <v>10197638.52</v>
      </c>
      <c r="G51" s="12">
        <v>0</v>
      </c>
      <c r="H51" s="12">
        <v>0</v>
      </c>
      <c r="I51" s="20">
        <f t="shared" si="2"/>
        <v>10197638.52</v>
      </c>
    </row>
    <row r="52" spans="2:9" x14ac:dyDescent="0.25">
      <c r="B52" s="19"/>
      <c r="C52" s="15" t="s">
        <v>56</v>
      </c>
      <c r="D52" s="12">
        <v>2379000</v>
      </c>
      <c r="E52" s="12">
        <v>715394.52</v>
      </c>
      <c r="F52" s="12">
        <f t="shared" si="1"/>
        <v>3094394.52</v>
      </c>
      <c r="G52" s="12">
        <v>501464.3</v>
      </c>
      <c r="H52" s="12">
        <v>501464.3</v>
      </c>
      <c r="I52" s="20">
        <f t="shared" si="2"/>
        <v>2592930.2200000002</v>
      </c>
    </row>
    <row r="53" spans="2:9" x14ac:dyDescent="0.25">
      <c r="B53" s="19"/>
      <c r="C53" s="15" t="s">
        <v>57</v>
      </c>
      <c r="D53" s="12">
        <v>11449000</v>
      </c>
      <c r="E53" s="12">
        <v>-76000</v>
      </c>
      <c r="F53" s="12">
        <f t="shared" si="1"/>
        <v>11373000</v>
      </c>
      <c r="G53" s="12">
        <v>0</v>
      </c>
      <c r="H53" s="12">
        <v>0</v>
      </c>
      <c r="I53" s="20">
        <f t="shared" si="2"/>
        <v>11373000</v>
      </c>
    </row>
    <row r="54" spans="2:9" x14ac:dyDescent="0.25">
      <c r="B54" s="19"/>
      <c r="C54" s="15" t="s">
        <v>58</v>
      </c>
      <c r="D54" s="12">
        <v>9388000</v>
      </c>
      <c r="E54" s="12">
        <v>0</v>
      </c>
      <c r="F54" s="12">
        <f t="shared" si="1"/>
        <v>9388000</v>
      </c>
      <c r="G54" s="12">
        <v>0</v>
      </c>
      <c r="H54" s="12">
        <v>0</v>
      </c>
      <c r="I54" s="20">
        <f t="shared" si="2"/>
        <v>9388000</v>
      </c>
    </row>
    <row r="55" spans="2:9" x14ac:dyDescent="0.25">
      <c r="B55" s="19"/>
      <c r="C55" s="15" t="s">
        <v>59</v>
      </c>
      <c r="D55" s="12">
        <v>46086575.350000001</v>
      </c>
      <c r="E55" s="12">
        <v>138495.97</v>
      </c>
      <c r="F55" s="12">
        <f t="shared" si="1"/>
        <v>46225071.32</v>
      </c>
      <c r="G55" s="12">
        <v>5089149.2</v>
      </c>
      <c r="H55" s="12">
        <v>5053142.8</v>
      </c>
      <c r="I55" s="20">
        <f t="shared" si="2"/>
        <v>41135922.119999997</v>
      </c>
    </row>
    <row r="56" spans="2:9" x14ac:dyDescent="0.25">
      <c r="B56" s="19"/>
      <c r="C56" s="15" t="s">
        <v>60</v>
      </c>
      <c r="D56" s="12">
        <v>680000</v>
      </c>
      <c r="E56" s="12">
        <v>0</v>
      </c>
      <c r="F56" s="12">
        <f t="shared" si="1"/>
        <v>680000</v>
      </c>
      <c r="G56" s="12">
        <v>0</v>
      </c>
      <c r="H56" s="12">
        <v>0</v>
      </c>
      <c r="I56" s="20">
        <f t="shared" si="2"/>
        <v>680000</v>
      </c>
    </row>
    <row r="57" spans="2:9" x14ac:dyDescent="0.25">
      <c r="B57" s="19"/>
      <c r="C57" s="15" t="s">
        <v>61</v>
      </c>
      <c r="D57" s="12">
        <v>7500000</v>
      </c>
      <c r="E57" s="12">
        <v>3743000</v>
      </c>
      <c r="F57" s="12">
        <f t="shared" si="1"/>
        <v>11243000</v>
      </c>
      <c r="G57" s="12">
        <v>3743000</v>
      </c>
      <c r="H57" s="12">
        <v>3743000</v>
      </c>
      <c r="I57" s="20">
        <f t="shared" si="2"/>
        <v>7500000</v>
      </c>
    </row>
    <row r="58" spans="2:9" x14ac:dyDescent="0.25">
      <c r="B58" s="19"/>
      <c r="C58" s="15" t="s">
        <v>62</v>
      </c>
      <c r="D58" s="12">
        <v>38366100</v>
      </c>
      <c r="E58" s="12">
        <v>-11877520.52</v>
      </c>
      <c r="F58" s="12">
        <f t="shared" si="1"/>
        <v>26488579.48</v>
      </c>
      <c r="G58" s="12">
        <v>4000000</v>
      </c>
      <c r="H58" s="12">
        <v>4000000</v>
      </c>
      <c r="I58" s="20">
        <f t="shared" si="2"/>
        <v>22488579.48</v>
      </c>
    </row>
    <row r="59" spans="2:9" x14ac:dyDescent="0.25">
      <c r="B59" s="68" t="s">
        <v>63</v>
      </c>
      <c r="C59" s="61"/>
      <c r="D59" s="11">
        <f>SUM(D60:D62)</f>
        <v>682615305.75</v>
      </c>
      <c r="E59" s="11">
        <f>SUM(E60:E62)</f>
        <v>-59316.079999997615</v>
      </c>
      <c r="F59" s="11">
        <f>SUM(D59+E59)</f>
        <v>682555989.66999996</v>
      </c>
      <c r="G59" s="11">
        <f>SUM(G60:G62)</f>
        <v>196636279.81999999</v>
      </c>
      <c r="H59" s="11">
        <f>SUM(H60:H62)</f>
        <v>146412571.68000001</v>
      </c>
      <c r="I59" s="21">
        <f>SUM(F59-G59)</f>
        <v>485919709.84999996</v>
      </c>
    </row>
    <row r="60" spans="2:9" x14ac:dyDescent="0.25">
      <c r="B60" s="19"/>
      <c r="C60" s="15" t="s">
        <v>64</v>
      </c>
      <c r="D60" s="12">
        <v>477192091.08999997</v>
      </c>
      <c r="E60" s="12">
        <v>-59316.079999997615</v>
      </c>
      <c r="F60" s="12">
        <f t="shared" ref="F60:F70" si="3">SUM(D60+E60)</f>
        <v>477132775.00999999</v>
      </c>
      <c r="G60" s="12">
        <v>77445906.579999998</v>
      </c>
      <c r="H60" s="12">
        <v>77445906.579999998</v>
      </c>
      <c r="I60" s="20">
        <f t="shared" si="2"/>
        <v>399686868.43000001</v>
      </c>
    </row>
    <row r="61" spans="2:9" x14ac:dyDescent="0.25">
      <c r="B61" s="19"/>
      <c r="C61" s="15" t="s">
        <v>65</v>
      </c>
      <c r="D61" s="12">
        <v>205423214.66</v>
      </c>
      <c r="E61" s="12">
        <v>0</v>
      </c>
      <c r="F61" s="12">
        <f t="shared" si="3"/>
        <v>205423214.66</v>
      </c>
      <c r="G61" s="12">
        <v>119190373.23999999</v>
      </c>
      <c r="H61" s="12">
        <v>68966665.099999994</v>
      </c>
      <c r="I61" s="20">
        <f t="shared" si="2"/>
        <v>86232841.420000002</v>
      </c>
    </row>
    <row r="62" spans="2:9" x14ac:dyDescent="0.25">
      <c r="B62" s="19"/>
      <c r="C62" s="15" t="s">
        <v>66</v>
      </c>
      <c r="D62" s="12">
        <v>0</v>
      </c>
      <c r="E62" s="12">
        <v>0</v>
      </c>
      <c r="F62" s="12">
        <f t="shared" si="3"/>
        <v>0</v>
      </c>
      <c r="G62" s="12">
        <v>0</v>
      </c>
      <c r="H62" s="12">
        <v>0</v>
      </c>
      <c r="I62" s="20">
        <f t="shared" si="2"/>
        <v>0</v>
      </c>
    </row>
    <row r="63" spans="2:9" x14ac:dyDescent="0.25">
      <c r="B63" s="68" t="s">
        <v>67</v>
      </c>
      <c r="C63" s="61"/>
      <c r="D63" s="11">
        <f>SUM(D64:D70)</f>
        <v>1000000</v>
      </c>
      <c r="E63" s="11">
        <f t="shared" ref="E63:H63" si="4">SUM(E64:E66)</f>
        <v>0</v>
      </c>
      <c r="F63" s="11">
        <f t="shared" si="3"/>
        <v>1000000</v>
      </c>
      <c r="G63" s="11">
        <f t="shared" si="4"/>
        <v>0</v>
      </c>
      <c r="H63" s="11">
        <f t="shared" si="4"/>
        <v>0</v>
      </c>
      <c r="I63" s="21">
        <f t="shared" si="2"/>
        <v>1000000</v>
      </c>
    </row>
    <row r="64" spans="2:9" x14ac:dyDescent="0.25">
      <c r="B64" s="19"/>
      <c r="C64" s="15" t="s">
        <v>68</v>
      </c>
      <c r="D64" s="12">
        <v>0</v>
      </c>
      <c r="E64" s="12">
        <v>0</v>
      </c>
      <c r="F64" s="12">
        <f t="shared" si="3"/>
        <v>0</v>
      </c>
      <c r="G64" s="12">
        <v>0</v>
      </c>
      <c r="H64" s="12">
        <v>0</v>
      </c>
      <c r="I64" s="20">
        <f t="shared" si="2"/>
        <v>0</v>
      </c>
    </row>
    <row r="65" spans="2:9" x14ac:dyDescent="0.25">
      <c r="B65" s="19"/>
      <c r="C65" s="15" t="s">
        <v>69</v>
      </c>
      <c r="D65" s="12">
        <v>0</v>
      </c>
      <c r="E65" s="12">
        <v>0</v>
      </c>
      <c r="F65" s="12">
        <f t="shared" si="3"/>
        <v>0</v>
      </c>
      <c r="G65" s="12">
        <v>0</v>
      </c>
      <c r="H65" s="12">
        <v>0</v>
      </c>
      <c r="I65" s="20">
        <f t="shared" si="2"/>
        <v>0</v>
      </c>
    </row>
    <row r="66" spans="2:9" x14ac:dyDescent="0.25">
      <c r="B66" s="19"/>
      <c r="C66" s="15" t="s">
        <v>70</v>
      </c>
      <c r="D66" s="12">
        <v>0</v>
      </c>
      <c r="E66" s="12">
        <v>0</v>
      </c>
      <c r="F66" s="12">
        <f t="shared" si="3"/>
        <v>0</v>
      </c>
      <c r="G66" s="12">
        <v>0</v>
      </c>
      <c r="H66" s="12">
        <v>0</v>
      </c>
      <c r="I66" s="20">
        <f t="shared" si="2"/>
        <v>0</v>
      </c>
    </row>
    <row r="67" spans="2:9" x14ac:dyDescent="0.25">
      <c r="B67" s="19"/>
      <c r="C67" s="15" t="s">
        <v>71</v>
      </c>
      <c r="D67" s="12">
        <v>0</v>
      </c>
      <c r="E67" s="12">
        <v>0</v>
      </c>
      <c r="F67" s="12">
        <f t="shared" si="3"/>
        <v>0</v>
      </c>
      <c r="G67" s="12">
        <v>0</v>
      </c>
      <c r="H67" s="12">
        <v>0</v>
      </c>
      <c r="I67" s="20">
        <f t="shared" si="2"/>
        <v>0</v>
      </c>
    </row>
    <row r="68" spans="2:9" x14ac:dyDescent="0.25">
      <c r="B68" s="19"/>
      <c r="C68" s="15" t="s">
        <v>72</v>
      </c>
      <c r="D68" s="12">
        <v>0</v>
      </c>
      <c r="E68" s="12">
        <v>0</v>
      </c>
      <c r="F68" s="12">
        <f t="shared" si="3"/>
        <v>0</v>
      </c>
      <c r="G68" s="12">
        <v>0</v>
      </c>
      <c r="H68" s="12">
        <v>0</v>
      </c>
      <c r="I68" s="20">
        <f t="shared" si="2"/>
        <v>0</v>
      </c>
    </row>
    <row r="69" spans="2:9" x14ac:dyDescent="0.25">
      <c r="B69" s="19"/>
      <c r="C69" s="15" t="s">
        <v>73</v>
      </c>
      <c r="D69" s="12">
        <v>0</v>
      </c>
      <c r="E69" s="12">
        <v>0</v>
      </c>
      <c r="F69" s="12">
        <f t="shared" si="3"/>
        <v>0</v>
      </c>
      <c r="G69" s="12">
        <v>0</v>
      </c>
      <c r="H69" s="12">
        <v>0</v>
      </c>
      <c r="I69" s="20">
        <f t="shared" si="2"/>
        <v>0</v>
      </c>
    </row>
    <row r="70" spans="2:9" x14ac:dyDescent="0.25">
      <c r="B70" s="19"/>
      <c r="C70" s="15" t="s">
        <v>74</v>
      </c>
      <c r="D70" s="12">
        <v>1000000</v>
      </c>
      <c r="E70" s="12">
        <v>0</v>
      </c>
      <c r="F70" s="12">
        <f t="shared" si="3"/>
        <v>1000000</v>
      </c>
      <c r="G70" s="12">
        <v>0</v>
      </c>
      <c r="H70" s="12">
        <v>0</v>
      </c>
      <c r="I70" s="20">
        <f t="shared" si="2"/>
        <v>1000000</v>
      </c>
    </row>
    <row r="71" spans="2:9" x14ac:dyDescent="0.25">
      <c r="B71" s="68" t="s">
        <v>75</v>
      </c>
      <c r="C71" s="61"/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21">
        <v>0</v>
      </c>
    </row>
    <row r="72" spans="2:9" x14ac:dyDescent="0.25">
      <c r="B72" s="19"/>
      <c r="C72" s="15" t="s">
        <v>76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20">
        <f t="shared" si="2"/>
        <v>0</v>
      </c>
    </row>
    <row r="73" spans="2:9" x14ac:dyDescent="0.25">
      <c r="B73" s="19"/>
      <c r="C73" s="15" t="s">
        <v>77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20">
        <f t="shared" si="2"/>
        <v>0</v>
      </c>
    </row>
    <row r="74" spans="2:9" x14ac:dyDescent="0.25">
      <c r="B74" s="19"/>
      <c r="C74" s="15" t="s">
        <v>78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20">
        <f t="shared" si="2"/>
        <v>0</v>
      </c>
    </row>
    <row r="75" spans="2:9" x14ac:dyDescent="0.25">
      <c r="B75" s="68" t="s">
        <v>79</v>
      </c>
      <c r="C75" s="61"/>
      <c r="D75" s="11">
        <f>SUM(D76:D82)</f>
        <v>115643097.22</v>
      </c>
      <c r="E75" s="11">
        <f>SUM(E76:E82)</f>
        <v>230430.16</v>
      </c>
      <c r="F75" s="11">
        <f>SUM(D75+E75)</f>
        <v>115873527.38</v>
      </c>
      <c r="G75" s="11">
        <f>SUM(G76:G82)</f>
        <v>28087981.760000002</v>
      </c>
      <c r="H75" s="11">
        <f>SUM(H76:H82)</f>
        <v>28087981.760000002</v>
      </c>
      <c r="I75" s="21">
        <f>SUM(F75-G75)</f>
        <v>87785545.61999999</v>
      </c>
    </row>
    <row r="76" spans="2:9" x14ac:dyDescent="0.25">
      <c r="B76" s="19"/>
      <c r="C76" s="15" t="s">
        <v>80</v>
      </c>
      <c r="D76" s="12">
        <v>41396469.240000002</v>
      </c>
      <c r="E76" s="12">
        <v>0</v>
      </c>
      <c r="F76" s="12">
        <f t="shared" ref="F76:F82" si="5">SUM(D76+E76)</f>
        <v>41396469.240000002</v>
      </c>
      <c r="G76" s="12">
        <v>9755585.6099999994</v>
      </c>
      <c r="H76" s="12">
        <v>9755585.6099999994</v>
      </c>
      <c r="I76" s="20">
        <f t="shared" si="2"/>
        <v>31640883.630000003</v>
      </c>
    </row>
    <row r="77" spans="2:9" x14ac:dyDescent="0.25">
      <c r="B77" s="19"/>
      <c r="C77" s="15" t="s">
        <v>81</v>
      </c>
      <c r="D77" s="12">
        <v>72698141.579999998</v>
      </c>
      <c r="E77" s="12">
        <v>0</v>
      </c>
      <c r="F77" s="12">
        <f t="shared" si="5"/>
        <v>72698141.579999998</v>
      </c>
      <c r="G77" s="12">
        <v>18184412.359999999</v>
      </c>
      <c r="H77" s="12">
        <v>18184412.359999999</v>
      </c>
      <c r="I77" s="20">
        <f t="shared" ref="I77:I82" si="6">SUM(F77-G77)</f>
        <v>54513729.219999999</v>
      </c>
    </row>
    <row r="78" spans="2:9" x14ac:dyDescent="0.25">
      <c r="B78" s="19"/>
      <c r="C78" s="15" t="s">
        <v>82</v>
      </c>
      <c r="D78" s="12">
        <v>0</v>
      </c>
      <c r="E78" s="12">
        <v>0</v>
      </c>
      <c r="F78" s="12">
        <f t="shared" si="5"/>
        <v>0</v>
      </c>
      <c r="G78" s="12">
        <v>0</v>
      </c>
      <c r="H78" s="12">
        <v>0</v>
      </c>
      <c r="I78" s="20">
        <f t="shared" si="6"/>
        <v>0</v>
      </c>
    </row>
    <row r="79" spans="2:9" x14ac:dyDescent="0.25">
      <c r="B79" s="19"/>
      <c r="C79" s="15" t="s">
        <v>83</v>
      </c>
      <c r="D79" s="12">
        <v>1548486.4</v>
      </c>
      <c r="E79" s="12">
        <v>0</v>
      </c>
      <c r="F79" s="12">
        <f t="shared" si="5"/>
        <v>1548486.4</v>
      </c>
      <c r="G79" s="12">
        <v>81621.600000000006</v>
      </c>
      <c r="H79" s="12">
        <v>81621.600000000006</v>
      </c>
      <c r="I79" s="20">
        <f t="shared" si="6"/>
        <v>1466864.7999999998</v>
      </c>
    </row>
    <row r="80" spans="2:9" x14ac:dyDescent="0.25">
      <c r="B80" s="19"/>
      <c r="C80" s="15" t="s">
        <v>84</v>
      </c>
      <c r="D80" s="12">
        <v>0</v>
      </c>
      <c r="E80" s="12">
        <v>0</v>
      </c>
      <c r="F80" s="12">
        <f t="shared" si="5"/>
        <v>0</v>
      </c>
      <c r="G80" s="12">
        <v>0</v>
      </c>
      <c r="H80" s="12">
        <v>0</v>
      </c>
      <c r="I80" s="20">
        <f t="shared" si="6"/>
        <v>0</v>
      </c>
    </row>
    <row r="81" spans="2:10" x14ac:dyDescent="0.25">
      <c r="B81" s="19"/>
      <c r="C81" s="15" t="s">
        <v>85</v>
      </c>
      <c r="D81" s="12">
        <v>0</v>
      </c>
      <c r="E81" s="12">
        <v>0</v>
      </c>
      <c r="F81" s="12">
        <f t="shared" si="5"/>
        <v>0</v>
      </c>
      <c r="G81" s="12">
        <v>0</v>
      </c>
      <c r="H81" s="12">
        <v>0</v>
      </c>
      <c r="I81" s="20">
        <f t="shared" si="6"/>
        <v>0</v>
      </c>
    </row>
    <row r="82" spans="2:10" x14ac:dyDescent="0.25">
      <c r="B82" s="19"/>
      <c r="C82" s="15" t="s">
        <v>86</v>
      </c>
      <c r="D82" s="12">
        <v>0</v>
      </c>
      <c r="E82" s="12">
        <v>230430.16</v>
      </c>
      <c r="F82" s="12">
        <f t="shared" si="5"/>
        <v>230430.16</v>
      </c>
      <c r="G82" s="12">
        <v>66362.19</v>
      </c>
      <c r="H82" s="12">
        <v>66362.19</v>
      </c>
      <c r="I82" s="20">
        <f t="shared" si="6"/>
        <v>164067.97</v>
      </c>
    </row>
    <row r="83" spans="2:10" ht="15.75" thickBot="1" x14ac:dyDescent="0.3">
      <c r="B83" s="22"/>
      <c r="C83" s="23" t="s">
        <v>87</v>
      </c>
      <c r="D83" s="24">
        <f>SUM(D11+D19+D29+D39+D49+D59+D63+D71+D75)</f>
        <v>7186008650</v>
      </c>
      <c r="E83" s="24">
        <f>SUM(E11+E19+E29+E39+E49+E59+E63+E71+E75)</f>
        <v>4.1618477553129196E-9</v>
      </c>
      <c r="F83" s="24">
        <f>SUM(D83+E83)</f>
        <v>7186008650</v>
      </c>
      <c r="G83" s="24">
        <f>SUM(G11+G19+G29+G39+G49+G59+G63+G71+G75)</f>
        <v>1404570801.0099998</v>
      </c>
      <c r="H83" s="24">
        <f>SUM(H11+H19+H29+H39+H49+H59+H63+H71+H75)</f>
        <v>1339270560.9200001</v>
      </c>
      <c r="I83" s="25">
        <f>SUM(F83-G83)</f>
        <v>5781437848.9899998</v>
      </c>
    </row>
    <row r="85" spans="2:10" x14ac:dyDescent="0.25">
      <c r="B85" s="84" t="s">
        <v>92</v>
      </c>
      <c r="C85" s="84"/>
      <c r="D85" s="84"/>
      <c r="E85" s="84"/>
      <c r="F85" s="84"/>
      <c r="G85" s="84"/>
      <c r="H85" s="84"/>
      <c r="I85" s="84"/>
      <c r="J85" s="84"/>
    </row>
    <row r="86" spans="2:10" x14ac:dyDescent="0.25">
      <c r="B86" s="13"/>
      <c r="C86" s="13"/>
      <c r="D86" s="13"/>
      <c r="E86" s="13"/>
      <c r="F86" s="13"/>
      <c r="G86" s="13"/>
      <c r="H86" s="13"/>
      <c r="I86" s="13"/>
      <c r="J86" s="13"/>
    </row>
    <row r="87" spans="2:10" x14ac:dyDescent="0.25">
      <c r="B87" s="10"/>
      <c r="C87" s="35"/>
      <c r="D87" s="35"/>
      <c r="E87" s="35"/>
      <c r="F87" s="35"/>
      <c r="G87" s="35"/>
      <c r="H87" s="35"/>
      <c r="I87" s="10"/>
      <c r="J87" s="10"/>
    </row>
    <row r="88" spans="2:10" x14ac:dyDescent="0.25">
      <c r="B88" s="10"/>
      <c r="C88" s="35"/>
      <c r="D88" s="35"/>
      <c r="E88" s="35"/>
      <c r="F88" s="35"/>
      <c r="G88" s="35"/>
      <c r="H88" s="35"/>
      <c r="I88" s="10"/>
      <c r="J88" s="10"/>
    </row>
    <row r="89" spans="2:10" x14ac:dyDescent="0.25">
      <c r="C89" s="33"/>
      <c r="D89" s="34"/>
      <c r="E89" s="37"/>
      <c r="F89" s="85"/>
      <c r="G89" s="85"/>
      <c r="H89" s="85"/>
    </row>
    <row r="90" spans="2:10" x14ac:dyDescent="0.25">
      <c r="C90" s="33"/>
      <c r="D90" s="34"/>
      <c r="E90" s="37"/>
      <c r="F90" s="83"/>
      <c r="G90" s="83"/>
      <c r="H90" s="83"/>
      <c r="I90" s="36"/>
    </row>
    <row r="91" spans="2:10" x14ac:dyDescent="0.25">
      <c r="C91" s="37"/>
      <c r="D91" s="37"/>
      <c r="E91" s="37"/>
      <c r="F91" s="37"/>
      <c r="G91" s="37"/>
      <c r="H91" s="37"/>
    </row>
    <row r="92" spans="2:10" x14ac:dyDescent="0.25">
      <c r="C92" s="37"/>
      <c r="D92" s="37"/>
      <c r="E92" s="37"/>
      <c r="F92" s="37"/>
      <c r="G92" s="37"/>
      <c r="H92" s="37"/>
    </row>
    <row r="93" spans="2:10" x14ac:dyDescent="0.25">
      <c r="C93" s="37"/>
      <c r="D93" s="37"/>
      <c r="E93" s="37"/>
      <c r="F93" s="37"/>
      <c r="G93" s="37"/>
      <c r="H93" s="37"/>
    </row>
  </sheetData>
  <mergeCells count="19">
    <mergeCell ref="F90:H90"/>
    <mergeCell ref="B85:J85"/>
    <mergeCell ref="B71:C71"/>
    <mergeCell ref="B75:C75"/>
    <mergeCell ref="B29:C29"/>
    <mergeCell ref="B39:C39"/>
    <mergeCell ref="B49:C49"/>
    <mergeCell ref="B59:C59"/>
    <mergeCell ref="B63:C63"/>
    <mergeCell ref="F89:H89"/>
    <mergeCell ref="B8:C10"/>
    <mergeCell ref="B11:C11"/>
    <mergeCell ref="B19:C19"/>
    <mergeCell ref="H8:I8"/>
    <mergeCell ref="B2:I2"/>
    <mergeCell ref="B3:I3"/>
    <mergeCell ref="B4:I4"/>
    <mergeCell ref="B5:I5"/>
    <mergeCell ref="B6:I6"/>
  </mergeCells>
  <printOptions horizontalCentered="1" verticalCentered="1"/>
  <pageMargins left="0.19685039370078741" right="0.19685039370078741" top="0.19685039370078741" bottom="0.19685039370078741" header="0" footer="0"/>
  <pageSetup scale="55" orientation="portrait" r:id="rId1"/>
  <ignoredErrors>
    <ignoredError sqref="D11:E11 G11 D19 G19:H19 D29:E29 G39 D49 D59 E59 G59:H59 D75:E75 G63:H63 E63 D63" formulaRange="1"/>
    <ignoredError sqref="F29 F39 F49 F19 F83" formula="1"/>
    <ignoredError sqref="G29:H29 G49:H49 F59 F75 F63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revision/>
  <cp:lastPrinted>2018-05-30T18:51:49Z</cp:lastPrinted>
  <dcterms:created xsi:type="dcterms:W3CDTF">2014-09-04T16:46:21Z</dcterms:created>
  <dcterms:modified xsi:type="dcterms:W3CDTF">2019-05-02T17:35:25Z</dcterms:modified>
</cp:coreProperties>
</file>