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0" yWindow="885" windowWidth="20730" windowHeight="472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C48" i="1"/>
  <c r="F79" i="1"/>
  <c r="F72" i="1" l="1"/>
  <c r="G72" i="1"/>
  <c r="G83" i="1" s="1"/>
  <c r="G67" i="1"/>
  <c r="F67" i="1"/>
  <c r="G61" i="1"/>
  <c r="G43" i="1"/>
  <c r="G32" i="1"/>
  <c r="G28" i="1"/>
  <c r="G10" i="1"/>
  <c r="G24" i="1"/>
  <c r="F24" i="1"/>
  <c r="D38" i="1"/>
  <c r="C38" i="1"/>
  <c r="D26" i="1"/>
  <c r="D18" i="1"/>
  <c r="D61" i="1"/>
  <c r="D10" i="1"/>
  <c r="C61" i="1"/>
  <c r="F61" i="1"/>
  <c r="F43" i="1"/>
  <c r="F32" i="1"/>
  <c r="F28" i="1"/>
  <c r="C26" i="1"/>
  <c r="C18" i="1"/>
  <c r="F10" i="1"/>
  <c r="C10" i="1"/>
  <c r="G48" i="1" l="1"/>
  <c r="G63" i="1" s="1"/>
  <c r="G85" i="1" s="1"/>
  <c r="F83" i="1"/>
  <c r="D63" i="1"/>
  <c r="F48" i="1"/>
  <c r="F63" i="1" s="1"/>
  <c r="C63" i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<sst xmlns="http://schemas.openxmlformats.org/spreadsheetml/2006/main" count="124" uniqueCount="122">
  <si>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</si>
  <si>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</si>
  <si>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</si>
  <si>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</si>
  <si>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</si>
  <si>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</si>
  <si>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</si>
  <si>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</si>
  <si>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</si>
  <si>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</si>
  <si>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</si>
  <si>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</si>
  <si>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</si>
  <si>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</si>
  <si>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</si>
  <si>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</si>
  <si>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</si>
  <si>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</si>
  <si>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</si>
  <si>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</si>
  <si>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</si>
  <si>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</si>
  <si>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</si>
  <si>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</si>
  <si>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</si>
  <si>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</si>
  <si>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</si>
  <si>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</si>
  <si>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</si>
  <si>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</si>
  <si>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</si>
  <si>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</si>
  <si>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</si>
  <si>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</si>
  <si>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</si>
  <si>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</si>
  <si>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</si>
  <si>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</si>
  <si>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</si>
  <si>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</si>
  <si>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</si>
  <si>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</si>
  <si>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</si>
  <si>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</si>
  <si>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</si>
  <si>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</si>
  <si>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</si>
  <si>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</si>
  <si>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</si>
  <si>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</si>
  <si>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</si>
  <si>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</si>
  <si>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</si>
  <si>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</si>
  <si>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</si>
  <si>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</si>
  <si>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</si>
  <si>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</si>
  <si>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</si>
  <si>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</si>
  <si>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</si>
  <si>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</si>
  <si>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</si>
  <si>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</si>
  <si>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</si>
  <si>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</si>
  <si>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</si>
  <si>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</si>
  <si>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</si>
  <si>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</si>
  <si>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</si>
  <si>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</si>
  <si>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</si>
  <si>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</si>
  <si>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</si>
  <si>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</si>
  <si>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</si>
  <si>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</si>
  <si>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</si>
  <si>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</si>
  <si>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</si>
  <si>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</si>
  <si>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</si>
  <si>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</si>
  <si>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</si>
  <si>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</si>
  <si>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</si>
  <si>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</si>
  <si>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</si>
  <si>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</si>
  <si>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</si>
  <si>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</si>
  <si>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</si>
  <si>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</si>
  <si>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</si>
  <si>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</si>
  <si>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</si>
  <si>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</si>
  <si>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</si>
  <si>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</si>
  <si>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</si>
  <si>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</si>
  <si>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</si>
  <si>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</si>
  <si>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</si>
  <si>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</si>
  <si>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</si>
  <si>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</si>
  <si>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</si>
  <si>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</si>
  <si>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</si>
  <si>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</si>
  <si>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</si>
  <si>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</si>
  <si>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</si>
  <si>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</si>
  <si>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</si>
  <si>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</si>
  <si>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</si>
  <si>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</si>
  <si>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Del 01 de enero al 31 de Marzo de 2019</t>
  </si>
  <si>
    <t xml:space="preserve">Almacen de Materiales y Suministros de Consumo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</si>
</sst>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zoomScaleNormal="100" workbookViewId="0">
      <selection activeCell="B3" sqref="B2:G3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7.5703125" style="21" bestFit="1" customWidth="1"/>
    <col min="7" max="7" width="17.85546875" style="19" customWidth="1"/>
    <col min="8" max="16384" width="11.42578125" style="19"/>
  </cols>
  <sheetData>
    <row r="1" spans="2:7" s="1" customFormat="1" ht="30" customHeight="1" x14ac:dyDescent="0.2">
      <c r="B1" s="51" t="s">
        <v>10</v>
      </c>
      <c r="C1" s="52"/>
      <c r="D1" s="52"/>
      <c r="E1" s="52"/>
      <c r="F1" s="52"/>
      <c r="G1" s="53"/>
    </row>
    <row r="2" spans="2:7" s="1" customFormat="1" ht="12.75" customHeight="1" x14ac:dyDescent="0.2">
      <c r="B2" s="54" t="s">
        <v>0</v>
      </c>
      <c r="C2" s="55"/>
      <c r="D2" s="55"/>
      <c r="E2" s="55"/>
      <c r="F2" s="55"/>
      <c r="G2" s="56"/>
    </row>
    <row r="3" spans="2:7" s="1" customFormat="1" ht="12" customHeight="1" x14ac:dyDescent="0.2">
      <c r="B3" s="54" t="s">
        <v>120</v>
      </c>
      <c r="C3" s="55"/>
      <c r="D3" s="55"/>
      <c r="E3" s="55"/>
      <c r="F3" s="55"/>
      <c r="G3" s="56"/>
    </row>
    <row r="4" spans="2:7" s="1" customFormat="1" ht="41.25" customHeight="1" thickBot="1" x14ac:dyDescent="0.25">
      <c r="B4" s="57" t="s">
        <v>1</v>
      </c>
      <c r="C4" s="58"/>
      <c r="D4" s="58"/>
      <c r="E4" s="58"/>
      <c r="F4" s="58"/>
      <c r="G4" s="59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2019</v>
      </c>
      <c r="D6" s="31">
        <v>2018</v>
      </c>
      <c r="E6" s="30" t="s">
        <v>57</v>
      </c>
      <c r="F6" s="31">
        <v>2019</v>
      </c>
      <c r="G6" s="31">
        <v>2018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1087294550.6499999</v>
      </c>
      <c r="D10" s="36">
        <f>SUM(D11:D17)</f>
        <v>617419597.32000005</v>
      </c>
      <c r="E10" s="22" t="s">
        <v>58</v>
      </c>
      <c r="F10" s="36">
        <f>SUM(F11:F19)</f>
        <v>264551657.44999999</v>
      </c>
      <c r="G10" s="45">
        <f>SUM(G11:G19)</f>
        <v>317002217.44</v>
      </c>
    </row>
    <row r="11" spans="2:7" s="1" customFormat="1" x14ac:dyDescent="0.2">
      <c r="B11" s="3" t="s">
        <v>12</v>
      </c>
      <c r="C11" s="35">
        <v>19027422.640000001</v>
      </c>
      <c r="D11" s="35">
        <v>12148169.34</v>
      </c>
      <c r="E11" s="22" t="s">
        <v>59</v>
      </c>
      <c r="F11" s="35">
        <v>37565869.479999997</v>
      </c>
      <c r="G11" s="46">
        <v>107755450.29000001</v>
      </c>
    </row>
    <row r="12" spans="2:7" s="1" customFormat="1" x14ac:dyDescent="0.2">
      <c r="B12" s="3" t="s">
        <v>13</v>
      </c>
      <c r="C12" s="35">
        <v>771450320.47000003</v>
      </c>
      <c r="D12" s="35">
        <v>401208631.67000002</v>
      </c>
      <c r="E12" s="22" t="s">
        <v>61</v>
      </c>
      <c r="F12" s="35">
        <v>32127269.100000001</v>
      </c>
      <c r="G12" s="46">
        <v>28680209.289999999</v>
      </c>
    </row>
    <row r="13" spans="2:7" s="1" customFormat="1" x14ac:dyDescent="0.2">
      <c r="B13" s="3" t="s">
        <v>14</v>
      </c>
      <c r="C13" s="60">
        <v>0</v>
      </c>
      <c r="D13" s="60">
        <v>0</v>
      </c>
      <c r="E13" s="22" t="s">
        <v>60</v>
      </c>
      <c r="F13" s="35">
        <v>15858979.74</v>
      </c>
      <c r="G13" s="61">
        <v>19624388.800000001</v>
      </c>
    </row>
    <row r="14" spans="2:7" s="1" customFormat="1" x14ac:dyDescent="0.2">
      <c r="B14" s="3" t="s">
        <v>15</v>
      </c>
      <c r="C14" s="35">
        <v>275003681.25</v>
      </c>
      <c r="D14" s="35">
        <v>79106746.430000007</v>
      </c>
      <c r="E14" s="22" t="s">
        <v>62</v>
      </c>
      <c r="F14" s="60">
        <v>0</v>
      </c>
      <c r="G14" s="60">
        <v>0</v>
      </c>
    </row>
    <row r="15" spans="2:7" s="1" customFormat="1" x14ac:dyDescent="0.2">
      <c r="B15" s="3" t="s">
        <v>16</v>
      </c>
      <c r="C15" s="35">
        <v>21718786.670000002</v>
      </c>
      <c r="D15" s="35">
        <v>124861710.26000001</v>
      </c>
      <c r="E15" s="22" t="s">
        <v>63</v>
      </c>
      <c r="F15" s="35">
        <v>6945578.5</v>
      </c>
      <c r="G15" s="46">
        <v>4941355.5999999996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/>
    </row>
    <row r="17" spans="2:7" s="1" customFormat="1" x14ac:dyDescent="0.2">
      <c r="B17" s="3" t="s">
        <v>18</v>
      </c>
      <c r="C17" s="60">
        <v>0</v>
      </c>
      <c r="D17" s="60">
        <v>0</v>
      </c>
      <c r="E17" s="22" t="s">
        <v>65</v>
      </c>
      <c r="F17" s="35">
        <v>46808923.789999999</v>
      </c>
      <c r="G17" s="46">
        <v>50540173.850000001</v>
      </c>
    </row>
    <row r="18" spans="2:7" s="1" customFormat="1" ht="25.5" x14ac:dyDescent="0.2">
      <c r="B18" s="9" t="s">
        <v>19</v>
      </c>
      <c r="C18" s="36">
        <f>SUM(C19:C25)</f>
        <v>24384295.09</v>
      </c>
      <c r="D18" s="36">
        <f>SUM(D19:D25)</f>
        <v>13237433.92</v>
      </c>
      <c r="E18" s="22" t="s">
        <v>66</v>
      </c>
      <c r="F18" s="35">
        <v>6897573.4100000001</v>
      </c>
      <c r="G18" s="46">
        <v>2215587.19</v>
      </c>
    </row>
    <row r="19" spans="2:7" s="1" customFormat="1" x14ac:dyDescent="0.2">
      <c r="B19" s="3" t="s">
        <v>20</v>
      </c>
      <c r="C19" s="60">
        <v>0</v>
      </c>
      <c r="D19" s="60">
        <v>0</v>
      </c>
      <c r="E19" s="22" t="s">
        <v>67</v>
      </c>
      <c r="F19" s="35">
        <v>118347463.43000001</v>
      </c>
      <c r="G19" s="46">
        <v>103245052.42</v>
      </c>
    </row>
    <row r="20" spans="2:7" s="1" customFormat="1" x14ac:dyDescent="0.2">
      <c r="B20" s="3" t="s">
        <v>21</v>
      </c>
      <c r="C20" s="35">
        <v>8265715.9400000004</v>
      </c>
      <c r="D20" s="35">
        <v>6624250.3099999996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16018579.15</v>
      </c>
      <c r="D21" s="35">
        <v>6555543.6100000003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60">
        <v>0</v>
      </c>
      <c r="D22" s="60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57640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/>
      <c r="E24" s="22" t="s">
        <v>72</v>
      </c>
      <c r="F24" s="36">
        <f>SUM(F25)</f>
        <v>31640867.609999999</v>
      </c>
      <c r="G24" s="45">
        <f>SUM(G25)</f>
        <v>27097860.48</v>
      </c>
    </row>
    <row r="25" spans="2:7" s="1" customFormat="1" x14ac:dyDescent="0.2">
      <c r="B25" s="3" t="s">
        <v>26</v>
      </c>
      <c r="C25" s="16">
        <v>0</v>
      </c>
      <c r="D25" s="35"/>
      <c r="E25" s="22" t="s">
        <v>73</v>
      </c>
      <c r="F25" s="35">
        <v>31640867.609999999</v>
      </c>
      <c r="G25" s="46">
        <v>27097860.48</v>
      </c>
    </row>
    <row r="26" spans="2:7" s="1" customFormat="1" x14ac:dyDescent="0.2">
      <c r="B26" s="4" t="s">
        <v>27</v>
      </c>
      <c r="C26" s="36">
        <f>SUM(C27:C31)</f>
        <v>35303728.090000004</v>
      </c>
      <c r="D26" s="36">
        <f>SUM(D27:D31)</f>
        <v>50559695.43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35303728.090000004</v>
      </c>
      <c r="D27" s="35">
        <v>50559695.43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/>
      <c r="E28" s="12" t="s">
        <v>76</v>
      </c>
      <c r="F28" s="36">
        <f>SUM(F29:F31)</f>
        <v>56039615.009999998</v>
      </c>
      <c r="G28" s="45">
        <f>SUM(G29:G31)</f>
        <v>56036669.009999998</v>
      </c>
    </row>
    <row r="29" spans="2:7" s="1" customFormat="1" ht="25.5" x14ac:dyDescent="0.2">
      <c r="B29" s="3" t="s">
        <v>30</v>
      </c>
      <c r="C29" s="16">
        <v>0</v>
      </c>
      <c r="D29" s="35"/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/>
      <c r="E30" s="22" t="s">
        <v>78</v>
      </c>
      <c r="F30" s="35"/>
      <c r="G30" s="47"/>
    </row>
    <row r="31" spans="2:7" s="1" customFormat="1" x14ac:dyDescent="0.2">
      <c r="B31" s="3" t="s">
        <v>32</v>
      </c>
      <c r="C31" s="16">
        <v>0</v>
      </c>
      <c r="D31" s="35"/>
      <c r="E31" s="22" t="s">
        <v>79</v>
      </c>
      <c r="F31" s="35">
        <v>56039615.009999998</v>
      </c>
      <c r="G31" s="46">
        <v>56036669.009999998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117706123.15000001</v>
      </c>
      <c r="G32" s="62">
        <f>SUM(G33:G38)</f>
        <v>60786971.709999993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95419000.930000007</v>
      </c>
      <c r="G33" s="46">
        <v>19708919.059999999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22287122.219999999</v>
      </c>
      <c r="G34" s="46">
        <v>41078052.649999999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585536962</v>
      </c>
      <c r="D38" s="36">
        <f>SUM(D39:D41)</f>
        <v>431581958.63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121</v>
      </c>
      <c r="C39" s="61">
        <v>585536962</v>
      </c>
      <c r="D39" s="35">
        <v>431581958.63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211577756.5</v>
      </c>
      <c r="G43" s="45">
        <f>SUM(G44:G46)</f>
        <v>199356021.72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11417618.49</v>
      </c>
      <c r="G44" s="46">
        <v>11842074.460000001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200160138.00999999</v>
      </c>
      <c r="G46" s="46">
        <v>187513947.25999999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1732519535.8299997</v>
      </c>
      <c r="D48" s="36">
        <f>SUM(D10+D18+D26+D32+D38+D42)</f>
        <v>1112798685.3</v>
      </c>
      <c r="E48" s="12" t="s">
        <v>95</v>
      </c>
      <c r="F48" s="36">
        <f>F10+F20+F24+F28+F32+F39+F43</f>
        <v>681516019.72000003</v>
      </c>
      <c r="G48" s="45">
        <f>G10+G20+G24+G28+G32+G39+G43</f>
        <v>660279740.36000001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27791278.969999999</v>
      </c>
      <c r="D51" s="35">
        <v>135368857.25999999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3353463.54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40064511672.419998</v>
      </c>
      <c r="D53" s="35">
        <v>6509627535</v>
      </c>
      <c r="E53" s="22" t="s">
        <v>99</v>
      </c>
      <c r="F53" s="35">
        <v>952675889.28999996</v>
      </c>
      <c r="G53" s="46">
        <v>994072358.50999999</v>
      </c>
    </row>
    <row r="54" spans="2:7" s="1" customFormat="1" x14ac:dyDescent="0.2">
      <c r="B54" s="3" t="s">
        <v>51</v>
      </c>
      <c r="C54" s="35">
        <v>1703699024.22</v>
      </c>
      <c r="D54" s="35">
        <v>1410273522.1900001</v>
      </c>
      <c r="E54" s="22" t="s">
        <v>100</v>
      </c>
      <c r="F54" s="35">
        <v>361452.35</v>
      </c>
      <c r="G54" s="46">
        <v>1263154.33</v>
      </c>
    </row>
    <row r="55" spans="2:7" s="1" customFormat="1" ht="25.5" x14ac:dyDescent="0.2">
      <c r="B55" s="3" t="s">
        <v>52</v>
      </c>
      <c r="C55" s="35">
        <v>132195658.7</v>
      </c>
      <c r="D55" s="35">
        <v>100377024.33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-319853789.56</v>
      </c>
      <c r="D56" s="41">
        <v>-179045793.88999999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41608632706.479996</v>
      </c>
      <c r="D61" s="36">
        <f>SUM(D51+D52+D53+D54+D55+D56)</f>
        <v>7979954608.4299994</v>
      </c>
      <c r="E61" s="12" t="s">
        <v>103</v>
      </c>
      <c r="F61" s="36">
        <f>SUM(F51:F56)</f>
        <v>953037341.63999999</v>
      </c>
      <c r="G61" s="45">
        <f>SUM(G51:G56)</f>
        <v>995335512.84000003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43341152242.309998</v>
      </c>
      <c r="D63" s="36">
        <f>SUM(D48+D61)</f>
        <v>9092753293.7299995</v>
      </c>
      <c r="E63" s="12" t="s">
        <v>104</v>
      </c>
      <c r="F63" s="36">
        <f>SUM(F48+F61)</f>
        <v>1634553361.3600001</v>
      </c>
      <c r="G63" s="45">
        <f>SUM(G48+G61)</f>
        <v>1655615253.2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1602697357.6400001</v>
      </c>
      <c r="G67" s="45">
        <f>SUM(G68:G70)</f>
        <v>631264496.29999995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1602697357.6400001</v>
      </c>
      <c r="G69" s="46">
        <v>631264496.29999995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40103901442.306999</v>
      </c>
      <c r="G72" s="45">
        <f>G73+G74+G75+G76+G77</f>
        <v>6805873544.2300005</v>
      </c>
    </row>
    <row r="73" spans="2:7" s="1" customFormat="1" x14ac:dyDescent="0.2">
      <c r="B73" s="3"/>
      <c r="C73" s="37"/>
      <c r="D73" s="35"/>
      <c r="E73" s="22" t="s">
        <v>110</v>
      </c>
      <c r="F73" s="35">
        <v>1251892612.6600001</v>
      </c>
      <c r="G73" s="46">
        <v>744116453.55999994</v>
      </c>
    </row>
    <row r="74" spans="2:7" s="1" customFormat="1" x14ac:dyDescent="0.2">
      <c r="B74" s="3"/>
      <c r="C74" s="37"/>
      <c r="D74" s="35"/>
      <c r="E74" s="22" t="s">
        <v>111</v>
      </c>
      <c r="F74" s="35">
        <v>5196989770.2799997</v>
      </c>
      <c r="G74" s="46">
        <v>4268363632.8699999</v>
      </c>
    </row>
    <row r="75" spans="2:7" s="1" customFormat="1" x14ac:dyDescent="0.2">
      <c r="B75" s="3"/>
      <c r="C75" s="37"/>
      <c r="D75" s="35"/>
      <c r="E75" s="22" t="s">
        <v>112</v>
      </c>
      <c r="F75" s="35">
        <v>31861620917.867001</v>
      </c>
      <c r="G75" s="16">
        <v>0</v>
      </c>
    </row>
    <row r="76" spans="2:7" s="1" customFormat="1" x14ac:dyDescent="0.2">
      <c r="B76" s="3"/>
      <c r="C76" s="37"/>
      <c r="D76" s="35"/>
      <c r="E76" s="22" t="s">
        <v>113</v>
      </c>
      <c r="F76" s="16">
        <v>0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1793393457.8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41706598799.946999</v>
      </c>
      <c r="G83" s="45">
        <f>G72+G79+G69</f>
        <v>7437138040.5300007</v>
      </c>
    </row>
    <row r="84" spans="2:7" s="1" customFormat="1" x14ac:dyDescent="0.2">
      <c r="B84" s="3"/>
      <c r="C84" s="37"/>
      <c r="D84" s="35"/>
      <c r="E84" s="22"/>
      <c r="F84" s="35"/>
      <c r="G84" s="47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43341152161.306999</v>
      </c>
      <c r="G85" s="45">
        <f>G63+G83</f>
        <v>9092753293.7300014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C26 F10: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2018-09-04T21:15:47Z</cp:lastPrinted>
  <dcterms:created xsi:type="dcterms:W3CDTF">2018-09-04T19:09:03Z</dcterms:created>
  <dcterms:modified xsi:type="dcterms:W3CDTF">2019-05-06T17:34:49Z</dcterms:modified>
</cp:coreProperties>
</file>