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15" yWindow="300" windowWidth="20430" windowHeight="3825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45621"/>
</workbook>
</file>

<file path=xl/calcChain.xml><?xml version="1.0" encoding="utf-8"?>
<calcChain xmlns="http://schemas.openxmlformats.org/spreadsheetml/2006/main">
  <c r="E63" i="4" l="1"/>
  <c r="F15" i="4" l="1"/>
  <c r="I22" i="4" l="1"/>
  <c r="F26" i="4"/>
  <c r="I26" i="4" s="1"/>
  <c r="F27" i="4"/>
  <c r="I27" i="4" s="1"/>
  <c r="F28" i="4"/>
  <c r="I28" i="4" s="1"/>
  <c r="F24" i="4"/>
  <c r="I24" i="4" s="1"/>
  <c r="F25" i="4"/>
  <c r="I25" i="4" s="1"/>
  <c r="F23" i="4"/>
  <c r="I23" i="4" s="1"/>
  <c r="H39" i="4"/>
  <c r="G39" i="4"/>
  <c r="E39" i="4"/>
  <c r="D39" i="4"/>
  <c r="H11" i="4"/>
  <c r="F70" i="4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4" i="4"/>
  <c r="I54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8" i="4"/>
  <c r="I74" i="4"/>
  <c r="I73" i="4"/>
  <c r="I72" i="4"/>
  <c r="I70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E19" i="4"/>
  <c r="D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/>
  <c r="F73" i="1"/>
  <c r="I73" i="1" s="1"/>
  <c r="I72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/>
  <c r="F47" i="1"/>
  <c r="I47" i="1" s="1"/>
  <c r="F46" i="1"/>
  <c r="I46" i="1"/>
  <c r="F45" i="1"/>
  <c r="I45" i="1" s="1"/>
  <c r="F44" i="1"/>
  <c r="I44" i="1"/>
  <c r="F43" i="1"/>
  <c r="I43" i="1" s="1"/>
  <c r="F42" i="1"/>
  <c r="I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/>
  <c r="F27" i="1"/>
  <c r="I27" i="1" s="1"/>
  <c r="F26" i="1"/>
  <c r="I26" i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84" i="1" s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I40" i="1" l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<sst xmlns="http://schemas.openxmlformats.org/spreadsheetml/2006/main" count="176" uniqueCount="94">
  <si>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</si>
  <si>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</si>
  <si>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</si>
  <si>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</si>
  <si>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</si>
  <si>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</si>
  <si>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</si>
  <si>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</si>
  <si>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</si>
  <si>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</si>
  <si>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</si>
  <si>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</si>
  <si>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</si>
  <si>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</si>
  <si>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</si>
  <si>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</si>
  <si>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</si>
  <si>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</si>
  <si>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</si>
  <si>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</si>
  <si>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</si>
  <si>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</si>
  <si>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</si>
  <si>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</si>
  <si>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</si>
  <si>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</si>
  <si>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</si>
  <si>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</si>
  <si>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</si>
  <si>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</si>
  <si>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</si>
  <si>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</si>
  <si>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</si>
  <si>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</si>
  <si>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</si>
  <si>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</si>
  <si>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</si>
  <si>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</si>
  <si>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</si>
  <si>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</si>
  <si>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</si>
  <si>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</si>
  <si>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</si>
  <si>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</si>
  <si>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</si>
  <si>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</si>
  <si>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</si>
  <si>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</si>
  <si>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</si>
  <si>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</si>
  <si>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</si>
  <si>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</si>
  <si>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</si>
  <si>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</si>
  <si>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</si>
  <si>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</si>
  <si>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</si>
  <si>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</si>
  <si>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</si>
  <si>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</si>
  <si>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</si>
  <si>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</si>
  <si>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</si>
  <si>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</si>
  <si>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</si>
  <si>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</si>
  <si>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</si>
  <si>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</si>
  <si>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</si>
  <si>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</si>
  <si>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</si>
  <si>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</si>
  <si>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</si>
  <si>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</si>
  <si>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</si>
  <si>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</si>
  <si>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</si>
  <si>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</si>
  <si>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</si>
  <si>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</si>
  <si>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</si>
  <si>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</si>
  <si>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</si>
  <si>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</si>
  <si>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</si>
  <si>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</si>
  <si>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</si>
  <si>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</si>
  <si>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</si>
  <si>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</si>
  <si>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</si>
  <si>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</si>
  <si>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</si>
  <si>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30 de Septirmbre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</si>
</sst>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13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43" fontId="15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7" t="s">
        <v>0</v>
      </c>
      <c r="C3" s="78"/>
      <c r="D3" s="78"/>
      <c r="E3" s="78"/>
      <c r="F3" s="78"/>
      <c r="G3" s="78"/>
      <c r="H3" s="78"/>
      <c r="I3" s="79"/>
    </row>
    <row r="4" spans="2:9" x14ac:dyDescent="0.25">
      <c r="B4" s="80" t="s">
        <v>1</v>
      </c>
      <c r="C4" s="81"/>
      <c r="D4" s="81"/>
      <c r="E4" s="81"/>
      <c r="F4" s="81"/>
      <c r="G4" s="81"/>
      <c r="H4" s="81"/>
      <c r="I4" s="82"/>
    </row>
    <row r="5" spans="2:9" x14ac:dyDescent="0.25">
      <c r="B5" s="83" t="s">
        <v>2</v>
      </c>
      <c r="C5" s="84"/>
      <c r="D5" s="84"/>
      <c r="E5" s="84"/>
      <c r="F5" s="84"/>
      <c r="G5" s="84"/>
      <c r="H5" s="84"/>
      <c r="I5" s="85"/>
    </row>
    <row r="6" spans="2:9" x14ac:dyDescent="0.25">
      <c r="B6" s="83" t="s">
        <v>3</v>
      </c>
      <c r="C6" s="84"/>
      <c r="D6" s="84"/>
      <c r="E6" s="84"/>
      <c r="F6" s="84"/>
      <c r="G6" s="84"/>
      <c r="H6" s="84"/>
      <c r="I6" s="85"/>
    </row>
    <row r="7" spans="2:9" x14ac:dyDescent="0.25">
      <c r="B7" s="86" t="s">
        <v>4</v>
      </c>
      <c r="C7" s="87"/>
      <c r="D7" s="87"/>
      <c r="E7" s="87"/>
      <c r="F7" s="87"/>
      <c r="G7" s="87"/>
      <c r="H7" s="87"/>
      <c r="I7" s="88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7" t="s">
        <v>5</v>
      </c>
      <c r="C9" s="68"/>
      <c r="D9" s="73" t="s">
        <v>6</v>
      </c>
      <c r="E9" s="74"/>
      <c r="F9" s="74"/>
      <c r="G9" s="74"/>
      <c r="H9" s="75"/>
      <c r="I9" s="76" t="s">
        <v>7</v>
      </c>
    </row>
    <row r="10" spans="2:9" ht="24.75" x14ac:dyDescent="0.25">
      <c r="B10" s="69"/>
      <c r="C10" s="70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6"/>
    </row>
    <row r="11" spans="2:9" x14ac:dyDescent="0.25">
      <c r="B11" s="71"/>
      <c r="C11" s="72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65" t="s">
        <v>15</v>
      </c>
      <c r="C12" s="66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65" t="s">
        <v>23</v>
      </c>
      <c r="C20" s="66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65" t="s">
        <v>33</v>
      </c>
      <c r="C30" s="66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65" t="s">
        <v>43</v>
      </c>
      <c r="C40" s="66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65" t="s">
        <v>53</v>
      </c>
      <c r="C50" s="66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65" t="s">
        <v>63</v>
      </c>
      <c r="C60" s="66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65" t="s">
        <v>67</v>
      </c>
      <c r="C64" s="66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65" t="s">
        <v>75</v>
      </c>
      <c r="C72" s="66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65" t="s">
        <v>79</v>
      </c>
      <c r="C76" s="66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topLeftCell="A55" zoomScaleNormal="100" zoomScaleSheetLayoutView="100" workbookViewId="0">
      <selection activeCell="B5" sqref="B5:I5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1" t="s">
        <v>88</v>
      </c>
      <c r="C2" s="102"/>
      <c r="D2" s="102"/>
      <c r="E2" s="102"/>
      <c r="F2" s="102"/>
      <c r="G2" s="102"/>
      <c r="H2" s="102"/>
      <c r="I2" s="103"/>
    </row>
    <row r="3" spans="2:9" ht="18.75" customHeight="1" x14ac:dyDescent="0.25">
      <c r="B3" s="104" t="s">
        <v>2</v>
      </c>
      <c r="C3" s="105"/>
      <c r="D3" s="105"/>
      <c r="E3" s="105"/>
      <c r="F3" s="105"/>
      <c r="G3" s="105"/>
      <c r="H3" s="105"/>
      <c r="I3" s="106"/>
    </row>
    <row r="4" spans="2:9" ht="3.75" customHeight="1" x14ac:dyDescent="0.25">
      <c r="B4" s="107"/>
      <c r="C4" s="108"/>
      <c r="D4" s="108"/>
      <c r="E4" s="108"/>
      <c r="F4" s="108"/>
      <c r="G4" s="108"/>
      <c r="H4" s="108"/>
      <c r="I4" s="109"/>
    </row>
    <row r="5" spans="2:9" ht="12.75" customHeight="1" x14ac:dyDescent="0.25">
      <c r="B5" s="107" t="s">
        <v>93</v>
      </c>
      <c r="C5" s="108"/>
      <c r="D5" s="108"/>
      <c r="E5" s="108"/>
      <c r="F5" s="108"/>
      <c r="G5" s="108"/>
      <c r="H5" s="108"/>
      <c r="I5" s="109"/>
    </row>
    <row r="6" spans="2:9" ht="15.75" thickBot="1" x14ac:dyDescent="0.3">
      <c r="B6" s="110" t="s">
        <v>89</v>
      </c>
      <c r="C6" s="111"/>
      <c r="D6" s="111"/>
      <c r="E6" s="111"/>
      <c r="F6" s="111"/>
      <c r="G6" s="111"/>
      <c r="H6" s="111"/>
      <c r="I6" s="112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3" t="s">
        <v>90</v>
      </c>
      <c r="C8" s="94"/>
      <c r="D8" s="17"/>
      <c r="E8" s="45"/>
      <c r="F8" s="18"/>
      <c r="G8" s="18"/>
      <c r="H8" s="99" t="s">
        <v>91</v>
      </c>
      <c r="I8" s="100"/>
    </row>
    <row r="9" spans="2:9" ht="24.75" x14ac:dyDescent="0.25">
      <c r="B9" s="95"/>
      <c r="C9" s="96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5"/>
      <c r="C10" s="96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7" t="s">
        <v>15</v>
      </c>
      <c r="C11" s="98"/>
      <c r="D11" s="29">
        <f>SUM(D12:D18)</f>
        <v>3432831052.1999998</v>
      </c>
      <c r="E11" s="59">
        <f>SUM(E12:E18)</f>
        <v>-44357870.37000002</v>
      </c>
      <c r="F11" s="29">
        <f>SUM(F12:F18)</f>
        <v>3388473181.8299994</v>
      </c>
      <c r="G11" s="29">
        <f t="shared" ref="G11" si="0">SUM(G12:G18)</f>
        <v>2283148075.1300001</v>
      </c>
      <c r="H11" s="29">
        <f>SUM(H12:H18)</f>
        <v>2268414372.1600003</v>
      </c>
      <c r="I11" s="30">
        <f>SUM(F11-G11)</f>
        <v>1105325106.6999993</v>
      </c>
    </row>
    <row r="12" spans="2:9" ht="20.25" customHeight="1" x14ac:dyDescent="0.25">
      <c r="B12" s="31"/>
      <c r="C12" s="32" t="s">
        <v>16</v>
      </c>
      <c r="D12" s="33">
        <v>1751312220.3599999</v>
      </c>
      <c r="E12" s="58">
        <v>-127650497.93000001</v>
      </c>
      <c r="F12" s="33">
        <f>SUM(D12+E12)</f>
        <v>1623661722.4299998</v>
      </c>
      <c r="G12" s="33">
        <v>1133258600.3499999</v>
      </c>
      <c r="H12" s="33">
        <v>1133258600.3499999</v>
      </c>
      <c r="I12" s="34">
        <f>SUM(F12-G12)</f>
        <v>490403122.07999992</v>
      </c>
    </row>
    <row r="13" spans="2:9" ht="20.25" customHeight="1" x14ac:dyDescent="0.25">
      <c r="B13" s="31"/>
      <c r="C13" s="32" t="s">
        <v>17</v>
      </c>
      <c r="D13" s="33">
        <v>118497760</v>
      </c>
      <c r="E13" s="58">
        <v>155820815.69999999</v>
      </c>
      <c r="F13" s="33">
        <f t="shared" ref="F13:F21" si="1">SUM(D13+E13)</f>
        <v>274318575.69999999</v>
      </c>
      <c r="G13" s="33">
        <v>199702048.28</v>
      </c>
      <c r="H13" s="33">
        <v>199702048.28</v>
      </c>
      <c r="I13" s="34">
        <f t="shared" ref="I13:I76" si="2">SUM(F13-G13)</f>
        <v>74616527.419999987</v>
      </c>
    </row>
    <row r="14" spans="2:9" ht="20.25" customHeight="1" x14ac:dyDescent="0.25">
      <c r="B14" s="31"/>
      <c r="C14" s="32" t="s">
        <v>18</v>
      </c>
      <c r="D14" s="33">
        <v>359914852.91000003</v>
      </c>
      <c r="E14" s="58">
        <v>26632301.219999999</v>
      </c>
      <c r="F14" s="33">
        <f t="shared" si="1"/>
        <v>386547154.13</v>
      </c>
      <c r="G14" s="33">
        <v>107184643.92</v>
      </c>
      <c r="H14" s="33">
        <v>107184643.92</v>
      </c>
      <c r="I14" s="34">
        <f t="shared" si="2"/>
        <v>279362510.20999998</v>
      </c>
    </row>
    <row r="15" spans="2:9" ht="20.25" customHeight="1" x14ac:dyDescent="0.25">
      <c r="B15" s="31"/>
      <c r="C15" s="32" t="s">
        <v>19</v>
      </c>
      <c r="D15" s="33">
        <v>538664592.85000002</v>
      </c>
      <c r="E15" s="58">
        <v>-24778321.629999999</v>
      </c>
      <c r="F15" s="33">
        <f t="shared" si="1"/>
        <v>513886271.22000003</v>
      </c>
      <c r="G15" s="33">
        <v>389015113.81999999</v>
      </c>
      <c r="H15" s="33">
        <v>374281410.85000002</v>
      </c>
      <c r="I15" s="34">
        <f t="shared" si="2"/>
        <v>124871157.40000004</v>
      </c>
    </row>
    <row r="16" spans="2:9" ht="20.25" customHeight="1" x14ac:dyDescent="0.25">
      <c r="B16" s="31"/>
      <c r="C16" s="32" t="s">
        <v>20</v>
      </c>
      <c r="D16" s="33">
        <v>517666024.44</v>
      </c>
      <c r="E16" s="58">
        <v>20948413.219999999</v>
      </c>
      <c r="F16" s="33">
        <f t="shared" si="1"/>
        <v>538614437.65999997</v>
      </c>
      <c r="G16" s="33">
        <v>414246576.58999997</v>
      </c>
      <c r="H16" s="33">
        <v>414246576.58999997</v>
      </c>
      <c r="I16" s="34">
        <f t="shared" si="2"/>
        <v>124367861.06999999</v>
      </c>
    </row>
    <row r="17" spans="2:9" ht="20.25" customHeight="1" x14ac:dyDescent="0.25">
      <c r="B17" s="31"/>
      <c r="C17" s="32" t="s">
        <v>21</v>
      </c>
      <c r="D17" s="33">
        <v>97504875</v>
      </c>
      <c r="E17" s="58">
        <v>-97504875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49270726.640000001</v>
      </c>
      <c r="E18" s="52">
        <v>2174294.0499999998</v>
      </c>
      <c r="F18" s="33">
        <f t="shared" si="1"/>
        <v>51445020.689999998</v>
      </c>
      <c r="G18" s="33">
        <v>39741092.170000002</v>
      </c>
      <c r="H18" s="33">
        <v>39741092.170000002</v>
      </c>
      <c r="I18" s="34">
        <f t="shared" si="2"/>
        <v>11703928.519999996</v>
      </c>
    </row>
    <row r="19" spans="2:9" ht="20.25" customHeight="1" x14ac:dyDescent="0.25">
      <c r="B19" s="90" t="s">
        <v>23</v>
      </c>
      <c r="C19" s="91"/>
      <c r="D19" s="35">
        <f>SUM(D20:D28)</f>
        <v>507251412.60999995</v>
      </c>
      <c r="E19" s="53">
        <f>SUM(E20:E28)</f>
        <v>-103493817.22999999</v>
      </c>
      <c r="F19" s="35">
        <f>SUM(D19+E19)</f>
        <v>403757595.38</v>
      </c>
      <c r="G19" s="35">
        <f>SUM(G20:G28)</f>
        <v>201040776.92999998</v>
      </c>
      <c r="H19" s="35">
        <f>SUM(H20:H28)</f>
        <v>198558482.09999999</v>
      </c>
      <c r="I19" s="36">
        <f>SUM(F19-G19)</f>
        <v>202716818.45000002</v>
      </c>
    </row>
    <row r="20" spans="2:9" ht="20.25" customHeight="1" x14ac:dyDescent="0.25">
      <c r="B20" s="37"/>
      <c r="C20" s="32" t="s">
        <v>24</v>
      </c>
      <c r="D20" s="33">
        <v>25704066.530000001</v>
      </c>
      <c r="E20" s="52">
        <v>-10126824.75</v>
      </c>
      <c r="F20" s="33">
        <f t="shared" si="1"/>
        <v>15577241.780000001</v>
      </c>
      <c r="G20" s="33">
        <v>4762005.37</v>
      </c>
      <c r="H20" s="33">
        <v>4762005.37</v>
      </c>
      <c r="I20" s="34">
        <f t="shared" si="2"/>
        <v>10815236.41</v>
      </c>
    </row>
    <row r="21" spans="2:9" ht="20.25" customHeight="1" x14ac:dyDescent="0.25">
      <c r="B21" s="37"/>
      <c r="C21" s="32" t="s">
        <v>25</v>
      </c>
      <c r="D21" s="33">
        <v>10118625.52</v>
      </c>
      <c r="E21" s="52">
        <v>246659.09</v>
      </c>
      <c r="F21" s="33">
        <f t="shared" si="1"/>
        <v>10365284.609999999</v>
      </c>
      <c r="G21" s="33">
        <v>3661206.25</v>
      </c>
      <c r="H21" s="33">
        <v>3661206.25</v>
      </c>
      <c r="I21" s="34">
        <f t="shared" si="2"/>
        <v>6704078.3599999994</v>
      </c>
    </row>
    <row r="22" spans="2:9" ht="20.25" customHeight="1" x14ac:dyDescent="0.25">
      <c r="B22" s="37"/>
      <c r="C22" s="32" t="s">
        <v>26</v>
      </c>
      <c r="D22" s="38">
        <v>0</v>
      </c>
      <c r="E22" s="52">
        <v>0</v>
      </c>
      <c r="F22" s="33">
        <v>0</v>
      </c>
      <c r="G22" s="33">
        <v>0</v>
      </c>
      <c r="H22" s="33">
        <v>0</v>
      </c>
      <c r="I22" s="34">
        <f t="shared" si="2"/>
        <v>0</v>
      </c>
    </row>
    <row r="23" spans="2:9" ht="20.25" customHeight="1" x14ac:dyDescent="0.25">
      <c r="B23" s="37"/>
      <c r="C23" s="32" t="s">
        <v>27</v>
      </c>
      <c r="D23" s="33">
        <v>177913303.47</v>
      </c>
      <c r="E23" s="60">
        <v>-112924208.36</v>
      </c>
      <c r="F23" s="33">
        <f>SUM(D23+E23)</f>
        <v>64989095.109999999</v>
      </c>
      <c r="G23" s="57">
        <v>20812853.209999997</v>
      </c>
      <c r="H23" s="57">
        <v>20812853.209999997</v>
      </c>
      <c r="I23" s="34">
        <f t="shared" si="2"/>
        <v>44176241.900000006</v>
      </c>
    </row>
    <row r="24" spans="2:9" ht="20.25" customHeight="1" x14ac:dyDescent="0.25">
      <c r="B24" s="37"/>
      <c r="C24" s="32" t="s">
        <v>28</v>
      </c>
      <c r="D24" s="33">
        <v>34389604.359999999</v>
      </c>
      <c r="E24" s="61">
        <v>-6869807.3799999999</v>
      </c>
      <c r="F24" s="33">
        <f t="shared" ref="F24:F28" si="3">SUM(D24+E24)</f>
        <v>27519796.98</v>
      </c>
      <c r="G24" s="33">
        <v>2782123.84</v>
      </c>
      <c r="H24" s="33">
        <v>2782123.84</v>
      </c>
      <c r="I24" s="34">
        <f t="shared" si="2"/>
        <v>24737673.140000001</v>
      </c>
    </row>
    <row r="25" spans="2:9" ht="20.25" customHeight="1" x14ac:dyDescent="0.25">
      <c r="B25" s="37"/>
      <c r="C25" s="32" t="s">
        <v>29</v>
      </c>
      <c r="D25" s="33">
        <v>164159814.41999999</v>
      </c>
      <c r="E25" s="61">
        <v>39853055.729999997</v>
      </c>
      <c r="F25" s="33">
        <f t="shared" si="3"/>
        <v>204012870.14999998</v>
      </c>
      <c r="G25" s="33">
        <v>139833070.25999999</v>
      </c>
      <c r="H25" s="33">
        <v>137350775.43000001</v>
      </c>
      <c r="I25" s="34">
        <f t="shared" si="2"/>
        <v>64179799.889999986</v>
      </c>
    </row>
    <row r="26" spans="2:9" ht="20.25" customHeight="1" x14ac:dyDescent="0.25">
      <c r="B26" s="37"/>
      <c r="C26" s="32" t="s">
        <v>30</v>
      </c>
      <c r="D26" s="33">
        <v>20969375.550000001</v>
      </c>
      <c r="E26" s="61">
        <v>15176624.67</v>
      </c>
      <c r="F26" s="33">
        <f t="shared" si="3"/>
        <v>36146000.219999999</v>
      </c>
      <c r="G26" s="33">
        <v>17085427.09</v>
      </c>
      <c r="H26" s="33">
        <v>17085427.09</v>
      </c>
      <c r="I26" s="34">
        <f t="shared" si="2"/>
        <v>19060573.129999999</v>
      </c>
    </row>
    <row r="27" spans="2:9" ht="20.25" customHeight="1" x14ac:dyDescent="0.25">
      <c r="B27" s="37"/>
      <c r="C27" s="32" t="s">
        <v>31</v>
      </c>
      <c r="D27" s="33">
        <v>500000</v>
      </c>
      <c r="E27" s="61">
        <v>2200000</v>
      </c>
      <c r="F27" s="33">
        <f t="shared" si="3"/>
        <v>2700000</v>
      </c>
      <c r="G27" s="33">
        <v>0</v>
      </c>
      <c r="H27" s="33">
        <v>0</v>
      </c>
      <c r="I27" s="34">
        <f t="shared" si="2"/>
        <v>2700000</v>
      </c>
    </row>
    <row r="28" spans="2:9" ht="20.25" customHeight="1" x14ac:dyDescent="0.25">
      <c r="B28" s="37"/>
      <c r="C28" s="32" t="s">
        <v>32</v>
      </c>
      <c r="D28" s="33">
        <v>73496622.760000005</v>
      </c>
      <c r="E28" s="61">
        <v>-31049316.23</v>
      </c>
      <c r="F28" s="33">
        <f t="shared" si="3"/>
        <v>42447306.530000001</v>
      </c>
      <c r="G28" s="33">
        <v>12104090.91</v>
      </c>
      <c r="H28" s="33">
        <v>12104090.91</v>
      </c>
      <c r="I28" s="34">
        <f t="shared" si="2"/>
        <v>30343215.620000001</v>
      </c>
    </row>
    <row r="29" spans="2:9" ht="20.25" customHeight="1" x14ac:dyDescent="0.25">
      <c r="B29" s="90" t="s">
        <v>33</v>
      </c>
      <c r="C29" s="91"/>
      <c r="D29" s="35">
        <f>SUM(D30:D38)</f>
        <v>1077683659.5999999</v>
      </c>
      <c r="E29" s="62">
        <f>SUM(E30:E38)</f>
        <v>-18031640.380000006</v>
      </c>
      <c r="F29" s="35">
        <f t="shared" ref="F29:F38" si="4">SUM(D29+E29)</f>
        <v>1059652019.2199999</v>
      </c>
      <c r="G29" s="35">
        <f>SUM(G30:G38)</f>
        <v>533913925.52000004</v>
      </c>
      <c r="H29" s="35">
        <f>SUM(H30:H38)</f>
        <v>532261193.19</v>
      </c>
      <c r="I29" s="36">
        <f>SUM(F29-G29)</f>
        <v>525738093.69999987</v>
      </c>
    </row>
    <row r="30" spans="2:9" ht="20.25" customHeight="1" x14ac:dyDescent="0.25">
      <c r="B30" s="37"/>
      <c r="C30" s="32" t="s">
        <v>34</v>
      </c>
      <c r="D30" s="33">
        <v>345991704</v>
      </c>
      <c r="E30" s="63">
        <v>-20255657.949999999</v>
      </c>
      <c r="F30" s="33">
        <f t="shared" si="4"/>
        <v>325736046.05000001</v>
      </c>
      <c r="G30" s="33">
        <v>208610401.36000001</v>
      </c>
      <c r="H30" s="33">
        <v>208610401.36000001</v>
      </c>
      <c r="I30" s="34">
        <f t="shared" si="2"/>
        <v>117125644.69</v>
      </c>
    </row>
    <row r="31" spans="2:9" ht="20.25" customHeight="1" x14ac:dyDescent="0.25">
      <c r="B31" s="37"/>
      <c r="C31" s="32" t="s">
        <v>35</v>
      </c>
      <c r="D31" s="33">
        <v>154064899.80000001</v>
      </c>
      <c r="E31" s="63">
        <v>-23473156.59</v>
      </c>
      <c r="F31" s="33">
        <f t="shared" si="4"/>
        <v>130591743.21000001</v>
      </c>
      <c r="G31" s="33">
        <v>31512190.719999999</v>
      </c>
      <c r="H31" s="33">
        <v>31512190.719999999</v>
      </c>
      <c r="I31" s="34">
        <f t="shared" si="2"/>
        <v>99079552.49000001</v>
      </c>
    </row>
    <row r="32" spans="2:9" ht="20.25" customHeight="1" x14ac:dyDescent="0.25">
      <c r="B32" s="37"/>
      <c r="C32" s="32" t="s">
        <v>36</v>
      </c>
      <c r="D32" s="33">
        <v>174993647.84999999</v>
      </c>
      <c r="E32" s="63">
        <v>31712970.559999999</v>
      </c>
      <c r="F32" s="33">
        <f t="shared" si="4"/>
        <v>206706618.41</v>
      </c>
      <c r="G32" s="33">
        <v>82047688.370000005</v>
      </c>
      <c r="H32" s="33">
        <v>81660016.370000005</v>
      </c>
      <c r="I32" s="34">
        <f t="shared" si="2"/>
        <v>124658930.03999999</v>
      </c>
    </row>
    <row r="33" spans="2:9" ht="20.25" customHeight="1" x14ac:dyDescent="0.25">
      <c r="B33" s="37"/>
      <c r="C33" s="32" t="s">
        <v>37</v>
      </c>
      <c r="D33" s="33">
        <v>89633178.530000001</v>
      </c>
      <c r="E33" s="63">
        <v>6764688.3700000001</v>
      </c>
      <c r="F33" s="33">
        <f t="shared" si="4"/>
        <v>96397866.900000006</v>
      </c>
      <c r="G33" s="33">
        <v>76082833.640000001</v>
      </c>
      <c r="H33" s="33">
        <v>76082518.280000001</v>
      </c>
      <c r="I33" s="34">
        <f t="shared" si="2"/>
        <v>20315033.260000005</v>
      </c>
    </row>
    <row r="34" spans="2:9" ht="20.25" customHeight="1" x14ac:dyDescent="0.25">
      <c r="B34" s="37"/>
      <c r="C34" s="32" t="s">
        <v>38</v>
      </c>
      <c r="D34" s="33">
        <v>184207123.83000001</v>
      </c>
      <c r="E34" s="63">
        <v>-49273691.020000003</v>
      </c>
      <c r="F34" s="33">
        <f t="shared" si="4"/>
        <v>134933432.81</v>
      </c>
      <c r="G34" s="33">
        <v>45926376.43</v>
      </c>
      <c r="H34" s="33">
        <v>45909649.229999997</v>
      </c>
      <c r="I34" s="34">
        <f t="shared" si="2"/>
        <v>89007056.379999995</v>
      </c>
    </row>
    <row r="35" spans="2:9" ht="20.25" customHeight="1" x14ac:dyDescent="0.25">
      <c r="B35" s="37"/>
      <c r="C35" s="32" t="s">
        <v>39</v>
      </c>
      <c r="D35" s="33">
        <v>51863400</v>
      </c>
      <c r="E35" s="63">
        <v>17458487.539999999</v>
      </c>
      <c r="F35" s="33">
        <f t="shared" si="4"/>
        <v>69321887.539999992</v>
      </c>
      <c r="G35" s="33">
        <v>43587387.979999997</v>
      </c>
      <c r="H35" s="33">
        <v>43587387.979999997</v>
      </c>
      <c r="I35" s="34">
        <f t="shared" si="2"/>
        <v>25734499.559999995</v>
      </c>
    </row>
    <row r="36" spans="2:9" ht="20.25" customHeight="1" x14ac:dyDescent="0.25">
      <c r="B36" s="37"/>
      <c r="C36" s="32" t="s">
        <v>40</v>
      </c>
      <c r="D36" s="33">
        <v>2564008</v>
      </c>
      <c r="E36" s="63">
        <v>-683050.27</v>
      </c>
      <c r="F36" s="33">
        <f t="shared" si="4"/>
        <v>1880957.73</v>
      </c>
      <c r="G36" s="33">
        <v>472703.15</v>
      </c>
      <c r="H36" s="33">
        <v>472703.15</v>
      </c>
      <c r="I36" s="34">
        <f t="shared" si="2"/>
        <v>1408254.58</v>
      </c>
    </row>
    <row r="37" spans="2:9" ht="20.25" customHeight="1" x14ac:dyDescent="0.25">
      <c r="B37" s="37"/>
      <c r="C37" s="32" t="s">
        <v>41</v>
      </c>
      <c r="D37" s="33">
        <v>52038673.130000003</v>
      </c>
      <c r="E37" s="63">
        <v>-10669128.93</v>
      </c>
      <c r="F37" s="33">
        <f t="shared" si="4"/>
        <v>41369544.200000003</v>
      </c>
      <c r="G37" s="33">
        <v>22289120.530000001</v>
      </c>
      <c r="H37" s="33">
        <v>22289120.530000001</v>
      </c>
      <c r="I37" s="34">
        <f t="shared" si="2"/>
        <v>19080423.670000002</v>
      </c>
    </row>
    <row r="38" spans="2:9" ht="20.25" customHeight="1" x14ac:dyDescent="0.25">
      <c r="B38" s="37"/>
      <c r="C38" s="32" t="s">
        <v>42</v>
      </c>
      <c r="D38" s="33">
        <v>22327024.460000001</v>
      </c>
      <c r="E38" s="63">
        <v>30386897.91</v>
      </c>
      <c r="F38" s="33">
        <f t="shared" si="4"/>
        <v>52713922.370000005</v>
      </c>
      <c r="G38" s="33">
        <v>23385223.34</v>
      </c>
      <c r="H38" s="33">
        <v>22137205.57</v>
      </c>
      <c r="I38" s="34">
        <f t="shared" si="2"/>
        <v>29328699.030000005</v>
      </c>
    </row>
    <row r="39" spans="2:9" ht="20.25" customHeight="1" x14ac:dyDescent="0.25">
      <c r="B39" s="90" t="s">
        <v>43</v>
      </c>
      <c r="C39" s="91"/>
      <c r="D39" s="35">
        <f t="shared" ref="D39:I39" si="5">SUM(D40:D48)</f>
        <v>1220527674.3099999</v>
      </c>
      <c r="E39" s="62">
        <f t="shared" si="5"/>
        <v>1781988.3100000396</v>
      </c>
      <c r="F39" s="35">
        <f t="shared" si="5"/>
        <v>1222309662.6200001</v>
      </c>
      <c r="G39" s="35">
        <f t="shared" si="5"/>
        <v>863410235.05999994</v>
      </c>
      <c r="H39" s="35">
        <f t="shared" si="5"/>
        <v>852340234.51999998</v>
      </c>
      <c r="I39" s="36">
        <f t="shared" si="5"/>
        <v>358899427.56000012</v>
      </c>
    </row>
    <row r="40" spans="2:9" ht="20.25" customHeight="1" x14ac:dyDescent="0.25">
      <c r="B40" s="37"/>
      <c r="C40" s="32" t="s">
        <v>44</v>
      </c>
      <c r="D40" s="33">
        <v>36447718.990000002</v>
      </c>
      <c r="E40" s="63">
        <v>-8824179.7899999991</v>
      </c>
      <c r="F40" s="33">
        <f t="shared" ref="F40:F70" si="6">SUM(D40+E40)</f>
        <v>27623539.200000003</v>
      </c>
      <c r="G40" s="33">
        <v>27617000</v>
      </c>
      <c r="H40" s="33">
        <v>27617000</v>
      </c>
      <c r="I40" s="34">
        <f t="shared" si="2"/>
        <v>6539.2000000029802</v>
      </c>
    </row>
    <row r="41" spans="2:9" ht="20.25" customHeight="1" x14ac:dyDescent="0.25">
      <c r="B41" s="37"/>
      <c r="C41" s="32" t="s">
        <v>45</v>
      </c>
      <c r="D41" s="33">
        <v>852472976.32000005</v>
      </c>
      <c r="E41" s="63">
        <v>28560795.31000004</v>
      </c>
      <c r="F41" s="33">
        <f t="shared" si="6"/>
        <v>881033771.63000011</v>
      </c>
      <c r="G41" s="33">
        <v>651093082.64999998</v>
      </c>
      <c r="H41" s="33">
        <v>646293082.11000001</v>
      </c>
      <c r="I41" s="34">
        <f t="shared" si="2"/>
        <v>229940688.98000014</v>
      </c>
    </row>
    <row r="42" spans="2:9" ht="20.25" customHeight="1" x14ac:dyDescent="0.25">
      <c r="B42" s="37"/>
      <c r="C42" s="32" t="s">
        <v>46</v>
      </c>
      <c r="D42" s="33">
        <v>15947800</v>
      </c>
      <c r="E42" s="63">
        <v>-12947800</v>
      </c>
      <c r="F42" s="33">
        <f t="shared" si="6"/>
        <v>3000000</v>
      </c>
      <c r="G42" s="33">
        <v>0</v>
      </c>
      <c r="H42" s="33">
        <v>0</v>
      </c>
      <c r="I42" s="34">
        <f t="shared" si="2"/>
        <v>3000000</v>
      </c>
    </row>
    <row r="43" spans="2:9" ht="20.25" customHeight="1" x14ac:dyDescent="0.25">
      <c r="B43" s="37"/>
      <c r="C43" s="32" t="s">
        <v>47</v>
      </c>
      <c r="D43" s="33">
        <v>220565996</v>
      </c>
      <c r="E43" s="63">
        <v>-16238939.4</v>
      </c>
      <c r="F43" s="33">
        <f t="shared" si="6"/>
        <v>204327056.59999999</v>
      </c>
      <c r="G43" s="33">
        <v>117140266.17</v>
      </c>
      <c r="H43" s="33">
        <v>117120266.17</v>
      </c>
      <c r="I43" s="34">
        <f t="shared" si="2"/>
        <v>87186790.429999992</v>
      </c>
    </row>
    <row r="44" spans="2:9" ht="20.25" customHeight="1" x14ac:dyDescent="0.25">
      <c r="B44" s="37"/>
      <c r="C44" s="32" t="s">
        <v>48</v>
      </c>
      <c r="D44" s="33">
        <v>0</v>
      </c>
      <c r="E44" s="63">
        <v>0</v>
      </c>
      <c r="F44" s="33">
        <f t="shared" si="6"/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3">
        <v>0</v>
      </c>
      <c r="F45" s="33">
        <f t="shared" si="6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3">
        <v>0</v>
      </c>
      <c r="F46" s="33">
        <f t="shared" si="6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95093183</v>
      </c>
      <c r="E47" s="63">
        <v>11232112.189999999</v>
      </c>
      <c r="F47" s="33">
        <f t="shared" si="6"/>
        <v>106325295.19</v>
      </c>
      <c r="G47" s="33">
        <v>67559886.239999995</v>
      </c>
      <c r="H47" s="33">
        <v>61309886.240000002</v>
      </c>
      <c r="I47" s="34">
        <f t="shared" si="2"/>
        <v>38765408.950000003</v>
      </c>
    </row>
    <row r="48" spans="2:9" ht="20.25" customHeight="1" x14ac:dyDescent="0.25">
      <c r="B48" s="37"/>
      <c r="C48" s="32" t="s">
        <v>52</v>
      </c>
      <c r="D48" s="33">
        <v>0</v>
      </c>
      <c r="E48" s="63">
        <v>0</v>
      </c>
      <c r="F48" s="33">
        <f t="shared" si="6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0" t="s">
        <v>53</v>
      </c>
      <c r="C49" s="91"/>
      <c r="D49" s="35">
        <f>SUM(D50:D58)</f>
        <v>148456448.31</v>
      </c>
      <c r="E49" s="62">
        <f>SUM(E50:E58)</f>
        <v>-40984016.5</v>
      </c>
      <c r="F49" s="35">
        <f t="shared" si="6"/>
        <v>107472431.81</v>
      </c>
      <c r="G49" s="35">
        <f>SUM(G50:G58)</f>
        <v>28063880.119999997</v>
      </c>
      <c r="H49" s="35">
        <f>SUM(H50:H58)</f>
        <v>27253185.82</v>
      </c>
      <c r="I49" s="36">
        <f t="shared" si="2"/>
        <v>79408551.689999998</v>
      </c>
    </row>
    <row r="50" spans="2:9" ht="20.25" customHeight="1" x14ac:dyDescent="0.25">
      <c r="B50" s="37"/>
      <c r="C50" s="32" t="s">
        <v>54</v>
      </c>
      <c r="D50" s="33">
        <v>21929067.960000001</v>
      </c>
      <c r="E50" s="63">
        <v>-3697409.73</v>
      </c>
      <c r="F50" s="33">
        <f t="shared" si="6"/>
        <v>18231658.23</v>
      </c>
      <c r="G50" s="33">
        <v>2508206.5</v>
      </c>
      <c r="H50" s="33">
        <v>2395538.02</v>
      </c>
      <c r="I50" s="34">
        <f t="shared" si="2"/>
        <v>15723451.73</v>
      </c>
    </row>
    <row r="51" spans="2:9" ht="20.25" customHeight="1" x14ac:dyDescent="0.25">
      <c r="B51" s="37"/>
      <c r="C51" s="32" t="s">
        <v>55</v>
      </c>
      <c r="D51" s="33">
        <v>10678705</v>
      </c>
      <c r="E51" s="63">
        <v>-1494220</v>
      </c>
      <c r="F51" s="33">
        <f t="shared" si="6"/>
        <v>9184485</v>
      </c>
      <c r="G51" s="33">
        <v>1770364.93</v>
      </c>
      <c r="H51" s="33">
        <v>1457076.31</v>
      </c>
      <c r="I51" s="34">
        <f t="shared" si="2"/>
        <v>7414120.0700000003</v>
      </c>
    </row>
    <row r="52" spans="2:9" ht="20.25" customHeight="1" x14ac:dyDescent="0.25">
      <c r="B52" s="37"/>
      <c r="C52" s="32" t="s">
        <v>56</v>
      </c>
      <c r="D52" s="33">
        <v>2379000</v>
      </c>
      <c r="E52" s="63">
        <v>-1224680.32</v>
      </c>
      <c r="F52" s="33">
        <f t="shared" si="6"/>
        <v>1154319.68</v>
      </c>
      <c r="G52" s="33">
        <v>513404.3</v>
      </c>
      <c r="H52" s="33">
        <v>513404.3</v>
      </c>
      <c r="I52" s="34">
        <f t="shared" si="2"/>
        <v>640915.37999999989</v>
      </c>
    </row>
    <row r="53" spans="2:9" ht="20.25" customHeight="1" x14ac:dyDescent="0.25">
      <c r="B53" s="37"/>
      <c r="C53" s="32" t="s">
        <v>57</v>
      </c>
      <c r="D53" s="33">
        <v>11449000</v>
      </c>
      <c r="E53" s="63">
        <v>-1437992.01</v>
      </c>
      <c r="F53" s="33">
        <f t="shared" si="6"/>
        <v>10011007.99</v>
      </c>
      <c r="G53" s="33">
        <v>0</v>
      </c>
      <c r="H53" s="33">
        <v>0</v>
      </c>
      <c r="I53" s="34">
        <f t="shared" si="2"/>
        <v>10011007.99</v>
      </c>
    </row>
    <row r="54" spans="2:9" ht="20.25" customHeight="1" x14ac:dyDescent="0.25">
      <c r="B54" s="37"/>
      <c r="C54" s="32" t="s">
        <v>58</v>
      </c>
      <c r="D54" s="33">
        <v>9388000</v>
      </c>
      <c r="E54" s="63">
        <v>435202</v>
      </c>
      <c r="F54" s="33">
        <f t="shared" si="6"/>
        <v>9823202</v>
      </c>
      <c r="G54" s="33">
        <v>0</v>
      </c>
      <c r="H54" s="33">
        <v>0</v>
      </c>
      <c r="I54" s="34">
        <f t="shared" si="2"/>
        <v>9823202</v>
      </c>
    </row>
    <row r="55" spans="2:9" ht="20.25" customHeight="1" x14ac:dyDescent="0.25">
      <c r="B55" s="37"/>
      <c r="C55" s="32" t="s">
        <v>59</v>
      </c>
      <c r="D55" s="33">
        <v>46086575.350000001</v>
      </c>
      <c r="E55" s="63">
        <v>-7425057.8399999999</v>
      </c>
      <c r="F55" s="33">
        <f t="shared" si="6"/>
        <v>38661517.510000005</v>
      </c>
      <c r="G55" s="33">
        <v>7758313.6399999997</v>
      </c>
      <c r="H55" s="33">
        <v>7373576.4400000004</v>
      </c>
      <c r="I55" s="34">
        <f t="shared" si="2"/>
        <v>30903203.870000005</v>
      </c>
    </row>
    <row r="56" spans="2:9" ht="20.25" customHeight="1" x14ac:dyDescent="0.25">
      <c r="B56" s="37"/>
      <c r="C56" s="32" t="s">
        <v>60</v>
      </c>
      <c r="D56" s="33">
        <v>680000</v>
      </c>
      <c r="E56" s="63">
        <v>-680000</v>
      </c>
      <c r="F56" s="33">
        <f t="shared" si="6"/>
        <v>0</v>
      </c>
      <c r="G56" s="33">
        <v>0</v>
      </c>
      <c r="H56" s="33">
        <v>0</v>
      </c>
      <c r="I56" s="34">
        <f t="shared" si="2"/>
        <v>0</v>
      </c>
    </row>
    <row r="57" spans="2:9" ht="20.25" customHeight="1" x14ac:dyDescent="0.25">
      <c r="B57" s="37"/>
      <c r="C57" s="32" t="s">
        <v>61</v>
      </c>
      <c r="D57" s="33">
        <v>7500000</v>
      </c>
      <c r="E57" s="63">
        <v>-1520793.44</v>
      </c>
      <c r="F57" s="33">
        <f t="shared" si="6"/>
        <v>5979206.5600000005</v>
      </c>
      <c r="G57" s="33">
        <v>5383809.5599999996</v>
      </c>
      <c r="H57" s="33">
        <v>5383809.5599999996</v>
      </c>
      <c r="I57" s="34">
        <f t="shared" si="2"/>
        <v>595397.00000000093</v>
      </c>
    </row>
    <row r="58" spans="2:9" ht="20.25" customHeight="1" x14ac:dyDescent="0.25">
      <c r="B58" s="37"/>
      <c r="C58" s="32" t="s">
        <v>62</v>
      </c>
      <c r="D58" s="33">
        <v>38366100</v>
      </c>
      <c r="E58" s="63">
        <v>-23939065.16</v>
      </c>
      <c r="F58" s="33">
        <f t="shared" si="6"/>
        <v>14427034.84</v>
      </c>
      <c r="G58" s="33">
        <v>10129781.189999999</v>
      </c>
      <c r="H58" s="33">
        <v>10129781.189999999</v>
      </c>
      <c r="I58" s="34">
        <f t="shared" si="2"/>
        <v>4297253.6500000004</v>
      </c>
    </row>
    <row r="59" spans="2:9" ht="20.25" customHeight="1" x14ac:dyDescent="0.25">
      <c r="B59" s="90" t="s">
        <v>63</v>
      </c>
      <c r="C59" s="91"/>
      <c r="D59" s="35">
        <f>SUM(D60:D62)</f>
        <v>682615305.75</v>
      </c>
      <c r="E59" s="62">
        <f>SUM(E60:E62)</f>
        <v>187570953.03999999</v>
      </c>
      <c r="F59" s="35">
        <f t="shared" si="6"/>
        <v>870186258.78999996</v>
      </c>
      <c r="G59" s="35">
        <f>SUM(G60:G62)</f>
        <v>539360070.49000001</v>
      </c>
      <c r="H59" s="35">
        <f>SUM(H60:H62)</f>
        <v>538938811.26999998</v>
      </c>
      <c r="I59" s="36">
        <f>SUM(F59-G59)</f>
        <v>330826188.29999995</v>
      </c>
    </row>
    <row r="60" spans="2:9" ht="20.25" customHeight="1" x14ac:dyDescent="0.25">
      <c r="B60" s="37"/>
      <c r="C60" s="32" t="s">
        <v>64</v>
      </c>
      <c r="D60" s="33">
        <v>477192091.08999997</v>
      </c>
      <c r="E60" s="63">
        <v>87974172.099999994</v>
      </c>
      <c r="F60" s="33">
        <f t="shared" si="6"/>
        <v>565166263.18999994</v>
      </c>
      <c r="G60" s="33">
        <v>344528089.19</v>
      </c>
      <c r="H60" s="33">
        <v>344106829.97000003</v>
      </c>
      <c r="I60" s="34">
        <f t="shared" si="2"/>
        <v>220638173.99999994</v>
      </c>
    </row>
    <row r="61" spans="2:9" ht="20.25" customHeight="1" x14ac:dyDescent="0.25">
      <c r="B61" s="37"/>
      <c r="C61" s="32" t="s">
        <v>65</v>
      </c>
      <c r="D61" s="33">
        <v>205423214.66</v>
      </c>
      <c r="E61" s="63">
        <v>99596780.939999998</v>
      </c>
      <c r="F61" s="33">
        <f t="shared" si="6"/>
        <v>305019995.60000002</v>
      </c>
      <c r="G61" s="33">
        <v>194831981.30000001</v>
      </c>
      <c r="H61" s="33">
        <v>194831981.30000001</v>
      </c>
      <c r="I61" s="34">
        <f t="shared" si="2"/>
        <v>110188014.30000001</v>
      </c>
    </row>
    <row r="62" spans="2:9" ht="20.25" customHeight="1" x14ac:dyDescent="0.25">
      <c r="B62" s="37"/>
      <c r="C62" s="32" t="s">
        <v>66</v>
      </c>
      <c r="D62" s="33">
        <v>0</v>
      </c>
      <c r="E62" s="63">
        <v>0</v>
      </c>
      <c r="F62" s="33">
        <f t="shared" si="6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0" t="s">
        <v>67</v>
      </c>
      <c r="C63" s="91"/>
      <c r="D63" s="35">
        <f>SUM(D64:D70)</f>
        <v>1000000</v>
      </c>
      <c r="E63" s="35">
        <f>SUM(E64:E70)</f>
        <v>-100000</v>
      </c>
      <c r="F63" s="35">
        <f t="shared" si="6"/>
        <v>900000</v>
      </c>
      <c r="G63" s="35">
        <f t="shared" ref="G63:H63" si="7">SUM(G64:G66)</f>
        <v>0</v>
      </c>
      <c r="H63" s="35">
        <f t="shared" si="7"/>
        <v>0</v>
      </c>
      <c r="I63" s="36">
        <f t="shared" si="2"/>
        <v>900000</v>
      </c>
    </row>
    <row r="64" spans="2:9" ht="20.25" customHeight="1" x14ac:dyDescent="0.25">
      <c r="B64" s="37"/>
      <c r="C64" s="32" t="s">
        <v>68</v>
      </c>
      <c r="D64" s="33">
        <v>0</v>
      </c>
      <c r="E64" s="63">
        <v>0</v>
      </c>
      <c r="F64" s="33">
        <f t="shared" si="6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3">
        <v>0</v>
      </c>
      <c r="F65" s="33">
        <f t="shared" si="6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3">
        <v>0</v>
      </c>
      <c r="F66" s="33">
        <f t="shared" si="6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3">
        <v>0</v>
      </c>
      <c r="F67" s="33">
        <f t="shared" si="6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3">
        <v>0</v>
      </c>
      <c r="F68" s="33">
        <f t="shared" si="6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3">
        <v>0</v>
      </c>
      <c r="F69" s="33">
        <f t="shared" si="6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3">
        <v>-100000</v>
      </c>
      <c r="F70" s="33">
        <f t="shared" si="6"/>
        <v>900000</v>
      </c>
      <c r="G70" s="33">
        <v>0</v>
      </c>
      <c r="H70" s="33">
        <v>0</v>
      </c>
      <c r="I70" s="34">
        <f t="shared" si="2"/>
        <v>900000</v>
      </c>
    </row>
    <row r="71" spans="2:9" ht="20.25" customHeight="1" x14ac:dyDescent="0.25">
      <c r="B71" s="90" t="s">
        <v>75</v>
      </c>
      <c r="C71" s="91"/>
      <c r="D71" s="35">
        <v>0</v>
      </c>
      <c r="E71" s="62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3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3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3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0" t="s">
        <v>79</v>
      </c>
      <c r="C75" s="91"/>
      <c r="D75" s="35">
        <f>SUM(D76:D82)</f>
        <v>115643097.22</v>
      </c>
      <c r="E75" s="62">
        <f>SUM(E76:E82)</f>
        <v>108895500.94</v>
      </c>
      <c r="F75" s="35">
        <f t="shared" ref="F75:F83" si="8">SUM(D75+E75)</f>
        <v>224538598.16</v>
      </c>
      <c r="G75" s="35">
        <f>SUM(G76:G82)</f>
        <v>86530804.920000002</v>
      </c>
      <c r="H75" s="35">
        <f>SUM(H76:H82)</f>
        <v>86530804.920000002</v>
      </c>
      <c r="I75" s="36">
        <f>SUM(F75-G75)</f>
        <v>138007793.24000001</v>
      </c>
    </row>
    <row r="76" spans="2:9" ht="20.25" customHeight="1" x14ac:dyDescent="0.25">
      <c r="B76" s="37"/>
      <c r="C76" s="32" t="s">
        <v>80</v>
      </c>
      <c r="D76" s="33">
        <v>41396469.240000002</v>
      </c>
      <c r="E76" s="63">
        <v>100000000</v>
      </c>
      <c r="F76" s="33">
        <f t="shared" si="8"/>
        <v>141396469.24000001</v>
      </c>
      <c r="G76" s="33">
        <v>30438291.149999999</v>
      </c>
      <c r="H76" s="33">
        <v>30438291.149999999</v>
      </c>
      <c r="I76" s="34">
        <f t="shared" si="2"/>
        <v>110958178.09</v>
      </c>
    </row>
    <row r="77" spans="2:9" ht="20.25" customHeight="1" x14ac:dyDescent="0.25">
      <c r="B77" s="37"/>
      <c r="C77" s="32" t="s">
        <v>81</v>
      </c>
      <c r="D77" s="33">
        <v>72698141.579999998</v>
      </c>
      <c r="E77" s="63">
        <v>8665070.7799999993</v>
      </c>
      <c r="F77" s="33">
        <f t="shared" si="8"/>
        <v>81363212.359999999</v>
      </c>
      <c r="G77" s="33">
        <v>54885518.869999997</v>
      </c>
      <c r="H77" s="33">
        <v>54885518.869999997</v>
      </c>
      <c r="I77" s="34">
        <f t="shared" ref="I77:I82" si="9">SUM(F77-G77)</f>
        <v>26477693.490000002</v>
      </c>
    </row>
    <row r="78" spans="2:9" ht="20.25" customHeight="1" x14ac:dyDescent="0.25">
      <c r="B78" s="37"/>
      <c r="C78" s="32" t="s">
        <v>82</v>
      </c>
      <c r="D78" s="33">
        <v>0</v>
      </c>
      <c r="E78" s="63">
        <v>0</v>
      </c>
      <c r="F78" s="33">
        <f t="shared" si="8"/>
        <v>0</v>
      </c>
      <c r="G78" s="33">
        <v>0</v>
      </c>
      <c r="H78" s="33">
        <v>0</v>
      </c>
      <c r="I78" s="34">
        <f t="shared" si="9"/>
        <v>0</v>
      </c>
    </row>
    <row r="79" spans="2:9" ht="20.25" customHeight="1" x14ac:dyDescent="0.25">
      <c r="B79" s="37"/>
      <c r="C79" s="32" t="s">
        <v>83</v>
      </c>
      <c r="D79" s="33">
        <v>1548486.4</v>
      </c>
      <c r="E79" s="63">
        <v>0</v>
      </c>
      <c r="F79" s="33">
        <f t="shared" si="8"/>
        <v>1548486.4</v>
      </c>
      <c r="G79" s="33">
        <v>1078096.28</v>
      </c>
      <c r="H79" s="33">
        <v>1078096.28</v>
      </c>
      <c r="I79" s="34">
        <f t="shared" si="9"/>
        <v>470390.11999999988</v>
      </c>
    </row>
    <row r="80" spans="2:9" ht="20.25" customHeight="1" x14ac:dyDescent="0.25">
      <c r="B80" s="37"/>
      <c r="C80" s="32" t="s">
        <v>84</v>
      </c>
      <c r="D80" s="33">
        <v>0</v>
      </c>
      <c r="E80" s="63">
        <v>0</v>
      </c>
      <c r="F80" s="33">
        <f t="shared" si="8"/>
        <v>0</v>
      </c>
      <c r="G80" s="33">
        <v>0</v>
      </c>
      <c r="H80" s="33">
        <v>0</v>
      </c>
      <c r="I80" s="34">
        <f t="shared" si="9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3">
        <v>0</v>
      </c>
      <c r="F81" s="33">
        <f t="shared" si="8"/>
        <v>0</v>
      </c>
      <c r="G81" s="33">
        <v>0</v>
      </c>
      <c r="H81" s="33">
        <v>0</v>
      </c>
      <c r="I81" s="34">
        <f t="shared" si="9"/>
        <v>0</v>
      </c>
    </row>
    <row r="82" spans="2:10" ht="20.25" customHeight="1" x14ac:dyDescent="0.25">
      <c r="B82" s="37"/>
      <c r="C82" s="32" t="s">
        <v>86</v>
      </c>
      <c r="D82" s="33">
        <v>0</v>
      </c>
      <c r="E82" s="63">
        <v>230430.16</v>
      </c>
      <c r="F82" s="33">
        <f t="shared" si="8"/>
        <v>230430.16</v>
      </c>
      <c r="G82" s="33">
        <v>128898.62</v>
      </c>
      <c r="H82" s="33">
        <v>128898.62</v>
      </c>
      <c r="I82" s="34">
        <f t="shared" si="9"/>
        <v>101531.54000000001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7186008650</v>
      </c>
      <c r="E83" s="64">
        <f>SUM(E11+E19+E29+E39+E49+E59+E63+E71+E75)</f>
        <v>91281097.810000002</v>
      </c>
      <c r="F83" s="41">
        <f t="shared" si="8"/>
        <v>7277289747.8100004</v>
      </c>
      <c r="G83" s="41">
        <f>SUM(G11+G19+G29+G39+G49+G59+G63+G71+G75)</f>
        <v>4535467768.1700001</v>
      </c>
      <c r="H83" s="41">
        <f>SUM(H11+H19+H29+H39+H49+H59+H63+H71+H75)</f>
        <v>4504297083.9800005</v>
      </c>
      <c r="I83" s="42">
        <f>SUM(F83-G83)</f>
        <v>2741821979.6400003</v>
      </c>
    </row>
    <row r="84" spans="2:10" ht="21" customHeight="1" x14ac:dyDescent="0.25">
      <c r="B84" s="54"/>
      <c r="C84" s="54"/>
      <c r="D84" s="55"/>
      <c r="E84" s="56"/>
      <c r="F84" s="55"/>
      <c r="G84" s="55"/>
      <c r="H84" s="55"/>
      <c r="I84" s="55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92"/>
      <c r="G90" s="92"/>
      <c r="H90" s="92"/>
    </row>
    <row r="91" spans="2:10" x14ac:dyDescent="0.25">
      <c r="C91" s="22"/>
      <c r="D91" s="23"/>
      <c r="E91" s="51"/>
      <c r="F91" s="89"/>
      <c r="G91" s="89"/>
      <c r="H91" s="89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D19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Sergio Javier Cisneros Bello</cp:lastModifiedBy>
  <cp:revision/>
  <cp:lastPrinted>2019-04-23T15:59:57Z</cp:lastPrinted>
  <dcterms:created xsi:type="dcterms:W3CDTF">2014-09-04T16:46:21Z</dcterms:created>
  <dcterms:modified xsi:type="dcterms:W3CDTF">2019-10-28T22:13:01Z</dcterms:modified>
</cp:coreProperties>
</file>