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080" windowWidth="19680" windowHeight="3825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I16" i="5"/>
  <c r="J16" i="5" s="1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<sst xmlns="http://schemas.openxmlformats.org/spreadsheetml/2006/main" count="33" uniqueCount="33">
  <si>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</si>
  <si>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</si>
  <si>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</si>
  <si>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</si>
  <si>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</si>
  <si>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</si>
  <si>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</si>
  <si>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</si>
  <si>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</si>
  <si>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</si>
  <si>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</si>
  <si>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</si>
  <si>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</si>
  <si>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</si>
  <si>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</si>
  <si>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</si>
  <si>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</si>
  <si>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</si>
  <si>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</si>
  <si>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</si>
  <si>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</si>
  <si>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</si>
  <si>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</si>
  <si>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</si>
  <si>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</si>
  <si>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</si>
  <si>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</si>
  <si>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</si>
  <si>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</si>
  <si>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</si>
  <si>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</si>
  <si>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</si>
  <si>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 al  30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</si>
</sst>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1" zoomScaleNormal="100" workbookViewId="0">
      <selection activeCell="H30" sqref="H30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911298160.27999997</v>
      </c>
      <c r="G14" s="18">
        <f t="shared" ref="G14:H14" si="0">SUM(G16:G22)</f>
        <v>78573243102.160004</v>
      </c>
      <c r="H14" s="18">
        <f t="shared" si="0"/>
        <v>77366701212.190002</v>
      </c>
      <c r="I14" s="26">
        <f>SUM(F14+G14-H14)</f>
        <v>2117840050.25</v>
      </c>
      <c r="J14" s="67">
        <f>SUM(I14-F14)</f>
        <v>1206541889.97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316210392.70999998</v>
      </c>
      <c r="G16" s="22">
        <v>72155157285.229996</v>
      </c>
      <c r="H16" s="22">
        <v>71257085141.160004</v>
      </c>
      <c r="I16" s="27">
        <f>SUM(F16+G16-H16)</f>
        <v>1214282536.7799988</v>
      </c>
      <c r="J16" s="51">
        <f t="shared" ref="J16:J22" si="1">SUM(I16-F16)</f>
        <v>898072144.06999874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17062276.149999999</v>
      </c>
      <c r="G17" s="22">
        <v>6339209866.6999998</v>
      </c>
      <c r="H17" s="22">
        <v>6055924918.4499998</v>
      </c>
      <c r="I17" s="27">
        <f>SUM(F17+G17-H17)</f>
        <v>300347224.39999962</v>
      </c>
      <c r="J17" s="51">
        <f t="shared" si="1"/>
        <v>283284948.24999964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10314801.41</v>
      </c>
      <c r="G18" s="22">
        <v>54071420.32</v>
      </c>
      <c r="H18" s="22">
        <v>53691152.579999998</v>
      </c>
      <c r="I18" s="27">
        <f t="shared" ref="I18:I22" si="2">SUM(F18+G18-H18)</f>
        <v>10695069.150000006</v>
      </c>
      <c r="J18" s="27">
        <f t="shared" si="1"/>
        <v>380267.74000000581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567710690.00999999</v>
      </c>
      <c r="G20" s="22">
        <v>24804529.91</v>
      </c>
      <c r="H20" s="22">
        <v>0</v>
      </c>
      <c r="I20" s="27">
        <f t="shared" si="2"/>
        <v>592515219.91999996</v>
      </c>
      <c r="J20" s="51">
        <f t="shared" si="1"/>
        <v>24804529.909999967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41430471191.959595</v>
      </c>
      <c r="G24" s="21">
        <f>SUM(G26:G34)</f>
        <v>1135126875.0999999</v>
      </c>
      <c r="H24" s="21">
        <f t="shared" ref="H24" si="3">SUM(H26:H34)</f>
        <v>1205889133.1399999</v>
      </c>
      <c r="I24" s="21">
        <f>SUM(F24+G24-H24)</f>
        <v>41359708933.919594</v>
      </c>
      <c r="J24" s="28">
        <f>SUM(I24-F24)</f>
        <v>-70762258.040000916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24222825.079999998</v>
      </c>
      <c r="G26" s="22">
        <v>532355321.91000003</v>
      </c>
      <c r="H26" s="22">
        <v>530190750.43000001</v>
      </c>
      <c r="I26" s="29">
        <f t="shared" ref="I26:I34" si="4">SUM(F26+G26-H26)</f>
        <v>26387396.560000002</v>
      </c>
      <c r="J26" s="29">
        <f t="shared" ref="J26:J34" si="5">SUM(I26-F26)</f>
        <v>2164571.4800000042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39865209099.434998</v>
      </c>
      <c r="G28" s="22">
        <v>560104589.58000004</v>
      </c>
      <c r="H28" s="22">
        <v>536409504.05000001</v>
      </c>
      <c r="I28" s="29">
        <f t="shared" si="4"/>
        <v>39888904184.964996</v>
      </c>
      <c r="J28" s="29">
        <f t="shared" si="5"/>
        <v>23695085.529998779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1698286348.2720001</v>
      </c>
      <c r="G29" s="22">
        <v>9462148.3599999994</v>
      </c>
      <c r="H29" s="22">
        <v>23129188.57</v>
      </c>
      <c r="I29" s="29">
        <f t="shared" si="4"/>
        <v>1684619308.062</v>
      </c>
      <c r="J29" s="29">
        <f t="shared" si="5"/>
        <v>-13667040.210000038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123555658.7</v>
      </c>
      <c r="G30" s="22">
        <v>14523427.810000001</v>
      </c>
      <c r="H30" s="22">
        <v>607108</v>
      </c>
      <c r="I30" s="29">
        <f t="shared" si="4"/>
        <v>137471978.50999999</v>
      </c>
      <c r="J30" s="29">
        <f t="shared" si="5"/>
        <v>13916319.809999987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-281091601.25739998</v>
      </c>
      <c r="G31" s="22">
        <v>18681387.440000001</v>
      </c>
      <c r="H31" s="22">
        <v>115552582.09</v>
      </c>
      <c r="I31" s="29">
        <f t="shared" si="4"/>
        <v>-377962795.90740001</v>
      </c>
      <c r="J31" s="29">
        <f t="shared" si="5"/>
        <v>-96871194.650000036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42341769352.239594</v>
      </c>
      <c r="G36" s="61">
        <f>SUM(G14+G24)</f>
        <v>79708369977.26001</v>
      </c>
      <c r="H36" s="61">
        <f>SUM(H14+H24)</f>
        <v>78572590345.330002</v>
      </c>
      <c r="I36" s="62">
        <f>SUM(F36+G36-H36)</f>
        <v>43477548984.169601</v>
      </c>
      <c r="J36" s="63">
        <f>SUM(I36-F36)</f>
        <v>1135779631.9300079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Sergio Javier Cisneros Bello</cp:lastModifiedBy>
  <cp:revision/>
  <cp:lastPrinted>2019-09-25T18:14:42Z</cp:lastPrinted>
  <dcterms:created xsi:type="dcterms:W3CDTF">2014-09-04T18:46:51Z</dcterms:created>
  <dcterms:modified xsi:type="dcterms:W3CDTF">2019-10-28T22:03:33Z</dcterms:modified>
</cp:coreProperties>
</file>