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0" yWindow="4185" windowWidth="19785" windowHeight="4140"/>
  </bookViews>
  <sheets>
    <sheet name="junio" sheetId="5" r:id="rId1"/>
  </sheets>
  <definedNames>
    <definedName name="_xlnm._FilterDatabase" localSheetId="0" hidden="1">junio!$B$12:$I$40</definedName>
    <definedName name="_xlnm.Print_Area" localSheetId="0">junio!$B$1:$I$48</definedName>
  </definedNames>
  <calcPr calcId="145621"/>
</workbook>
</file>

<file path=xl/calcChain.xml><?xml version="1.0" encoding="utf-8"?>
<calcChain xmlns="http://schemas.openxmlformats.org/spreadsheetml/2006/main">
  <c r="I37" i="5" l="1"/>
  <c r="I36" i="5"/>
  <c r="I35" i="5"/>
  <c r="E36" i="5" l="1"/>
  <c r="E37" i="5"/>
  <c r="E35" i="5"/>
  <c r="D34" i="5"/>
  <c r="E22" i="5" l="1"/>
  <c r="D42" i="5" l="1"/>
  <c r="E34" i="5"/>
  <c r="C34" i="5"/>
  <c r="C32" i="5"/>
  <c r="E32" i="5" s="1"/>
  <c r="I32" i="5" s="1"/>
  <c r="C29" i="5"/>
  <c r="C26" i="5"/>
  <c r="C21" i="5"/>
  <c r="C19" i="5"/>
  <c r="C14" i="5"/>
  <c r="I40" i="5"/>
  <c r="I39" i="5"/>
  <c r="I33" i="5"/>
  <c r="H36" i="5"/>
  <c r="H35" i="5"/>
  <c r="H33" i="5"/>
  <c r="G38" i="5"/>
  <c r="I38" i="5" s="1"/>
  <c r="F38" i="5"/>
  <c r="G34" i="5"/>
  <c r="F34" i="5"/>
  <c r="I34" i="5" s="1"/>
  <c r="G29" i="5"/>
  <c r="F29" i="5"/>
  <c r="G26" i="5"/>
  <c r="F26" i="5"/>
  <c r="G21" i="5"/>
  <c r="F21" i="5"/>
  <c r="G19" i="5"/>
  <c r="F19" i="5"/>
  <c r="G14" i="5"/>
  <c r="F14" i="5"/>
  <c r="E31" i="5"/>
  <c r="I31" i="5" s="1"/>
  <c r="E30" i="5"/>
  <c r="I30" i="5" s="1"/>
  <c r="E28" i="5"/>
  <c r="I28" i="5" s="1"/>
  <c r="E27" i="5"/>
  <c r="E26" i="5" s="1"/>
  <c r="E25" i="5"/>
  <c r="H25" i="5" s="1"/>
  <c r="E24" i="5"/>
  <c r="I24" i="5" s="1"/>
  <c r="E23" i="5"/>
  <c r="I23" i="5" s="1"/>
  <c r="E20" i="5"/>
  <c r="E19" i="5" s="1"/>
  <c r="E18" i="5"/>
  <c r="I18" i="5" s="1"/>
  <c r="E17" i="5"/>
  <c r="I17" i="5" s="1"/>
  <c r="E16" i="5"/>
  <c r="H16" i="5" s="1"/>
  <c r="E15" i="5"/>
  <c r="I15" i="5" s="1"/>
  <c r="I27" i="5" l="1"/>
  <c r="G42" i="5"/>
  <c r="H23" i="5"/>
  <c r="I16" i="5"/>
  <c r="E14" i="5"/>
  <c r="E21" i="5"/>
  <c r="I21" i="5" s="1"/>
  <c r="I22" i="5"/>
  <c r="C42" i="5"/>
  <c r="H34" i="5"/>
  <c r="F42" i="5"/>
  <c r="H19" i="5"/>
  <c r="I26" i="5"/>
  <c r="H15" i="5"/>
  <c r="H20" i="5"/>
  <c r="H22" i="5"/>
  <c r="H27" i="5"/>
  <c r="I20" i="5"/>
  <c r="I25" i="5"/>
  <c r="H18" i="5"/>
  <c r="I19" i="5"/>
  <c r="H14" i="5"/>
  <c r="H17" i="5"/>
  <c r="H24" i="5"/>
  <c r="E29" i="5"/>
  <c r="I29" i="5" s="1"/>
  <c r="H30" i="5"/>
  <c r="H29" i="5" l="1"/>
  <c r="I14" i="5"/>
  <c r="I42" i="5" s="1"/>
  <c r="E42" i="5"/>
  <c r="H42" i="5"/>
  <c r="H21" i="5"/>
</calcChain>
</file>

<file path=xl/sharedStrings.xml><?xml version="1.0" encoding="utf-8"?>
<sst xmlns="http://schemas.openxmlformats.org/spreadsheetml/2006/main" count="38" uniqueCount="38">
  <si>
    <t>Ampliaciones y Reducciones</t>
  </si>
  <si>
    <t>% de Avance de la Recaudación</t>
  </si>
  <si>
    <t>FUENTE DE INGRESO</t>
  </si>
  <si>
    <t>Ingresos Estimado</t>
  </si>
  <si>
    <t>Ingresos Modificado</t>
  </si>
  <si>
    <t>Ingresos Devengado</t>
  </si>
  <si>
    <t>Ingresos Recadudado</t>
  </si>
  <si>
    <t>Ingresos Excedentes</t>
  </si>
  <si>
    <t xml:space="preserve">TOTAL 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</si>
  <si>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</si>
  <si>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</si>
  <si>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</si>
  <si>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</si>
  <si>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</si>
  <si>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</si>
  <si>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</si>
  <si>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 xml:space="preserve"> IMPUESTO SOBRE LOS INGRESOS</t>
  </si>
  <si>
    <t xml:space="preserve"> IMPUESTO PREDIAL</t>
  </si>
  <si>
    <t xml:space="preserve"> IMPUESTOS SOBRE LA PRODUCCION, EL CONSUMO Y LAS TRANSACCIONES</t>
  </si>
  <si>
    <t xml:space="preserve"> ACCESORIOS DE LOS IMPUESTOS</t>
  </si>
  <si>
    <t xml:space="preserve"> CONTRIBUCIONES DE MEJORAS POR OBRAS PUBLICAS</t>
  </si>
  <si>
    <t xml:space="preserve"> DERECHOS POR EL USO, GOCE, APROVECHAMIENTO O EXPLOTACION DE BIENES DE DOMINIO PUBLICO</t>
  </si>
  <si>
    <t xml:space="preserve"> DERECHOS POR PRESTACION DE SERVICIOS</t>
  </si>
  <si>
    <t xml:space="preserve"> OTROS DERECHOS</t>
  </si>
  <si>
    <t xml:space="preserve"> ACCESORIOS</t>
  </si>
  <si>
    <t xml:space="preserve"> PRODUCTOS DE TIPO CORRIENTE</t>
  </si>
  <si>
    <t xml:space="preserve"> PRODUCTOS DE CAPITAL</t>
  </si>
  <si>
    <t xml:space="preserve"> APROVECHAMIENTOS DE TIPO CORRIENTE</t>
  </si>
  <si>
    <t xml:space="preserve"> APROVECHAMIENTOS DE CAPITAL</t>
  </si>
  <si>
    <t xml:space="preserve"> PARTICIPACIONES</t>
  </si>
  <si>
    <t xml:space="preserve"> APORTACIONES</t>
  </si>
  <si>
    <t xml:space="preserve"> CONVENIOS</t>
  </si>
  <si>
    <t xml:space="preserve"> TRANSFERENCIAS AL RESTO DEL SECTOR PÚBLICO</t>
  </si>
  <si>
    <t xml:space="preserve"> AYUDAS SOCIALES</t>
  </si>
  <si>
    <t xml:space="preserve"> INGRESOS POR VENTAS DE BIENES Y SERVICIOS DE ORGANISMOS DESCENTRALIZADOS</t>
  </si>
  <si>
    <t>INGRESOS POR VENTA DE BIENES Y PRESTACIÓN DE SERVICIOS DE LOS PODERES LEGISLATIVO Y JUDICIAL, Y DE LOS ÓRGANOS AUTÓNOMOS</t>
  </si>
  <si>
    <t>Bajo protesta de decir verdad declaramos que los Estados Financieros y sus Notas son razonablemente correctos y responsabilidad del emisor.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</si>
  <si>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ANALITICO DE INGRESOS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</si>
</sst>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.00_);\-&quot;$&quot;#,##0.00"/>
    <numFmt numFmtId="166" formatCode="0.00%_);\-0.00%"/>
  </numFmts>
  <fonts count="17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7.9"/>
      <color indexed="8"/>
      <name val="Arial"/>
      <family val="2"/>
    </font>
    <font>
      <sz val="8.0500000000000007"/>
      <color indexed="8"/>
      <name val="Arial"/>
      <family val="2"/>
    </font>
    <font>
      <b/>
      <sz val="12"/>
      <color indexed="8"/>
      <name val="Arial"/>
      <family val="2"/>
    </font>
    <font>
      <b/>
      <sz val="7.9"/>
      <color indexed="8"/>
      <name val="Arial"/>
      <family val="2"/>
    </font>
    <font>
      <b/>
      <sz val="7.9"/>
      <color indexed="8"/>
      <name val="Arial"/>
      <family val="2"/>
    </font>
    <font>
      <b/>
      <sz val="14"/>
      <color indexed="8"/>
      <name val="Arial Narrow"/>
      <family val="2"/>
    </font>
    <font>
      <b/>
      <sz val="11"/>
      <color indexed="8"/>
      <name val="MS Sans Serif"/>
      <family val="2"/>
    </font>
    <font>
      <b/>
      <sz val="11"/>
      <color indexed="8"/>
      <name val="Arial Narrow"/>
      <family val="2"/>
    </font>
    <font>
      <sz val="7.9"/>
      <color indexed="8"/>
      <name val="Arial"/>
      <family val="2"/>
    </font>
    <font>
      <sz val="10"/>
      <color indexed="8"/>
      <name val="MS Sans Serif"/>
      <family val="2"/>
    </font>
    <font>
      <b/>
      <u/>
      <sz val="7.9"/>
      <color indexed="8"/>
      <name val="Arial"/>
      <family val="2"/>
    </font>
    <font>
      <b/>
      <sz val="8.0500000000000007"/>
      <color indexed="8"/>
      <name val="Arial"/>
      <family val="2"/>
    </font>
    <font>
      <b/>
      <sz val="10"/>
      <color indexed="8"/>
      <name val="MS Sans Serif"/>
      <family val="2"/>
    </font>
    <font>
      <sz val="8.0500000000000007"/>
      <color theme="1"/>
      <name val="Arial"/>
      <family val="2"/>
    </font>
    <font>
      <b/>
      <sz val="8.050000000000000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53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/>
    <xf numFmtId="0" fontId="2" fillId="0" borderId="5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7" fontId="0" fillId="0" borderId="0" xfId="0" applyNumberFormat="1" applyFill="1" applyBorder="1" applyAlignment="1" applyProtection="1"/>
    <xf numFmtId="10" fontId="0" fillId="0" borderId="0" xfId="0" applyNumberFormat="1" applyFill="1" applyBorder="1" applyAlignment="1" applyProtection="1"/>
    <xf numFmtId="10" fontId="7" fillId="0" borderId="0" xfId="0" applyNumberFormat="1" applyFont="1" applyBorder="1" applyAlignment="1">
      <alignment horizontal="center" vertical="center" wrapText="1"/>
    </xf>
    <xf numFmtId="10" fontId="9" fillId="2" borderId="1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Fill="1" applyBorder="1" applyAlignment="1" applyProtection="1"/>
    <xf numFmtId="10" fontId="0" fillId="0" borderId="1" xfId="0" applyNumberFormat="1" applyFill="1" applyBorder="1" applyAlignment="1" applyProtection="1"/>
    <xf numFmtId="10" fontId="6" fillId="2" borderId="8" xfId="0" applyNumberFormat="1" applyFont="1" applyFill="1" applyBorder="1" applyAlignment="1">
      <alignment horizontal="right" vertical="center"/>
    </xf>
    <xf numFmtId="164" fontId="0" fillId="0" borderId="0" xfId="2" applyNumberFormat="1" applyFont="1" applyFill="1" applyBorder="1" applyAlignment="1" applyProtection="1"/>
    <xf numFmtId="164" fontId="7" fillId="0" borderId="0" xfId="2" applyNumberFormat="1" applyFont="1" applyBorder="1" applyAlignment="1">
      <alignment horizontal="center" vertical="center" wrapText="1"/>
    </xf>
    <xf numFmtId="164" fontId="9" fillId="2" borderId="11" xfId="2" applyNumberFormat="1" applyFont="1" applyFill="1" applyBorder="1" applyAlignment="1">
      <alignment horizontal="center" vertical="center"/>
    </xf>
    <xf numFmtId="164" fontId="3" fillId="0" borderId="1" xfId="2" applyNumberFormat="1" applyFont="1" applyBorder="1" applyAlignment="1">
      <alignment horizontal="right" vertical="center"/>
    </xf>
    <xf numFmtId="164" fontId="5" fillId="2" borderId="8" xfId="2" applyNumberFormat="1" applyFont="1" applyFill="1" applyBorder="1" applyAlignment="1">
      <alignment horizontal="right" vertical="center"/>
    </xf>
    <xf numFmtId="164" fontId="9" fillId="2" borderId="11" xfId="2" applyNumberFormat="1" applyFont="1" applyFill="1" applyBorder="1" applyAlignment="1">
      <alignment horizontal="center" vertical="center" wrapText="1"/>
    </xf>
    <xf numFmtId="164" fontId="9" fillId="2" borderId="12" xfId="2" applyNumberFormat="1" applyFont="1" applyFill="1" applyBorder="1" applyAlignment="1">
      <alignment horizontal="center" vertical="center" wrapText="1"/>
    </xf>
    <xf numFmtId="164" fontId="3" fillId="0" borderId="6" xfId="2" applyNumberFormat="1" applyFont="1" applyBorder="1" applyAlignment="1">
      <alignment horizontal="right" vertical="center"/>
    </xf>
    <xf numFmtId="164" fontId="5" fillId="2" borderId="9" xfId="2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64" fontId="0" fillId="0" borderId="0" xfId="0" applyNumberFormat="1" applyFill="1" applyBorder="1" applyAlignment="1" applyProtection="1"/>
    <xf numFmtId="165" fontId="2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164" fontId="13" fillId="3" borderId="3" xfId="2" applyNumberFormat="1" applyFont="1" applyFill="1" applyBorder="1" applyAlignment="1">
      <alignment horizontal="right" vertical="center"/>
    </xf>
    <xf numFmtId="10" fontId="14" fillId="3" borderId="3" xfId="1" applyNumberFormat="1" applyFont="1" applyFill="1" applyBorder="1" applyAlignment="1" applyProtection="1"/>
    <xf numFmtId="164" fontId="13" fillId="3" borderId="4" xfId="2" applyNumberFormat="1" applyFont="1" applyFill="1" applyBorder="1" applyAlignment="1">
      <alignment horizontal="right" vertical="center"/>
    </xf>
    <xf numFmtId="164" fontId="13" fillId="3" borderId="1" xfId="2" applyNumberFormat="1" applyFont="1" applyFill="1" applyBorder="1" applyAlignment="1">
      <alignment horizontal="right" vertical="center"/>
    </xf>
    <xf numFmtId="10" fontId="14" fillId="3" borderId="1" xfId="1" applyNumberFormat="1" applyFont="1" applyFill="1" applyBorder="1" applyAlignment="1" applyProtection="1"/>
    <xf numFmtId="164" fontId="13" fillId="3" borderId="6" xfId="2" applyNumberFormat="1" applyFont="1" applyFill="1" applyBorder="1" applyAlignment="1">
      <alignment horizontal="right" vertical="center"/>
    </xf>
    <xf numFmtId="164" fontId="3" fillId="0" borderId="1" xfId="2" applyNumberFormat="1" applyFont="1" applyBorder="1" applyAlignment="1">
      <alignment horizontal="right"/>
    </xf>
    <xf numFmtId="0" fontId="2" fillId="4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164" fontId="15" fillId="0" borderId="1" xfId="2" applyNumberFormat="1" applyFont="1" applyBorder="1" applyAlignment="1">
      <alignment horizontal="right" vertical="center"/>
    </xf>
    <xf numFmtId="10" fontId="11" fillId="4" borderId="3" xfId="1" applyNumberFormat="1" applyFont="1" applyFill="1" applyBorder="1" applyAlignment="1" applyProtection="1"/>
    <xf numFmtId="164" fontId="16" fillId="0" borderId="1" xfId="2" applyNumberFormat="1" applyFont="1" applyBorder="1" applyAlignment="1">
      <alignment horizontal="right" vertical="center"/>
    </xf>
    <xf numFmtId="10" fontId="0" fillId="0" borderId="1" xfId="1" applyNumberFormat="1" applyFont="1" applyFill="1" applyBorder="1" applyAlignment="1" applyProtection="1">
      <alignment vertical="center"/>
    </xf>
    <xf numFmtId="10" fontId="14" fillId="0" borderId="1" xfId="1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28574</xdr:rowOff>
    </xdr:from>
    <xdr:to>
      <xdr:col>2</xdr:col>
      <xdr:colOff>438150</xdr:colOff>
      <xdr:row>9</xdr:row>
      <xdr:rowOff>165100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61949"/>
          <a:ext cx="2571750" cy="1270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tabSelected="1" zoomScaleNormal="100" zoomScaleSheetLayoutView="100" workbookViewId="0">
      <selection activeCell="D51" sqref="D51"/>
    </sheetView>
  </sheetViews>
  <sheetFormatPr baseColWidth="10" defaultRowHeight="12.75" x14ac:dyDescent="0.2"/>
  <cols>
    <col min="1" max="1" width="2.7109375" customWidth="1"/>
    <col min="2" max="2" width="32.42578125" style="1" customWidth="1"/>
    <col min="3" max="3" width="17.85546875" style="15" bestFit="1" customWidth="1"/>
    <col min="4" max="4" width="18.140625" style="15" customWidth="1"/>
    <col min="5" max="7" width="17.85546875" style="15" bestFit="1" customWidth="1"/>
    <col min="8" max="8" width="17.42578125" style="9" customWidth="1"/>
    <col min="9" max="9" width="17.85546875" style="15" bestFit="1" customWidth="1"/>
    <col min="10" max="10" width="15.7109375" bestFit="1" customWidth="1"/>
  </cols>
  <sheetData>
    <row r="1" spans="2:10" ht="6" customHeight="1" x14ac:dyDescent="0.2"/>
    <row r="2" spans="2:10" ht="7.5" customHeight="1" thickBot="1" x14ac:dyDescent="0.25"/>
    <row r="3" spans="2:10" x14ac:dyDescent="0.2">
      <c r="B3" s="44" t="s">
        <v>37</v>
      </c>
      <c r="C3" s="45"/>
      <c r="D3" s="45"/>
      <c r="E3" s="45"/>
      <c r="F3" s="45"/>
      <c r="G3" s="45"/>
      <c r="H3" s="45"/>
      <c r="I3" s="46"/>
    </row>
    <row r="4" spans="2:10" x14ac:dyDescent="0.2">
      <c r="B4" s="47"/>
      <c r="C4" s="48"/>
      <c r="D4" s="48"/>
      <c r="E4" s="48"/>
      <c r="F4" s="48"/>
      <c r="G4" s="48"/>
      <c r="H4" s="48"/>
      <c r="I4" s="49"/>
    </row>
    <row r="5" spans="2:10" x14ac:dyDescent="0.2">
      <c r="B5" s="47"/>
      <c r="C5" s="48"/>
      <c r="D5" s="48"/>
      <c r="E5" s="48"/>
      <c r="F5" s="48"/>
      <c r="G5" s="48"/>
      <c r="H5" s="48"/>
      <c r="I5" s="49"/>
    </row>
    <row r="6" spans="2:10" x14ac:dyDescent="0.2">
      <c r="B6" s="47"/>
      <c r="C6" s="48"/>
      <c r="D6" s="48"/>
      <c r="E6" s="48"/>
      <c r="F6" s="48"/>
      <c r="G6" s="48"/>
      <c r="H6" s="48"/>
      <c r="I6" s="49"/>
    </row>
    <row r="7" spans="2:10" x14ac:dyDescent="0.2">
      <c r="B7" s="47"/>
      <c r="C7" s="48"/>
      <c r="D7" s="48"/>
      <c r="E7" s="48"/>
      <c r="F7" s="48"/>
      <c r="G7" s="48"/>
      <c r="H7" s="48"/>
      <c r="I7" s="49"/>
    </row>
    <row r="8" spans="2:10" x14ac:dyDescent="0.2">
      <c r="B8" s="47"/>
      <c r="C8" s="48"/>
      <c r="D8" s="48"/>
      <c r="E8" s="48"/>
      <c r="F8" s="48"/>
      <c r="G8" s="48"/>
      <c r="H8" s="48"/>
      <c r="I8" s="49"/>
    </row>
    <row r="9" spans="2:10" x14ac:dyDescent="0.2">
      <c r="B9" s="47"/>
      <c r="C9" s="48"/>
      <c r="D9" s="48"/>
      <c r="E9" s="48"/>
      <c r="F9" s="48"/>
      <c r="G9" s="48"/>
      <c r="H9" s="48"/>
      <c r="I9" s="49"/>
    </row>
    <row r="10" spans="2:10" ht="13.5" thickBot="1" x14ac:dyDescent="0.25">
      <c r="B10" s="50"/>
      <c r="C10" s="51"/>
      <c r="D10" s="51"/>
      <c r="E10" s="51"/>
      <c r="F10" s="51"/>
      <c r="G10" s="51"/>
      <c r="H10" s="51"/>
      <c r="I10" s="52"/>
    </row>
    <row r="11" spans="2:10" ht="27" customHeight="1" thickBot="1" x14ac:dyDescent="0.25">
      <c r="B11" s="7"/>
      <c r="C11" s="16"/>
      <c r="D11" s="16"/>
      <c r="E11" s="16"/>
      <c r="F11" s="16"/>
      <c r="G11" s="16"/>
      <c r="H11" s="10"/>
      <c r="I11" s="16"/>
    </row>
    <row r="12" spans="2:10" s="2" customFormat="1" ht="33.75" thickBot="1" x14ac:dyDescent="0.25">
      <c r="B12" s="4" t="s">
        <v>2</v>
      </c>
      <c r="C12" s="17" t="s">
        <v>3</v>
      </c>
      <c r="D12" s="20" t="s">
        <v>0</v>
      </c>
      <c r="E12" s="20" t="s">
        <v>4</v>
      </c>
      <c r="F12" s="20" t="s">
        <v>5</v>
      </c>
      <c r="G12" s="20" t="s">
        <v>6</v>
      </c>
      <c r="H12" s="11" t="s">
        <v>1</v>
      </c>
      <c r="I12" s="21" t="s">
        <v>7</v>
      </c>
    </row>
    <row r="13" spans="2:10" ht="13.5" thickBot="1" x14ac:dyDescent="0.25"/>
    <row r="14" spans="2:10" ht="13.5" thickBot="1" x14ac:dyDescent="0.25">
      <c r="B14" s="25" t="s">
        <v>9</v>
      </c>
      <c r="C14" s="29">
        <f>SUM(C15:C18)</f>
        <v>2213635670.02</v>
      </c>
      <c r="D14" s="29">
        <v>0</v>
      </c>
      <c r="E14" s="29">
        <f>SUM(E15:E18)</f>
        <v>2213635670.02</v>
      </c>
      <c r="F14" s="29">
        <f>SUM(F15:F18)</f>
        <v>1856879095.23</v>
      </c>
      <c r="G14" s="29">
        <f>SUM(G15:G18)</f>
        <v>1856879095.23</v>
      </c>
      <c r="H14" s="30">
        <f>+G14/E14</f>
        <v>0.83883681509939856</v>
      </c>
      <c r="I14" s="31">
        <f>SUM(G14-E14)</f>
        <v>-356756574.78999996</v>
      </c>
      <c r="J14" s="26"/>
    </row>
    <row r="15" spans="2:10" ht="13.5" thickBot="1" x14ac:dyDescent="0.25">
      <c r="B15" s="6" t="s">
        <v>16</v>
      </c>
      <c r="C15" s="18">
        <v>66166569</v>
      </c>
      <c r="D15" s="18">
        <v>0</v>
      </c>
      <c r="E15" s="18">
        <f>SUM(C15+D15)</f>
        <v>66166569</v>
      </c>
      <c r="F15" s="18">
        <v>33325575.219999999</v>
      </c>
      <c r="G15" s="18">
        <v>33325575.219999999</v>
      </c>
      <c r="H15" s="39">
        <f t="shared" ref="H15:H18" si="0">+G15/E15</f>
        <v>0.50366182988874642</v>
      </c>
      <c r="I15" s="22">
        <f>SUM(G15-E15)</f>
        <v>-32840993.780000001</v>
      </c>
      <c r="J15" s="26"/>
    </row>
    <row r="16" spans="2:10" ht="13.5" thickBot="1" x14ac:dyDescent="0.25">
      <c r="B16" s="6" t="s">
        <v>17</v>
      </c>
      <c r="C16" s="18">
        <v>1076910091</v>
      </c>
      <c r="D16" s="18">
        <v>0</v>
      </c>
      <c r="E16" s="18">
        <f>SUM(C16+D16)</f>
        <v>1076910091</v>
      </c>
      <c r="F16" s="18">
        <v>972090764.91999996</v>
      </c>
      <c r="G16" s="18">
        <v>972090764.91999996</v>
      </c>
      <c r="H16" s="39">
        <f t="shared" si="0"/>
        <v>0.90266659495904</v>
      </c>
      <c r="I16" s="22">
        <f t="shared" ref="I16:I18" si="1">SUM(G16-E16)</f>
        <v>-104819326.08000004</v>
      </c>
      <c r="J16" s="26"/>
    </row>
    <row r="17" spans="2:10" ht="24.75" customHeight="1" thickBot="1" x14ac:dyDescent="0.25">
      <c r="B17" s="6" t="s">
        <v>18</v>
      </c>
      <c r="C17" s="35">
        <v>981690281.00999999</v>
      </c>
      <c r="D17" s="18">
        <v>0</v>
      </c>
      <c r="E17" s="35">
        <f>SUM(C17+D17)</f>
        <v>981690281.00999999</v>
      </c>
      <c r="F17" s="35">
        <v>775043079.65999997</v>
      </c>
      <c r="G17" s="35">
        <v>775043079.65999997</v>
      </c>
      <c r="H17" s="39">
        <f t="shared" si="0"/>
        <v>0.78949857674317236</v>
      </c>
      <c r="I17" s="22">
        <f t="shared" si="1"/>
        <v>-206647201.35000002</v>
      </c>
      <c r="J17" s="26"/>
    </row>
    <row r="18" spans="2:10" x14ac:dyDescent="0.2">
      <c r="B18" s="6" t="s">
        <v>19</v>
      </c>
      <c r="C18" s="18">
        <v>88868729.010000005</v>
      </c>
      <c r="D18" s="18">
        <v>0</v>
      </c>
      <c r="E18" s="35">
        <f>SUM(C18+D18)</f>
        <v>88868729.010000005</v>
      </c>
      <c r="F18" s="18">
        <v>76419675.430000007</v>
      </c>
      <c r="G18" s="18">
        <v>76419675.430000007</v>
      </c>
      <c r="H18" s="39">
        <f t="shared" si="0"/>
        <v>0.85991637645004282</v>
      </c>
      <c r="I18" s="22">
        <f t="shared" si="1"/>
        <v>-12449053.579999998</v>
      </c>
      <c r="J18" s="26"/>
    </row>
    <row r="19" spans="2:10" x14ac:dyDescent="0.2">
      <c r="B19" s="24" t="s">
        <v>10</v>
      </c>
      <c r="C19" s="32">
        <f>SUM(C20)</f>
        <v>33440507</v>
      </c>
      <c r="D19" s="32">
        <v>0</v>
      </c>
      <c r="E19" s="32">
        <f>SUM(E20)</f>
        <v>33440507</v>
      </c>
      <c r="F19" s="32">
        <f>SUM(F20)</f>
        <v>52783970.770000003</v>
      </c>
      <c r="G19" s="32">
        <f>SUM(G20)</f>
        <v>52783970.770000003</v>
      </c>
      <c r="H19" s="33">
        <f>+G19/E19</f>
        <v>1.5784440938649644</v>
      </c>
      <c r="I19" s="34">
        <f>SUM(G19-E19)</f>
        <v>19343463.770000003</v>
      </c>
      <c r="J19" s="26"/>
    </row>
    <row r="20" spans="2:10" ht="21" x14ac:dyDescent="0.2">
      <c r="B20" s="6" t="s">
        <v>20</v>
      </c>
      <c r="C20" s="18">
        <v>33440507</v>
      </c>
      <c r="D20" s="18">
        <v>0</v>
      </c>
      <c r="E20" s="18">
        <f>SUM(C20+D20)</f>
        <v>33440507</v>
      </c>
      <c r="F20" s="18">
        <v>52783970.770000003</v>
      </c>
      <c r="G20" s="18">
        <v>52783970.770000003</v>
      </c>
      <c r="H20" s="12">
        <f>+G20/E20</f>
        <v>1.5784440938649644</v>
      </c>
      <c r="I20" s="22">
        <f>SUM(G20-E20)</f>
        <v>19343463.770000003</v>
      </c>
      <c r="J20" s="26"/>
    </row>
    <row r="21" spans="2:10" x14ac:dyDescent="0.2">
      <c r="B21" s="24" t="s">
        <v>11</v>
      </c>
      <c r="C21" s="32">
        <f>SUM(C22:C25)</f>
        <v>830502819.00000012</v>
      </c>
      <c r="D21" s="32">
        <v>0</v>
      </c>
      <c r="E21" s="32">
        <f>SUM(E22:E25)</f>
        <v>830502819.00000012</v>
      </c>
      <c r="F21" s="32">
        <f>SUM(F22:F25)</f>
        <v>458719037.63999999</v>
      </c>
      <c r="G21" s="32">
        <f>SUM(G22:G25)</f>
        <v>458719037.63999999</v>
      </c>
      <c r="H21" s="33">
        <f>+G21/E21</f>
        <v>0.5523389290747247</v>
      </c>
      <c r="I21" s="34">
        <f>SUM(G21-E21)</f>
        <v>-371783781.36000013</v>
      </c>
      <c r="J21" s="26"/>
    </row>
    <row r="22" spans="2:10" ht="42" x14ac:dyDescent="0.2">
      <c r="B22" s="6" t="s">
        <v>21</v>
      </c>
      <c r="C22" s="18">
        <v>52657873</v>
      </c>
      <c r="D22" s="18">
        <v>0</v>
      </c>
      <c r="E22" s="18">
        <f>SUM(C22+D22)</f>
        <v>52657873</v>
      </c>
      <c r="F22" s="18">
        <v>48167399.609999999</v>
      </c>
      <c r="G22" s="18">
        <v>48167399.609999999</v>
      </c>
      <c r="H22" s="41">
        <f t="shared" ref="H22:H25" si="2">+G22/E22</f>
        <v>0.91472360856656709</v>
      </c>
      <c r="I22" s="22">
        <f t="shared" ref="I22:I25" si="3">SUM(G22-E22)</f>
        <v>-4490473.3900000006</v>
      </c>
      <c r="J22" s="26"/>
    </row>
    <row r="23" spans="2:10" ht="21" x14ac:dyDescent="0.2">
      <c r="B23" s="6" t="s">
        <v>22</v>
      </c>
      <c r="C23" s="18">
        <v>757768496.00000012</v>
      </c>
      <c r="D23" s="18">
        <v>0</v>
      </c>
      <c r="E23" s="18">
        <f>SUM(C23+D23)</f>
        <v>757768496.00000012</v>
      </c>
      <c r="F23" s="18">
        <v>394939685.80000001</v>
      </c>
      <c r="G23" s="18">
        <v>394939685.80000001</v>
      </c>
      <c r="H23" s="41">
        <f t="shared" si="2"/>
        <v>0.52118778741099836</v>
      </c>
      <c r="I23" s="22">
        <f t="shared" si="3"/>
        <v>-362828810.20000011</v>
      </c>
      <c r="J23" s="26"/>
    </row>
    <row r="24" spans="2:10" x14ac:dyDescent="0.2">
      <c r="B24" s="6" t="s">
        <v>23</v>
      </c>
      <c r="C24" s="18">
        <v>12655479</v>
      </c>
      <c r="D24" s="18">
        <v>0</v>
      </c>
      <c r="E24" s="18">
        <f>SUM(C24+D24)</f>
        <v>12655479</v>
      </c>
      <c r="F24" s="18">
        <v>5713681.4500000002</v>
      </c>
      <c r="G24" s="18">
        <v>5713681.4500000002</v>
      </c>
      <c r="H24" s="41">
        <f t="shared" si="2"/>
        <v>0.4514788772515051</v>
      </c>
      <c r="I24" s="22">
        <f t="shared" si="3"/>
        <v>-6941797.5499999998</v>
      </c>
      <c r="J24" s="26"/>
    </row>
    <row r="25" spans="2:10" x14ac:dyDescent="0.2">
      <c r="B25" s="6" t="s">
        <v>24</v>
      </c>
      <c r="C25" s="18">
        <v>7420970.9999999991</v>
      </c>
      <c r="D25" s="18">
        <v>0</v>
      </c>
      <c r="E25" s="18">
        <f>SUM(C25+D25)</f>
        <v>7420970.9999999991</v>
      </c>
      <c r="F25" s="18">
        <v>9898270.7799999993</v>
      </c>
      <c r="G25" s="18">
        <v>9898270.7799999993</v>
      </c>
      <c r="H25" s="41">
        <f t="shared" si="2"/>
        <v>1.3338242097968043</v>
      </c>
      <c r="I25" s="22">
        <f t="shared" si="3"/>
        <v>2477299.7800000003</v>
      </c>
      <c r="J25" s="26"/>
    </row>
    <row r="26" spans="2:10" x14ac:dyDescent="0.2">
      <c r="B26" s="24" t="s">
        <v>12</v>
      </c>
      <c r="C26" s="32">
        <f>SUM(C27)</f>
        <v>87753379.99999997</v>
      </c>
      <c r="D26" s="32"/>
      <c r="E26" s="32">
        <f>SUM(E27)</f>
        <v>87753379.99999997</v>
      </c>
      <c r="F26" s="32">
        <f>SUM(F27:F28)</f>
        <v>82876272.609999999</v>
      </c>
      <c r="G26" s="32">
        <f>SUM(G27:G28)</f>
        <v>82876272.609999999</v>
      </c>
      <c r="H26" s="42">
        <v>0.55613350995710953</v>
      </c>
      <c r="I26" s="34">
        <f>SUM(G26-E26)</f>
        <v>-4877107.3899999708</v>
      </c>
      <c r="J26" s="26"/>
    </row>
    <row r="27" spans="2:10" x14ac:dyDescent="0.2">
      <c r="B27" s="6" t="s">
        <v>25</v>
      </c>
      <c r="C27" s="18">
        <v>87753379.99999997</v>
      </c>
      <c r="D27" s="18">
        <v>0</v>
      </c>
      <c r="E27" s="18">
        <f>SUM(C27+D27)</f>
        <v>87753379.99999997</v>
      </c>
      <c r="F27" s="18">
        <v>82876272.609999999</v>
      </c>
      <c r="G27" s="18">
        <v>82876272.609999999</v>
      </c>
      <c r="H27" s="41">
        <f t="shared" ref="H27:H36" si="4">+G27/E27</f>
        <v>0.94442256936428004</v>
      </c>
      <c r="I27" s="22">
        <f t="shared" ref="I27:I28" si="5">SUM(G27-E27)</f>
        <v>-4877107.3899999708</v>
      </c>
      <c r="J27" s="26"/>
    </row>
    <row r="28" spans="2:10" x14ac:dyDescent="0.2">
      <c r="B28" s="6" t="s">
        <v>26</v>
      </c>
      <c r="C28" s="18">
        <v>0</v>
      </c>
      <c r="D28" s="18">
        <v>0</v>
      </c>
      <c r="E28" s="18">
        <f>SUM(C28+D28)</f>
        <v>0</v>
      </c>
      <c r="F28" s="18">
        <v>0</v>
      </c>
      <c r="G28" s="18">
        <v>0</v>
      </c>
      <c r="H28" s="41">
        <v>0</v>
      </c>
      <c r="I28" s="22">
        <f t="shared" si="5"/>
        <v>0</v>
      </c>
      <c r="J28" s="26"/>
    </row>
    <row r="29" spans="2:10" x14ac:dyDescent="0.2">
      <c r="B29" s="24" t="s">
        <v>13</v>
      </c>
      <c r="C29" s="32">
        <f>SUM(C30)</f>
        <v>47652906</v>
      </c>
      <c r="D29" s="32">
        <v>0</v>
      </c>
      <c r="E29" s="32">
        <f>SUM(E30)</f>
        <v>47652906</v>
      </c>
      <c r="F29" s="32">
        <f>SUM(F30:F31)</f>
        <v>258627547.98000002</v>
      </c>
      <c r="G29" s="32">
        <f>SUM(G30:G31)</f>
        <v>258627547.98000002</v>
      </c>
      <c r="H29" s="33">
        <f>+G29/E29</f>
        <v>5.4273195422751348</v>
      </c>
      <c r="I29" s="34">
        <f>SUM(G29-E29)</f>
        <v>210974641.98000002</v>
      </c>
      <c r="J29" s="26"/>
    </row>
    <row r="30" spans="2:10" ht="21" x14ac:dyDescent="0.2">
      <c r="B30" s="6" t="s">
        <v>27</v>
      </c>
      <c r="C30" s="18">
        <v>47652906</v>
      </c>
      <c r="D30" s="18">
        <v>0</v>
      </c>
      <c r="E30" s="18">
        <f>SUM(C30+D30)</f>
        <v>47652906</v>
      </c>
      <c r="F30" s="18">
        <v>32686726.370000001</v>
      </c>
      <c r="G30" s="18">
        <v>32686726.370000001</v>
      </c>
      <c r="H30" s="12">
        <f t="shared" si="4"/>
        <v>0.68593353719078543</v>
      </c>
      <c r="I30" s="22">
        <f t="shared" ref="I30:I33" si="6">SUM(G30-E30)</f>
        <v>-14966179.629999999</v>
      </c>
      <c r="J30" s="26"/>
    </row>
    <row r="31" spans="2:10" x14ac:dyDescent="0.2">
      <c r="B31" s="6" t="s">
        <v>28</v>
      </c>
      <c r="C31" s="18">
        <v>0</v>
      </c>
      <c r="D31" s="18">
        <v>0</v>
      </c>
      <c r="E31" s="18">
        <f>SUM(C31+D31)</f>
        <v>0</v>
      </c>
      <c r="F31" s="18">
        <v>225940821.61000001</v>
      </c>
      <c r="G31" s="18">
        <v>225940821.61000001</v>
      </c>
      <c r="H31" s="12">
        <v>0</v>
      </c>
      <c r="I31" s="22">
        <f t="shared" si="6"/>
        <v>225940821.61000001</v>
      </c>
      <c r="J31" s="26"/>
    </row>
    <row r="32" spans="2:10" ht="48" customHeight="1" x14ac:dyDescent="0.2">
      <c r="B32" s="37" t="s">
        <v>34</v>
      </c>
      <c r="C32" s="40">
        <f>SUM(C33)</f>
        <v>16292</v>
      </c>
      <c r="D32" s="40">
        <v>0</v>
      </c>
      <c r="E32" s="40">
        <f>SUM(C32+D32)</f>
        <v>16292</v>
      </c>
      <c r="F32" s="40">
        <v>0</v>
      </c>
      <c r="G32" s="40">
        <v>0</v>
      </c>
      <c r="H32" s="40">
        <v>0</v>
      </c>
      <c r="I32" s="40">
        <f t="shared" si="6"/>
        <v>-16292</v>
      </c>
      <c r="J32" s="26"/>
    </row>
    <row r="33" spans="2:10" ht="63.75" customHeight="1" x14ac:dyDescent="0.2">
      <c r="B33" s="36" t="s">
        <v>35</v>
      </c>
      <c r="C33" s="38">
        <v>16292</v>
      </c>
      <c r="D33" s="38">
        <v>0</v>
      </c>
      <c r="E33" s="38">
        <v>16292</v>
      </c>
      <c r="F33" s="38">
        <v>0</v>
      </c>
      <c r="G33" s="38">
        <v>0</v>
      </c>
      <c r="H33" s="38">
        <f t="shared" si="4"/>
        <v>0</v>
      </c>
      <c r="I33" s="38">
        <f t="shared" si="6"/>
        <v>-16292</v>
      </c>
      <c r="J33" s="26"/>
    </row>
    <row r="34" spans="2:10" ht="21" x14ac:dyDescent="0.2">
      <c r="B34" s="24" t="s">
        <v>14</v>
      </c>
      <c r="C34" s="32">
        <f>SUM(C35:C36)</f>
        <v>3973007076</v>
      </c>
      <c r="D34" s="32">
        <f>SUM(D35:D37)</f>
        <v>91281097.650000006</v>
      </c>
      <c r="E34" s="32">
        <f>SUM(E35:E37)</f>
        <v>4064288173.6500001</v>
      </c>
      <c r="F34" s="32">
        <f>SUM(F35:F37)</f>
        <v>3170959456.5799999</v>
      </c>
      <c r="G34" s="32">
        <f>SUM(G35:G37)</f>
        <v>3170959456.5799999</v>
      </c>
      <c r="H34" s="33">
        <f>+G34/E34</f>
        <v>0.78020044866362614</v>
      </c>
      <c r="I34" s="34">
        <f>SUM(F34-C34)</f>
        <v>-802047619.42000008</v>
      </c>
      <c r="J34" s="26"/>
    </row>
    <row r="35" spans="2:10" x14ac:dyDescent="0.2">
      <c r="B35" s="6" t="s">
        <v>29</v>
      </c>
      <c r="C35" s="18">
        <v>3008648813</v>
      </c>
      <c r="D35" s="18">
        <v>0</v>
      </c>
      <c r="E35" s="18">
        <f>SUM(C35+D35)</f>
        <v>3008648813</v>
      </c>
      <c r="F35" s="18">
        <v>2342686598.5999999</v>
      </c>
      <c r="G35" s="18">
        <v>2342686598.5999999</v>
      </c>
      <c r="H35" s="12">
        <f t="shared" si="4"/>
        <v>0.77865073134409724</v>
      </c>
      <c r="I35" s="22">
        <f t="shared" ref="I35:I37" si="7">SUM(F35-C35)</f>
        <v>-665962214.4000001</v>
      </c>
      <c r="J35" s="26"/>
    </row>
    <row r="36" spans="2:10" x14ac:dyDescent="0.2">
      <c r="B36" s="6" t="s">
        <v>30</v>
      </c>
      <c r="C36" s="18">
        <v>964358263</v>
      </c>
      <c r="D36" s="18">
        <v>53264022.859999999</v>
      </c>
      <c r="E36" s="18">
        <f t="shared" ref="E36:E37" si="8">SUM(C36+D36)</f>
        <v>1017622285.86</v>
      </c>
      <c r="F36" s="18">
        <v>789507168.94000006</v>
      </c>
      <c r="G36" s="18">
        <v>789507168.94000006</v>
      </c>
      <c r="H36" s="12">
        <f t="shared" si="4"/>
        <v>0.77583517962441417</v>
      </c>
      <c r="I36" s="22">
        <f t="shared" si="7"/>
        <v>-174851094.05999994</v>
      </c>
      <c r="J36" s="26"/>
    </row>
    <row r="37" spans="2:10" x14ac:dyDescent="0.2">
      <c r="B37" s="6" t="s">
        <v>31</v>
      </c>
      <c r="C37" s="18">
        <v>0</v>
      </c>
      <c r="D37" s="18">
        <v>38017074.789999999</v>
      </c>
      <c r="E37" s="18">
        <f t="shared" si="8"/>
        <v>38017074.789999999</v>
      </c>
      <c r="F37" s="18">
        <v>38765689.039999999</v>
      </c>
      <c r="G37" s="18">
        <v>38765689.039999999</v>
      </c>
      <c r="H37" s="12">
        <v>0</v>
      </c>
      <c r="I37" s="22">
        <f t="shared" si="7"/>
        <v>38765689.039999999</v>
      </c>
      <c r="J37" s="26"/>
    </row>
    <row r="38" spans="2:10" ht="31.5" x14ac:dyDescent="0.2">
      <c r="B38" s="24" t="s">
        <v>15</v>
      </c>
      <c r="C38" s="32">
        <v>0</v>
      </c>
      <c r="D38" s="32">
        <v>0</v>
      </c>
      <c r="E38" s="32">
        <v>0</v>
      </c>
      <c r="F38" s="32">
        <f>SUM(F39:F41)</f>
        <v>0</v>
      </c>
      <c r="G38" s="32">
        <f>SUM(G39:G41)</f>
        <v>0</v>
      </c>
      <c r="H38" s="33">
        <v>0</v>
      </c>
      <c r="I38" s="34">
        <f>SUM(G38-E38)</f>
        <v>0</v>
      </c>
      <c r="J38" s="26"/>
    </row>
    <row r="39" spans="2:10" ht="21" x14ac:dyDescent="0.2">
      <c r="B39" s="6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2">
        <v>0</v>
      </c>
      <c r="I39" s="22">
        <f t="shared" ref="I39:I40" si="9">SUM(G39-E39)</f>
        <v>0</v>
      </c>
      <c r="J39" s="26"/>
    </row>
    <row r="40" spans="2:10" x14ac:dyDescent="0.2">
      <c r="B40" s="6" t="s">
        <v>33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2">
        <v>0</v>
      </c>
      <c r="I40" s="22">
        <f t="shared" si="9"/>
        <v>0</v>
      </c>
      <c r="J40" s="26"/>
    </row>
    <row r="41" spans="2:10" x14ac:dyDescent="0.2">
      <c r="B41" s="3"/>
      <c r="C41" s="18"/>
      <c r="D41" s="18"/>
      <c r="E41" s="18"/>
      <c r="F41" s="18"/>
      <c r="G41" s="18"/>
      <c r="H41" s="13"/>
      <c r="I41" s="22"/>
    </row>
    <row r="42" spans="2:10" ht="16.5" thickBot="1" x14ac:dyDescent="0.25">
      <c r="B42" s="5" t="s">
        <v>8</v>
      </c>
      <c r="C42" s="19">
        <f>SUM(C14+C19+C21+C26+C29+C32+C34+C38)</f>
        <v>7186008650.0200005</v>
      </c>
      <c r="D42" s="19">
        <f t="shared" ref="D42:G42" si="10">SUM(D14+D19+D21+D26+D29+D32+D34+D38)</f>
        <v>91281097.650000006</v>
      </c>
      <c r="E42" s="19">
        <f>SUM(E14+E19+E21+E26+E29+E32+E34+E38)</f>
        <v>7277289747.6700001</v>
      </c>
      <c r="F42" s="19">
        <f t="shared" si="10"/>
        <v>5880845380.8099995</v>
      </c>
      <c r="G42" s="19">
        <f t="shared" si="10"/>
        <v>5880845380.8099995</v>
      </c>
      <c r="H42" s="14">
        <f>+G42/C42</f>
        <v>0.81837438099850213</v>
      </c>
      <c r="I42" s="23">
        <f>SUM(I14+I19+I21+I26+I29+I32+I34+I38)</f>
        <v>-1305163269.21</v>
      </c>
      <c r="J42" s="8"/>
    </row>
    <row r="44" spans="2:10" x14ac:dyDescent="0.2">
      <c r="C44" s="27"/>
      <c r="D44" s="27"/>
      <c r="E44" s="27"/>
      <c r="F44" s="27"/>
      <c r="G44" s="27"/>
      <c r="H44" s="28"/>
      <c r="I44" s="27"/>
    </row>
    <row r="47" spans="2:10" x14ac:dyDescent="0.2">
      <c r="B47" s="43" t="s">
        <v>36</v>
      </c>
    </row>
  </sheetData>
  <mergeCells count="1">
    <mergeCell ref="B3:I10"/>
  </mergeCells>
  <pageMargins left="0.25" right="0.25" top="0.75" bottom="0.75" header="0.3" footer="0.3"/>
  <pageSetup scale="85" orientation="landscape" r:id="rId1"/>
  <headerFooter alignWithMargins="0"/>
  <rowBreaks count="1" manualBreakCount="1">
    <brk id="32" min="1" max="8" man="1"/>
  </rowBreaks>
  <ignoredErrors>
    <ignoredError sqref="F26:G26 F29:G29 E34:G34 F38:G38 C14 C21 C34" formulaRange="1"/>
    <ignoredError sqref="E19 E21 E29 H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</dc:creator>
  <cp:lastModifiedBy>Sergio Javier Cisneros Bello</cp:lastModifiedBy>
  <cp:lastPrinted>2019-07-17T20:35:45Z</cp:lastPrinted>
  <dcterms:created xsi:type="dcterms:W3CDTF">2017-05-29T20:47:28Z</dcterms:created>
  <dcterms:modified xsi:type="dcterms:W3CDTF">2019-10-28T22:14:40Z</dcterms:modified>
</cp:coreProperties>
</file>