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era\Dropbox\Control Transparencia 2019\CONTROL TRANSPARENCIA\2019\FORMATOS PORTAL\FIDEICOMISOS\FID DEUDA PUBLICA\octubre\VF\noviembre\"/>
    </mc:Choice>
  </mc:AlternateContent>
  <bookViews>
    <workbookView xWindow="0" yWindow="0" windowWidth="19200" windowHeight="5535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52511"/>
</workbook>
</file>

<file path=xl/calcChain.xml><?xml version="1.0" encoding="utf-8"?>
<calcChain xmlns="http://schemas.openxmlformats.org/spreadsheetml/2006/main">
  <c r="AC56" i="1" l="1"/>
  <c r="AC55" i="1"/>
  <c r="AC54" i="1"/>
  <c r="AC53" i="1"/>
  <c r="AC52" i="1"/>
  <c r="AC50" i="1"/>
  <c r="AC48" i="1"/>
  <c r="AC47" i="1"/>
  <c r="AC46" i="1"/>
  <c r="AC45" i="1"/>
  <c r="AC44" i="1"/>
  <c r="AC43" i="1"/>
  <c r="AC41" i="1"/>
  <c r="AC32" i="1"/>
  <c r="Z32" i="1"/>
  <c r="Z41" i="1"/>
  <c r="Z43" i="1"/>
  <c r="Z44" i="1"/>
  <c r="Z45" i="1"/>
  <c r="Z46" i="1"/>
  <c r="Z47" i="1"/>
  <c r="Z48" i="1"/>
  <c r="Z50" i="1"/>
  <c r="Z52" i="1"/>
  <c r="Z53" i="1"/>
  <c r="Z54" i="1"/>
  <c r="Z55" i="1"/>
  <c r="Z56" i="1"/>
</calcChain>
</file>

<file path=xl/sharedStrings.xml><?xml version="1.0" encoding="utf-8"?>
<sst xmlns="http://schemas.openxmlformats.org/spreadsheetml/2006/main" count="654" uniqueCount="124">
  <si>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</si>
  <si>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</si>
  <si>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</si>
  <si>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</si>
  <si>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</si>
  <si>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</si>
  <si>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</si>
  <si>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</si>
  <si>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</si>
  <si>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</si>
  <si>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</si>
  <si>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</si>
  <si>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</si>
  <si>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</si>
  <si>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</si>
  <si>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</si>
  <si>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</si>
  <si>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</si>
  <si>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</si>
  <si>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</si>
  <si>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</si>
  <si>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</si>
  <si>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</si>
  <si>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</si>
  <si>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</si>
  <si>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</si>
  <si>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</si>
  <si>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</si>
  <si>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</si>
  <si>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</si>
  <si>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</si>
  <si>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</si>
  <si>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</si>
  <si>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</si>
  <si>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</si>
  <si>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</si>
  <si>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</si>
  <si>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</si>
  <si>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</si>
  <si>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</si>
  <si>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</si>
  <si>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</si>
  <si>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</si>
  <si>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</si>
  <si>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</si>
  <si>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</si>
  <si>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</si>
  <si>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</si>
  <si>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</si>
  <si>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</si>
  <si>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</si>
  <si>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</si>
  <si>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</si>
  <si>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</si>
  <si>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</si>
  <si>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</si>
  <si>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</si>
  <si>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</si>
  <si>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</si>
  <si>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</si>
  <si>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</si>
  <si>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</si>
  <si>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</si>
  <si>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</si>
  <si>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</si>
  <si>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</si>
  <si>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</si>
  <si>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</si>
  <si>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</si>
  <si>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</si>
  <si>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</si>
  <si>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</si>
  <si>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</si>
  <si>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</si>
  <si>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</si>
  <si>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</si>
  <si>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</si>
  <si>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</si>
  <si>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</si>
  <si>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</si>
  <si>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</si>
  <si>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</si>
  <si>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</si>
  <si>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</si>
  <si>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</si>
  <si>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</si>
  <si>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</si>
  <si>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</si>
  <si>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</si>
  <si>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</si>
  <si>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Septiembre</t>
  </si>
  <si>
    <t>F/00111</t>
  </si>
  <si>
    <t>Fideicomiso de Administración, Fuente de pago de amortizaciones de deuda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</si>
  <si>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</si>
  <si>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</si>
  <si>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</si>
  <si>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</si>
  <si>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</si>
  <si>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</si>
  <si>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</si>
  <si>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</si>
  <si>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</si>
  <si>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</si>
  <si>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Octubre</t>
  </si>
  <si>
    <t>AYUNTAMIENTO DE ZAPOPAN, JALISCO</t>
  </si>
  <si>
    <t xml:space="preserve">Fideicomisos Públicos Municipales </t>
  </si>
  <si>
    <t>Fracción IV_A</t>
  </si>
  <si>
    <t xml:space="preserve">No aplican </t>
  </si>
  <si>
    <t>No aplican</t>
  </si>
  <si>
    <t>Tesorería</t>
  </si>
  <si>
    <t>Origen de los recursos del patrimonio fideicomitido al momento de creación del fideicomiso o fondo público</t>
  </si>
  <si>
    <t>Origen de los recursos recibidos por subsidios</t>
  </si>
  <si>
    <t>Monto total recibido por subsidios</t>
  </si>
  <si>
    <t>Monto total recibido por donaciones</t>
  </si>
  <si>
    <t>Monto total recibido por transferencias</t>
  </si>
  <si>
    <t>Monto total recibido por aportaciones (propias)</t>
  </si>
  <si>
    <t xml:space="preserve">Monto total recibido por aportaciones </t>
  </si>
  <si>
    <t xml:space="preserve">Monto total recibido por subvenciones </t>
  </si>
  <si>
    <t>Público (Recursos propios del Municipios)</t>
  </si>
  <si>
    <t xml:space="preserve"> $34,465,258.63 
</t>
  </si>
  <si>
    <t>Fideicomiso irrevocable de Garantía, Administración y Fuente de pago</t>
  </si>
  <si>
    <t>agosto</t>
  </si>
  <si>
    <t>pendiente</t>
  </si>
  <si>
    <t>El Fideicomiso Irrevocable de Garantía, Administración y Fuente de Pago  se creo con el importe equivalente a dos mensualidad de capital e intereses durante la vida del crédito.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</si>
</sst>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11"/>
      <color indexed="8"/>
      <name val="Calibri"/>
      <family val="2"/>
      <scheme val="minor"/>
    </font>
    <font>
      <b/>
      <sz val="8"/>
      <color indexed="8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44" fontId="7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2</xdr:col>
      <xdr:colOff>0</xdr:colOff>
      <xdr:row>3</xdr:row>
      <xdr:rowOff>351284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885825" cy="1113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abSelected="1" topLeftCell="A6" zoomScale="80" zoomScaleNormal="80" workbookViewId="0">
      <pane xSplit="6" ySplit="5" topLeftCell="AL11" activePane="bottomRight" state="frozen"/>
      <selection activeCell="A6" sqref="A6"/>
      <selection pane="topRight" activeCell="G6" sqref="G6"/>
      <selection pane="bottomLeft" activeCell="A11" sqref="A11"/>
      <selection pane="bottomRight" activeCell="AN10" sqref="AN10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7.85546875" customWidth="1"/>
    <col min="5" max="5" width="33" style="1" customWidth="1"/>
    <col min="6" max="6" width="18" customWidth="1"/>
    <col min="7" max="7" width="16" customWidth="1"/>
    <col min="8" max="8" width="16" style="1" customWidth="1"/>
    <col min="9" max="12" width="13.85546875" customWidth="1"/>
    <col min="13" max="13" width="11.28515625" customWidth="1"/>
    <col min="14" max="14" width="11.28515625" style="1" customWidth="1"/>
    <col min="15" max="18" width="13.85546875" customWidth="1"/>
    <col min="19" max="19" width="12.7109375" customWidth="1"/>
    <col min="20" max="20" width="12.7109375" style="1" customWidth="1"/>
    <col min="21" max="24" width="13.85546875" customWidth="1"/>
    <col min="25" max="25" width="12.7109375" customWidth="1"/>
    <col min="26" max="26" width="15.7109375" customWidth="1"/>
    <col min="27" max="27" width="15.7109375" style="1" customWidth="1"/>
    <col min="28" max="30" width="15.7109375" customWidth="1"/>
    <col min="31" max="31" width="12.7109375" customWidth="1"/>
    <col min="32" max="32" width="12.7109375" style="1" customWidth="1"/>
    <col min="33" max="38" width="13.85546875" customWidth="1"/>
    <col min="39" max="39" width="17.28515625" customWidth="1"/>
    <col min="40" max="40" width="14.7109375" customWidth="1"/>
    <col min="41" max="41" width="18.42578125" customWidth="1"/>
    <col min="42" max="42" width="7" customWidth="1"/>
    <col min="43" max="43" width="14.7109375" customWidth="1"/>
    <col min="44" max="44" width="51.85546875" customWidth="1"/>
  </cols>
  <sheetData>
    <row r="1" spans="1:44" hidden="1" x14ac:dyDescent="0.25">
      <c r="A1" t="s">
        <v>0</v>
      </c>
    </row>
    <row r="2" spans="1:44" s="1" customFormat="1" ht="30" customHeight="1" x14ac:dyDescent="0.25">
      <c r="A2" s="3"/>
      <c r="C2" s="3"/>
      <c r="D2" s="3"/>
      <c r="E2" s="3"/>
      <c r="F2" s="3"/>
      <c r="G2" s="4" t="s">
        <v>104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1" customFormat="1" ht="30" customHeight="1" x14ac:dyDescent="0.25">
      <c r="A3" s="3"/>
      <c r="C3" s="3"/>
      <c r="D3" s="3"/>
      <c r="E3" s="3"/>
      <c r="F3" s="3"/>
      <c r="G3" s="4" t="s">
        <v>105</v>
      </c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1" customFormat="1" ht="30" customHeight="1" x14ac:dyDescent="0.25">
      <c r="A4" s="3"/>
      <c r="C4" s="3"/>
      <c r="D4" s="3"/>
      <c r="E4" s="3"/>
      <c r="F4" s="3"/>
      <c r="G4" s="4" t="s">
        <v>106</v>
      </c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5" customFormat="1" ht="15.75" customHeight="1" x14ac:dyDescent="0.3">
      <c r="A5" s="32" t="s">
        <v>1</v>
      </c>
      <c r="B5" s="34"/>
      <c r="C5" s="34"/>
      <c r="D5" s="32" t="s">
        <v>2</v>
      </c>
      <c r="E5" s="32"/>
      <c r="F5" s="34"/>
      <c r="G5" s="34"/>
      <c r="H5" s="40" t="s">
        <v>3</v>
      </c>
      <c r="I5" s="41"/>
      <c r="J5" s="41"/>
      <c r="K5" s="4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s="5" customFormat="1" ht="36.75" customHeight="1" x14ac:dyDescent="0.3">
      <c r="A6" s="35" t="s">
        <v>4</v>
      </c>
      <c r="B6" s="36"/>
      <c r="C6" s="36"/>
      <c r="D6" s="35" t="s">
        <v>5</v>
      </c>
      <c r="E6" s="35"/>
      <c r="F6" s="36"/>
      <c r="G6" s="37"/>
      <c r="H6" s="9"/>
      <c r="I6" s="38" t="s">
        <v>4</v>
      </c>
      <c r="J6" s="39"/>
      <c r="K6" s="3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5" customFormat="1" ht="13.5" hidden="1" x14ac:dyDescent="0.3">
      <c r="A7" s="5" t="s">
        <v>6</v>
      </c>
      <c r="B7" s="5" t="s">
        <v>6</v>
      </c>
      <c r="C7" s="5" t="s">
        <v>6</v>
      </c>
      <c r="D7" s="5" t="s">
        <v>7</v>
      </c>
      <c r="E7" s="8"/>
      <c r="F7" s="5" t="s">
        <v>8</v>
      </c>
      <c r="G7" s="5" t="s">
        <v>9</v>
      </c>
      <c r="H7" s="8"/>
      <c r="I7" s="5" t="s">
        <v>8</v>
      </c>
      <c r="J7" s="5" t="s">
        <v>8</v>
      </c>
      <c r="K7" s="5" t="s">
        <v>8</v>
      </c>
      <c r="L7" s="5" t="s">
        <v>8</v>
      </c>
      <c r="M7" s="5" t="s">
        <v>9</v>
      </c>
      <c r="N7" s="8"/>
      <c r="O7" s="5" t="s">
        <v>8</v>
      </c>
      <c r="P7" s="5" t="s">
        <v>8</v>
      </c>
      <c r="Q7" s="5" t="s">
        <v>8</v>
      </c>
      <c r="R7" s="5" t="s">
        <v>8</v>
      </c>
      <c r="S7" s="5" t="s">
        <v>9</v>
      </c>
      <c r="T7" s="8"/>
      <c r="U7" s="5" t="s">
        <v>8</v>
      </c>
      <c r="V7" s="5" t="s">
        <v>8</v>
      </c>
      <c r="W7" s="5" t="s">
        <v>8</v>
      </c>
      <c r="X7" s="5" t="s">
        <v>8</v>
      </c>
      <c r="Y7" s="5" t="s">
        <v>9</v>
      </c>
      <c r="Z7" s="5" t="s">
        <v>8</v>
      </c>
      <c r="AA7" s="8"/>
      <c r="AB7" s="5" t="s">
        <v>8</v>
      </c>
      <c r="AC7" s="5" t="s">
        <v>8</v>
      </c>
      <c r="AD7" s="5" t="s">
        <v>8</v>
      </c>
      <c r="AE7" s="5" t="s">
        <v>9</v>
      </c>
      <c r="AF7" s="8"/>
      <c r="AG7" s="5" t="s">
        <v>8</v>
      </c>
      <c r="AH7" s="5" t="s">
        <v>8</v>
      </c>
      <c r="AI7" s="5" t="s">
        <v>8</v>
      </c>
      <c r="AJ7" s="5" t="s">
        <v>8</v>
      </c>
      <c r="AK7" s="5" t="s">
        <v>8</v>
      </c>
      <c r="AL7" s="5" t="s">
        <v>8</v>
      </c>
      <c r="AM7" s="5" t="s">
        <v>8</v>
      </c>
      <c r="AN7" s="5" t="s">
        <v>10</v>
      </c>
      <c r="AO7" s="5" t="s">
        <v>7</v>
      </c>
      <c r="AP7" s="5" t="s">
        <v>11</v>
      </c>
      <c r="AQ7" s="5" t="s">
        <v>12</v>
      </c>
      <c r="AR7" s="5" t="s">
        <v>13</v>
      </c>
    </row>
    <row r="8" spans="1:44" s="5" customFormat="1" ht="13.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8"/>
      <c r="F8" s="5" t="s">
        <v>18</v>
      </c>
      <c r="G8" s="5" t="s">
        <v>19</v>
      </c>
      <c r="H8" s="8"/>
      <c r="I8" s="5" t="s">
        <v>20</v>
      </c>
      <c r="J8" s="5" t="s">
        <v>21</v>
      </c>
      <c r="K8" s="5" t="s">
        <v>22</v>
      </c>
      <c r="L8" s="5" t="s">
        <v>23</v>
      </c>
      <c r="M8" s="5" t="s">
        <v>24</v>
      </c>
      <c r="N8" s="8"/>
      <c r="O8" s="5" t="s">
        <v>25</v>
      </c>
      <c r="P8" s="5" t="s">
        <v>26</v>
      </c>
      <c r="Q8" s="5" t="s">
        <v>27</v>
      </c>
      <c r="R8" s="5" t="s">
        <v>28</v>
      </c>
      <c r="S8" s="5" t="s">
        <v>29</v>
      </c>
      <c r="T8" s="8"/>
      <c r="U8" s="5" t="s">
        <v>30</v>
      </c>
      <c r="V8" s="5" t="s">
        <v>31</v>
      </c>
      <c r="W8" s="5" t="s">
        <v>32</v>
      </c>
      <c r="X8" s="5" t="s">
        <v>33</v>
      </c>
      <c r="Y8" s="5" t="s">
        <v>34</v>
      </c>
      <c r="Z8" s="5" t="s">
        <v>35</v>
      </c>
      <c r="AA8" s="8"/>
      <c r="AB8" s="5" t="s">
        <v>36</v>
      </c>
      <c r="AC8" s="5" t="s">
        <v>37</v>
      </c>
      <c r="AD8" s="5" t="s">
        <v>38</v>
      </c>
      <c r="AE8" s="5" t="s">
        <v>39</v>
      </c>
      <c r="AF8" s="8"/>
      <c r="AG8" s="5" t="s">
        <v>40</v>
      </c>
      <c r="AH8" s="5" t="s">
        <v>41</v>
      </c>
      <c r="AI8" s="5" t="s">
        <v>42</v>
      </c>
      <c r="AJ8" s="5" t="s">
        <v>43</v>
      </c>
      <c r="AK8" s="5" t="s">
        <v>44</v>
      </c>
      <c r="AL8" s="5" t="s">
        <v>45</v>
      </c>
      <c r="AM8" s="5" t="s">
        <v>46</v>
      </c>
      <c r="AN8" s="5" t="s">
        <v>47</v>
      </c>
      <c r="AO8" s="5" t="s">
        <v>48</v>
      </c>
      <c r="AP8" s="5" t="s">
        <v>49</v>
      </c>
      <c r="AQ8" s="5" t="s">
        <v>50</v>
      </c>
      <c r="AR8" s="5" t="s">
        <v>51</v>
      </c>
    </row>
    <row r="9" spans="1:44" s="5" customFormat="1" ht="13.5" x14ac:dyDescent="0.3">
      <c r="A9" s="32" t="s">
        <v>52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44" s="5" customFormat="1" ht="69" customHeight="1" x14ac:dyDescent="0.3">
      <c r="A10" s="6" t="s">
        <v>53</v>
      </c>
      <c r="B10" s="6" t="s">
        <v>54</v>
      </c>
      <c r="C10" s="6" t="s">
        <v>55</v>
      </c>
      <c r="D10" s="6" t="s">
        <v>56</v>
      </c>
      <c r="E10" s="6" t="s">
        <v>110</v>
      </c>
      <c r="F10" s="6" t="s">
        <v>57</v>
      </c>
      <c r="G10" s="6" t="s">
        <v>111</v>
      </c>
      <c r="H10" s="6" t="s">
        <v>112</v>
      </c>
      <c r="I10" s="6" t="s">
        <v>58</v>
      </c>
      <c r="J10" s="6" t="s">
        <v>59</v>
      </c>
      <c r="K10" s="6" t="s">
        <v>60</v>
      </c>
      <c r="L10" s="6" t="s">
        <v>61</v>
      </c>
      <c r="M10" s="6" t="s">
        <v>62</v>
      </c>
      <c r="N10" s="6" t="s">
        <v>113</v>
      </c>
      <c r="O10" s="6" t="s">
        <v>63</v>
      </c>
      <c r="P10" s="6" t="s">
        <v>64</v>
      </c>
      <c r="Q10" s="6" t="s">
        <v>65</v>
      </c>
      <c r="R10" s="6" t="s">
        <v>66</v>
      </c>
      <c r="S10" s="6" t="s">
        <v>67</v>
      </c>
      <c r="T10" s="6" t="s">
        <v>114</v>
      </c>
      <c r="U10" s="6" t="s">
        <v>68</v>
      </c>
      <c r="V10" s="6" t="s">
        <v>69</v>
      </c>
      <c r="W10" s="6" t="s">
        <v>70</v>
      </c>
      <c r="X10" s="6" t="s">
        <v>71</v>
      </c>
      <c r="Y10" s="6" t="s">
        <v>72</v>
      </c>
      <c r="Z10" s="6" t="s">
        <v>116</v>
      </c>
      <c r="AA10" s="6" t="s">
        <v>115</v>
      </c>
      <c r="AB10" s="6" t="s">
        <v>73</v>
      </c>
      <c r="AC10" s="6" t="s">
        <v>74</v>
      </c>
      <c r="AD10" s="6" t="s">
        <v>75</v>
      </c>
      <c r="AE10" s="6" t="s">
        <v>76</v>
      </c>
      <c r="AF10" s="6" t="s">
        <v>117</v>
      </c>
      <c r="AG10" s="6" t="s">
        <v>77</v>
      </c>
      <c r="AH10" s="6" t="s">
        <v>78</v>
      </c>
      <c r="AI10" s="6" t="s">
        <v>79</v>
      </c>
      <c r="AJ10" s="6" t="s">
        <v>80</v>
      </c>
      <c r="AK10" s="6" t="s">
        <v>81</v>
      </c>
      <c r="AL10" s="6" t="s">
        <v>82</v>
      </c>
      <c r="AM10" s="6" t="s">
        <v>83</v>
      </c>
      <c r="AN10" s="6" t="s">
        <v>84</v>
      </c>
      <c r="AO10" s="6" t="s">
        <v>85</v>
      </c>
      <c r="AP10" s="6" t="s">
        <v>86</v>
      </c>
      <c r="AQ10" s="6" t="s">
        <v>87</v>
      </c>
      <c r="AR10" s="6" t="s">
        <v>88</v>
      </c>
    </row>
    <row r="11" spans="1:44" s="7" customFormat="1" ht="80.099999999999994" customHeight="1" x14ac:dyDescent="0.3">
      <c r="A11" s="10">
        <v>2019</v>
      </c>
      <c r="B11" s="10" t="s">
        <v>102</v>
      </c>
      <c r="C11" s="2" t="s">
        <v>91</v>
      </c>
      <c r="D11" s="11" t="s">
        <v>120</v>
      </c>
      <c r="E11" s="11" t="s">
        <v>118</v>
      </c>
      <c r="F11" s="12" t="s">
        <v>122</v>
      </c>
      <c r="G11" s="13" t="s">
        <v>107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3" t="s">
        <v>107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 t="s">
        <v>108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0" t="s">
        <v>89</v>
      </c>
      <c r="Z11" s="17" t="s">
        <v>122</v>
      </c>
      <c r="AA11" s="14">
        <v>0</v>
      </c>
      <c r="AB11" s="14">
        <v>0</v>
      </c>
      <c r="AC11" s="17" t="s">
        <v>122</v>
      </c>
      <c r="AD11" s="14">
        <v>0</v>
      </c>
      <c r="AE11" s="13" t="s">
        <v>107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2" t="s">
        <v>122</v>
      </c>
      <c r="AN11" s="15">
        <v>43802</v>
      </c>
      <c r="AO11" s="10" t="s">
        <v>109</v>
      </c>
      <c r="AP11" s="10">
        <v>2019</v>
      </c>
      <c r="AQ11" s="15">
        <v>43802</v>
      </c>
      <c r="AR11" s="29" t="s">
        <v>123</v>
      </c>
    </row>
    <row r="12" spans="1:44" s="7" customFormat="1" ht="80.099999999999994" customHeight="1" x14ac:dyDescent="0.3">
      <c r="A12" s="10">
        <v>2019</v>
      </c>
      <c r="B12" s="10" t="s">
        <v>103</v>
      </c>
      <c r="C12" s="2" t="s">
        <v>91</v>
      </c>
      <c r="D12" s="11" t="s">
        <v>120</v>
      </c>
      <c r="E12" s="11" t="s">
        <v>118</v>
      </c>
      <c r="F12" s="12">
        <v>20652184.399999999</v>
      </c>
      <c r="G12" s="13" t="s">
        <v>107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3" t="s">
        <v>107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3" t="s">
        <v>108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0" t="s">
        <v>89</v>
      </c>
      <c r="Z12" s="17">
        <v>28666756.809999999</v>
      </c>
      <c r="AA12" s="14">
        <v>0</v>
      </c>
      <c r="AB12" s="14">
        <v>0</v>
      </c>
      <c r="AC12" s="17">
        <v>28666756.809999999</v>
      </c>
      <c r="AD12" s="14">
        <v>0</v>
      </c>
      <c r="AE12" s="13" t="s">
        <v>107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2">
        <v>97121.73</v>
      </c>
      <c r="AN12" s="15">
        <v>43770</v>
      </c>
      <c r="AO12" s="10" t="s">
        <v>109</v>
      </c>
      <c r="AP12" s="10">
        <v>2019</v>
      </c>
      <c r="AQ12" s="15">
        <v>43770</v>
      </c>
      <c r="AR12" s="29" t="s">
        <v>123</v>
      </c>
    </row>
    <row r="13" spans="1:44" s="7" customFormat="1" ht="80.099999999999994" customHeight="1" x14ac:dyDescent="0.3">
      <c r="A13" s="10">
        <v>2019</v>
      </c>
      <c r="B13" s="10" t="s">
        <v>90</v>
      </c>
      <c r="C13" s="2" t="s">
        <v>91</v>
      </c>
      <c r="D13" s="11" t="s">
        <v>120</v>
      </c>
      <c r="E13" s="11" t="s">
        <v>118</v>
      </c>
      <c r="F13" s="12">
        <v>20558162.18</v>
      </c>
      <c r="G13" s="13" t="s">
        <v>107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3" t="s">
        <v>107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3" t="s">
        <v>108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0" t="s">
        <v>89</v>
      </c>
      <c r="Z13" s="17">
        <v>33472885.16</v>
      </c>
      <c r="AA13" s="14">
        <v>0</v>
      </c>
      <c r="AB13" s="14">
        <v>0</v>
      </c>
      <c r="AC13" s="17">
        <v>33472885.16</v>
      </c>
      <c r="AD13" s="14">
        <v>0</v>
      </c>
      <c r="AE13" s="13" t="s">
        <v>107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2">
        <v>104487</v>
      </c>
      <c r="AN13" s="15">
        <v>43740</v>
      </c>
      <c r="AO13" s="10" t="s">
        <v>109</v>
      </c>
      <c r="AP13" s="10">
        <v>2019</v>
      </c>
      <c r="AQ13" s="15">
        <v>43740</v>
      </c>
      <c r="AR13" s="29" t="s">
        <v>123</v>
      </c>
    </row>
    <row r="14" spans="1:44" s="7" customFormat="1" ht="80.099999999999994" customHeight="1" x14ac:dyDescent="0.3">
      <c r="A14" s="10">
        <v>2019</v>
      </c>
      <c r="B14" s="10" t="s">
        <v>121</v>
      </c>
      <c r="C14" s="2" t="s">
        <v>91</v>
      </c>
      <c r="D14" s="11" t="s">
        <v>120</v>
      </c>
      <c r="E14" s="11" t="s">
        <v>118</v>
      </c>
      <c r="F14" s="12">
        <v>20452109.52</v>
      </c>
      <c r="G14" s="13" t="s">
        <v>107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3" t="s">
        <v>107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3" t="s">
        <v>108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0" t="s">
        <v>89</v>
      </c>
      <c r="Z14" s="17">
        <v>33792588.619999997</v>
      </c>
      <c r="AA14" s="14">
        <v>0</v>
      </c>
      <c r="AB14" s="14">
        <v>0</v>
      </c>
      <c r="AC14" s="17">
        <v>33792588.619999997</v>
      </c>
      <c r="AD14" s="14">
        <v>0</v>
      </c>
      <c r="AE14" s="13" t="s">
        <v>107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2">
        <v>102884.55</v>
      </c>
      <c r="AN14" s="15">
        <v>43714</v>
      </c>
      <c r="AO14" s="10" t="s">
        <v>109</v>
      </c>
      <c r="AP14" s="10">
        <v>2019</v>
      </c>
      <c r="AQ14" s="15">
        <v>43714</v>
      </c>
      <c r="AR14" s="29" t="s">
        <v>123</v>
      </c>
    </row>
    <row r="15" spans="1:44" s="7" customFormat="1" ht="80.099999999999994" customHeight="1" x14ac:dyDescent="0.3">
      <c r="A15" s="10">
        <v>2019</v>
      </c>
      <c r="B15" s="10" t="s">
        <v>94</v>
      </c>
      <c r="C15" s="2" t="s">
        <v>91</v>
      </c>
      <c r="D15" s="11" t="s">
        <v>120</v>
      </c>
      <c r="E15" s="11" t="s">
        <v>118</v>
      </c>
      <c r="F15" s="12">
        <v>20347663.059999999</v>
      </c>
      <c r="G15" s="13" t="s">
        <v>107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3" t="s">
        <v>107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3" t="s">
        <v>108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0" t="s">
        <v>89</v>
      </c>
      <c r="Z15" s="17">
        <v>31727381.379999999</v>
      </c>
      <c r="AA15" s="14">
        <v>0</v>
      </c>
      <c r="AB15" s="14">
        <v>0</v>
      </c>
      <c r="AC15" s="17">
        <v>31727381.379999999</v>
      </c>
      <c r="AD15" s="14">
        <v>0</v>
      </c>
      <c r="AE15" s="13" t="s">
        <v>107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2">
        <v>97405.19</v>
      </c>
      <c r="AN15" s="15">
        <v>43684</v>
      </c>
      <c r="AO15" s="10" t="s">
        <v>109</v>
      </c>
      <c r="AP15" s="10">
        <v>2019</v>
      </c>
      <c r="AQ15" s="15">
        <v>43684</v>
      </c>
      <c r="AR15" s="29" t="s">
        <v>123</v>
      </c>
    </row>
    <row r="16" spans="1:44" s="7" customFormat="1" ht="80.099999999999994" customHeight="1" x14ac:dyDescent="0.3">
      <c r="A16" s="10">
        <v>2019</v>
      </c>
      <c r="B16" s="10" t="s">
        <v>95</v>
      </c>
      <c r="C16" s="2" t="s">
        <v>91</v>
      </c>
      <c r="D16" s="11" t="s">
        <v>120</v>
      </c>
      <c r="E16" s="11" t="s">
        <v>118</v>
      </c>
      <c r="F16" s="12">
        <v>20253742.32</v>
      </c>
      <c r="G16" s="13" t="s">
        <v>107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3" t="s">
        <v>107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3" t="s">
        <v>108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0" t="s">
        <v>89</v>
      </c>
      <c r="Z16" s="17">
        <v>40164333.590000004</v>
      </c>
      <c r="AA16" s="14">
        <v>0</v>
      </c>
      <c r="AB16" s="14">
        <v>0</v>
      </c>
      <c r="AC16" s="17">
        <v>40164333.590000004</v>
      </c>
      <c r="AD16" s="14">
        <v>0</v>
      </c>
      <c r="AE16" s="13" t="s">
        <v>107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2">
        <v>100608</v>
      </c>
      <c r="AN16" s="15">
        <v>43656</v>
      </c>
      <c r="AO16" s="10" t="s">
        <v>109</v>
      </c>
      <c r="AP16" s="10">
        <v>2019</v>
      </c>
      <c r="AQ16" s="15">
        <v>43656</v>
      </c>
      <c r="AR16" s="29" t="s">
        <v>123</v>
      </c>
    </row>
    <row r="17" spans="1:44" s="7" customFormat="1" ht="80.099999999999994" customHeight="1" x14ac:dyDescent="0.3">
      <c r="A17" s="13">
        <v>2019</v>
      </c>
      <c r="B17" s="13" t="s">
        <v>96</v>
      </c>
      <c r="C17" s="2" t="s">
        <v>91</v>
      </c>
      <c r="D17" s="11" t="s">
        <v>120</v>
      </c>
      <c r="E17" s="11" t="s">
        <v>118</v>
      </c>
      <c r="F17" s="18">
        <v>20146922.989999998</v>
      </c>
      <c r="G17" s="13" t="s">
        <v>107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3" t="s">
        <v>107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3" t="s">
        <v>108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0" t="s">
        <v>89</v>
      </c>
      <c r="Z17" s="17">
        <v>35031116.539999999</v>
      </c>
      <c r="AA17" s="14">
        <v>0</v>
      </c>
      <c r="AB17" s="14">
        <v>0</v>
      </c>
      <c r="AC17" s="17">
        <v>35031116.539999999</v>
      </c>
      <c r="AD17" s="14">
        <v>0</v>
      </c>
      <c r="AE17" s="13" t="s">
        <v>107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2">
        <v>103439.28</v>
      </c>
      <c r="AN17" s="19">
        <v>43630</v>
      </c>
      <c r="AO17" s="10" t="s">
        <v>109</v>
      </c>
      <c r="AP17" s="10">
        <v>2019</v>
      </c>
      <c r="AQ17" s="19">
        <v>43630</v>
      </c>
      <c r="AR17" s="29" t="s">
        <v>123</v>
      </c>
    </row>
    <row r="18" spans="1:44" s="7" customFormat="1" ht="80.099999999999994" customHeight="1" x14ac:dyDescent="0.3">
      <c r="A18" s="13">
        <v>2019</v>
      </c>
      <c r="B18" s="13" t="s">
        <v>97</v>
      </c>
      <c r="C18" s="2" t="s">
        <v>91</v>
      </c>
      <c r="D18" s="11" t="s">
        <v>120</v>
      </c>
      <c r="E18" s="11" t="s">
        <v>118</v>
      </c>
      <c r="F18" s="18">
        <v>20043982.280000001</v>
      </c>
      <c r="G18" s="13" t="s">
        <v>107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3" t="s">
        <v>107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3" t="s">
        <v>108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0" t="s">
        <v>89</v>
      </c>
      <c r="Z18" s="17">
        <v>35367367.25</v>
      </c>
      <c r="AA18" s="14">
        <v>0</v>
      </c>
      <c r="AB18" s="14">
        <v>0</v>
      </c>
      <c r="AC18" s="17">
        <v>35367367.25</v>
      </c>
      <c r="AD18" s="14">
        <v>0</v>
      </c>
      <c r="AE18" s="13" t="s">
        <v>107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2">
        <v>99594.44</v>
      </c>
      <c r="AN18" s="19">
        <v>43600</v>
      </c>
      <c r="AO18" s="10" t="s">
        <v>109</v>
      </c>
      <c r="AP18" s="10">
        <v>2019</v>
      </c>
      <c r="AQ18" s="19">
        <v>43600</v>
      </c>
      <c r="AR18" s="29" t="s">
        <v>123</v>
      </c>
    </row>
    <row r="19" spans="1:44" s="7" customFormat="1" ht="79.5" customHeight="1" x14ac:dyDescent="0.3">
      <c r="A19" s="13">
        <v>2019</v>
      </c>
      <c r="B19" s="13" t="s">
        <v>98</v>
      </c>
      <c r="C19" s="2" t="s">
        <v>91</v>
      </c>
      <c r="D19" s="11" t="s">
        <v>120</v>
      </c>
      <c r="E19" s="11" t="s">
        <v>118</v>
      </c>
      <c r="F19" s="18">
        <v>19941565.949999999</v>
      </c>
      <c r="G19" s="13" t="s">
        <v>107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3" t="s">
        <v>107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 t="s">
        <v>108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0" t="s">
        <v>89</v>
      </c>
      <c r="Z19" s="17">
        <v>45141682.030000001</v>
      </c>
      <c r="AA19" s="14">
        <v>0</v>
      </c>
      <c r="AB19" s="14">
        <v>0</v>
      </c>
      <c r="AC19" s="17">
        <v>45141682.030000001</v>
      </c>
      <c r="AD19" s="14">
        <v>0</v>
      </c>
      <c r="AE19" s="13" t="s">
        <v>107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2">
        <v>102400.5</v>
      </c>
      <c r="AN19" s="19">
        <v>43567</v>
      </c>
      <c r="AO19" s="10" t="s">
        <v>109</v>
      </c>
      <c r="AP19" s="10">
        <v>2019</v>
      </c>
      <c r="AQ19" s="19">
        <v>43567</v>
      </c>
      <c r="AR19" s="29" t="s">
        <v>123</v>
      </c>
    </row>
    <row r="20" spans="1:44" s="7" customFormat="1" ht="68.25" customHeight="1" x14ac:dyDescent="0.3">
      <c r="A20" s="13">
        <v>2019</v>
      </c>
      <c r="B20" s="13" t="s">
        <v>99</v>
      </c>
      <c r="C20" s="2" t="s">
        <v>91</v>
      </c>
      <c r="D20" s="11" t="s">
        <v>120</v>
      </c>
      <c r="E20" s="11" t="s">
        <v>118</v>
      </c>
      <c r="F20" s="17">
        <v>19849510.100000001</v>
      </c>
      <c r="G20" s="13" t="s">
        <v>107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3" t="s">
        <v>107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 t="s">
        <v>108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0" t="s">
        <v>89</v>
      </c>
      <c r="Z20" s="17">
        <v>34908722.82</v>
      </c>
      <c r="AA20" s="14">
        <v>0</v>
      </c>
      <c r="AB20" s="14">
        <v>0</v>
      </c>
      <c r="AC20" s="17">
        <v>34908722.82</v>
      </c>
      <c r="AD20" s="14">
        <v>0</v>
      </c>
      <c r="AE20" s="13" t="s">
        <v>107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2">
        <v>92040.639999999999</v>
      </c>
      <c r="AN20" s="19">
        <v>43528</v>
      </c>
      <c r="AO20" s="10" t="s">
        <v>109</v>
      </c>
      <c r="AP20" s="10">
        <v>2019</v>
      </c>
      <c r="AQ20" s="19">
        <v>43528</v>
      </c>
      <c r="AR20" s="29" t="s">
        <v>123</v>
      </c>
    </row>
    <row r="21" spans="1:44" s="7" customFormat="1" ht="79.5" customHeight="1" x14ac:dyDescent="0.3">
      <c r="A21" s="13">
        <v>2019</v>
      </c>
      <c r="B21" s="13" t="s">
        <v>100</v>
      </c>
      <c r="C21" s="2" t="s">
        <v>91</v>
      </c>
      <c r="D21" s="11" t="s">
        <v>120</v>
      </c>
      <c r="E21" s="11" t="s">
        <v>118</v>
      </c>
      <c r="F21" s="17">
        <v>19751347.949999999</v>
      </c>
      <c r="G21" s="13" t="s">
        <v>107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3" t="s">
        <v>107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3" t="s">
        <v>108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0" t="s">
        <v>89</v>
      </c>
      <c r="Z21" s="17">
        <v>32860393.149999999</v>
      </c>
      <c r="AA21" s="14">
        <v>0</v>
      </c>
      <c r="AB21" s="14">
        <v>0</v>
      </c>
      <c r="AC21" s="17">
        <v>32860393.149999999</v>
      </c>
      <c r="AD21" s="14">
        <v>0</v>
      </c>
      <c r="AE21" s="13" t="s">
        <v>107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2">
        <v>101408.77</v>
      </c>
      <c r="AN21" s="19">
        <v>43517</v>
      </c>
      <c r="AO21" s="10" t="s">
        <v>109</v>
      </c>
      <c r="AP21" s="10">
        <v>2019</v>
      </c>
      <c r="AQ21" s="19">
        <v>43517</v>
      </c>
      <c r="AR21" s="29" t="s">
        <v>123</v>
      </c>
    </row>
    <row r="22" spans="1:44" s="7" customFormat="1" ht="79.5" customHeight="1" x14ac:dyDescent="0.3">
      <c r="A22" s="13">
        <v>2018</v>
      </c>
      <c r="B22" s="13" t="s">
        <v>101</v>
      </c>
      <c r="C22" s="2" t="s">
        <v>91</v>
      </c>
      <c r="D22" s="11" t="s">
        <v>120</v>
      </c>
      <c r="E22" s="11" t="s">
        <v>118</v>
      </c>
      <c r="F22" s="18">
        <v>19656538.559999999</v>
      </c>
      <c r="G22" s="13" t="s">
        <v>107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3" t="s">
        <v>107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3" t="s">
        <v>108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0" t="s">
        <v>89</v>
      </c>
      <c r="Z22" s="17">
        <v>60563816.200000003</v>
      </c>
      <c r="AA22" s="14">
        <v>0</v>
      </c>
      <c r="AB22" s="14">
        <v>0</v>
      </c>
      <c r="AC22" s="17">
        <v>60563816.200000003</v>
      </c>
      <c r="AD22" s="14">
        <v>0</v>
      </c>
      <c r="AE22" s="13" t="s">
        <v>107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2">
        <v>97615.02</v>
      </c>
      <c r="AN22" s="19">
        <v>43476</v>
      </c>
      <c r="AO22" s="10" t="s">
        <v>109</v>
      </c>
      <c r="AP22" s="10">
        <v>2018</v>
      </c>
      <c r="AQ22" s="19">
        <v>43476</v>
      </c>
      <c r="AR22" s="29" t="s">
        <v>123</v>
      </c>
    </row>
    <row r="23" spans="1:44" s="7" customFormat="1" ht="79.5" customHeight="1" x14ac:dyDescent="0.3">
      <c r="A23" s="13">
        <v>2018</v>
      </c>
      <c r="B23" s="13" t="s">
        <v>102</v>
      </c>
      <c r="C23" s="2" t="s">
        <v>91</v>
      </c>
      <c r="D23" s="11" t="s">
        <v>120</v>
      </c>
      <c r="E23" s="11" t="s">
        <v>118</v>
      </c>
      <c r="F23" s="18">
        <v>19559252.649999999</v>
      </c>
      <c r="G23" s="13" t="s">
        <v>107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3" t="s">
        <v>107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3" t="s">
        <v>108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0" t="s">
        <v>89</v>
      </c>
      <c r="Z23" s="17">
        <v>73891324.379999995</v>
      </c>
      <c r="AA23" s="14">
        <v>0</v>
      </c>
      <c r="AB23" s="14">
        <v>0</v>
      </c>
      <c r="AC23" s="17">
        <v>73891324.379999995</v>
      </c>
      <c r="AD23" s="14">
        <v>0</v>
      </c>
      <c r="AE23" s="13" t="s">
        <v>107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2">
        <v>90914.12</v>
      </c>
      <c r="AN23" s="19">
        <v>43446</v>
      </c>
      <c r="AO23" s="10" t="s">
        <v>109</v>
      </c>
      <c r="AP23" s="10">
        <v>2018</v>
      </c>
      <c r="AQ23" s="19">
        <v>43446</v>
      </c>
      <c r="AR23" s="29" t="s">
        <v>123</v>
      </c>
    </row>
    <row r="24" spans="1:44" s="7" customFormat="1" ht="80.099999999999994" customHeight="1" x14ac:dyDescent="0.3">
      <c r="A24" s="13">
        <v>2018</v>
      </c>
      <c r="B24" s="13" t="s">
        <v>103</v>
      </c>
      <c r="C24" s="2" t="s">
        <v>91</v>
      </c>
      <c r="D24" s="11" t="s">
        <v>120</v>
      </c>
      <c r="E24" s="11" t="s">
        <v>118</v>
      </c>
      <c r="F24" s="18">
        <v>19467687.559999999</v>
      </c>
      <c r="G24" s="13" t="s">
        <v>107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3" t="s">
        <v>107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3" t="s">
        <v>108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0" t="s">
        <v>89</v>
      </c>
      <c r="Z24" s="17">
        <v>32286628</v>
      </c>
      <c r="AA24" s="14">
        <v>0</v>
      </c>
      <c r="AB24" s="14">
        <v>0</v>
      </c>
      <c r="AC24" s="17">
        <v>32286628</v>
      </c>
      <c r="AD24" s="14">
        <v>0</v>
      </c>
      <c r="AE24" s="13" t="s">
        <v>107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2">
        <v>91604.36</v>
      </c>
      <c r="AN24" s="19">
        <v>43410</v>
      </c>
      <c r="AO24" s="10" t="s">
        <v>109</v>
      </c>
      <c r="AP24" s="10">
        <v>2018</v>
      </c>
      <c r="AQ24" s="19">
        <v>43410</v>
      </c>
      <c r="AR24" s="29" t="s">
        <v>123</v>
      </c>
    </row>
    <row r="25" spans="1:44" s="7" customFormat="1" ht="80.099999999999994" customHeight="1" x14ac:dyDescent="0.3">
      <c r="A25" s="10">
        <v>2018</v>
      </c>
      <c r="B25" s="10" t="s">
        <v>90</v>
      </c>
      <c r="C25" s="2" t="s">
        <v>91</v>
      </c>
      <c r="D25" s="11" t="s">
        <v>120</v>
      </c>
      <c r="E25" s="11" t="s">
        <v>118</v>
      </c>
      <c r="F25" s="12">
        <v>19385191.399999999</v>
      </c>
      <c r="G25" s="13" t="s">
        <v>107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3" t="s">
        <v>107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3" t="s">
        <v>108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0" t="s">
        <v>89</v>
      </c>
      <c r="Z25" s="18" t="s">
        <v>119</v>
      </c>
      <c r="AA25" s="14">
        <v>0</v>
      </c>
      <c r="AB25" s="14">
        <v>0</v>
      </c>
      <c r="AC25" s="18" t="s">
        <v>119</v>
      </c>
      <c r="AD25" s="14">
        <v>0</v>
      </c>
      <c r="AE25" s="13" t="s">
        <v>107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2">
        <v>88296.19</v>
      </c>
      <c r="AN25" s="15">
        <v>43388</v>
      </c>
      <c r="AO25" s="10" t="s">
        <v>109</v>
      </c>
      <c r="AP25" s="10">
        <v>2018</v>
      </c>
      <c r="AQ25" s="15">
        <v>43388</v>
      </c>
      <c r="AR25" s="29" t="s">
        <v>123</v>
      </c>
    </row>
    <row r="26" spans="1:44" s="7" customFormat="1" ht="80.099999999999994" customHeight="1" x14ac:dyDescent="0.3">
      <c r="A26" s="10">
        <v>2018</v>
      </c>
      <c r="B26" s="10" t="s">
        <v>93</v>
      </c>
      <c r="C26" s="2" t="s">
        <v>91</v>
      </c>
      <c r="D26" s="11" t="s">
        <v>120</v>
      </c>
      <c r="E26" s="11" t="s">
        <v>118</v>
      </c>
      <c r="F26" s="12">
        <v>19288602.219999999</v>
      </c>
      <c r="G26" s="13" t="s">
        <v>107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3" t="s">
        <v>107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3" t="s">
        <v>108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0" t="s">
        <v>89</v>
      </c>
      <c r="Z26" s="17">
        <v>124195602.25</v>
      </c>
      <c r="AA26" s="14">
        <v>0</v>
      </c>
      <c r="AB26" s="14">
        <v>0</v>
      </c>
      <c r="AC26" s="17">
        <v>124195602.25</v>
      </c>
      <c r="AD26" s="14">
        <v>0</v>
      </c>
      <c r="AE26" s="13" t="s">
        <v>107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2">
        <v>90708.91</v>
      </c>
      <c r="AN26" s="15">
        <v>43388</v>
      </c>
      <c r="AO26" s="10" t="s">
        <v>109</v>
      </c>
      <c r="AP26" s="10">
        <v>2018</v>
      </c>
      <c r="AQ26" s="15">
        <v>43354</v>
      </c>
      <c r="AR26" s="29" t="s">
        <v>123</v>
      </c>
    </row>
    <row r="27" spans="1:44" s="7" customFormat="1" ht="80.099999999999994" customHeight="1" x14ac:dyDescent="0.3">
      <c r="A27" s="10">
        <v>2018</v>
      </c>
      <c r="B27" s="10" t="s">
        <v>94</v>
      </c>
      <c r="C27" s="2" t="s">
        <v>91</v>
      </c>
      <c r="D27" s="11" t="s">
        <v>120</v>
      </c>
      <c r="E27" s="11" t="s">
        <v>118</v>
      </c>
      <c r="F27" s="12">
        <v>19201201.66</v>
      </c>
      <c r="G27" s="13" t="s">
        <v>107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3" t="s">
        <v>107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3" t="s">
        <v>108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0" t="s">
        <v>89</v>
      </c>
      <c r="Z27" s="17">
        <v>108949883.31</v>
      </c>
      <c r="AA27" s="14">
        <v>0</v>
      </c>
      <c r="AB27" s="14">
        <v>0</v>
      </c>
      <c r="AC27" s="17">
        <v>108949883.31</v>
      </c>
      <c r="AD27" s="14">
        <v>0</v>
      </c>
      <c r="AE27" s="13" t="s">
        <v>107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2">
        <v>90282.98</v>
      </c>
      <c r="AN27" s="15">
        <v>43388</v>
      </c>
      <c r="AO27" s="10" t="s">
        <v>109</v>
      </c>
      <c r="AP27" s="16">
        <v>2018</v>
      </c>
      <c r="AQ27" s="15">
        <v>43322</v>
      </c>
      <c r="AR27" s="29" t="s">
        <v>123</v>
      </c>
    </row>
    <row r="28" spans="1:44" s="7" customFormat="1" ht="80.099999999999994" customHeight="1" x14ac:dyDescent="0.3">
      <c r="A28" s="10">
        <v>2018</v>
      </c>
      <c r="B28" s="10" t="s">
        <v>95</v>
      </c>
      <c r="C28" s="2" t="s">
        <v>91</v>
      </c>
      <c r="D28" s="11" t="s">
        <v>120</v>
      </c>
      <c r="E28" s="11" t="s">
        <v>118</v>
      </c>
      <c r="F28" s="12">
        <v>19114109.559999999</v>
      </c>
      <c r="G28" s="13" t="s">
        <v>107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3" t="s">
        <v>107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3" t="s">
        <v>108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0" t="s">
        <v>89</v>
      </c>
      <c r="Z28" s="17">
        <v>112059350.34</v>
      </c>
      <c r="AA28" s="14">
        <v>0</v>
      </c>
      <c r="AB28" s="14">
        <v>0</v>
      </c>
      <c r="AC28" s="17">
        <v>112059350.34</v>
      </c>
      <c r="AD28" s="14">
        <v>0</v>
      </c>
      <c r="AE28" s="13" t="s">
        <v>107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2">
        <v>84050.58</v>
      </c>
      <c r="AN28" s="15">
        <v>43388</v>
      </c>
      <c r="AO28" s="10" t="s">
        <v>109</v>
      </c>
      <c r="AP28" s="16">
        <v>2018</v>
      </c>
      <c r="AQ28" s="15">
        <v>43290</v>
      </c>
      <c r="AR28" s="29" t="s">
        <v>123</v>
      </c>
    </row>
    <row r="29" spans="1:44" s="7" customFormat="1" ht="80.099999999999994" customHeight="1" x14ac:dyDescent="0.3">
      <c r="A29" s="10">
        <v>2018</v>
      </c>
      <c r="B29" s="10" t="s">
        <v>96</v>
      </c>
      <c r="C29" s="2" t="s">
        <v>91</v>
      </c>
      <c r="D29" s="11" t="s">
        <v>120</v>
      </c>
      <c r="E29" s="11" t="s">
        <v>118</v>
      </c>
      <c r="F29" s="12">
        <v>19031471.879999999</v>
      </c>
      <c r="G29" s="13" t="s">
        <v>107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3" t="s">
        <v>107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3" t="s">
        <v>108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0" t="s">
        <v>89</v>
      </c>
      <c r="Z29" s="17">
        <v>51770653.409999996</v>
      </c>
      <c r="AA29" s="14">
        <v>0</v>
      </c>
      <c r="AB29" s="14">
        <v>0</v>
      </c>
      <c r="AC29" s="17">
        <v>51770653.409999996</v>
      </c>
      <c r="AD29" s="14">
        <v>0</v>
      </c>
      <c r="AE29" s="13" t="s">
        <v>107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2">
        <v>85373.54</v>
      </c>
      <c r="AN29" s="15">
        <v>43388</v>
      </c>
      <c r="AO29" s="10" t="s">
        <v>109</v>
      </c>
      <c r="AP29" s="16">
        <v>2018</v>
      </c>
      <c r="AQ29" s="15">
        <v>43262</v>
      </c>
      <c r="AR29" s="29" t="s">
        <v>123</v>
      </c>
    </row>
    <row r="30" spans="1:44" s="7" customFormat="1" ht="80.099999999999994" customHeight="1" x14ac:dyDescent="0.3">
      <c r="A30" s="10">
        <v>2018</v>
      </c>
      <c r="B30" s="10" t="s">
        <v>97</v>
      </c>
      <c r="C30" s="2" t="s">
        <v>91</v>
      </c>
      <c r="D30" s="11" t="s">
        <v>120</v>
      </c>
      <c r="E30" s="11" t="s">
        <v>118</v>
      </c>
      <c r="F30" s="12">
        <v>18949191.899999999</v>
      </c>
      <c r="G30" s="13" t="s">
        <v>107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3" t="s">
        <v>107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3" t="s">
        <v>108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0" t="s">
        <v>89</v>
      </c>
      <c r="Z30" s="17">
        <v>130223980.47</v>
      </c>
      <c r="AA30" s="14">
        <v>0</v>
      </c>
      <c r="AB30" s="14">
        <v>0</v>
      </c>
      <c r="AC30" s="17">
        <v>130223980.47</v>
      </c>
      <c r="AD30" s="14">
        <v>0</v>
      </c>
      <c r="AE30" s="13" t="s">
        <v>107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2">
        <v>82253.850000000006</v>
      </c>
      <c r="AN30" s="15">
        <v>43388</v>
      </c>
      <c r="AO30" s="10" t="s">
        <v>109</v>
      </c>
      <c r="AP30" s="16">
        <v>2018</v>
      </c>
      <c r="AQ30" s="15">
        <v>43225</v>
      </c>
      <c r="AR30" s="29" t="s">
        <v>123</v>
      </c>
    </row>
    <row r="31" spans="1:44" s="7" customFormat="1" ht="80.099999999999994" customHeight="1" x14ac:dyDescent="0.3">
      <c r="A31" s="10">
        <v>2018</v>
      </c>
      <c r="B31" s="10" t="s">
        <v>98</v>
      </c>
      <c r="C31" s="2" t="s">
        <v>91</v>
      </c>
      <c r="D31" s="11" t="s">
        <v>120</v>
      </c>
      <c r="E31" s="11" t="s">
        <v>118</v>
      </c>
      <c r="F31" s="12">
        <v>18861823.300000001</v>
      </c>
      <c r="G31" s="13" t="s">
        <v>107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3" t="s">
        <v>107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3" t="s">
        <v>108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0" t="s">
        <v>89</v>
      </c>
      <c r="Z31" s="17">
        <v>57594026.93</v>
      </c>
      <c r="AA31" s="14">
        <v>0</v>
      </c>
      <c r="AB31" s="14">
        <v>0</v>
      </c>
      <c r="AC31" s="17">
        <v>57594026.93</v>
      </c>
      <c r="AD31" s="14">
        <v>0</v>
      </c>
      <c r="AE31" s="13" t="s">
        <v>107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2">
        <v>84622.42</v>
      </c>
      <c r="AN31" s="15">
        <v>43388</v>
      </c>
      <c r="AO31" s="10" t="s">
        <v>109</v>
      </c>
      <c r="AP31" s="16">
        <v>2018</v>
      </c>
      <c r="AQ31" s="15">
        <v>43200</v>
      </c>
      <c r="AR31" s="29" t="s">
        <v>123</v>
      </c>
    </row>
    <row r="32" spans="1:44" s="7" customFormat="1" ht="80.099999999999994" customHeight="1" x14ac:dyDescent="0.3">
      <c r="A32" s="10">
        <v>2018</v>
      </c>
      <c r="B32" s="10" t="s">
        <v>99</v>
      </c>
      <c r="C32" s="2" t="s">
        <v>91</v>
      </c>
      <c r="D32" s="11" t="s">
        <v>120</v>
      </c>
      <c r="E32" s="11" t="s">
        <v>118</v>
      </c>
      <c r="F32" s="12">
        <v>18786537.949999999</v>
      </c>
      <c r="G32" s="13" t="s">
        <v>107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3" t="s">
        <v>107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3" t="s">
        <v>108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0" t="s">
        <v>89</v>
      </c>
      <c r="Z32" s="17">
        <f>SUM(102977764+31859798.09+2384.58+3548503.51+595588.1)</f>
        <v>138984038.28</v>
      </c>
      <c r="AA32" s="14">
        <v>0</v>
      </c>
      <c r="AB32" s="14">
        <v>0</v>
      </c>
      <c r="AC32" s="17">
        <f>SUM(102977764+31859798.09+2384.58+3548503.51+595588.1)</f>
        <v>138984038.28</v>
      </c>
      <c r="AD32" s="14">
        <v>0</v>
      </c>
      <c r="AE32" s="13" t="s">
        <v>107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2">
        <v>75170.149999999994</v>
      </c>
      <c r="AN32" s="15">
        <v>43388</v>
      </c>
      <c r="AO32" s="10" t="s">
        <v>109</v>
      </c>
      <c r="AP32" s="16">
        <v>2018</v>
      </c>
      <c r="AQ32" s="15">
        <v>43168</v>
      </c>
      <c r="AR32" s="29" t="s">
        <v>123</v>
      </c>
    </row>
    <row r="33" spans="1:44" s="7" customFormat="1" ht="80.099999999999994" customHeight="1" x14ac:dyDescent="0.3">
      <c r="A33" s="10">
        <v>2018</v>
      </c>
      <c r="B33" s="10" t="s">
        <v>100</v>
      </c>
      <c r="C33" s="2" t="s">
        <v>91</v>
      </c>
      <c r="D33" s="11" t="s">
        <v>120</v>
      </c>
      <c r="E33" s="11" t="s">
        <v>118</v>
      </c>
      <c r="F33" s="12">
        <v>18708433.59</v>
      </c>
      <c r="G33" s="13" t="s">
        <v>107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3" t="s">
        <v>107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3" t="s">
        <v>108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0" t="s">
        <v>89</v>
      </c>
      <c r="Z33" s="17">
        <v>38706246.469999999</v>
      </c>
      <c r="AA33" s="14">
        <v>0</v>
      </c>
      <c r="AB33" s="14">
        <v>0</v>
      </c>
      <c r="AC33" s="17">
        <v>38706246.469999999</v>
      </c>
      <c r="AD33" s="14">
        <v>0</v>
      </c>
      <c r="AE33" s="13" t="s">
        <v>107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2">
        <v>80689.36</v>
      </c>
      <c r="AN33" s="15">
        <v>43388</v>
      </c>
      <c r="AO33" s="10" t="s">
        <v>109</v>
      </c>
      <c r="AP33" s="16">
        <v>2018</v>
      </c>
      <c r="AQ33" s="15">
        <v>43146</v>
      </c>
      <c r="AR33" s="29" t="s">
        <v>123</v>
      </c>
    </row>
    <row r="34" spans="1:44" s="7" customFormat="1" ht="80.099999999999994" customHeight="1" x14ac:dyDescent="0.3">
      <c r="A34" s="10">
        <v>2017</v>
      </c>
      <c r="B34" s="10" t="s">
        <v>101</v>
      </c>
      <c r="C34" s="2" t="s">
        <v>91</v>
      </c>
      <c r="D34" s="11" t="s">
        <v>120</v>
      </c>
      <c r="E34" s="11" t="s">
        <v>118</v>
      </c>
      <c r="F34" s="12">
        <v>18627797.68</v>
      </c>
      <c r="G34" s="13" t="s">
        <v>107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3" t="s">
        <v>107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3" t="s">
        <v>108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0" t="s">
        <v>89</v>
      </c>
      <c r="Z34" s="17">
        <v>154984357.49000001</v>
      </c>
      <c r="AA34" s="14">
        <v>0</v>
      </c>
      <c r="AB34" s="14">
        <v>0</v>
      </c>
      <c r="AC34" s="17">
        <v>154984357.49000001</v>
      </c>
      <c r="AD34" s="14">
        <v>0</v>
      </c>
      <c r="AE34" s="13" t="s">
        <v>107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2">
        <v>77808.62</v>
      </c>
      <c r="AN34" s="15">
        <v>43388</v>
      </c>
      <c r="AO34" s="10" t="s">
        <v>109</v>
      </c>
      <c r="AP34" s="16">
        <v>2017</v>
      </c>
      <c r="AQ34" s="15">
        <v>43113</v>
      </c>
      <c r="AR34" s="29" t="s">
        <v>123</v>
      </c>
    </row>
    <row r="35" spans="1:44" s="7" customFormat="1" ht="80.099999999999994" customHeight="1" x14ac:dyDescent="0.3">
      <c r="A35" s="10">
        <v>2017</v>
      </c>
      <c r="B35" s="10" t="s">
        <v>102</v>
      </c>
      <c r="C35" s="2" t="s">
        <v>91</v>
      </c>
      <c r="D35" s="11" t="s">
        <v>120</v>
      </c>
      <c r="E35" s="11" t="s">
        <v>118</v>
      </c>
      <c r="F35" s="12">
        <v>18554556.449999999</v>
      </c>
      <c r="G35" s="13" t="s">
        <v>107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3" t="s">
        <v>107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3" t="s">
        <v>108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0" t="s">
        <v>89</v>
      </c>
      <c r="Z35" s="17">
        <v>51403335.090000004</v>
      </c>
      <c r="AA35" s="14">
        <v>0</v>
      </c>
      <c r="AB35" s="14">
        <v>0</v>
      </c>
      <c r="AC35" s="17">
        <v>51403335.090000004</v>
      </c>
      <c r="AD35" s="14">
        <v>0</v>
      </c>
      <c r="AE35" s="13" t="s">
        <v>107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2">
        <v>73270.960000000006</v>
      </c>
      <c r="AN35" s="15">
        <v>43388</v>
      </c>
      <c r="AO35" s="10" t="s">
        <v>109</v>
      </c>
      <c r="AP35" s="16">
        <v>2017</v>
      </c>
      <c r="AQ35" s="15">
        <v>43113</v>
      </c>
      <c r="AR35" s="29" t="s">
        <v>123</v>
      </c>
    </row>
    <row r="36" spans="1:44" s="7" customFormat="1" ht="80.099999999999994" customHeight="1" x14ac:dyDescent="0.3">
      <c r="A36" s="10">
        <v>2017</v>
      </c>
      <c r="B36" s="10" t="s">
        <v>103</v>
      </c>
      <c r="C36" s="2" t="s">
        <v>91</v>
      </c>
      <c r="D36" s="11" t="s">
        <v>120</v>
      </c>
      <c r="E36" s="11" t="s">
        <v>118</v>
      </c>
      <c r="F36" s="12">
        <v>18482805.16</v>
      </c>
      <c r="G36" s="13" t="s">
        <v>107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3" t="s">
        <v>107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3" t="s">
        <v>108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0" t="s">
        <v>89</v>
      </c>
      <c r="Z36" s="17">
        <v>111805380.92</v>
      </c>
      <c r="AA36" s="14">
        <v>0</v>
      </c>
      <c r="AB36" s="14">
        <v>0</v>
      </c>
      <c r="AC36" s="17">
        <v>111805380.92</v>
      </c>
      <c r="AD36" s="14">
        <v>0</v>
      </c>
      <c r="AE36" s="13" t="s">
        <v>107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2">
        <v>74127.839999999997</v>
      </c>
      <c r="AN36" s="15">
        <v>43388</v>
      </c>
      <c r="AO36" s="10" t="s">
        <v>109</v>
      </c>
      <c r="AP36" s="16">
        <v>2017</v>
      </c>
      <c r="AQ36" s="15">
        <v>43113</v>
      </c>
      <c r="AR36" s="29" t="s">
        <v>123</v>
      </c>
    </row>
    <row r="37" spans="1:44" s="7" customFormat="1" ht="80.099999999999994" customHeight="1" x14ac:dyDescent="0.3">
      <c r="A37" s="10">
        <v>2017</v>
      </c>
      <c r="B37" s="10" t="s">
        <v>90</v>
      </c>
      <c r="C37" s="2" t="s">
        <v>91</v>
      </c>
      <c r="D37" s="11" t="s">
        <v>120</v>
      </c>
      <c r="E37" s="11" t="s">
        <v>118</v>
      </c>
      <c r="F37" s="12">
        <v>18408954.710000001</v>
      </c>
      <c r="G37" s="13" t="s">
        <v>107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3" t="s">
        <v>107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3" t="s">
        <v>108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0" t="s">
        <v>89</v>
      </c>
      <c r="Z37" s="17">
        <v>101617581.37</v>
      </c>
      <c r="AA37" s="14">
        <v>0</v>
      </c>
      <c r="AB37" s="14">
        <v>0</v>
      </c>
      <c r="AC37" s="17">
        <v>101617581.37</v>
      </c>
      <c r="AD37" s="14">
        <v>0</v>
      </c>
      <c r="AE37" s="13" t="s">
        <v>107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2">
        <v>71455.08</v>
      </c>
      <c r="AN37" s="15">
        <v>43388</v>
      </c>
      <c r="AO37" s="10" t="s">
        <v>109</v>
      </c>
      <c r="AP37" s="16">
        <v>2017</v>
      </c>
      <c r="AQ37" s="15">
        <v>43113</v>
      </c>
      <c r="AR37" s="29" t="s">
        <v>123</v>
      </c>
    </row>
    <row r="38" spans="1:44" s="7" customFormat="1" ht="80.099999999999994" customHeight="1" x14ac:dyDescent="0.3">
      <c r="A38" s="10">
        <v>2017</v>
      </c>
      <c r="B38" s="10" t="s">
        <v>93</v>
      </c>
      <c r="C38" s="2" t="s">
        <v>91</v>
      </c>
      <c r="D38" s="11" t="s">
        <v>120</v>
      </c>
      <c r="E38" s="11" t="s">
        <v>118</v>
      </c>
      <c r="F38" s="12">
        <v>18335398.300000001</v>
      </c>
      <c r="G38" s="13" t="s">
        <v>107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3" t="s">
        <v>107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3" t="s">
        <v>108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0" t="s">
        <v>89</v>
      </c>
      <c r="Z38" s="17">
        <v>36767440.409999996</v>
      </c>
      <c r="AA38" s="14">
        <v>0</v>
      </c>
      <c r="AB38" s="14">
        <v>0</v>
      </c>
      <c r="AC38" s="17">
        <v>36767440.409999996</v>
      </c>
      <c r="AD38" s="14">
        <v>0</v>
      </c>
      <c r="AE38" s="13" t="s">
        <v>107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2">
        <v>73546.929999999993</v>
      </c>
      <c r="AN38" s="15">
        <v>43388</v>
      </c>
      <c r="AO38" s="10" t="s">
        <v>109</v>
      </c>
      <c r="AP38" s="16">
        <v>2017</v>
      </c>
      <c r="AQ38" s="15">
        <v>43113</v>
      </c>
      <c r="AR38" s="29" t="s">
        <v>123</v>
      </c>
    </row>
    <row r="39" spans="1:44" s="7" customFormat="1" ht="80.099999999999994" customHeight="1" x14ac:dyDescent="0.3">
      <c r="A39" s="10">
        <v>2017</v>
      </c>
      <c r="B39" s="10" t="s">
        <v>94</v>
      </c>
      <c r="C39" s="2" t="s">
        <v>91</v>
      </c>
      <c r="D39" s="11" t="s">
        <v>120</v>
      </c>
      <c r="E39" s="11" t="s">
        <v>118</v>
      </c>
      <c r="F39" s="12">
        <v>18266853.789999999</v>
      </c>
      <c r="G39" s="13" t="s">
        <v>107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3" t="s">
        <v>107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3" t="s">
        <v>108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0" t="s">
        <v>89</v>
      </c>
      <c r="Z39" s="17">
        <v>146639715.62</v>
      </c>
      <c r="AA39" s="14">
        <v>0</v>
      </c>
      <c r="AB39" s="14">
        <v>0</v>
      </c>
      <c r="AC39" s="17">
        <v>146639715.62</v>
      </c>
      <c r="AD39" s="14">
        <v>0</v>
      </c>
      <c r="AE39" s="13" t="s">
        <v>107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2">
        <v>73252.13</v>
      </c>
      <c r="AN39" s="15">
        <v>43388</v>
      </c>
      <c r="AO39" s="10" t="s">
        <v>109</v>
      </c>
      <c r="AP39" s="16">
        <v>2017</v>
      </c>
      <c r="AQ39" s="15">
        <v>43113</v>
      </c>
      <c r="AR39" s="29" t="s">
        <v>123</v>
      </c>
    </row>
    <row r="40" spans="1:44" s="28" customFormat="1" ht="80.099999999999994" customHeight="1" x14ac:dyDescent="0.3">
      <c r="A40" s="20">
        <v>2017</v>
      </c>
      <c r="B40" s="20" t="s">
        <v>95</v>
      </c>
      <c r="C40" s="21" t="s">
        <v>91</v>
      </c>
      <c r="D40" s="11" t="s">
        <v>120</v>
      </c>
      <c r="E40" s="11" t="s">
        <v>118</v>
      </c>
      <c r="F40" s="22">
        <v>18194295.059999999</v>
      </c>
      <c r="G40" s="23" t="s">
        <v>107</v>
      </c>
      <c r="H40" s="14">
        <v>0</v>
      </c>
      <c r="I40" s="24">
        <v>0</v>
      </c>
      <c r="J40" s="24">
        <v>0</v>
      </c>
      <c r="K40" s="24">
        <v>0</v>
      </c>
      <c r="L40" s="24">
        <v>0</v>
      </c>
      <c r="M40" s="23" t="s">
        <v>107</v>
      </c>
      <c r="N40" s="14">
        <v>0</v>
      </c>
      <c r="O40" s="24">
        <v>0</v>
      </c>
      <c r="P40" s="24">
        <v>0</v>
      </c>
      <c r="Q40" s="24">
        <v>0</v>
      </c>
      <c r="R40" s="24">
        <v>0</v>
      </c>
      <c r="S40" s="23" t="s">
        <v>108</v>
      </c>
      <c r="T40" s="14">
        <v>0</v>
      </c>
      <c r="U40" s="24">
        <v>0</v>
      </c>
      <c r="V40" s="24">
        <v>0</v>
      </c>
      <c r="W40" s="24">
        <v>0</v>
      </c>
      <c r="X40" s="24">
        <v>0</v>
      </c>
      <c r="Y40" s="20" t="s">
        <v>89</v>
      </c>
      <c r="Z40" s="25">
        <v>45689911.850000001</v>
      </c>
      <c r="AA40" s="14">
        <v>0</v>
      </c>
      <c r="AB40" s="24">
        <v>0</v>
      </c>
      <c r="AC40" s="25">
        <v>45689911.850000001</v>
      </c>
      <c r="AD40" s="24">
        <v>0</v>
      </c>
      <c r="AE40" s="23" t="s">
        <v>107</v>
      </c>
      <c r="AF40" s="1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2">
        <v>18259685.670000002</v>
      </c>
      <c r="AN40" s="26">
        <v>43388</v>
      </c>
      <c r="AO40" s="20" t="s">
        <v>109</v>
      </c>
      <c r="AP40" s="27">
        <v>2017</v>
      </c>
      <c r="AQ40" s="26">
        <v>43113</v>
      </c>
      <c r="AR40" s="29" t="s">
        <v>123</v>
      </c>
    </row>
    <row r="41" spans="1:44" s="7" customFormat="1" ht="80.099999999999994" customHeight="1" x14ac:dyDescent="0.3">
      <c r="A41" s="10">
        <v>2017</v>
      </c>
      <c r="B41" s="10" t="s">
        <v>96</v>
      </c>
      <c r="C41" s="2" t="s">
        <v>91</v>
      </c>
      <c r="D41" s="11" t="s">
        <v>120</v>
      </c>
      <c r="E41" s="11" t="s">
        <v>118</v>
      </c>
      <c r="F41" s="12">
        <v>18129852.09</v>
      </c>
      <c r="G41" s="13" t="s">
        <v>107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3" t="s">
        <v>107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3" t="s">
        <v>108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0" t="s">
        <v>89</v>
      </c>
      <c r="Z41" s="17">
        <f>SUM(54134504+34446054.32+3561133.03)</f>
        <v>92141691.349999994</v>
      </c>
      <c r="AA41" s="14">
        <v>0</v>
      </c>
      <c r="AB41" s="14">
        <v>0</v>
      </c>
      <c r="AC41" s="17">
        <f>SUM(54134504+34446054.32+3561133.03)</f>
        <v>92141691.349999994</v>
      </c>
      <c r="AD41" s="14">
        <v>0</v>
      </c>
      <c r="AE41" s="13" t="s">
        <v>107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2">
        <v>66397.5</v>
      </c>
      <c r="AN41" s="15">
        <v>43388</v>
      </c>
      <c r="AO41" s="10" t="s">
        <v>109</v>
      </c>
      <c r="AP41" s="16">
        <v>2017</v>
      </c>
      <c r="AQ41" s="15">
        <v>43113</v>
      </c>
      <c r="AR41" s="29" t="s">
        <v>123</v>
      </c>
    </row>
    <row r="42" spans="1:44" s="7" customFormat="1" ht="80.099999999999994" customHeight="1" x14ac:dyDescent="0.3">
      <c r="A42" s="10">
        <v>2017</v>
      </c>
      <c r="B42" s="10" t="s">
        <v>97</v>
      </c>
      <c r="C42" s="2" t="s">
        <v>91</v>
      </c>
      <c r="D42" s="11" t="s">
        <v>120</v>
      </c>
      <c r="E42" s="11" t="s">
        <v>118</v>
      </c>
      <c r="F42" s="12">
        <v>18069503.93</v>
      </c>
      <c r="G42" s="13" t="s">
        <v>107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3" t="s">
        <v>107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3" t="s">
        <v>108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0" t="s">
        <v>89</v>
      </c>
      <c r="Z42" s="17">
        <v>100284086.64</v>
      </c>
      <c r="AA42" s="14">
        <v>0</v>
      </c>
      <c r="AB42" s="14">
        <v>0</v>
      </c>
      <c r="AC42" s="17">
        <v>100284086.64</v>
      </c>
      <c r="AD42" s="14">
        <v>0</v>
      </c>
      <c r="AE42" s="13" t="s">
        <v>107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2">
        <v>62191.32</v>
      </c>
      <c r="AN42" s="15">
        <v>43388</v>
      </c>
      <c r="AO42" s="10" t="s">
        <v>109</v>
      </c>
      <c r="AP42" s="16">
        <v>2017</v>
      </c>
      <c r="AQ42" s="15">
        <v>43113</v>
      </c>
      <c r="AR42" s="29" t="s">
        <v>123</v>
      </c>
    </row>
    <row r="43" spans="1:44" s="7" customFormat="1" ht="80.099999999999994" customHeight="1" x14ac:dyDescent="0.3">
      <c r="A43" s="10">
        <v>2017</v>
      </c>
      <c r="B43" s="10" t="s">
        <v>98</v>
      </c>
      <c r="C43" s="2" t="s">
        <v>91</v>
      </c>
      <c r="D43" s="11" t="s">
        <v>120</v>
      </c>
      <c r="E43" s="11" t="s">
        <v>118</v>
      </c>
      <c r="F43" s="12">
        <v>18003378.68</v>
      </c>
      <c r="G43" s="13" t="s">
        <v>107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3" t="s">
        <v>107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3" t="s">
        <v>108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0" t="s">
        <v>89</v>
      </c>
      <c r="Z43" s="17">
        <f>SUM(89670803+12177.35+39011621+3535344.07+537938.91)</f>
        <v>132767884.32999998</v>
      </c>
      <c r="AA43" s="14">
        <v>0</v>
      </c>
      <c r="AB43" s="14">
        <v>0</v>
      </c>
      <c r="AC43" s="17">
        <f>SUM(89670803+12177.35+39011621+3535344.07+537938.91)</f>
        <v>132767884.32999998</v>
      </c>
      <c r="AD43" s="14">
        <v>0</v>
      </c>
      <c r="AE43" s="13" t="s">
        <v>107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2">
        <v>62104.2</v>
      </c>
      <c r="AN43" s="15">
        <v>43388</v>
      </c>
      <c r="AO43" s="10" t="s">
        <v>109</v>
      </c>
      <c r="AP43" s="16">
        <v>2017</v>
      </c>
      <c r="AQ43" s="15">
        <v>43113</v>
      </c>
      <c r="AR43" s="29" t="s">
        <v>123</v>
      </c>
    </row>
    <row r="44" spans="1:44" s="7" customFormat="1" ht="80.099999999999994" customHeight="1" x14ac:dyDescent="0.3">
      <c r="A44" s="10">
        <v>2017</v>
      </c>
      <c r="B44" s="10" t="s">
        <v>99</v>
      </c>
      <c r="C44" s="2" t="s">
        <v>91</v>
      </c>
      <c r="D44" s="11" t="s">
        <v>120</v>
      </c>
      <c r="E44" s="11" t="s">
        <v>118</v>
      </c>
      <c r="F44" s="12">
        <v>17954815.420000002</v>
      </c>
      <c r="G44" s="13" t="s">
        <v>107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3" t="s">
        <v>107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3" t="s">
        <v>108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0" t="s">
        <v>89</v>
      </c>
      <c r="Z44" s="17">
        <f>SUM(42212248+34714.32+30424655.33+3739908.17+537938.91)</f>
        <v>76949464.730000004</v>
      </c>
      <c r="AA44" s="14">
        <v>0</v>
      </c>
      <c r="AB44" s="14">
        <v>0</v>
      </c>
      <c r="AC44" s="17">
        <f>SUM(42212248+34714.32+30424655.33+3739908.17+537938.91)</f>
        <v>76949464.730000004</v>
      </c>
      <c r="AD44" s="14">
        <v>0</v>
      </c>
      <c r="AE44" s="13" t="s">
        <v>107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2">
        <v>48059.26</v>
      </c>
      <c r="AN44" s="15">
        <v>43388</v>
      </c>
      <c r="AO44" s="10" t="s">
        <v>109</v>
      </c>
      <c r="AP44" s="16">
        <v>2017</v>
      </c>
      <c r="AQ44" s="15">
        <v>43113</v>
      </c>
      <c r="AR44" s="29" t="s">
        <v>123</v>
      </c>
    </row>
    <row r="45" spans="1:44" s="7" customFormat="1" ht="80.099999999999994" customHeight="1" x14ac:dyDescent="0.3">
      <c r="A45" s="10">
        <v>2017</v>
      </c>
      <c r="B45" s="10" t="s">
        <v>100</v>
      </c>
      <c r="C45" s="2" t="s">
        <v>91</v>
      </c>
      <c r="D45" s="11" t="s">
        <v>120</v>
      </c>
      <c r="E45" s="11" t="s">
        <v>118</v>
      </c>
      <c r="F45" s="12">
        <v>17909988.16</v>
      </c>
      <c r="G45" s="13" t="s">
        <v>107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3" t="s">
        <v>107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3" t="s">
        <v>108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0" t="s">
        <v>89</v>
      </c>
      <c r="Z45" s="17">
        <f>SUM(45333826+27542334.26+10507.53)</f>
        <v>72886667.790000007</v>
      </c>
      <c r="AA45" s="14">
        <v>0</v>
      </c>
      <c r="AB45" s="14">
        <v>0</v>
      </c>
      <c r="AC45" s="17">
        <f>SUM(45333826+27542334.26+10507.53)</f>
        <v>72886667.790000007</v>
      </c>
      <c r="AD45" s="14">
        <v>0</v>
      </c>
      <c r="AE45" s="13" t="s">
        <v>107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2">
        <v>46315.4</v>
      </c>
      <c r="AN45" s="15">
        <v>43388</v>
      </c>
      <c r="AO45" s="10" t="s">
        <v>109</v>
      </c>
      <c r="AP45" s="16">
        <v>2017</v>
      </c>
      <c r="AQ45" s="15">
        <v>43113</v>
      </c>
      <c r="AR45" s="29" t="s">
        <v>123</v>
      </c>
    </row>
    <row r="46" spans="1:44" s="7" customFormat="1" ht="80.099999999999994" customHeight="1" x14ac:dyDescent="0.3">
      <c r="A46" s="10">
        <v>2016</v>
      </c>
      <c r="B46" s="10" t="s">
        <v>101</v>
      </c>
      <c r="C46" s="2" t="s">
        <v>91</v>
      </c>
      <c r="D46" s="11" t="s">
        <v>120</v>
      </c>
      <c r="E46" s="11" t="s">
        <v>118</v>
      </c>
      <c r="F46" s="12">
        <v>17868002.260000002</v>
      </c>
      <c r="G46" s="13" t="s">
        <v>107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3" t="s">
        <v>107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3" t="s">
        <v>108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0" t="s">
        <v>89</v>
      </c>
      <c r="Z46" s="17">
        <f>SUM(97619886+3369452+14259732.25+27984081.54)</f>
        <v>143233151.78999999</v>
      </c>
      <c r="AA46" s="14">
        <v>0</v>
      </c>
      <c r="AB46" s="14">
        <v>0</v>
      </c>
      <c r="AC46" s="17">
        <f>SUM(97619886+3369452+14259732.25+27984081.54)</f>
        <v>143233151.78999999</v>
      </c>
      <c r="AD46" s="14">
        <v>0</v>
      </c>
      <c r="AE46" s="13" t="s">
        <v>107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2">
        <v>40118.339999999997</v>
      </c>
      <c r="AN46" s="15">
        <v>43388</v>
      </c>
      <c r="AO46" s="10" t="s">
        <v>109</v>
      </c>
      <c r="AP46" s="16">
        <v>2016</v>
      </c>
      <c r="AQ46" s="15">
        <v>43113</v>
      </c>
      <c r="AR46" s="29" t="s">
        <v>123</v>
      </c>
    </row>
    <row r="47" spans="1:44" s="7" customFormat="1" ht="80.099999999999994" customHeight="1" x14ac:dyDescent="0.3">
      <c r="A47" s="10">
        <v>2016</v>
      </c>
      <c r="B47" s="10" t="s">
        <v>102</v>
      </c>
      <c r="C47" s="2" t="s">
        <v>91</v>
      </c>
      <c r="D47" s="11" t="s">
        <v>120</v>
      </c>
      <c r="E47" s="11" t="s">
        <v>118</v>
      </c>
      <c r="F47" s="12">
        <v>17836638.75</v>
      </c>
      <c r="G47" s="13" t="s">
        <v>107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3" t="s">
        <v>107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3" t="s">
        <v>108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0" t="s">
        <v>89</v>
      </c>
      <c r="Z47" s="17">
        <f>SUM(8263914+23291345.84+164063.74+3353707.56+53930.28)</f>
        <v>35126961.420000002</v>
      </c>
      <c r="AA47" s="14">
        <v>0</v>
      </c>
      <c r="AB47" s="14">
        <v>0</v>
      </c>
      <c r="AC47" s="17">
        <f>SUM(8263914+23291345.84+164063.74+3353707.56+53930.28)</f>
        <v>35126961.420000002</v>
      </c>
      <c r="AD47" s="14">
        <v>0</v>
      </c>
      <c r="AE47" s="13" t="s">
        <v>107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2">
        <v>31237.7</v>
      </c>
      <c r="AN47" s="15">
        <v>43388</v>
      </c>
      <c r="AO47" s="10" t="s">
        <v>109</v>
      </c>
      <c r="AP47" s="16">
        <v>2016</v>
      </c>
      <c r="AQ47" s="15">
        <v>43113</v>
      </c>
      <c r="AR47" s="29" t="s">
        <v>123</v>
      </c>
    </row>
    <row r="48" spans="1:44" s="7" customFormat="1" ht="80.099999999999994" customHeight="1" x14ac:dyDescent="0.3">
      <c r="A48" s="10">
        <v>2016</v>
      </c>
      <c r="B48" s="10" t="s">
        <v>103</v>
      </c>
      <c r="C48" s="2" t="s">
        <v>91</v>
      </c>
      <c r="D48" s="11" t="s">
        <v>120</v>
      </c>
      <c r="E48" s="11" t="s">
        <v>118</v>
      </c>
      <c r="F48" s="12">
        <v>17807926.59</v>
      </c>
      <c r="G48" s="13" t="s">
        <v>107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3" t="s">
        <v>107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3" t="s">
        <v>108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0" t="s">
        <v>89</v>
      </c>
      <c r="Z48" s="17">
        <f>SUM(38843527.39+17658460+9589720.62+26291576.01+3591366.25)</f>
        <v>95974650.269999996</v>
      </c>
      <c r="AA48" s="14">
        <v>0</v>
      </c>
      <c r="AB48" s="14">
        <v>0</v>
      </c>
      <c r="AC48" s="17">
        <f>SUM(38843527.39+17658460+9589720.62+26291576.01+3591366.25)</f>
        <v>95974650.269999996</v>
      </c>
      <c r="AD48" s="14">
        <v>0</v>
      </c>
      <c r="AE48" s="13" t="s">
        <v>107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2">
        <v>30317.89</v>
      </c>
      <c r="AN48" s="15">
        <v>43388</v>
      </c>
      <c r="AO48" s="10" t="s">
        <v>109</v>
      </c>
      <c r="AP48" s="16">
        <v>2016</v>
      </c>
      <c r="AQ48" s="15">
        <v>43113</v>
      </c>
      <c r="AR48" s="29" t="s">
        <v>123</v>
      </c>
    </row>
    <row r="49" spans="1:44" s="7" customFormat="1" ht="80.099999999999994" customHeight="1" x14ac:dyDescent="0.3">
      <c r="A49" s="10">
        <v>2016</v>
      </c>
      <c r="B49" s="10" t="s">
        <v>90</v>
      </c>
      <c r="C49" s="2" t="s">
        <v>91</v>
      </c>
      <c r="D49" s="11" t="s">
        <v>120</v>
      </c>
      <c r="E49" s="11" t="s">
        <v>118</v>
      </c>
      <c r="F49" s="12">
        <v>17780248.41</v>
      </c>
      <c r="G49" s="13" t="s">
        <v>107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3" t="s">
        <v>107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3" t="s">
        <v>108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0" t="s">
        <v>89</v>
      </c>
      <c r="Z49" s="17">
        <v>54381418.439999998</v>
      </c>
      <c r="AA49" s="14">
        <v>0</v>
      </c>
      <c r="AB49" s="14">
        <v>0</v>
      </c>
      <c r="AC49" s="17">
        <v>54381418.439999998</v>
      </c>
      <c r="AD49" s="14">
        <v>0</v>
      </c>
      <c r="AE49" s="13" t="s">
        <v>107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2">
        <v>25945.85</v>
      </c>
      <c r="AN49" s="15">
        <v>43388</v>
      </c>
      <c r="AO49" s="10" t="s">
        <v>109</v>
      </c>
      <c r="AP49" s="16">
        <v>2016</v>
      </c>
      <c r="AQ49" s="15">
        <v>43113</v>
      </c>
      <c r="AR49" s="29" t="s">
        <v>123</v>
      </c>
    </row>
    <row r="50" spans="1:44" s="7" customFormat="1" ht="80.099999999999994" customHeight="1" x14ac:dyDescent="0.3">
      <c r="A50" s="10">
        <v>2016</v>
      </c>
      <c r="B50" s="10" t="s">
        <v>93</v>
      </c>
      <c r="C50" s="2" t="s">
        <v>91</v>
      </c>
      <c r="D50" s="11" t="s">
        <v>120</v>
      </c>
      <c r="E50" s="11" t="s">
        <v>118</v>
      </c>
      <c r="F50" s="12">
        <v>17753475.960000001</v>
      </c>
      <c r="G50" s="13" t="s">
        <v>107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3" t="s">
        <v>107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3" t="s">
        <v>108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0" t="s">
        <v>89</v>
      </c>
      <c r="Z50" s="17">
        <f>SUM(6568052+3468936.22+5505.36+29937224.6)</f>
        <v>39979718.18</v>
      </c>
      <c r="AA50" s="14">
        <v>0</v>
      </c>
      <c r="AB50" s="14">
        <v>0</v>
      </c>
      <c r="AC50" s="17">
        <f>SUM(6568052+3468936.22+5505.36+29937224.6)</f>
        <v>39979718.18</v>
      </c>
      <c r="AD50" s="14">
        <v>0</v>
      </c>
      <c r="AE50" s="13" t="s">
        <v>107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2">
        <v>26771.07</v>
      </c>
      <c r="AN50" s="15">
        <v>43388</v>
      </c>
      <c r="AO50" s="10" t="s">
        <v>109</v>
      </c>
      <c r="AP50" s="16">
        <v>2016</v>
      </c>
      <c r="AQ50" s="15">
        <v>43113</v>
      </c>
      <c r="AR50" s="29" t="s">
        <v>123</v>
      </c>
    </row>
    <row r="51" spans="1:44" s="7" customFormat="1" ht="80.099999999999994" customHeight="1" x14ac:dyDescent="0.3">
      <c r="A51" s="10">
        <v>2016</v>
      </c>
      <c r="B51" s="10" t="s">
        <v>94</v>
      </c>
      <c r="C51" s="2" t="s">
        <v>91</v>
      </c>
      <c r="D51" s="11" t="s">
        <v>120</v>
      </c>
      <c r="E51" s="11" t="s">
        <v>118</v>
      </c>
      <c r="F51" s="12">
        <v>17727974.890000001</v>
      </c>
      <c r="G51" s="13" t="s">
        <v>107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3" t="s">
        <v>107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3" t="s">
        <v>108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0" t="s">
        <v>89</v>
      </c>
      <c r="Z51" s="17">
        <v>93009614.030000001</v>
      </c>
      <c r="AA51" s="14">
        <v>0</v>
      </c>
      <c r="AB51" s="14">
        <v>0</v>
      </c>
      <c r="AC51" s="17">
        <v>93009614.030000001</v>
      </c>
      <c r="AD51" s="14">
        <v>0</v>
      </c>
      <c r="AE51" s="13" t="s">
        <v>107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2">
        <v>25253.71</v>
      </c>
      <c r="AN51" s="15">
        <v>43388</v>
      </c>
      <c r="AO51" s="10" t="s">
        <v>109</v>
      </c>
      <c r="AP51" s="16">
        <v>2016</v>
      </c>
      <c r="AQ51" s="15">
        <v>43113</v>
      </c>
      <c r="AR51" s="29" t="s">
        <v>123</v>
      </c>
    </row>
    <row r="52" spans="1:44" s="7" customFormat="1" ht="80.099999999999994" customHeight="1" x14ac:dyDescent="0.3">
      <c r="A52" s="10">
        <v>2016</v>
      </c>
      <c r="B52" s="10" t="s">
        <v>95</v>
      </c>
      <c r="C52" s="2" t="s">
        <v>91</v>
      </c>
      <c r="D52" s="11" t="s">
        <v>120</v>
      </c>
      <c r="E52" s="11" t="s">
        <v>118</v>
      </c>
      <c r="F52" s="12">
        <v>17709518.510000002</v>
      </c>
      <c r="G52" s="13" t="s">
        <v>107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3" t="s">
        <v>107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3" t="s">
        <v>108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0" t="s">
        <v>89</v>
      </c>
      <c r="Z52" s="17">
        <f>SUM(1995280.86+30461789.02+3341370.46+7860.8+31751048.35+539310.28+21678908)</f>
        <v>89775567.769999996</v>
      </c>
      <c r="AA52" s="14">
        <v>0</v>
      </c>
      <c r="AB52" s="14">
        <v>0</v>
      </c>
      <c r="AC52" s="17">
        <f>SUM(1995280.86+30461789.02+3341370.46+7860.8+31751048.35+539310.28+21678908)</f>
        <v>89775567.769999996</v>
      </c>
      <c r="AD52" s="14">
        <v>0</v>
      </c>
      <c r="AE52" s="13" t="s">
        <v>107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2">
        <v>18455.740000000002</v>
      </c>
      <c r="AN52" s="15">
        <v>43388</v>
      </c>
      <c r="AO52" s="10" t="s">
        <v>109</v>
      </c>
      <c r="AP52" s="16">
        <v>2016</v>
      </c>
      <c r="AQ52" s="15">
        <v>43113</v>
      </c>
      <c r="AR52" s="29" t="s">
        <v>123</v>
      </c>
    </row>
    <row r="53" spans="1:44" s="7" customFormat="1" ht="80.099999999999994" customHeight="1" x14ac:dyDescent="0.3">
      <c r="A53" s="10">
        <v>2016</v>
      </c>
      <c r="B53" s="10" t="s">
        <v>96</v>
      </c>
      <c r="C53" s="2" t="s">
        <v>91</v>
      </c>
      <c r="D53" s="11" t="s">
        <v>120</v>
      </c>
      <c r="E53" s="11" t="s">
        <v>118</v>
      </c>
      <c r="F53" s="12">
        <v>17691081.359999999</v>
      </c>
      <c r="G53" s="13" t="s">
        <v>107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3" t="s">
        <v>107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3" t="s">
        <v>108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0" t="s">
        <v>89</v>
      </c>
      <c r="Z53" s="17">
        <f>SUM(78013114+37964587.01+122674.71+3563385.86)</f>
        <v>119663761.57999998</v>
      </c>
      <c r="AA53" s="14">
        <v>0</v>
      </c>
      <c r="AB53" s="14">
        <v>0</v>
      </c>
      <c r="AC53" s="17">
        <f>SUM(78013114+37964587.01+122674.71+3563385.86)</f>
        <v>119663761.57999998</v>
      </c>
      <c r="AD53" s="14">
        <v>0</v>
      </c>
      <c r="AE53" s="13" t="s">
        <v>107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2">
        <v>19050.68</v>
      </c>
      <c r="AN53" s="15">
        <v>43388</v>
      </c>
      <c r="AO53" s="10" t="s">
        <v>109</v>
      </c>
      <c r="AP53" s="16">
        <v>2016</v>
      </c>
      <c r="AQ53" s="15">
        <v>43113</v>
      </c>
      <c r="AR53" s="29" t="s">
        <v>123</v>
      </c>
    </row>
    <row r="54" spans="1:44" s="7" customFormat="1" ht="80.099999999999994" customHeight="1" x14ac:dyDescent="0.3">
      <c r="A54" s="10">
        <v>2016</v>
      </c>
      <c r="B54" s="10" t="s">
        <v>97</v>
      </c>
      <c r="C54" s="2" t="s">
        <v>91</v>
      </c>
      <c r="D54" s="11" t="s">
        <v>92</v>
      </c>
      <c r="E54" s="11" t="s">
        <v>118</v>
      </c>
      <c r="F54" s="12">
        <v>17672049.82</v>
      </c>
      <c r="G54" s="13" t="s">
        <v>107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3" t="s">
        <v>107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3" t="s">
        <v>108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0" t="s">
        <v>89</v>
      </c>
      <c r="Z54" s="17">
        <f>SUM(10754442.09+27579367.36+21291588+25291001.89+593310.28)</f>
        <v>85509709.620000005</v>
      </c>
      <c r="AA54" s="14">
        <v>0</v>
      </c>
      <c r="AB54" s="14">
        <v>0</v>
      </c>
      <c r="AC54" s="17">
        <f>SUM(10754442.09+27579367.36+21291588+25291001.89+593310.28)</f>
        <v>85509709.620000005</v>
      </c>
      <c r="AD54" s="14">
        <v>0</v>
      </c>
      <c r="AE54" s="13" t="s">
        <v>107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2">
        <v>18416.71</v>
      </c>
      <c r="AN54" s="15">
        <v>43388</v>
      </c>
      <c r="AO54" s="10" t="s">
        <v>109</v>
      </c>
      <c r="AP54" s="16">
        <v>2016</v>
      </c>
      <c r="AQ54" s="15">
        <v>43113</v>
      </c>
      <c r="AR54" s="29" t="s">
        <v>123</v>
      </c>
    </row>
    <row r="55" spans="1:44" s="7" customFormat="1" ht="80.099999999999994" customHeight="1" x14ac:dyDescent="0.3">
      <c r="A55" s="10">
        <v>2016</v>
      </c>
      <c r="B55" s="10" t="s">
        <v>98</v>
      </c>
      <c r="C55" s="2" t="s">
        <v>91</v>
      </c>
      <c r="D55" s="11" t="s">
        <v>92</v>
      </c>
      <c r="E55" s="11" t="s">
        <v>118</v>
      </c>
      <c r="F55" s="12">
        <v>17653038.899999999</v>
      </c>
      <c r="G55" s="13" t="s">
        <v>107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3" t="s">
        <v>107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3" t="s">
        <v>108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0" t="s">
        <v>89</v>
      </c>
      <c r="Z55" s="17">
        <f>SUM(38688.63+28835519.99+3215385.98)</f>
        <v>32089594.599999998</v>
      </c>
      <c r="AA55" s="14">
        <v>0</v>
      </c>
      <c r="AB55" s="14">
        <v>0</v>
      </c>
      <c r="AC55" s="17">
        <f>SUM(38688.63+28835519.99+3215385.98)</f>
        <v>32089594.599999998</v>
      </c>
      <c r="AD55" s="14">
        <v>0</v>
      </c>
      <c r="AE55" s="13" t="s">
        <v>107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2">
        <v>19010.259999999998</v>
      </c>
      <c r="AN55" s="15">
        <v>43388</v>
      </c>
      <c r="AO55" s="10" t="s">
        <v>109</v>
      </c>
      <c r="AP55" s="16">
        <v>2016</v>
      </c>
      <c r="AQ55" s="15">
        <v>43113</v>
      </c>
      <c r="AR55" s="29" t="s">
        <v>123</v>
      </c>
    </row>
    <row r="56" spans="1:44" s="7" customFormat="1" ht="80.099999999999994" customHeight="1" x14ac:dyDescent="0.3">
      <c r="A56" s="10">
        <v>2016</v>
      </c>
      <c r="B56" s="10" t="s">
        <v>99</v>
      </c>
      <c r="C56" s="2" t="s">
        <v>91</v>
      </c>
      <c r="D56" s="11" t="s">
        <v>92</v>
      </c>
      <c r="E56" s="11" t="s">
        <v>118</v>
      </c>
      <c r="F56" s="12">
        <v>17635885.210000001</v>
      </c>
      <c r="G56" s="13" t="s">
        <v>107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3" t="s">
        <v>107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3" t="s">
        <v>108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0" t="s">
        <v>89</v>
      </c>
      <c r="Z56" s="17">
        <f>SUM(22013.97+23390735.17+539310.38)</f>
        <v>23952059.52</v>
      </c>
      <c r="AA56" s="14">
        <v>0</v>
      </c>
      <c r="AB56" s="14">
        <v>0</v>
      </c>
      <c r="AC56" s="17">
        <f>SUM(22013.97+23390735.17+539310.38)</f>
        <v>23952059.52</v>
      </c>
      <c r="AD56" s="14">
        <v>0</v>
      </c>
      <c r="AE56" s="13" t="s">
        <v>107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2">
        <v>17765.3</v>
      </c>
      <c r="AN56" s="15">
        <v>43388</v>
      </c>
      <c r="AO56" s="10" t="s">
        <v>109</v>
      </c>
      <c r="AP56" s="16">
        <v>2016</v>
      </c>
      <c r="AQ56" s="15">
        <v>43113</v>
      </c>
      <c r="AR56" s="29" t="s">
        <v>123</v>
      </c>
    </row>
    <row r="57" spans="1:44" s="28" customFormat="1" ht="80.099999999999994" customHeight="1" x14ac:dyDescent="0.3">
      <c r="A57" s="20">
        <v>2016</v>
      </c>
      <c r="B57" s="20" t="s">
        <v>100</v>
      </c>
      <c r="C57" s="21" t="s">
        <v>91</v>
      </c>
      <c r="D57" s="23" t="s">
        <v>92</v>
      </c>
      <c r="E57" s="11" t="s">
        <v>118</v>
      </c>
      <c r="F57" s="22">
        <v>17618136.460000001</v>
      </c>
      <c r="G57" s="23" t="s">
        <v>107</v>
      </c>
      <c r="H57" s="14">
        <v>0</v>
      </c>
      <c r="I57" s="24">
        <v>0</v>
      </c>
      <c r="J57" s="24">
        <v>0</v>
      </c>
      <c r="K57" s="24">
        <v>0</v>
      </c>
      <c r="L57" s="24">
        <v>0</v>
      </c>
      <c r="M57" s="23" t="s">
        <v>107</v>
      </c>
      <c r="N57" s="14">
        <v>0</v>
      </c>
      <c r="O57" s="24">
        <v>0</v>
      </c>
      <c r="P57" s="24">
        <v>0</v>
      </c>
      <c r="Q57" s="24">
        <v>0</v>
      </c>
      <c r="R57" s="24">
        <v>0</v>
      </c>
      <c r="S57" s="23" t="s">
        <v>108</v>
      </c>
      <c r="T57" s="14">
        <v>0</v>
      </c>
      <c r="U57" s="24">
        <v>0</v>
      </c>
      <c r="V57" s="24">
        <v>0</v>
      </c>
      <c r="W57" s="24">
        <v>0</v>
      </c>
      <c r="X57" s="24">
        <v>0</v>
      </c>
      <c r="Y57" s="20" t="s">
        <v>89</v>
      </c>
      <c r="Z57" s="17">
        <v>23621234.079999998</v>
      </c>
      <c r="AA57" s="14">
        <v>0</v>
      </c>
      <c r="AB57" s="14">
        <v>0</v>
      </c>
      <c r="AC57" s="17">
        <v>23621234.079999998</v>
      </c>
      <c r="AD57" s="14">
        <v>0</v>
      </c>
      <c r="AE57" s="23" t="s">
        <v>107</v>
      </c>
      <c r="AF57" s="1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2">
        <v>18970.82</v>
      </c>
      <c r="AN57" s="26">
        <v>43388</v>
      </c>
      <c r="AO57" s="20" t="s">
        <v>109</v>
      </c>
      <c r="AP57" s="27">
        <v>2016</v>
      </c>
      <c r="AQ57" s="26">
        <v>43113</v>
      </c>
      <c r="AR57" s="29" t="s">
        <v>123</v>
      </c>
    </row>
    <row r="58" spans="1:44" s="7" customFormat="1" ht="13.5" x14ac:dyDescent="0.3">
      <c r="AR58" s="30"/>
    </row>
    <row r="59" spans="1:44" s="7" customFormat="1" ht="13.5" x14ac:dyDescent="0.3">
      <c r="AR59" s="30"/>
    </row>
    <row r="60" spans="1:44" s="7" customFormat="1" ht="13.5" x14ac:dyDescent="0.3">
      <c r="AR60" s="30"/>
    </row>
    <row r="61" spans="1:44" x14ac:dyDescent="0.25">
      <c r="AC61" s="1"/>
      <c r="AR61" s="31"/>
    </row>
    <row r="62" spans="1:44" x14ac:dyDescent="0.25">
      <c r="AC62" s="1"/>
      <c r="AR62" s="31"/>
    </row>
    <row r="63" spans="1:44" x14ac:dyDescent="0.25">
      <c r="AC63" s="1"/>
      <c r="AR63" s="31"/>
    </row>
    <row r="64" spans="1:44" x14ac:dyDescent="0.25">
      <c r="AC64" s="1"/>
      <c r="AR64" s="31"/>
    </row>
    <row r="65" spans="29:44" x14ac:dyDescent="0.25">
      <c r="AC65" s="1"/>
      <c r="AR65" s="31"/>
    </row>
    <row r="66" spans="29:44" x14ac:dyDescent="0.25">
      <c r="AC66" s="1"/>
      <c r="AR66" s="31"/>
    </row>
    <row r="67" spans="29:44" x14ac:dyDescent="0.25">
      <c r="AC67" s="1"/>
      <c r="AR67" s="31"/>
    </row>
    <row r="68" spans="29:44" x14ac:dyDescent="0.25">
      <c r="AC68" s="1"/>
      <c r="AR68" s="31"/>
    </row>
    <row r="69" spans="29:44" x14ac:dyDescent="0.25">
      <c r="AR69" s="31"/>
    </row>
    <row r="70" spans="29:44" x14ac:dyDescent="0.25">
      <c r="AR70" s="31"/>
    </row>
  </sheetData>
  <mergeCells count="7">
    <mergeCell ref="A9:AR9"/>
    <mergeCell ref="A5:C5"/>
    <mergeCell ref="D5:G5"/>
    <mergeCell ref="A6:C6"/>
    <mergeCell ref="D6:G6"/>
    <mergeCell ref="I6:K6"/>
    <mergeCell ref="H5:K5"/>
  </mergeCells>
  <dataValidations count="5">
    <dataValidation type="list" allowBlank="1" showErrorMessage="1" sqref="G58:H218">
      <formula1>Hidden_15</formula1>
    </dataValidation>
    <dataValidation type="list" allowBlank="1" showErrorMessage="1" sqref="M58:N218">
      <formula1>Hidden_210</formula1>
    </dataValidation>
    <dataValidation type="list" allowBlank="1" showErrorMessage="1" sqref="S58:T218">
      <formula1>Hidden_315</formula1>
    </dataValidation>
    <dataValidation type="list" allowBlank="1" showErrorMessage="1" sqref="Y11:Y218">
      <formula1>Hidden_420</formula1>
    </dataValidation>
    <dataValidation type="list" allowBlank="1" showErrorMessage="1" sqref="AE58:AF218">
      <formula1>Hidden_525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Vera Alvarez</cp:lastModifiedBy>
  <cp:lastPrinted>2018-07-10T18:28:55Z</cp:lastPrinted>
  <dcterms:created xsi:type="dcterms:W3CDTF">2018-04-05T16:19:18Z</dcterms:created>
  <dcterms:modified xsi:type="dcterms:W3CDTF">2019-12-03T20:22:55Z</dcterms:modified>
</cp:coreProperties>
</file>