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s Noviembre 2019" sheetId="1" r:id="rId1"/>
  </sheets>
  <externalReferences>
    <externalReference r:id="rId2"/>
  </externalReferences>
  <definedNames>
    <definedName name="_xlnm.Print_Area" localSheetId="0">'Estadísticas Noviembre 2019'!$A$1:$Q$352</definedName>
  </definedNames>
  <calcPr calcId="145621"/>
</workbook>
</file>

<file path=xl/calcChain.xml><?xml version="1.0" encoding="utf-8"?>
<calcChain xmlns="http://schemas.openxmlformats.org/spreadsheetml/2006/main">
  <c r="J133" i="1" l="1"/>
  <c r="J138" i="1" l="1"/>
  <c r="J60" i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I103" i="1"/>
  <c r="J101" i="1" s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<sst xmlns="http://schemas.openxmlformats.org/spreadsheetml/2006/main" count="130" uniqueCount="99">
  <si>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</si>
  <si>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</si>
  <si>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</si>
  <si>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</si>
  <si>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</si>
  <si>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</si>
  <si>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</si>
  <si>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</si>
  <si>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</si>
  <si>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</si>
  <si>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</si>
  <si>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</si>
  <si>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</si>
  <si>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</si>
  <si>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</si>
  <si>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</si>
  <si>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</si>
  <si>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</si>
  <si>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</si>
  <si>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</si>
  <si>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</si>
  <si>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</si>
  <si>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</si>
  <si>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</si>
  <si>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</si>
  <si>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</si>
  <si>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</si>
  <si>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</si>
  <si>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</si>
  <si>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</si>
  <si>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</si>
  <si>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</si>
  <si>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</si>
  <si>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</si>
  <si>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</si>
  <si>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</si>
  <si>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</si>
  <si>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</si>
  <si>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</si>
  <si>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</si>
  <si>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</si>
  <si>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</si>
  <si>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</si>
  <si>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</si>
  <si>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</si>
  <si>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</si>
  <si>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</si>
  <si>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</si>
  <si>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</si>
  <si>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</si>
  <si>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</si>
  <si>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</si>
  <si>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</si>
  <si>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</si>
  <si>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</si>
  <si>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</si>
  <si>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</si>
  <si>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</si>
  <si>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</si>
  <si>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</si>
  <si>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</si>
  <si>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</si>
  <si>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</si>
  <si>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</si>
  <si>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</si>
  <si>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</si>
  <si>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</si>
  <si>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</si>
  <si>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</si>
  <si>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</si>
  <si>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</si>
  <si>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</si>
  <si>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</si>
  <si>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</si>
  <si>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</si>
  <si>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</si>
  <si>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</si>
  <si>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</si>
  <si>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</si>
  <si>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</si>
  <si>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</si>
  <si>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</si>
  <si>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</si>
  <si>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</si>
  <si>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</si>
  <si>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</si>
  <si>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</si>
  <si>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</si>
  <si>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</si>
  <si>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</si>
  <si>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</si>
  <si>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</si>
  <si>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</si>
  <si>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</si>
  <si>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</si>
  <si>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</si>
  <si>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</si>
  <si>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</si>
  <si>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INFORMACIÓN ESTADÍSTICA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</si>
</sst>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wrapText="1"/>
    </xf>
    <xf numFmtId="0" fontId="3" fillId="7" borderId="25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3161344"/>
        <c:axId val="86193664"/>
        <c:axId val="0"/>
      </c:bar3DChart>
      <c:catAx>
        <c:axId val="7316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86193664"/>
        <c:crosses val="autoZero"/>
        <c:auto val="1"/>
        <c:lblAlgn val="ctr"/>
        <c:lblOffset val="100"/>
        <c:noMultiLvlLbl val="0"/>
      </c:catAx>
      <c:valAx>
        <c:axId val="86193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316134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2019'!$F$97:$F$101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2019'!$G$97:$G$101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2019'!$H$97:$H$101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2019'!$I$97:$I$101</c:f>
              <c:numCache>
                <c:formatCode>General</c:formatCode>
                <c:ptCount val="5"/>
                <c:pt idx="0">
                  <c:v>189</c:v>
                </c:pt>
                <c:pt idx="1">
                  <c:v>475</c:v>
                </c:pt>
                <c:pt idx="2">
                  <c:v>35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2019'!$E$97:$E$101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2019'!$J$97:$J$101</c:f>
              <c:numCache>
                <c:formatCode>0%</c:formatCode>
                <c:ptCount val="5"/>
                <c:pt idx="0">
                  <c:v>0.26923076923076922</c:v>
                </c:pt>
                <c:pt idx="1">
                  <c:v>0.6766381766381766</c:v>
                </c:pt>
                <c:pt idx="2">
                  <c:v>4.9857549857549859E-2</c:v>
                </c:pt>
                <c:pt idx="3">
                  <c:v>0</c:v>
                </c:pt>
                <c:pt idx="4">
                  <c:v>4.2735042735042739E-3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307200"/>
        <c:axId val="66308736"/>
        <c:axId val="0"/>
      </c:bar3DChart>
      <c:catAx>
        <c:axId val="663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08736"/>
        <c:crosses val="autoZero"/>
        <c:auto val="1"/>
        <c:lblAlgn val="ctr"/>
        <c:lblOffset val="100"/>
        <c:noMultiLvlLbl val="0"/>
      </c:catAx>
      <c:valAx>
        <c:axId val="663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Noviembre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2019'!$F$154:$F$157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Noviembre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2019'!$H$154:$H$157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'Estadísticas Noviembre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2019'!$G$154:$G$157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2019'!$I$154:$I$157</c:f>
              <c:numCache>
                <c:formatCode>General</c:formatCode>
                <c:ptCount val="4"/>
                <c:pt idx="0">
                  <c:v>662</c:v>
                </c:pt>
                <c:pt idx="1">
                  <c:v>32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2019'!$E$154:$E$157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'Estadísticas Noviembre 2019'!$J$154:$J$157</c:f>
              <c:numCache>
                <c:formatCode>0%</c:formatCode>
                <c:ptCount val="4"/>
                <c:pt idx="0">
                  <c:v>0.94301994301994307</c:v>
                </c:pt>
                <c:pt idx="1">
                  <c:v>4.5584045584045586E-2</c:v>
                </c:pt>
                <c:pt idx="2">
                  <c:v>4.2735042735042739E-3</c:v>
                </c:pt>
                <c:pt idx="3">
                  <c:v>7.1225071225071226E-3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338176"/>
        <c:axId val="66339968"/>
        <c:axId val="0"/>
      </c:bar3DChart>
      <c:catAx>
        <c:axId val="663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39968"/>
        <c:crosses val="autoZero"/>
        <c:auto val="1"/>
        <c:lblAlgn val="ctr"/>
        <c:lblOffset val="100"/>
        <c:noMultiLvlLbl val="0"/>
      </c:catAx>
      <c:valAx>
        <c:axId val="663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3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Noviembre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2019'!$F$213:$F$217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Noviembre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2019'!$G$213:$G$217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Noviembre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2019'!$H$213:$H$217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2019'!$I$213:$I$217</c:f>
              <c:numCache>
                <c:formatCode>General</c:formatCode>
                <c:ptCount val="5"/>
                <c:pt idx="0">
                  <c:v>546</c:v>
                </c:pt>
                <c:pt idx="1">
                  <c:v>120</c:v>
                </c:pt>
                <c:pt idx="2">
                  <c:v>7</c:v>
                </c:pt>
                <c:pt idx="3">
                  <c:v>29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'Estadísticas Noviembre 2019'!$E$213:$E$217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'Estadísticas Noviembre 2019'!$J$213:$J$217</c:f>
              <c:numCache>
                <c:formatCode>0%</c:formatCode>
                <c:ptCount val="5"/>
                <c:pt idx="0">
                  <c:v>0.77777777777777779</c:v>
                </c:pt>
                <c:pt idx="1">
                  <c:v>0.17094017094017094</c:v>
                </c:pt>
                <c:pt idx="2">
                  <c:v>9.9715099715099714E-3</c:v>
                </c:pt>
                <c:pt idx="3">
                  <c:v>4.1310541310541307E-2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6354560"/>
        <c:axId val="66356352"/>
        <c:axId val="0"/>
      </c:bar3DChart>
      <c:catAx>
        <c:axId val="663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56352"/>
        <c:crosses val="autoZero"/>
        <c:auto val="1"/>
        <c:lblAlgn val="ctr"/>
        <c:lblOffset val="100"/>
        <c:noMultiLvlLbl val="0"/>
      </c:catAx>
      <c:valAx>
        <c:axId val="66356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635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2019'!$C$21:$E$21</c:f>
              <c:numCache>
                <c:formatCode>General</c:formatCode>
                <c:ptCount val="3"/>
                <c:pt idx="0">
                  <c:v>548</c:v>
                </c:pt>
                <c:pt idx="1">
                  <c:v>114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2019'!$C$22:$E$22</c:f>
              <c:numCache>
                <c:formatCode>0%</c:formatCode>
                <c:ptCount val="3"/>
                <c:pt idx="0">
                  <c:v>0.78062678062678059</c:v>
                </c:pt>
                <c:pt idx="1">
                  <c:v>0.1623931623931624</c:v>
                </c:pt>
                <c:pt idx="2">
                  <c:v>5.6980056980056981E-2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372736"/>
        <c:axId val="66374272"/>
        <c:axId val="0"/>
      </c:bar3DChart>
      <c:catAx>
        <c:axId val="6637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74272"/>
        <c:crosses val="autoZero"/>
        <c:auto val="1"/>
        <c:lblAlgn val="ctr"/>
        <c:lblOffset val="100"/>
        <c:noMultiLvlLbl val="0"/>
      </c:catAx>
      <c:valAx>
        <c:axId val="663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7273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2019'!$H$19:$O$19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2019'!$H$21:$K$21</c:f>
              <c:numCache>
                <c:formatCode>General</c:formatCode>
                <c:ptCount val="4"/>
                <c:pt idx="0">
                  <c:v>360</c:v>
                </c:pt>
                <c:pt idx="1">
                  <c:v>242</c:v>
                </c:pt>
                <c:pt idx="2">
                  <c:v>21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2019'!$H$22:$K$22</c:f>
              <c:numCache>
                <c:formatCode>0%</c:formatCode>
                <c:ptCount val="4"/>
                <c:pt idx="0">
                  <c:v>0.51282051282051277</c:v>
                </c:pt>
                <c:pt idx="1">
                  <c:v>0.34472934472934474</c:v>
                </c:pt>
                <c:pt idx="2">
                  <c:v>2.9914529914529916E-2</c:v>
                </c:pt>
                <c:pt idx="3">
                  <c:v>0.11253561253561253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417024"/>
        <c:axId val="66418560"/>
        <c:axId val="0"/>
      </c:bar3DChart>
      <c:catAx>
        <c:axId val="664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418560"/>
        <c:crosses val="autoZero"/>
        <c:auto val="1"/>
        <c:lblAlgn val="ctr"/>
        <c:lblOffset val="100"/>
        <c:noMultiLvlLbl val="0"/>
      </c:catAx>
      <c:valAx>
        <c:axId val="664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41702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2019'!$F$183:$F$186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2019'!$G$183:$G$186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2019'!$H$183:$H$186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2019'!$I$183:$I$186</c:f>
              <c:numCache>
                <c:formatCode>General</c:formatCode>
                <c:ptCount val="4"/>
                <c:pt idx="0">
                  <c:v>282</c:v>
                </c:pt>
                <c:pt idx="1">
                  <c:v>405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Noviembre 2019'!$E$183:$E$186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Noviembre 2019'!$J$183:$J$186</c:f>
              <c:numCache>
                <c:formatCode>0%</c:formatCode>
                <c:ptCount val="4"/>
                <c:pt idx="0">
                  <c:v>0.40170940170940173</c:v>
                </c:pt>
                <c:pt idx="1">
                  <c:v>0.57692307692307687</c:v>
                </c:pt>
                <c:pt idx="2">
                  <c:v>0</c:v>
                </c:pt>
                <c:pt idx="3">
                  <c:v>2.1367521367521368E-2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68574208"/>
        <c:axId val="68588288"/>
        <c:axId val="0"/>
      </c:bar3DChart>
      <c:catAx>
        <c:axId val="6857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88288"/>
        <c:crosses val="autoZero"/>
        <c:auto val="1"/>
        <c:lblAlgn val="ctr"/>
        <c:lblOffset val="100"/>
        <c:noMultiLvlLbl val="0"/>
      </c:catAx>
      <c:valAx>
        <c:axId val="68588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857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Noviembre 2019'!$F$246:$F$307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'Estadísticas Noviembre 2019'!$G$246:$G$307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52</c:v>
                </c:pt>
                <c:pt idx="9">
                  <c:v>16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12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75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105</c:v>
                </c:pt>
                <c:pt idx="34">
                  <c:v>38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167</c:v>
                </c:pt>
                <c:pt idx="39">
                  <c:v>82</c:v>
                </c:pt>
                <c:pt idx="40">
                  <c:v>90</c:v>
                </c:pt>
                <c:pt idx="41">
                  <c:v>22</c:v>
                </c:pt>
                <c:pt idx="42">
                  <c:v>6</c:v>
                </c:pt>
                <c:pt idx="43">
                  <c:v>15</c:v>
                </c:pt>
                <c:pt idx="44">
                  <c:v>0</c:v>
                </c:pt>
                <c:pt idx="45">
                  <c:v>1</c:v>
                </c:pt>
                <c:pt idx="46">
                  <c:v>25</c:v>
                </c:pt>
                <c:pt idx="47">
                  <c:v>8</c:v>
                </c:pt>
                <c:pt idx="48">
                  <c:v>46</c:v>
                </c:pt>
                <c:pt idx="49">
                  <c:v>0</c:v>
                </c:pt>
                <c:pt idx="50">
                  <c:v>0</c:v>
                </c:pt>
                <c:pt idx="51">
                  <c:v>5</c:v>
                </c:pt>
                <c:pt idx="52">
                  <c:v>6</c:v>
                </c:pt>
                <c:pt idx="53">
                  <c:v>4</c:v>
                </c:pt>
                <c:pt idx="54">
                  <c:v>1</c:v>
                </c:pt>
                <c:pt idx="55">
                  <c:v>3</c:v>
                </c:pt>
                <c:pt idx="56">
                  <c:v>0</c:v>
                </c:pt>
                <c:pt idx="57">
                  <c:v>39</c:v>
                </c:pt>
                <c:pt idx="58">
                  <c:v>129</c:v>
                </c:pt>
                <c:pt idx="59">
                  <c:v>26</c:v>
                </c:pt>
                <c:pt idx="60">
                  <c:v>3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607360"/>
        <c:axId val="68699264"/>
        <c:axId val="0"/>
      </c:bar3DChart>
      <c:catAx>
        <c:axId val="6860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68699264"/>
        <c:crosses val="autoZero"/>
        <c:auto val="1"/>
        <c:lblAlgn val="ctr"/>
        <c:lblOffset val="100"/>
        <c:noMultiLvlLbl val="0"/>
      </c:catAx>
      <c:valAx>
        <c:axId val="6869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86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2019'!$J$43:$J$59</c:f>
              <c:numCache>
                <c:formatCode>General</c:formatCode>
                <c:ptCount val="17"/>
                <c:pt idx="0">
                  <c:v>13</c:v>
                </c:pt>
                <c:pt idx="1">
                  <c:v>0</c:v>
                </c:pt>
                <c:pt idx="2">
                  <c:v>5</c:v>
                </c:pt>
                <c:pt idx="3">
                  <c:v>90</c:v>
                </c:pt>
                <c:pt idx="4">
                  <c:v>0</c:v>
                </c:pt>
                <c:pt idx="5">
                  <c:v>351</c:v>
                </c:pt>
                <c:pt idx="6">
                  <c:v>145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56</c:v>
                </c:pt>
                <c:pt idx="11">
                  <c:v>8</c:v>
                </c:pt>
                <c:pt idx="12">
                  <c:v>4</c:v>
                </c:pt>
                <c:pt idx="13">
                  <c:v>0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'Estadísticas Noviembre 2019'!$E$43:$E$59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'Estadísticas Noviembre 2019'!$K$43:$K$59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622208"/>
        <c:axId val="86623744"/>
        <c:axId val="0"/>
      </c:bar3DChart>
      <c:catAx>
        <c:axId val="866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623744"/>
        <c:crosses val="autoZero"/>
        <c:auto val="1"/>
        <c:lblAlgn val="ctr"/>
        <c:lblOffset val="100"/>
        <c:noMultiLvlLbl val="0"/>
      </c:catAx>
      <c:valAx>
        <c:axId val="8662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662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4" zoomScaleNormal="74" workbookViewId="0">
      <selection activeCell="B365" sqref="B365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4" t="s">
        <v>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1"/>
      <c r="Q13" s="4"/>
    </row>
    <row r="14" spans="1:17" ht="43.5" customHeight="1" thickBot="1" x14ac:dyDescent="0.3">
      <c r="A14" s="4"/>
      <c r="B14" s="126" t="s">
        <v>98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61"/>
      <c r="Q14" s="4"/>
    </row>
    <row r="15" spans="1:17" ht="15.75" x14ac:dyDescent="0.25">
      <c r="A15" s="4"/>
      <c r="B15" s="5" t="s">
        <v>97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7" t="s">
        <v>1</v>
      </c>
      <c r="D19" s="98"/>
      <c r="E19" s="98"/>
      <c r="F19" s="99"/>
      <c r="G19" s="62"/>
      <c r="H19" s="97" t="s">
        <v>2</v>
      </c>
      <c r="I19" s="98"/>
      <c r="J19" s="98"/>
      <c r="K19" s="98"/>
      <c r="L19" s="99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548</v>
      </c>
      <c r="D21" s="14">
        <v>114</v>
      </c>
      <c r="E21" s="14">
        <v>40</v>
      </c>
      <c r="F21" s="8">
        <f>SUM(C21:E21)</f>
        <v>702</v>
      </c>
      <c r="G21" s="5"/>
      <c r="H21" s="8">
        <v>360</v>
      </c>
      <c r="I21" s="8">
        <v>242</v>
      </c>
      <c r="J21" s="8">
        <v>21</v>
      </c>
      <c r="K21" s="8">
        <v>79</v>
      </c>
      <c r="L21" s="8">
        <f>SUM(H21:K21)</f>
        <v>702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0.78062678062678059</v>
      </c>
      <c r="D22" s="17">
        <f>+D21/F21</f>
        <v>0.1623931623931624</v>
      </c>
      <c r="E22" s="18">
        <f>+E21/F21</f>
        <v>5.6980056980056981E-2</v>
      </c>
      <c r="F22" s="66">
        <f>SUM(C22:E22)</f>
        <v>1</v>
      </c>
      <c r="G22" s="5"/>
      <c r="H22" s="16">
        <f>+H21/L21</f>
        <v>0.51282051282051277</v>
      </c>
      <c r="I22" s="16">
        <f>+I21/L21</f>
        <v>0.34472934472934474</v>
      </c>
      <c r="J22" s="16">
        <f>J21/L21</f>
        <v>2.9914529914529916E-2</v>
      </c>
      <c r="K22" s="16">
        <f>+K21/L21</f>
        <v>0.11253561253561253</v>
      </c>
      <c r="L22" s="66">
        <f>SUM(H22:K22)</f>
        <v>0.99999999999999989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8" t="s">
        <v>11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29">
        <v>13</v>
      </c>
      <c r="K43" s="130"/>
      <c r="L43" s="131"/>
      <c r="M43" s="16">
        <f>+$J43/$J60</f>
        <v>1.8518518518518517E-2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29">
        <v>0</v>
      </c>
      <c r="K44" s="130"/>
      <c r="L44" s="131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29">
        <v>5</v>
      </c>
      <c r="K45" s="130"/>
      <c r="L45" s="131"/>
      <c r="M45" s="16">
        <f>+$J45/$J60</f>
        <v>7.1225071225071226E-3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29">
        <v>90</v>
      </c>
      <c r="K46" s="130"/>
      <c r="L46" s="131"/>
      <c r="M46" s="16">
        <f>+$J46/$J60</f>
        <v>0.12820512820512819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29">
        <v>0</v>
      </c>
      <c r="K47" s="130"/>
      <c r="L47" s="131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29">
        <v>351</v>
      </c>
      <c r="K48" s="130"/>
      <c r="L48" s="131"/>
      <c r="M48" s="16">
        <f>+$J48/J60</f>
        <v>0.5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29">
        <v>145</v>
      </c>
      <c r="K49" s="130"/>
      <c r="L49" s="131"/>
      <c r="M49" s="16">
        <f>+$J49/J60</f>
        <v>0.20655270655270655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29">
        <v>0</v>
      </c>
      <c r="K50" s="130"/>
      <c r="L50" s="131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29">
        <v>21</v>
      </c>
      <c r="K51" s="130"/>
      <c r="L51" s="131"/>
      <c r="M51" s="16">
        <f>+$J51/J60</f>
        <v>2.9914529914529916E-2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29">
        <v>0</v>
      </c>
      <c r="K52" s="130"/>
      <c r="L52" s="131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29">
        <v>56</v>
      </c>
      <c r="K53" s="130"/>
      <c r="L53" s="131"/>
      <c r="M53" s="16">
        <f>+$J53/J60</f>
        <v>7.9772079772079771E-2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29">
        <v>8</v>
      </c>
      <c r="K54" s="130"/>
      <c r="L54" s="131"/>
      <c r="M54" s="16">
        <f>+$J54/J60</f>
        <v>1.1396011396011397E-2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29">
        <v>4</v>
      </c>
      <c r="K55" s="130"/>
      <c r="L55" s="131"/>
      <c r="M55" s="16">
        <f>+$J55/J60</f>
        <v>5.6980056980056983E-3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29">
        <v>0</v>
      </c>
      <c r="K56" s="130"/>
      <c r="L56" s="131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29">
        <v>9</v>
      </c>
      <c r="K57" s="130"/>
      <c r="L57" s="131"/>
      <c r="M57" s="16">
        <f>+$J57/J60</f>
        <v>1.282051282051282E-2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29">
        <v>0</v>
      </c>
      <c r="K58" s="130"/>
      <c r="L58" s="131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89</v>
      </c>
      <c r="F59" s="27"/>
      <c r="G59" s="27"/>
      <c r="H59" s="27"/>
      <c r="I59" s="27"/>
      <c r="J59" s="132">
        <v>0</v>
      </c>
      <c r="K59" s="133"/>
      <c r="L59" s="134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3">
        <f>SUM(J43:L59)</f>
        <v>702</v>
      </c>
      <c r="K60" s="104"/>
      <c r="L60" s="105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6" t="s">
        <v>12</v>
      </c>
      <c r="E96" s="107"/>
      <c r="F96" s="107"/>
      <c r="G96" s="107"/>
      <c r="H96" s="107"/>
      <c r="I96" s="107"/>
      <c r="J96" s="108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189</v>
      </c>
      <c r="J97" s="29">
        <f>+I97/I103</f>
        <v>0.26923076923076922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475</v>
      </c>
      <c r="J98" s="29">
        <f>I98/I103</f>
        <v>0.6766381766381766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35</v>
      </c>
      <c r="J99" s="29">
        <f>+I99/I103</f>
        <v>4.9857549857549859E-2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3</v>
      </c>
      <c r="J101" s="36">
        <f>+I101/I103</f>
        <v>4.2735042735042739E-3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702</v>
      </c>
      <c r="J103" s="69">
        <f>SUM(J97:J102)</f>
        <v>0.99999999999999989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09"/>
      <c r="E106" s="109"/>
      <c r="F106" s="109"/>
      <c r="G106" s="109"/>
      <c r="H106" s="109"/>
      <c r="I106" s="109"/>
      <c r="J106" s="109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7" t="s">
        <v>14</v>
      </c>
      <c r="F131" s="98"/>
      <c r="G131" s="98"/>
      <c r="H131" s="98"/>
      <c r="I131" s="98"/>
      <c r="J131" s="99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1" t="s">
        <v>15</v>
      </c>
      <c r="F132" s="92"/>
      <c r="G132" s="92"/>
      <c r="H132" s="92"/>
      <c r="I132" s="93"/>
      <c r="J132" s="37">
        <v>1216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1216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7" t="s">
        <v>16</v>
      </c>
      <c r="F136" s="98"/>
      <c r="G136" s="98"/>
      <c r="H136" s="98"/>
      <c r="I136" s="98"/>
      <c r="J136" s="99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1" t="s">
        <v>17</v>
      </c>
      <c r="F137" s="92"/>
      <c r="G137" s="92"/>
      <c r="H137" s="92"/>
      <c r="I137" s="93"/>
      <c r="J137" s="39">
        <v>674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674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4" t="s">
        <v>18</v>
      </c>
      <c r="F141" s="95"/>
      <c r="G141" s="95"/>
      <c r="H141" s="95"/>
      <c r="I141" s="95"/>
      <c r="J141" s="96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1" t="s">
        <v>19</v>
      </c>
      <c r="F142" s="92"/>
      <c r="G142" s="92"/>
      <c r="H142" s="92"/>
      <c r="I142" s="93"/>
      <c r="J142" s="39">
        <v>5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5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4" t="s">
        <v>20</v>
      </c>
      <c r="F146" s="95"/>
      <c r="G146" s="95"/>
      <c r="H146" s="95"/>
      <c r="I146" s="95"/>
      <c r="J146" s="96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1" t="s">
        <v>20</v>
      </c>
      <c r="F147" s="92"/>
      <c r="G147" s="92"/>
      <c r="H147" s="92"/>
      <c r="I147" s="93"/>
      <c r="J147" s="39">
        <v>24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24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7" t="s">
        <v>21</v>
      </c>
      <c r="E153" s="98"/>
      <c r="F153" s="98"/>
      <c r="G153" s="98"/>
      <c r="H153" s="98"/>
      <c r="I153" s="98"/>
      <c r="J153" s="99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0" t="str">
        <f>+'[1]ACUM-MAYO'!A162</f>
        <v>ORDINARIA</v>
      </c>
      <c r="F154" s="101"/>
      <c r="G154" s="101"/>
      <c r="H154" s="102"/>
      <c r="I154" s="33">
        <v>662</v>
      </c>
      <c r="J154" s="42">
        <f>I154/I159</f>
        <v>0.94301994301994307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0" t="str">
        <f>+'[1]ACUM-MAYO'!A163</f>
        <v>FUNDAMENTAL</v>
      </c>
      <c r="F155" s="101"/>
      <c r="G155" s="101"/>
      <c r="H155" s="102"/>
      <c r="I155" s="33">
        <v>32</v>
      </c>
      <c r="J155" s="44">
        <f>I155/I159</f>
        <v>4.5584045584045586E-2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0" t="str">
        <f>+'[1]ACUM-MAYO'!A165</f>
        <v>RESERVADA</v>
      </c>
      <c r="F156" s="101"/>
      <c r="G156" s="101"/>
      <c r="H156" s="102"/>
      <c r="I156" s="33">
        <v>3</v>
      </c>
      <c r="J156" s="44">
        <f>I156/I159</f>
        <v>4.2735042735042739E-3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0" t="s">
        <v>81</v>
      </c>
      <c r="F157" s="101"/>
      <c r="G157" s="101"/>
      <c r="H157" s="102"/>
      <c r="I157" s="33">
        <v>5</v>
      </c>
      <c r="J157" s="46">
        <f>I157/I159</f>
        <v>7.1225071225071226E-3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702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7" t="s">
        <v>22</v>
      </c>
      <c r="E182" s="98"/>
      <c r="F182" s="98"/>
      <c r="G182" s="98"/>
      <c r="H182" s="98"/>
      <c r="I182" s="98"/>
      <c r="J182" s="99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0" t="str">
        <f>+'[1]ACUM-MAYO'!A173</f>
        <v>ECONOMICA ADMINISTRATIVA</v>
      </c>
      <c r="F183" s="101"/>
      <c r="G183" s="101"/>
      <c r="H183" s="102"/>
      <c r="I183" s="33">
        <v>282</v>
      </c>
      <c r="J183" s="29">
        <f>I183/I188</f>
        <v>0.40170940170940173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0" t="str">
        <f>+'[1]ACUM-MAYO'!A174</f>
        <v>TRAMITE</v>
      </c>
      <c r="F184" s="101"/>
      <c r="G184" s="101"/>
      <c r="H184" s="102"/>
      <c r="I184" s="33">
        <v>405</v>
      </c>
      <c r="J184" s="49">
        <f>I184/I188</f>
        <v>0.57692307692307687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0" t="str">
        <f>+'[1]ACUM-MAYO'!A175</f>
        <v>SERV. PUB.</v>
      </c>
      <c r="F185" s="101"/>
      <c r="G185" s="101"/>
      <c r="H185" s="102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0" t="str">
        <f>+'[1]ACUM-MAYO'!A176</f>
        <v>LEGAL</v>
      </c>
      <c r="F186" s="101"/>
      <c r="G186" s="101"/>
      <c r="H186" s="102"/>
      <c r="I186" s="33">
        <v>15</v>
      </c>
      <c r="J186" s="50">
        <f>I186/I188</f>
        <v>2.1367521367521368E-2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702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7" t="s">
        <v>23</v>
      </c>
      <c r="E212" s="98"/>
      <c r="F212" s="98"/>
      <c r="G212" s="98"/>
      <c r="H212" s="98"/>
      <c r="I212" s="98"/>
      <c r="J212" s="99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546</v>
      </c>
      <c r="J213" s="85">
        <f>I213/I218</f>
        <v>0.77777777777777779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120</v>
      </c>
      <c r="J214" s="85">
        <f>I214/I218</f>
        <v>0.17094017094017094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7</v>
      </c>
      <c r="J215" s="85">
        <f>I215/I218</f>
        <v>9.9715099715099714E-3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29</v>
      </c>
      <c r="J216" s="86">
        <f>I216/I218</f>
        <v>4.1310541310541307E-2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90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702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5" t="s">
        <v>24</v>
      </c>
      <c r="E245" s="136"/>
      <c r="F245" s="136"/>
      <c r="G245" s="13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2" t="s">
        <v>26</v>
      </c>
      <c r="F246" s="113"/>
      <c r="G246" s="88" t="s">
        <v>92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0" t="s">
        <v>27</v>
      </c>
      <c r="F247" s="111"/>
      <c r="G247" s="88" t="s">
        <v>92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0" t="s">
        <v>29</v>
      </c>
      <c r="F248" s="111"/>
      <c r="G248" s="88">
        <v>2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0" t="s">
        <v>38</v>
      </c>
      <c r="F249" s="111"/>
      <c r="G249" s="88" t="s">
        <v>92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0" t="s">
        <v>58</v>
      </c>
      <c r="F250" s="111"/>
      <c r="G250" s="88">
        <v>5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0" t="s">
        <v>63</v>
      </c>
      <c r="F251" s="111"/>
      <c r="G251" s="88" t="s">
        <v>92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0" t="s">
        <v>82</v>
      </c>
      <c r="F252" s="111"/>
      <c r="G252" s="88" t="s">
        <v>92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0" t="s">
        <v>84</v>
      </c>
      <c r="F253" s="111"/>
      <c r="G253" s="88">
        <v>7</v>
      </c>
      <c r="H253" s="5"/>
      <c r="I253" s="138"/>
      <c r="J253" s="13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0" t="s">
        <v>28</v>
      </c>
      <c r="F254" s="111"/>
      <c r="G254" s="88">
        <v>52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0" t="s">
        <v>30</v>
      </c>
      <c r="F255" s="111"/>
      <c r="G255" s="88">
        <v>16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0" t="s">
        <v>31</v>
      </c>
      <c r="F256" s="111"/>
      <c r="G256" s="88">
        <v>3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0" t="s">
        <v>35</v>
      </c>
      <c r="F257" s="111"/>
      <c r="G257" s="88">
        <v>5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0" t="s">
        <v>37</v>
      </c>
      <c r="F258" s="111"/>
      <c r="G258" s="88">
        <v>5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0" t="s">
        <v>40</v>
      </c>
      <c r="F259" s="111"/>
      <c r="G259" s="88">
        <v>2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0" t="s">
        <v>43</v>
      </c>
      <c r="F260" s="111"/>
      <c r="G260" s="88">
        <v>12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0" t="s">
        <v>46</v>
      </c>
      <c r="F261" s="111"/>
      <c r="G261" s="88">
        <v>2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0" t="s">
        <v>47</v>
      </c>
      <c r="F262" s="111"/>
      <c r="G262" s="88">
        <v>6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0" t="s">
        <v>51</v>
      </c>
      <c r="F263" s="111"/>
      <c r="G263" s="88">
        <v>4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0" t="s">
        <v>52</v>
      </c>
      <c r="F264" s="111"/>
      <c r="G264" s="88">
        <v>4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0" t="s">
        <v>93</v>
      </c>
      <c r="F265" s="111"/>
      <c r="G265" s="88">
        <v>3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0" t="s">
        <v>67</v>
      </c>
      <c r="F266" s="111"/>
      <c r="G266" s="88">
        <v>24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0" t="s">
        <v>83</v>
      </c>
      <c r="F267" s="111"/>
      <c r="G267" s="88" t="s">
        <v>92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10" t="s">
        <v>32</v>
      </c>
      <c r="F268" s="111"/>
      <c r="G268" s="88" t="s">
        <v>92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0" t="s">
        <v>42</v>
      </c>
      <c r="F269" s="111"/>
      <c r="G269" s="88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0" t="s">
        <v>94</v>
      </c>
      <c r="F270" s="111"/>
      <c r="G270" s="88">
        <v>75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0" t="s">
        <v>54</v>
      </c>
      <c r="F271" s="111"/>
      <c r="G271" s="88">
        <v>6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0" t="s">
        <v>61</v>
      </c>
      <c r="F272" s="111"/>
      <c r="G272" s="88" t="s">
        <v>92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0" t="s">
        <v>95</v>
      </c>
      <c r="F273" s="111"/>
      <c r="G273" s="88" t="s">
        <v>92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0" t="s">
        <v>78</v>
      </c>
      <c r="F274" s="111"/>
      <c r="G274" s="88" t="s">
        <v>92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0" t="s">
        <v>79</v>
      </c>
      <c r="F275" s="111"/>
      <c r="G275" s="88">
        <v>2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0" t="s">
        <v>80</v>
      </c>
      <c r="F276" s="111"/>
      <c r="G276" s="88" t="s">
        <v>92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0" t="s">
        <v>87</v>
      </c>
      <c r="F277" s="111"/>
      <c r="G277" s="88" t="s">
        <v>92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0" t="s">
        <v>88</v>
      </c>
      <c r="F278" s="111"/>
      <c r="G278" s="88" t="s">
        <v>92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10" t="s">
        <v>33</v>
      </c>
      <c r="F279" s="111"/>
      <c r="G279" s="88">
        <v>105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0" t="s">
        <v>44</v>
      </c>
      <c r="F280" s="111"/>
      <c r="G280" s="88">
        <v>38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0" t="s">
        <v>66</v>
      </c>
      <c r="F281" s="111"/>
      <c r="G281" s="88" t="s">
        <v>92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0" t="s">
        <v>85</v>
      </c>
      <c r="F282" s="111"/>
      <c r="G282" s="88" t="s">
        <v>92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0" t="s">
        <v>34</v>
      </c>
      <c r="F283" s="111"/>
      <c r="G283" s="88" t="s">
        <v>92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0" t="s">
        <v>48</v>
      </c>
      <c r="F284" s="111"/>
      <c r="G284" s="88">
        <v>167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0" t="s">
        <v>49</v>
      </c>
      <c r="F285" s="111"/>
      <c r="G285" s="88">
        <v>82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0" t="s">
        <v>50</v>
      </c>
      <c r="F286" s="111"/>
      <c r="G286" s="88">
        <v>90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0" t="s">
        <v>55</v>
      </c>
      <c r="F287" s="111"/>
      <c r="G287" s="88">
        <v>22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0" t="s">
        <v>62</v>
      </c>
      <c r="F288" s="111"/>
      <c r="G288" s="88">
        <v>6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0" t="s">
        <v>36</v>
      </c>
      <c r="F289" s="111"/>
      <c r="G289" s="88">
        <v>15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0" t="s">
        <v>96</v>
      </c>
      <c r="F290" s="111"/>
      <c r="G290" s="88" t="s">
        <v>92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6" t="s">
        <v>45</v>
      </c>
      <c r="F291" s="117"/>
      <c r="G291" s="88">
        <v>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8" t="s">
        <v>56</v>
      </c>
      <c r="F292" s="119"/>
      <c r="G292" s="88">
        <v>25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6" t="s">
        <v>57</v>
      </c>
      <c r="F293" s="117"/>
      <c r="G293" s="88">
        <v>8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6" t="s">
        <v>76</v>
      </c>
      <c r="F294" s="117"/>
      <c r="G294" s="88">
        <v>46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6" t="s">
        <v>77</v>
      </c>
      <c r="F295" s="117"/>
      <c r="G295" s="88" t="s">
        <v>92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6" t="s">
        <v>73</v>
      </c>
      <c r="F296" s="117"/>
      <c r="G296" s="88" t="s">
        <v>92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8" t="s">
        <v>41</v>
      </c>
      <c r="F297" s="119"/>
      <c r="G297" s="88">
        <v>5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6" t="s">
        <v>53</v>
      </c>
      <c r="F298" s="117"/>
      <c r="G298" s="88">
        <v>6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6" t="s">
        <v>59</v>
      </c>
      <c r="F299" s="117"/>
      <c r="G299" s="88">
        <v>4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6" t="s">
        <v>60</v>
      </c>
      <c r="F300" s="117"/>
      <c r="G300" s="88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6" t="s">
        <v>74</v>
      </c>
      <c r="F301" s="117"/>
      <c r="G301" s="88">
        <v>3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6" t="s">
        <v>91</v>
      </c>
      <c r="F302" s="117"/>
      <c r="G302" s="88" t="s">
        <v>92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6" t="s">
        <v>64</v>
      </c>
      <c r="F303" s="117"/>
      <c r="G303" s="88">
        <v>39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6" t="s">
        <v>65</v>
      </c>
      <c r="F304" s="117"/>
      <c r="G304" s="88">
        <v>129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6" t="s">
        <v>39</v>
      </c>
      <c r="F305" s="117"/>
      <c r="G305" s="88">
        <v>26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15.75" customHeight="1" thickBot="1" x14ac:dyDescent="0.3">
      <c r="A306" s="4"/>
      <c r="B306" s="5"/>
      <c r="C306" s="5"/>
      <c r="D306" s="8">
        <v>61</v>
      </c>
      <c r="E306" s="116" t="s">
        <v>75</v>
      </c>
      <c r="F306" s="117"/>
      <c r="G306" s="88">
        <v>3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15.75" customHeight="1" thickBot="1" x14ac:dyDescent="0.3">
      <c r="A307" s="4"/>
      <c r="B307" s="5"/>
      <c r="C307" s="5"/>
      <c r="D307" s="8">
        <v>62</v>
      </c>
      <c r="E307" s="120" t="s">
        <v>86</v>
      </c>
      <c r="F307" s="121"/>
      <c r="G307" s="88" t="s">
        <v>92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4" t="s">
        <v>6</v>
      </c>
      <c r="F308" s="115"/>
      <c r="G308" s="74">
        <f>SUM(G246:G307)</f>
        <v>1057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2" t="s">
        <v>25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Noviembre 2019</vt:lpstr>
      <vt:lpstr>'Estadísticas Noviembre 2019'!Área_de_impresión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2019-12-13T16:42:46Z</dcterms:modified>
</cp:coreProperties>
</file>