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4080" windowWidth="19680" windowHeight="382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G24" i="5" l="1"/>
  <c r="I27" i="5" l="1"/>
  <c r="J27" i="5" s="1"/>
  <c r="J28" i="5"/>
  <c r="J29" i="5"/>
  <c r="I30" i="5"/>
  <c r="J30" i="5" s="1"/>
  <c r="J31" i="5"/>
  <c r="I32" i="5"/>
  <c r="J32" i="5" s="1"/>
  <c r="I33" i="5"/>
  <c r="J33" i="5" s="1"/>
  <c r="I34" i="5"/>
  <c r="J34" i="5" s="1"/>
  <c r="J26" i="5"/>
  <c r="J18" i="5"/>
  <c r="I19" i="5"/>
  <c r="J19" i="5" s="1"/>
  <c r="I20" i="5"/>
  <c r="J20" i="5" s="1"/>
  <c r="I21" i="5"/>
  <c r="J21" i="5" s="1"/>
  <c r="I22" i="5"/>
  <c r="J22" i="5" s="1"/>
  <c r="J17" i="5"/>
  <c r="J16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<sst xmlns="http://schemas.openxmlformats.org/spreadsheetml/2006/main" count="33" uniqueCount="33">
  <si>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</si>
  <si>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</si>
  <si>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</si>
  <si>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</si>
  <si>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</si>
  <si>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</si>
  <si>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</si>
  <si>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</si>
  <si>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</si>
  <si>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</si>
  <si>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</si>
  <si>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</si>
  <si>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</si>
  <si>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</si>
  <si>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</si>
  <si>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</si>
  <si>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</si>
  <si>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</si>
  <si>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</si>
  <si>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</si>
  <si>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</si>
  <si>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</si>
  <si>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</si>
  <si>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</si>
  <si>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</si>
  <si>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</si>
  <si>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</si>
  <si>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</si>
  <si>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</si>
  <si>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</si>
  <si>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</si>
  <si>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</si>
  <si>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31 de Diciembre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</si>
</sst>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34" zoomScaleNormal="100" workbookViewId="0">
      <selection activeCell="D29" sqref="D29:E29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911298160.27999997</v>
      </c>
      <c r="G14" s="18">
        <f t="shared" ref="G14:H14" si="0">SUM(G16:G22)</f>
        <v>95684937658.349991</v>
      </c>
      <c r="H14" s="18">
        <f t="shared" si="0"/>
        <v>95754199656.799988</v>
      </c>
      <c r="I14" s="26">
        <f>SUM(F14+G14-H14)</f>
        <v>842036161.83000183</v>
      </c>
      <c r="J14" s="67">
        <f>SUM(I14-F14)</f>
        <v>-69261998.44999814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316210392.70999998</v>
      </c>
      <c r="G16" s="22">
        <v>87451782060.339996</v>
      </c>
      <c r="H16" s="22">
        <v>87214404803.369995</v>
      </c>
      <c r="I16" s="27">
        <v>553587649.67999995</v>
      </c>
      <c r="J16" s="51">
        <f t="shared" ref="J16:J22" si="1">SUM(I16-F16)</f>
        <v>237377256.96999997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17062276.149999999</v>
      </c>
      <c r="G17" s="22">
        <v>8156616054.4399996</v>
      </c>
      <c r="H17" s="22">
        <v>7885693734.2399998</v>
      </c>
      <c r="I17" s="27">
        <v>287984596.35000002</v>
      </c>
      <c r="J17" s="51">
        <f t="shared" si="1"/>
        <v>270922320.20000005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10314801.41</v>
      </c>
      <c r="G18" s="22">
        <v>44025429.039999999</v>
      </c>
      <c r="H18" s="22">
        <v>53876314.649999999</v>
      </c>
      <c r="I18" s="27">
        <v>463915.8</v>
      </c>
      <c r="J18" s="27">
        <f t="shared" si="1"/>
        <v>-9850885.6099999994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ref="I18:I22" si="2">SUM(F19+G19-H19)</f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567710690.00999999</v>
      </c>
      <c r="G20" s="22">
        <v>32514114.530000001</v>
      </c>
      <c r="H20" s="22">
        <v>600224804.53999996</v>
      </c>
      <c r="I20" s="27">
        <f t="shared" si="2"/>
        <v>0</v>
      </c>
      <c r="J20" s="51">
        <f t="shared" si="1"/>
        <v>-567710690.00999999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41430471191.959595</v>
      </c>
      <c r="G24" s="21">
        <f>SUM(G26:G34)</f>
        <v>1946938598.1700001</v>
      </c>
      <c r="H24" s="21">
        <f t="shared" ref="H24" si="3">SUM(H26:H34)</f>
        <v>2251212279.1500001</v>
      </c>
      <c r="I24" s="21">
        <f>SUM(F24+G24-H24)</f>
        <v>41126197510.979591</v>
      </c>
      <c r="J24" s="28">
        <f>SUM(I24-F24)</f>
        <v>-304273680.98000336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24222825.079999998</v>
      </c>
      <c r="G26" s="22">
        <v>702358712.61000001</v>
      </c>
      <c r="H26" s="22">
        <v>639723345.89999998</v>
      </c>
      <c r="I26" s="29">
        <v>86858191.790000007</v>
      </c>
      <c r="J26" s="29">
        <f t="shared" ref="J26:J34" si="4">SUM(I26-F26)</f>
        <v>62635366.710000008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ref="I26:I34" si="5">SUM(F27+G27-H27)</f>
        <v>288861.73</v>
      </c>
      <c r="J27" s="29">
        <f t="shared" si="4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39865209099.434998</v>
      </c>
      <c r="G28" s="22">
        <v>1085393205.9400001</v>
      </c>
      <c r="H28" s="22">
        <v>1362482358.2</v>
      </c>
      <c r="I28" s="29">
        <v>39588119947.175003</v>
      </c>
      <c r="J28" s="29">
        <f t="shared" si="4"/>
        <v>-277089152.25999451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1698286348.2720001</v>
      </c>
      <c r="G29" s="22">
        <v>48442363.530000001</v>
      </c>
      <c r="H29" s="22">
        <v>76765655.709999993</v>
      </c>
      <c r="I29" s="29">
        <v>1669963056.092</v>
      </c>
      <c r="J29" s="29">
        <f t="shared" si="4"/>
        <v>-28323292.180000067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123555658.7</v>
      </c>
      <c r="G30" s="22">
        <v>17007233.870000001</v>
      </c>
      <c r="H30" s="22">
        <v>4351854.3099999996</v>
      </c>
      <c r="I30" s="29">
        <f t="shared" si="5"/>
        <v>136211038.25999999</v>
      </c>
      <c r="J30" s="29">
        <f t="shared" si="4"/>
        <v>12655379.559999987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-281091601.25739998</v>
      </c>
      <c r="G31" s="22">
        <v>93737082.219999999</v>
      </c>
      <c r="H31" s="22">
        <v>167889065.03</v>
      </c>
      <c r="I31" s="29">
        <v>-355243584.06739998</v>
      </c>
      <c r="J31" s="29">
        <f t="shared" si="4"/>
        <v>-74151982.810000002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5"/>
        <v>0</v>
      </c>
      <c r="J32" s="29">
        <f t="shared" si="4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5"/>
        <v>0</v>
      </c>
      <c r="J33" s="29">
        <f t="shared" si="4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5"/>
        <v>0</v>
      </c>
      <c r="J34" s="29">
        <f t="shared" si="4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42341769352.239594</v>
      </c>
      <c r="G36" s="61">
        <f>SUM(G14+G24)</f>
        <v>97631876256.519989</v>
      </c>
      <c r="H36" s="61">
        <f>SUM(H14+H24)</f>
        <v>98005411935.949982</v>
      </c>
      <c r="I36" s="62">
        <f>SUM(F36+G36-H36)</f>
        <v>41968233672.809601</v>
      </c>
      <c r="J36" s="63">
        <f>SUM(I36-F36)</f>
        <v>-373535679.42999268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2019-09-25T18:14:42Z</cp:lastPrinted>
  <dcterms:created xsi:type="dcterms:W3CDTF">2014-09-04T18:46:51Z</dcterms:created>
  <dcterms:modified xsi:type="dcterms:W3CDTF">2020-02-17T16:15:42Z</dcterms:modified>
</cp:coreProperties>
</file>