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5" yWindow="-120" windowWidth="20025" windowHeight="519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97" i="1" l="1"/>
  <c r="F86" i="1"/>
  <c r="G86" i="1"/>
  <c r="D62" i="1"/>
  <c r="D10" i="1"/>
  <c r="H116" i="1" l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H112" i="1"/>
  <c r="E112" i="1"/>
  <c r="E113" i="1"/>
  <c r="H113" i="1" s="1"/>
  <c r="E95" i="1"/>
  <c r="H95" i="1" s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E132" i="1"/>
  <c r="E133" i="1"/>
  <c r="H133" i="1" s="1"/>
  <c r="H131" i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E115" i="1"/>
  <c r="H108" i="1"/>
  <c r="E108" i="1"/>
  <c r="E109" i="1"/>
  <c r="H109" i="1" s="1"/>
  <c r="E110" i="1"/>
  <c r="H110" i="1" s="1"/>
  <c r="E111" i="1"/>
  <c r="H111" i="1" s="1"/>
  <c r="E107" i="1"/>
  <c r="H10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H97" i="1"/>
  <c r="E96" i="1"/>
  <c r="H96" i="1" s="1"/>
  <c r="H92" i="1"/>
  <c r="E91" i="1"/>
  <c r="H91" i="1" s="1"/>
  <c r="E92" i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D86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<sst xmlns="http://schemas.openxmlformats.org/spreadsheetml/2006/main" count="163" uniqueCount="90">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</sst>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285750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03822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148" zoomScaleNormal="100" workbookViewId="0">
      <selection activeCell="F110" sqref="F110:G110"/>
    </sheetView>
  </sheetViews>
  <sheetFormatPr baseColWidth="10" defaultRowHeight="12" x14ac:dyDescent="0.2"/>
  <cols>
    <col min="1" max="1" width="11.42578125" style="1"/>
    <col min="2" max="2" width="32.8554687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1" t="s">
        <v>86</v>
      </c>
      <c r="B1" s="32"/>
      <c r="C1" s="32"/>
      <c r="D1" s="32"/>
      <c r="E1" s="32"/>
      <c r="F1" s="32"/>
      <c r="G1" s="32"/>
      <c r="H1" s="33"/>
    </row>
    <row r="2" spans="1:9" ht="18.75" customHeight="1" x14ac:dyDescent="0.2">
      <c r="A2" s="34" t="s">
        <v>3</v>
      </c>
      <c r="B2" s="35"/>
      <c r="C2" s="35"/>
      <c r="D2" s="35"/>
      <c r="E2" s="35"/>
      <c r="F2" s="35"/>
      <c r="G2" s="35"/>
      <c r="H2" s="36"/>
    </row>
    <row r="3" spans="1:9" ht="11.25" customHeight="1" x14ac:dyDescent="0.2">
      <c r="A3" s="34" t="s">
        <v>4</v>
      </c>
      <c r="B3" s="35"/>
      <c r="C3" s="35"/>
      <c r="D3" s="35"/>
      <c r="E3" s="35"/>
      <c r="F3" s="35"/>
      <c r="G3" s="35"/>
      <c r="H3" s="36"/>
    </row>
    <row r="4" spans="1:9" x14ac:dyDescent="0.2">
      <c r="A4" s="34" t="s">
        <v>89</v>
      </c>
      <c r="B4" s="35"/>
      <c r="C4" s="35"/>
      <c r="D4" s="35"/>
      <c r="E4" s="35"/>
      <c r="F4" s="35"/>
      <c r="G4" s="35"/>
      <c r="H4" s="36"/>
    </row>
    <row r="5" spans="1:9" ht="28.5" customHeight="1" thickBot="1" x14ac:dyDescent="0.25">
      <c r="A5" s="37" t="s">
        <v>0</v>
      </c>
      <c r="B5" s="38"/>
      <c r="C5" s="38"/>
      <c r="D5" s="38"/>
      <c r="E5" s="38"/>
      <c r="F5" s="38"/>
      <c r="G5" s="38"/>
      <c r="H5" s="39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0" t="s">
        <v>85</v>
      </c>
      <c r="B7" s="41"/>
      <c r="C7" s="44" t="s">
        <v>5</v>
      </c>
      <c r="D7" s="44"/>
      <c r="E7" s="44"/>
      <c r="F7" s="44"/>
      <c r="G7" s="41"/>
      <c r="H7" s="45" t="s">
        <v>6</v>
      </c>
    </row>
    <row r="8" spans="1:9" ht="28.5" customHeight="1" thickBot="1" x14ac:dyDescent="0.25">
      <c r="A8" s="42"/>
      <c r="B8" s="43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6"/>
    </row>
    <row r="9" spans="1:9" ht="12.75" customHeight="1" x14ac:dyDescent="0.2">
      <c r="A9" s="47" t="s">
        <v>9</v>
      </c>
      <c r="B9" s="48"/>
      <c r="C9" s="20">
        <f>SUM(C10+C18+C28+C38+C48+C58+C62+C75)</f>
        <v>6221650386.9799995</v>
      </c>
      <c r="D9" s="20">
        <f t="shared" ref="D9" si="0">SUM(D10+D18+D28+D38+D48+D58+D62+D75)</f>
        <v>-17765279.050000008</v>
      </c>
      <c r="E9" s="20">
        <f t="shared" ref="E9" si="1">SUM(E10+E18+E28+E38+E48+E58+E62+E75)</f>
        <v>6203885107.9300013</v>
      </c>
      <c r="F9" s="20">
        <f t="shared" ref="F9" si="2">SUM(F10+F18+F28+F38+F48+F58+F62+F75)</f>
        <v>5930577243.750001</v>
      </c>
      <c r="G9" s="20">
        <f t="shared" ref="G9:H9" si="3">SUM(G10+G18+G28+G38+G48+G58+G62+G75)</f>
        <v>5904601734.8600006</v>
      </c>
      <c r="H9" s="20">
        <f t="shared" si="3"/>
        <v>273307864.18000019</v>
      </c>
    </row>
    <row r="10" spans="1:9" s="7" customFormat="1" x14ac:dyDescent="0.2">
      <c r="A10" s="29" t="s">
        <v>10</v>
      </c>
      <c r="B10" s="30"/>
      <c r="C10" s="21">
        <f t="shared" ref="C10" si="4">SUM(C11:C17)</f>
        <v>3432831052.1999998</v>
      </c>
      <c r="D10" s="21">
        <f>SUM(D11:D17)</f>
        <v>-152241279.97999999</v>
      </c>
      <c r="E10" s="21">
        <f>SUM(E11:E17)</f>
        <v>3280589772.2200003</v>
      </c>
      <c r="F10" s="21">
        <f>SUM(F11:F17)</f>
        <v>3219537002.7400002</v>
      </c>
      <c r="G10" s="21">
        <f>SUM(G11:G17)</f>
        <v>3219537002.7400002</v>
      </c>
      <c r="H10" s="21">
        <f>SUM(H11:H17)</f>
        <v>61052769.480000138</v>
      </c>
    </row>
    <row r="11" spans="1:9" x14ac:dyDescent="0.2">
      <c r="A11" s="2" t="s">
        <v>11</v>
      </c>
      <c r="B11" s="11"/>
      <c r="C11" s="22">
        <v>1751312220.3599999</v>
      </c>
      <c r="D11" s="23">
        <v>-226040595.81</v>
      </c>
      <c r="E11" s="23">
        <f>SUM(C11:D11)</f>
        <v>1525271624.55</v>
      </c>
      <c r="F11" s="23">
        <v>1522474606.3</v>
      </c>
      <c r="G11" s="23">
        <v>1522474606.3</v>
      </c>
      <c r="H11" s="23">
        <f>SUM(E11-F11)</f>
        <v>2797018.25</v>
      </c>
      <c r="I11" s="14"/>
    </row>
    <row r="12" spans="1:9" x14ac:dyDescent="0.2">
      <c r="A12" s="2" t="s">
        <v>12</v>
      </c>
      <c r="B12" s="11"/>
      <c r="C12" s="22">
        <v>118497760</v>
      </c>
      <c r="D12" s="23">
        <v>155050346.99000001</v>
      </c>
      <c r="E12" s="23">
        <f>SUM(C12:D12)</f>
        <v>273548106.99000001</v>
      </c>
      <c r="F12" s="23">
        <v>273369952.88999999</v>
      </c>
      <c r="G12" s="23">
        <v>273369952.88999999</v>
      </c>
      <c r="H12" s="23">
        <f t="shared" ref="H12:H62" si="5">SUM(E12-F12)</f>
        <v>178154.10000002384</v>
      </c>
      <c r="I12" s="14"/>
    </row>
    <row r="13" spans="1:9" x14ac:dyDescent="0.2">
      <c r="A13" s="2" t="s">
        <v>13</v>
      </c>
      <c r="B13" s="11"/>
      <c r="C13" s="22">
        <v>359914852.91000003</v>
      </c>
      <c r="D13" s="23">
        <v>15243939.279999999</v>
      </c>
      <c r="E13" s="23">
        <f t="shared" ref="E13:E17" si="6">SUM(C13:D13)</f>
        <v>375158792.19</v>
      </c>
      <c r="F13" s="23">
        <v>317092694.39999998</v>
      </c>
      <c r="G13" s="23">
        <v>317092694.39999998</v>
      </c>
      <c r="H13" s="23">
        <f t="shared" si="5"/>
        <v>58066097.790000021</v>
      </c>
    </row>
    <row r="14" spans="1:9" x14ac:dyDescent="0.2">
      <c r="A14" s="2" t="s">
        <v>14</v>
      </c>
      <c r="B14" s="11"/>
      <c r="C14" s="22">
        <v>538664592.85000002</v>
      </c>
      <c r="D14" s="23">
        <v>-32636447.199999999</v>
      </c>
      <c r="E14" s="23">
        <f t="shared" si="6"/>
        <v>506028145.65000004</v>
      </c>
      <c r="F14" s="23">
        <v>506028145.64999998</v>
      </c>
      <c r="G14" s="23">
        <v>506028145.64999998</v>
      </c>
      <c r="H14" s="23">
        <f t="shared" si="5"/>
        <v>5.9604644775390625E-8</v>
      </c>
    </row>
    <row r="15" spans="1:9" x14ac:dyDescent="0.2">
      <c r="A15" s="2" t="s">
        <v>15</v>
      </c>
      <c r="B15" s="11"/>
      <c r="C15" s="22">
        <v>517666024.44</v>
      </c>
      <c r="D15" s="23">
        <v>25819104.02</v>
      </c>
      <c r="E15" s="23">
        <f t="shared" si="6"/>
        <v>543485128.46000004</v>
      </c>
      <c r="F15" s="23">
        <v>543473629.12</v>
      </c>
      <c r="G15" s="23">
        <v>543473629.12</v>
      </c>
      <c r="H15" s="23">
        <f t="shared" si="5"/>
        <v>11499.340000033379</v>
      </c>
    </row>
    <row r="16" spans="1:9" x14ac:dyDescent="0.2">
      <c r="A16" s="2" t="s">
        <v>16</v>
      </c>
      <c r="B16" s="11"/>
      <c r="C16" s="22">
        <v>97504875</v>
      </c>
      <c r="D16" s="23">
        <v>-97504875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49270726.640000001</v>
      </c>
      <c r="D17" s="23">
        <v>7827247.7400000002</v>
      </c>
      <c r="E17" s="23">
        <f t="shared" si="6"/>
        <v>57097974.380000003</v>
      </c>
      <c r="F17" s="23">
        <v>57097974.380000003</v>
      </c>
      <c r="G17" s="23">
        <v>57097974.380000003</v>
      </c>
      <c r="H17" s="23">
        <f t="shared" si="5"/>
        <v>0</v>
      </c>
    </row>
    <row r="18" spans="1:10" s="7" customFormat="1" x14ac:dyDescent="0.2">
      <c r="A18" s="29" t="s">
        <v>18</v>
      </c>
      <c r="B18" s="30"/>
      <c r="C18" s="21">
        <f>SUM(C19:C27)</f>
        <v>365251412.60999995</v>
      </c>
      <c r="D18" s="21">
        <f>SUM(D19:D27)</f>
        <v>-62493216.579999998</v>
      </c>
      <c r="E18" s="21">
        <f>SUM(C18+D18)</f>
        <v>302758196.02999997</v>
      </c>
      <c r="F18" s="21">
        <f>SUM(F19:F27)</f>
        <v>281008680.44</v>
      </c>
      <c r="G18" s="21">
        <f>SUM(G19:G27)</f>
        <v>281008680.44</v>
      </c>
      <c r="H18" s="24">
        <f t="shared" si="5"/>
        <v>21749515.589999974</v>
      </c>
      <c r="I18" s="15"/>
      <c r="J18" s="16"/>
    </row>
    <row r="19" spans="1:10" x14ac:dyDescent="0.2">
      <c r="A19" s="2" t="s">
        <v>19</v>
      </c>
      <c r="B19" s="11"/>
      <c r="C19" s="22">
        <v>25704066.530000001</v>
      </c>
      <c r="D19" s="23">
        <v>-15327383.77</v>
      </c>
      <c r="E19" s="23">
        <f t="shared" ref="E19:E27" si="7">SUM(C19+D19)</f>
        <v>10376682.760000002</v>
      </c>
      <c r="F19" s="23">
        <v>9396597.4700000007</v>
      </c>
      <c r="G19" s="23">
        <v>9396597.4700000007</v>
      </c>
      <c r="H19" s="23">
        <f t="shared" si="5"/>
        <v>980085.29000000097</v>
      </c>
    </row>
    <row r="20" spans="1:10" x14ac:dyDescent="0.2">
      <c r="A20" s="2" t="s">
        <v>20</v>
      </c>
      <c r="B20" s="11"/>
      <c r="C20" s="22">
        <v>10118625.52</v>
      </c>
      <c r="D20" s="23">
        <v>-3169905.81</v>
      </c>
      <c r="E20" s="23">
        <f t="shared" si="7"/>
        <v>6948719.709999999</v>
      </c>
      <c r="F20" s="23">
        <v>6157725.7800000003</v>
      </c>
      <c r="G20" s="23">
        <v>6157725.7800000003</v>
      </c>
      <c r="H20" s="23">
        <f t="shared" si="5"/>
        <v>790993.92999999877</v>
      </c>
    </row>
    <row r="21" spans="1:10" x14ac:dyDescent="0.2">
      <c r="A21" s="2" t="s">
        <v>21</v>
      </c>
      <c r="B21" s="11"/>
      <c r="C21" s="22">
        <v>0</v>
      </c>
      <c r="D21" s="23">
        <v>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35913303.469999999</v>
      </c>
      <c r="D22" s="23">
        <v>-22857441.469999999</v>
      </c>
      <c r="E22" s="23">
        <f t="shared" si="7"/>
        <v>13055862</v>
      </c>
      <c r="F22" s="23">
        <v>9776612.2200000007</v>
      </c>
      <c r="G22" s="23">
        <v>9776612.2200000007</v>
      </c>
      <c r="H22" s="23">
        <f t="shared" si="5"/>
        <v>3279249.7799999993</v>
      </c>
    </row>
    <row r="23" spans="1:10" x14ac:dyDescent="0.2">
      <c r="A23" s="2" t="s">
        <v>23</v>
      </c>
      <c r="B23" s="11"/>
      <c r="C23" s="22">
        <v>34389604.359999999</v>
      </c>
      <c r="D23" s="23">
        <v>-25837526.41</v>
      </c>
      <c r="E23" s="23">
        <f t="shared" si="7"/>
        <v>8552077.9499999993</v>
      </c>
      <c r="F23" s="23">
        <v>6775602.1100000003</v>
      </c>
      <c r="G23" s="23">
        <v>6775602.1100000003</v>
      </c>
      <c r="H23" s="23">
        <f t="shared" si="5"/>
        <v>1776475.8399999989</v>
      </c>
      <c r="J23" s="1" t="s">
        <v>87</v>
      </c>
    </row>
    <row r="24" spans="1:10" x14ac:dyDescent="0.2">
      <c r="A24" s="2" t="s">
        <v>24</v>
      </c>
      <c r="B24" s="11"/>
      <c r="C24" s="22">
        <v>164159814.41999999</v>
      </c>
      <c r="D24" s="23">
        <v>42328541.149999999</v>
      </c>
      <c r="E24" s="23">
        <f>SUM(C24+D24)</f>
        <v>206488355.56999999</v>
      </c>
      <c r="F24" s="23">
        <v>202714470.40000001</v>
      </c>
      <c r="G24" s="23">
        <v>202714470.40000001</v>
      </c>
      <c r="H24" s="23">
        <f t="shared" si="5"/>
        <v>3773885.1699999869</v>
      </c>
    </row>
    <row r="25" spans="1:10" x14ac:dyDescent="0.2">
      <c r="A25" s="2" t="s">
        <v>25</v>
      </c>
      <c r="B25" s="11"/>
      <c r="C25" s="22">
        <v>20969375.550000001</v>
      </c>
      <c r="D25" s="23">
        <v>-5254680.5199999996</v>
      </c>
      <c r="E25" s="23">
        <f t="shared" si="7"/>
        <v>15714695.030000001</v>
      </c>
      <c r="F25" s="23">
        <v>15357105.880000001</v>
      </c>
      <c r="G25" s="23">
        <v>15357105.880000001</v>
      </c>
      <c r="H25" s="23">
        <f t="shared" si="5"/>
        <v>357589.15000000037</v>
      </c>
    </row>
    <row r="26" spans="1:10" x14ac:dyDescent="0.2">
      <c r="A26" s="2" t="s">
        <v>26</v>
      </c>
      <c r="B26" s="11"/>
      <c r="C26" s="22">
        <v>500000</v>
      </c>
      <c r="D26" s="23">
        <v>-500000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73496622.760000005</v>
      </c>
      <c r="D27" s="23">
        <v>-31874819.75</v>
      </c>
      <c r="E27" s="23">
        <f t="shared" si="7"/>
        <v>41621803.010000005</v>
      </c>
      <c r="F27" s="23">
        <v>30830566.579999998</v>
      </c>
      <c r="G27" s="23">
        <v>30830566.579999998</v>
      </c>
      <c r="H27" s="23">
        <f t="shared" si="5"/>
        <v>10791236.430000007</v>
      </c>
    </row>
    <row r="28" spans="1:10" s="7" customFormat="1" x14ac:dyDescent="0.2">
      <c r="A28" s="29" t="s">
        <v>28</v>
      </c>
      <c r="B28" s="30"/>
      <c r="C28" s="21">
        <f>SUM(C29:C37)</f>
        <v>623648012.7700001</v>
      </c>
      <c r="D28" s="21">
        <f>SUM(D29:D37)</f>
        <v>33103568.840000004</v>
      </c>
      <c r="E28" s="21">
        <f>SUM(E29:E37)</f>
        <v>656751581.6099999</v>
      </c>
      <c r="F28" s="21">
        <f>SUM(F29:F37)</f>
        <v>524030907.62999994</v>
      </c>
      <c r="G28" s="21">
        <f>SUM(G29:G37)</f>
        <v>522337715.45999992</v>
      </c>
      <c r="H28" s="21">
        <f t="shared" si="5"/>
        <v>132720673.97999996</v>
      </c>
    </row>
    <row r="29" spans="1:10" x14ac:dyDescent="0.2">
      <c r="A29" s="2" t="s">
        <v>29</v>
      </c>
      <c r="B29" s="11"/>
      <c r="C29" s="22">
        <v>117083704</v>
      </c>
      <c r="D29" s="23">
        <v>-29203993.940000001</v>
      </c>
      <c r="E29" s="23">
        <f>SUM(C29:D29)</f>
        <v>87879710.060000002</v>
      </c>
      <c r="F29" s="23">
        <v>58014203.659999996</v>
      </c>
      <c r="G29" s="23">
        <v>58014203.659999996</v>
      </c>
      <c r="H29" s="23">
        <f t="shared" si="5"/>
        <v>29865506.400000006</v>
      </c>
    </row>
    <row r="30" spans="1:10" x14ac:dyDescent="0.2">
      <c r="A30" s="2" t="s">
        <v>30</v>
      </c>
      <c r="B30" s="11"/>
      <c r="C30" s="22">
        <v>53754900</v>
      </c>
      <c r="D30" s="23">
        <v>-4339403.91</v>
      </c>
      <c r="E30" s="23">
        <f t="shared" ref="E30:E37" si="8">SUM(C30:D30)</f>
        <v>49415496.090000004</v>
      </c>
      <c r="F30" s="23">
        <v>42233817.560000002</v>
      </c>
      <c r="G30" s="23">
        <v>42233817.560000002</v>
      </c>
      <c r="H30" s="23">
        <f t="shared" si="5"/>
        <v>7181678.5300000012</v>
      </c>
    </row>
    <row r="31" spans="1:10" x14ac:dyDescent="0.2">
      <c r="A31" s="2" t="s">
        <v>31</v>
      </c>
      <c r="B31" s="11"/>
      <c r="C31" s="22">
        <v>153023647.84999999</v>
      </c>
      <c r="D31" s="23">
        <v>-11849667.02</v>
      </c>
      <c r="E31" s="23">
        <f t="shared" si="8"/>
        <v>141173980.82999998</v>
      </c>
      <c r="F31" s="23">
        <v>106597589.40000001</v>
      </c>
      <c r="G31" s="23">
        <v>106403753.40000001</v>
      </c>
      <c r="H31" s="23">
        <f t="shared" si="5"/>
        <v>34576391.429999977</v>
      </c>
    </row>
    <row r="32" spans="1:10" x14ac:dyDescent="0.2">
      <c r="A32" s="2" t="s">
        <v>32</v>
      </c>
      <c r="B32" s="11"/>
      <c r="C32" s="22">
        <v>89633178.530000001</v>
      </c>
      <c r="D32" s="23">
        <v>8819801.7300000004</v>
      </c>
      <c r="E32" s="23">
        <f t="shared" si="8"/>
        <v>98452980.260000005</v>
      </c>
      <c r="F32" s="23">
        <v>96228562.569999993</v>
      </c>
      <c r="G32" s="23">
        <v>96228247.209999993</v>
      </c>
      <c r="H32" s="23">
        <f t="shared" si="5"/>
        <v>2224417.6900000125</v>
      </c>
    </row>
    <row r="33" spans="1:8" x14ac:dyDescent="0.2">
      <c r="A33" s="2" t="s">
        <v>33</v>
      </c>
      <c r="B33" s="11"/>
      <c r="C33" s="22">
        <v>84459476.799999997</v>
      </c>
      <c r="D33" s="23">
        <v>40212014.359999999</v>
      </c>
      <c r="E33" s="23">
        <f t="shared" si="8"/>
        <v>124671491.16</v>
      </c>
      <c r="F33" s="23">
        <v>75232217.719999999</v>
      </c>
      <c r="G33" s="23">
        <v>75215490.519999996</v>
      </c>
      <c r="H33" s="23">
        <f t="shared" si="5"/>
        <v>49439273.439999998</v>
      </c>
    </row>
    <row r="34" spans="1:8" x14ac:dyDescent="0.2">
      <c r="A34" s="2" t="s">
        <v>34</v>
      </c>
      <c r="B34" s="11"/>
      <c r="C34" s="22">
        <v>51863400</v>
      </c>
      <c r="D34" s="23">
        <v>16900635.550000001</v>
      </c>
      <c r="E34" s="23">
        <f t="shared" si="8"/>
        <v>68764035.549999997</v>
      </c>
      <c r="F34" s="23">
        <v>68424175.099999994</v>
      </c>
      <c r="G34" s="23">
        <v>68424175.099999994</v>
      </c>
      <c r="H34" s="23">
        <f t="shared" si="5"/>
        <v>339860.45000000298</v>
      </c>
    </row>
    <row r="35" spans="1:8" x14ac:dyDescent="0.2">
      <c r="A35" s="2" t="s">
        <v>35</v>
      </c>
      <c r="B35" s="11"/>
      <c r="C35" s="22">
        <v>2564008</v>
      </c>
      <c r="D35" s="23">
        <v>-1664498.42</v>
      </c>
      <c r="E35" s="23">
        <f t="shared" si="8"/>
        <v>899509.58000000007</v>
      </c>
      <c r="F35" s="23">
        <v>800854.14</v>
      </c>
      <c r="G35" s="23">
        <v>800854.14</v>
      </c>
      <c r="H35" s="23">
        <f t="shared" si="5"/>
        <v>98655.440000000061</v>
      </c>
    </row>
    <row r="36" spans="1:8" x14ac:dyDescent="0.2">
      <c r="A36" s="2" t="s">
        <v>36</v>
      </c>
      <c r="B36" s="11"/>
      <c r="C36" s="22">
        <v>52038673.130000003</v>
      </c>
      <c r="D36" s="23">
        <v>-11958466.720000001</v>
      </c>
      <c r="E36" s="23">
        <f t="shared" si="8"/>
        <v>40080206.410000004</v>
      </c>
      <c r="F36" s="23">
        <v>37184792.960000001</v>
      </c>
      <c r="G36" s="23">
        <v>37184792.960000001</v>
      </c>
      <c r="H36" s="23">
        <f t="shared" si="5"/>
        <v>2895413.450000003</v>
      </c>
    </row>
    <row r="37" spans="1:8" x14ac:dyDescent="0.2">
      <c r="A37" s="2" t="s">
        <v>37</v>
      </c>
      <c r="B37" s="11"/>
      <c r="C37" s="22">
        <v>19227024.460000001</v>
      </c>
      <c r="D37" s="23">
        <v>26187147.210000001</v>
      </c>
      <c r="E37" s="23">
        <f t="shared" si="8"/>
        <v>45414171.670000002</v>
      </c>
      <c r="F37" s="23">
        <v>39314694.520000003</v>
      </c>
      <c r="G37" s="23">
        <v>37832380.909999996</v>
      </c>
      <c r="H37" s="23">
        <f t="shared" si="5"/>
        <v>6099477.1499999985</v>
      </c>
    </row>
    <row r="38" spans="1:8" s="7" customFormat="1" x14ac:dyDescent="0.2">
      <c r="A38" s="29" t="s">
        <v>38</v>
      </c>
      <c r="B38" s="30"/>
      <c r="C38" s="21">
        <f>SUM(C39:C47)</f>
        <v>1220527674.3099999</v>
      </c>
      <c r="D38" s="21">
        <f t="shared" ref="D38:G38" si="9">SUM(D39:D47)</f>
        <v>108383098.17</v>
      </c>
      <c r="E38" s="21">
        <f t="shared" si="9"/>
        <v>1328910772.48</v>
      </c>
      <c r="F38" s="21">
        <f t="shared" si="9"/>
        <v>1310630608.3899999</v>
      </c>
      <c r="G38" s="21">
        <f t="shared" si="9"/>
        <v>1310630606.4100001</v>
      </c>
      <c r="H38" s="21">
        <f t="shared" si="5"/>
        <v>18280164.090000153</v>
      </c>
    </row>
    <row r="39" spans="1:8" x14ac:dyDescent="0.2">
      <c r="A39" s="2" t="s">
        <v>39</v>
      </c>
      <c r="B39" s="11"/>
      <c r="C39" s="22">
        <v>36447718.990000002</v>
      </c>
      <c r="D39" s="23">
        <v>-1895537.23</v>
      </c>
      <c r="E39" s="23">
        <f t="shared" ref="E39:E60" si="10">SUM(C39:D39)</f>
        <v>34552181.760000005</v>
      </c>
      <c r="F39" s="23">
        <v>34552181.759999998</v>
      </c>
      <c r="G39" s="23">
        <v>34552181.759999998</v>
      </c>
      <c r="H39" s="23">
        <f t="shared" si="5"/>
        <v>7.4505805969238281E-9</v>
      </c>
    </row>
    <row r="40" spans="1:8" x14ac:dyDescent="0.2">
      <c r="A40" s="2" t="s">
        <v>40</v>
      </c>
      <c r="B40" s="11"/>
      <c r="C40" s="22">
        <v>852472976.32000005</v>
      </c>
      <c r="D40" s="23">
        <v>126053480.08</v>
      </c>
      <c r="E40" s="23">
        <f t="shared" si="10"/>
        <v>978526456.4000001</v>
      </c>
      <c r="F40" s="23">
        <v>978526455.17999995</v>
      </c>
      <c r="G40" s="23">
        <v>978526453.20000005</v>
      </c>
      <c r="H40" s="23">
        <f t="shared" si="5"/>
        <v>1.220000147819519</v>
      </c>
    </row>
    <row r="41" spans="1:8" x14ac:dyDescent="0.2">
      <c r="A41" s="2" t="s">
        <v>41</v>
      </c>
      <c r="B41" s="11"/>
      <c r="C41" s="22">
        <v>15947800</v>
      </c>
      <c r="D41" s="23">
        <v>-8947399.9100000001</v>
      </c>
      <c r="E41" s="23">
        <f t="shared" si="10"/>
        <v>7000400.0899999999</v>
      </c>
      <c r="F41" s="23">
        <v>7000000</v>
      </c>
      <c r="G41" s="23">
        <v>7000000</v>
      </c>
      <c r="H41" s="23">
        <f>SUM(E41-F41)</f>
        <v>400.08999999985099</v>
      </c>
    </row>
    <row r="42" spans="1:8" x14ac:dyDescent="0.2">
      <c r="A42" s="2" t="s">
        <v>42</v>
      </c>
      <c r="B42" s="11"/>
      <c r="C42" s="22">
        <v>220565996</v>
      </c>
      <c r="D42" s="23">
        <v>-16370351.789999999</v>
      </c>
      <c r="E42" s="23">
        <f t="shared" si="10"/>
        <v>204195644.21000001</v>
      </c>
      <c r="F42" s="23">
        <v>188269402.21000001</v>
      </c>
      <c r="G42" s="23">
        <v>188269402.21000001</v>
      </c>
      <c r="H42" s="23">
        <f t="shared" si="5"/>
        <v>15926242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/>
      <c r="E44" s="23">
        <f t="shared" si="10"/>
        <v>0</v>
      </c>
      <c r="F44" s="23"/>
      <c r="G44" s="23"/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95093183</v>
      </c>
      <c r="D46" s="23">
        <v>9542907.0199999996</v>
      </c>
      <c r="E46" s="23">
        <v>104636090.02</v>
      </c>
      <c r="F46" s="23">
        <v>102282569.23999999</v>
      </c>
      <c r="G46" s="23">
        <v>102282569.23999999</v>
      </c>
      <c r="H46" s="23">
        <f t="shared" si="5"/>
        <v>2353520.7800000012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9" t="s">
        <v>48</v>
      </c>
      <c r="B48" s="30"/>
      <c r="C48" s="21">
        <f>SUM(C49:C57)</f>
        <v>100739448.31</v>
      </c>
      <c r="D48" s="21">
        <f t="shared" ref="D48:G48" si="11">SUM(D49:D57)</f>
        <v>-62927354.75</v>
      </c>
      <c r="E48" s="21">
        <f t="shared" si="11"/>
        <v>37812093.560000002</v>
      </c>
      <c r="F48" s="21">
        <f t="shared" si="11"/>
        <v>34685770.030000001</v>
      </c>
      <c r="G48" s="21">
        <f t="shared" si="11"/>
        <v>34685770.030000001</v>
      </c>
      <c r="H48" s="21">
        <f t="shared" si="5"/>
        <v>3126323.5300000012</v>
      </c>
    </row>
    <row r="49" spans="1:8" x14ac:dyDescent="0.2">
      <c r="A49" s="2" t="s">
        <v>49</v>
      </c>
      <c r="B49" s="11"/>
      <c r="C49" s="22">
        <v>15892067.960000001</v>
      </c>
      <c r="D49" s="23">
        <v>-7937822.7400000002</v>
      </c>
      <c r="E49" s="23">
        <f t="shared" si="10"/>
        <v>7954245.2200000007</v>
      </c>
      <c r="F49" s="23">
        <v>6983166.9699999997</v>
      </c>
      <c r="G49" s="23">
        <v>6983166.9699999997</v>
      </c>
      <c r="H49" s="23">
        <f t="shared" si="5"/>
        <v>971078.25000000093</v>
      </c>
    </row>
    <row r="50" spans="1:8" x14ac:dyDescent="0.2">
      <c r="A50" s="2" t="s">
        <v>50</v>
      </c>
      <c r="B50" s="11"/>
      <c r="C50" s="22">
        <v>5678705</v>
      </c>
      <c r="D50" s="23">
        <v>-3300389.45</v>
      </c>
      <c r="E50" s="23">
        <f t="shared" si="10"/>
        <v>2378315.5499999998</v>
      </c>
      <c r="F50" s="23">
        <v>2250909.7599999998</v>
      </c>
      <c r="G50" s="23">
        <v>2250909.7599999998</v>
      </c>
      <c r="H50" s="23">
        <f t="shared" si="5"/>
        <v>127405.79000000004</v>
      </c>
    </row>
    <row r="51" spans="1:8" x14ac:dyDescent="0.2">
      <c r="A51" s="2" t="s">
        <v>51</v>
      </c>
      <c r="B51" s="11"/>
      <c r="C51" s="22">
        <v>2379000</v>
      </c>
      <c r="D51" s="23">
        <v>-1281347.32</v>
      </c>
      <c r="E51" s="23">
        <f t="shared" si="10"/>
        <v>1097652.68</v>
      </c>
      <c r="F51" s="23">
        <v>754043.28</v>
      </c>
      <c r="G51" s="23">
        <v>754043.28</v>
      </c>
      <c r="H51" s="23">
        <f t="shared" si="5"/>
        <v>343609.39999999991</v>
      </c>
    </row>
    <row r="52" spans="1:8" x14ac:dyDescent="0.2">
      <c r="A52" s="2" t="s">
        <v>52</v>
      </c>
      <c r="B52" s="11"/>
      <c r="C52" s="22">
        <v>1849000</v>
      </c>
      <c r="D52" s="23">
        <v>-1537992.01</v>
      </c>
      <c r="E52" s="23">
        <f t="shared" si="10"/>
        <v>311007.99</v>
      </c>
      <c r="F52" s="23">
        <v>91999.99</v>
      </c>
      <c r="G52" s="23">
        <v>91999.99</v>
      </c>
      <c r="H52" s="23">
        <f t="shared" si="5"/>
        <v>219008</v>
      </c>
    </row>
    <row r="53" spans="1:8" x14ac:dyDescent="0.2">
      <c r="A53" s="2" t="s">
        <v>53</v>
      </c>
      <c r="B53" s="11"/>
      <c r="C53" s="22">
        <v>8000</v>
      </c>
      <c r="D53" s="23">
        <v>-8000</v>
      </c>
      <c r="E53" s="23">
        <f t="shared" si="10"/>
        <v>0</v>
      </c>
      <c r="F53" s="23">
        <v>0</v>
      </c>
      <c r="G53" s="23">
        <v>0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36086575.350000001</v>
      </c>
      <c r="D54" s="23">
        <v>-20641202.809999999</v>
      </c>
      <c r="E54" s="23">
        <f t="shared" si="10"/>
        <v>15445372.540000003</v>
      </c>
      <c r="F54" s="23">
        <v>13980150.439999999</v>
      </c>
      <c r="G54" s="23">
        <v>13980150.439999999</v>
      </c>
      <c r="H54" s="23">
        <f t="shared" si="5"/>
        <v>1465222.1000000034</v>
      </c>
    </row>
    <row r="55" spans="1:8" x14ac:dyDescent="0.2">
      <c r="A55" s="2" t="s">
        <v>55</v>
      </c>
      <c r="B55" s="11"/>
      <c r="C55" s="22">
        <v>680000</v>
      </c>
      <c r="D55" s="23">
        <v>-680000</v>
      </c>
      <c r="E55" s="23">
        <f t="shared" si="10"/>
        <v>0</v>
      </c>
      <c r="F55" s="23"/>
      <c r="G55" s="23"/>
      <c r="H55" s="23">
        <f t="shared" si="5"/>
        <v>0</v>
      </c>
    </row>
    <row r="56" spans="1:8" x14ac:dyDescent="0.2">
      <c r="A56" s="2" t="s">
        <v>56</v>
      </c>
      <c r="B56" s="11"/>
      <c r="C56" s="22">
        <v>7500000</v>
      </c>
      <c r="D56" s="23">
        <v>-641737.81000000006</v>
      </c>
      <c r="E56" s="23">
        <f t="shared" si="10"/>
        <v>6858262.1899999995</v>
      </c>
      <c r="F56" s="23">
        <v>6858262.1900000004</v>
      </c>
      <c r="G56" s="23">
        <v>6858262.1900000004</v>
      </c>
      <c r="H56" s="23">
        <f t="shared" si="5"/>
        <v>-9.3132257461547852E-10</v>
      </c>
    </row>
    <row r="57" spans="1:8" x14ac:dyDescent="0.2">
      <c r="A57" s="2" t="s">
        <v>57</v>
      </c>
      <c r="B57" s="11"/>
      <c r="C57" s="22">
        <v>30666100</v>
      </c>
      <c r="D57" s="23">
        <v>-26898862.609999999</v>
      </c>
      <c r="E57" s="23">
        <f t="shared" si="10"/>
        <v>3767237.3900000006</v>
      </c>
      <c r="F57" s="23">
        <v>3767237.4</v>
      </c>
      <c r="G57" s="23">
        <v>3767237.4</v>
      </c>
      <c r="H57" s="23">
        <f t="shared" si="5"/>
        <v>-9.9999993108212948E-3</v>
      </c>
    </row>
    <row r="58" spans="1:8" s="7" customFormat="1" x14ac:dyDescent="0.2">
      <c r="A58" s="29" t="s">
        <v>58</v>
      </c>
      <c r="B58" s="30"/>
      <c r="C58" s="21">
        <f>SUM(C59:C61)</f>
        <v>477652786.77999997</v>
      </c>
      <c r="D58" s="21">
        <f t="shared" ref="D58:G58" si="12">SUM(D59:D61)</f>
        <v>118954520.23</v>
      </c>
      <c r="E58" s="21">
        <f t="shared" si="12"/>
        <v>596607307.00999999</v>
      </c>
      <c r="F58" s="21">
        <f t="shared" si="12"/>
        <v>560228889.5</v>
      </c>
      <c r="G58" s="21">
        <f t="shared" si="12"/>
        <v>535946574.75999999</v>
      </c>
      <c r="H58" s="24">
        <f t="shared" si="5"/>
        <v>36378417.50999999</v>
      </c>
    </row>
    <row r="59" spans="1:8" x14ac:dyDescent="0.2">
      <c r="A59" s="2" t="s">
        <v>59</v>
      </c>
      <c r="B59" s="11"/>
      <c r="C59" s="22">
        <v>272229572.12</v>
      </c>
      <c r="D59" s="23">
        <v>98842493.420000002</v>
      </c>
      <c r="E59" s="23">
        <f t="shared" si="10"/>
        <v>371072065.54000002</v>
      </c>
      <c r="F59" s="23">
        <v>345849389.60000002</v>
      </c>
      <c r="G59" s="23">
        <v>345849389.60000002</v>
      </c>
      <c r="H59" s="23">
        <f t="shared" si="5"/>
        <v>25222675.939999998</v>
      </c>
    </row>
    <row r="60" spans="1:8" x14ac:dyDescent="0.2">
      <c r="A60" s="2" t="s">
        <v>60</v>
      </c>
      <c r="B60" s="11"/>
      <c r="C60" s="22">
        <v>205423214.66</v>
      </c>
      <c r="D60" s="23">
        <v>20112026.809999999</v>
      </c>
      <c r="E60" s="23">
        <f t="shared" si="10"/>
        <v>225535241.47</v>
      </c>
      <c r="F60" s="23">
        <v>214379499.90000001</v>
      </c>
      <c r="G60" s="23">
        <v>190097185.16</v>
      </c>
      <c r="H60" s="23">
        <f t="shared" si="5"/>
        <v>11155741.569999993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9" t="s">
        <v>62</v>
      </c>
      <c r="B62" s="30"/>
      <c r="C62" s="21">
        <f>SUM(C63:C70)</f>
        <v>1000000</v>
      </c>
      <c r="D62" s="21">
        <f t="shared" ref="D62:G62" si="13">SUM(D63:D70)</f>
        <v>-1000000</v>
      </c>
      <c r="E62" s="21">
        <f t="shared" si="13"/>
        <v>0</v>
      </c>
      <c r="F62" s="21">
        <f t="shared" si="13"/>
        <v>0</v>
      </c>
      <c r="G62" s="21">
        <f t="shared" si="13"/>
        <v>0</v>
      </c>
      <c r="H62" s="21">
        <f t="shared" si="5"/>
        <v>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x14ac:dyDescent="0.2">
      <c r="A70" s="2" t="s">
        <v>70</v>
      </c>
      <c r="B70" s="11"/>
      <c r="C70" s="22">
        <v>1000000</v>
      </c>
      <c r="D70" s="23">
        <v>-1000000</v>
      </c>
      <c r="E70" s="23">
        <f>SUM(C70:D70)</f>
        <v>0</v>
      </c>
      <c r="F70" s="23">
        <v>0</v>
      </c>
      <c r="G70" s="23">
        <v>0</v>
      </c>
      <c r="H70" s="23">
        <f>SUM(E70)</f>
        <v>0</v>
      </c>
    </row>
    <row r="71" spans="1:8" s="7" customFormat="1" x14ac:dyDescent="0.2">
      <c r="A71" s="29" t="s">
        <v>71</v>
      </c>
      <c r="B71" s="30"/>
      <c r="C71" s="21">
        <f>SUM(C72:C74)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8" s="7" customFormat="1" x14ac:dyDescent="0.2">
      <c r="A75" s="29" t="s">
        <v>75</v>
      </c>
      <c r="B75" s="30"/>
      <c r="C75" s="21">
        <f>SUM(C76:C82)</f>
        <v>0</v>
      </c>
      <c r="D75" s="21">
        <f t="shared" ref="D75:G75" si="14">SUM(D76:D82)</f>
        <v>455385.02</v>
      </c>
      <c r="E75" s="21">
        <f t="shared" si="14"/>
        <v>455385.02</v>
      </c>
      <c r="F75" s="21">
        <f t="shared" si="14"/>
        <v>455385.02</v>
      </c>
      <c r="G75" s="21">
        <f t="shared" si="14"/>
        <v>455385.02</v>
      </c>
      <c r="H75" s="21">
        <f t="shared" ref="H75:H77" si="15">SUM(E75-F75)</f>
        <v>0</v>
      </c>
    </row>
    <row r="76" spans="1:8" x14ac:dyDescent="0.2">
      <c r="A76" s="2" t="s">
        <v>76</v>
      </c>
      <c r="B76" s="11"/>
      <c r="C76" s="22">
        <v>0</v>
      </c>
      <c r="D76" s="23">
        <v>0</v>
      </c>
      <c r="E76" s="23">
        <f>SUM(C76:D76)</f>
        <v>0</v>
      </c>
      <c r="F76" s="23">
        <v>0</v>
      </c>
      <c r="G76" s="23">
        <v>0</v>
      </c>
      <c r="H76" s="22">
        <f t="shared" si="15"/>
        <v>0</v>
      </c>
    </row>
    <row r="77" spans="1:8" x14ac:dyDescent="0.2">
      <c r="A77" s="2" t="s">
        <v>77</v>
      </c>
      <c r="B77" s="11"/>
      <c r="C77" s="22">
        <v>0</v>
      </c>
      <c r="D77" s="23">
        <v>0</v>
      </c>
      <c r="E77" s="23">
        <f>SUM(C77:D77)</f>
        <v>0</v>
      </c>
      <c r="F77" s="23">
        <v>0</v>
      </c>
      <c r="G77" s="23">
        <v>0</v>
      </c>
      <c r="H77" s="22">
        <f t="shared" si="15"/>
        <v>0</v>
      </c>
    </row>
    <row r="78" spans="1:8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8" x14ac:dyDescent="0.2">
      <c r="A79" s="2" t="s">
        <v>79</v>
      </c>
      <c r="B79" s="11"/>
      <c r="C79" s="22">
        <v>0</v>
      </c>
      <c r="D79" s="23">
        <v>326486.40000000002</v>
      </c>
      <c r="E79" s="23">
        <f>SUM(C79:D79)</f>
        <v>326486.40000000002</v>
      </c>
      <c r="F79" s="23">
        <v>326486.40000000002</v>
      </c>
      <c r="G79" s="23">
        <v>326486.40000000002</v>
      </c>
      <c r="H79" s="23">
        <f>SUM(E79-F79)</f>
        <v>0</v>
      </c>
    </row>
    <row r="80" spans="1:8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0</v>
      </c>
      <c r="D82" s="23">
        <v>128898.62</v>
      </c>
      <c r="E82" s="23">
        <f t="shared" si="16"/>
        <v>128898.62</v>
      </c>
      <c r="F82" s="23">
        <v>128898.62</v>
      </c>
      <c r="G82" s="23">
        <v>128898.62</v>
      </c>
      <c r="H82" s="23">
        <f t="shared" si="17"/>
        <v>0</v>
      </c>
    </row>
    <row r="83" spans="1:8" ht="12.75" thickBot="1" x14ac:dyDescent="0.25">
      <c r="A83" s="27"/>
      <c r="B83" s="28"/>
      <c r="C83" s="25"/>
      <c r="D83" s="26"/>
      <c r="E83" s="26"/>
      <c r="F83" s="26"/>
      <c r="G83" s="26"/>
      <c r="H83" s="26"/>
    </row>
    <row r="84" spans="1:8" ht="15" customHeight="1" x14ac:dyDescent="0.2">
      <c r="A84" s="53" t="s">
        <v>83</v>
      </c>
      <c r="B84" s="54"/>
      <c r="C84" s="49">
        <f>SUM(C94+C104+C114+C124+C134+C138+C147+C151)</f>
        <v>964358263.0200001</v>
      </c>
      <c r="D84" s="49">
        <f>SUM(D94+D104+D114+D124+D134+D138+D147+D151+D86)</f>
        <v>112462685.94000001</v>
      </c>
      <c r="E84" s="49">
        <f>SUM(E94+E104+E114+E124+E134+E138+E147+E151+E86)</f>
        <v>1076820948.96</v>
      </c>
      <c r="F84" s="49">
        <f>SUM(F94+F104+F114+F124+F134+F138+F147+F151+F86)</f>
        <v>1074104563.04</v>
      </c>
      <c r="G84" s="49">
        <f>SUM(G94+G104+G114+G124+G134+G138+G147+G151+G86)</f>
        <v>955561760.20000005</v>
      </c>
      <c r="H84" s="49">
        <f>SUM(H94+H104+H114+H124+H134+H138+H147+H151+H86)</f>
        <v>2716385.92</v>
      </c>
    </row>
    <row r="85" spans="1:8" x14ac:dyDescent="0.2">
      <c r="A85" s="55"/>
      <c r="B85" s="56"/>
      <c r="C85" s="50"/>
      <c r="D85" s="50"/>
      <c r="E85" s="50"/>
      <c r="F85" s="50"/>
      <c r="G85" s="50"/>
      <c r="H85" s="50"/>
    </row>
    <row r="86" spans="1:8" x14ac:dyDescent="0.2">
      <c r="A86" s="51" t="s">
        <v>10</v>
      </c>
      <c r="B86" s="52"/>
      <c r="C86" s="22">
        <f>SUM(C87:C93)</f>
        <v>0</v>
      </c>
      <c r="D86" s="22">
        <f t="shared" ref="D86:G86" si="18">SUM(D87:D93)</f>
        <v>4555079.17</v>
      </c>
      <c r="E86" s="22">
        <f t="shared" si="18"/>
        <v>4555079.17</v>
      </c>
      <c r="F86" s="22">
        <f t="shared" si="18"/>
        <v>4400856.34</v>
      </c>
      <c r="G86" s="22">
        <f t="shared" si="18"/>
        <v>4400856.34</v>
      </c>
      <c r="H86" s="22">
        <f t="shared" ref="H86:H90" si="19">SUM(E86-F86)</f>
        <v>154222.83000000007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0</v>
      </c>
      <c r="E90" s="23">
        <f>SUM(C90+D90)</f>
        <v>0</v>
      </c>
      <c r="F90" s="23">
        <v>0</v>
      </c>
      <c r="G90" s="23">
        <v>0</v>
      </c>
      <c r="H90" s="22">
        <f t="shared" si="19"/>
        <v>0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4555079.17</v>
      </c>
      <c r="E93" s="23">
        <f t="shared" si="20"/>
        <v>4555079.17</v>
      </c>
      <c r="F93" s="23">
        <v>4400856.34</v>
      </c>
      <c r="G93" s="23">
        <v>4400856.34</v>
      </c>
      <c r="H93" s="23">
        <f t="shared" si="21"/>
        <v>154222.83000000007</v>
      </c>
    </row>
    <row r="94" spans="1:8" s="7" customFormat="1" x14ac:dyDescent="0.2">
      <c r="A94" s="29" t="s">
        <v>18</v>
      </c>
      <c r="B94" s="30"/>
      <c r="C94" s="21">
        <f>SUM(C95:C103)</f>
        <v>142000000</v>
      </c>
      <c r="D94" s="21">
        <f t="shared" ref="D94:H94" si="22">SUM(D95:D103)</f>
        <v>-78132644.269999996</v>
      </c>
      <c r="E94" s="21">
        <f>SUM(E95:E103)</f>
        <v>63867355.729999997</v>
      </c>
      <c r="F94" s="21">
        <f t="shared" si="22"/>
        <v>63784327.969999991</v>
      </c>
      <c r="G94" s="21">
        <f t="shared" si="22"/>
        <v>63784327.969999991</v>
      </c>
      <c r="H94" s="21">
        <f t="shared" si="22"/>
        <v>83027.760000005364</v>
      </c>
    </row>
    <row r="95" spans="1:8" x14ac:dyDescent="0.2">
      <c r="A95" s="2" t="s">
        <v>19</v>
      </c>
      <c r="B95" s="11"/>
      <c r="C95" s="22">
        <v>0</v>
      </c>
      <c r="D95" s="23">
        <v>1562067.97</v>
      </c>
      <c r="E95" s="23">
        <f>SUM(C95:D95)</f>
        <v>1562067.97</v>
      </c>
      <c r="F95" s="23">
        <v>1560891.97</v>
      </c>
      <c r="G95" s="23">
        <v>1560891.97</v>
      </c>
      <c r="H95" s="23">
        <f t="shared" ref="H95:H103" si="23">SUM(E95-F95)</f>
        <v>1176</v>
      </c>
    </row>
    <row r="96" spans="1:8" x14ac:dyDescent="0.2">
      <c r="A96" s="2" t="s">
        <v>20</v>
      </c>
      <c r="B96" s="11"/>
      <c r="C96" s="22">
        <v>0</v>
      </c>
      <c r="D96" s="23">
        <v>2007688.16</v>
      </c>
      <c r="E96" s="23">
        <f>SUM(C96:D96)</f>
        <v>2007688.16</v>
      </c>
      <c r="F96" s="23">
        <v>2007688.16</v>
      </c>
      <c r="G96" s="23">
        <v>2007688.16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142000000</v>
      </c>
      <c r="D98" s="23">
        <v>-102576517.13</v>
      </c>
      <c r="E98" s="23">
        <f t="shared" ref="E98:E103" si="24">SUM(C98:D98)</f>
        <v>39423482.870000005</v>
      </c>
      <c r="F98" s="23">
        <v>39423482.869999997</v>
      </c>
      <c r="G98" s="23">
        <v>39423482.869999997</v>
      </c>
      <c r="H98" s="23">
        <f t="shared" si="23"/>
        <v>7.4505805969238281E-9</v>
      </c>
    </row>
    <row r="99" spans="1:8" x14ac:dyDescent="0.2">
      <c r="A99" s="2" t="s">
        <v>23</v>
      </c>
      <c r="B99" s="11"/>
      <c r="C99" s="22">
        <v>0</v>
      </c>
      <c r="D99" s="23">
        <v>22272</v>
      </c>
      <c r="E99" s="23">
        <f t="shared" si="24"/>
        <v>22272</v>
      </c>
      <c r="F99" s="23">
        <v>22272</v>
      </c>
      <c r="G99" s="23">
        <v>22272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18060262.559999999</v>
      </c>
      <c r="E101" s="23">
        <f t="shared" si="24"/>
        <v>18060262.559999999</v>
      </c>
      <c r="F101" s="23">
        <v>17978410.800000001</v>
      </c>
      <c r="G101" s="23">
        <v>17978410.800000001</v>
      </c>
      <c r="H101" s="23">
        <f t="shared" si="23"/>
        <v>81851.759999997914</v>
      </c>
    </row>
    <row r="102" spans="1:8" x14ac:dyDescent="0.2">
      <c r="A102" s="2" t="s">
        <v>26</v>
      </c>
      <c r="B102" s="11"/>
      <c r="C102" s="22">
        <v>0</v>
      </c>
      <c r="D102" s="23">
        <v>2668872.41</v>
      </c>
      <c r="E102" s="23">
        <f t="shared" si="24"/>
        <v>2668872.41</v>
      </c>
      <c r="F102" s="23">
        <v>2668872.41</v>
      </c>
      <c r="G102" s="23">
        <v>2668872.41</v>
      </c>
      <c r="H102" s="23">
        <f t="shared" si="23"/>
        <v>0</v>
      </c>
    </row>
    <row r="103" spans="1:8" x14ac:dyDescent="0.2">
      <c r="A103" s="2" t="s">
        <v>27</v>
      </c>
      <c r="B103" s="11"/>
      <c r="C103" s="22">
        <v>0</v>
      </c>
      <c r="D103" s="23">
        <v>122709.75999999999</v>
      </c>
      <c r="E103" s="23">
        <f t="shared" si="24"/>
        <v>122709.75999999999</v>
      </c>
      <c r="F103" s="23">
        <v>122709.75999999999</v>
      </c>
      <c r="G103" s="23">
        <v>122709.75999999999</v>
      </c>
      <c r="H103" s="23">
        <f t="shared" si="23"/>
        <v>0</v>
      </c>
    </row>
    <row r="104" spans="1:8" s="7" customFormat="1" x14ac:dyDescent="0.2">
      <c r="A104" s="29" t="s">
        <v>28</v>
      </c>
      <c r="B104" s="30"/>
      <c r="C104" s="21">
        <f>SUM(C105:C113)</f>
        <v>454035646.83000004</v>
      </c>
      <c r="D104" s="21">
        <f t="shared" ref="D104:H104" si="25">SUM(D105:D113)</f>
        <v>-108705719.52000001</v>
      </c>
      <c r="E104" s="21">
        <f>SUM(C104:D104)</f>
        <v>345329927.31000006</v>
      </c>
      <c r="F104" s="21">
        <f t="shared" si="25"/>
        <v>344950373.68000001</v>
      </c>
      <c r="G104" s="21">
        <f t="shared" si="25"/>
        <v>340542307.24000001</v>
      </c>
      <c r="H104" s="21">
        <f t="shared" si="25"/>
        <v>379553.62999998429</v>
      </c>
    </row>
    <row r="105" spans="1:8" x14ac:dyDescent="0.2">
      <c r="A105" s="2" t="s">
        <v>29</v>
      </c>
      <c r="B105" s="11"/>
      <c r="C105" s="22">
        <v>228908000</v>
      </c>
      <c r="D105" s="23">
        <v>-3283131.6</v>
      </c>
      <c r="E105" s="23">
        <f>SUM(C105:D105)</f>
        <v>225624868.40000001</v>
      </c>
      <c r="F105" s="23">
        <v>225495314.80000001</v>
      </c>
      <c r="G105" s="23">
        <v>225495314.80000001</v>
      </c>
      <c r="H105" s="23">
        <f>SUM(E105-F105)</f>
        <v>129553.59999999404</v>
      </c>
    </row>
    <row r="106" spans="1:8" x14ac:dyDescent="0.2">
      <c r="A106" s="2" t="s">
        <v>30</v>
      </c>
      <c r="B106" s="11"/>
      <c r="C106" s="22">
        <v>100309999.8</v>
      </c>
      <c r="D106" s="23">
        <v>-31467321.199999999</v>
      </c>
      <c r="E106" s="23">
        <f>SUM(C106:D106)</f>
        <v>68842678.599999994</v>
      </c>
      <c r="F106" s="23">
        <v>68842678.599999994</v>
      </c>
      <c r="G106" s="23">
        <v>68842678.599999994</v>
      </c>
      <c r="H106" s="23">
        <f>SUM(E106-F106)</f>
        <v>0</v>
      </c>
    </row>
    <row r="107" spans="1:8" x14ac:dyDescent="0.2">
      <c r="A107" s="2" t="s">
        <v>31</v>
      </c>
      <c r="B107" s="11"/>
      <c r="C107" s="22">
        <v>21970000</v>
      </c>
      <c r="D107" s="23">
        <v>13882653.970000001</v>
      </c>
      <c r="E107" s="23">
        <f>SUM(C107:D107)</f>
        <v>35852653.969999999</v>
      </c>
      <c r="F107" s="23">
        <v>35822653.950000003</v>
      </c>
      <c r="G107" s="23">
        <v>31770372.5</v>
      </c>
      <c r="H107" s="23">
        <f>SUM(E107-F107)</f>
        <v>30000.019999995828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99747647.030000001</v>
      </c>
      <c r="D109" s="23">
        <v>-87608456.180000007</v>
      </c>
      <c r="E109" s="23">
        <f t="shared" si="26"/>
        <v>12139190.849999994</v>
      </c>
      <c r="F109" s="23">
        <v>11919190.85</v>
      </c>
      <c r="G109" s="23">
        <v>11563405.859999999</v>
      </c>
      <c r="H109" s="23">
        <f t="shared" si="27"/>
        <v>219999.99999999441</v>
      </c>
    </row>
    <row r="110" spans="1:8" x14ac:dyDescent="0.2">
      <c r="A110" s="2" t="s">
        <v>34</v>
      </c>
      <c r="B110" s="11"/>
      <c r="C110" s="22">
        <v>0</v>
      </c>
      <c r="D110" s="23">
        <v>97471.99</v>
      </c>
      <c r="E110" s="23">
        <f t="shared" si="26"/>
        <v>97471.99</v>
      </c>
      <c r="F110" s="23">
        <v>97471.98</v>
      </c>
      <c r="G110" s="23">
        <v>97471.98</v>
      </c>
      <c r="H110" s="23">
        <f t="shared" si="27"/>
        <v>1.0000000009313226E-2</v>
      </c>
    </row>
    <row r="111" spans="1:8" x14ac:dyDescent="0.2">
      <c r="A111" s="2" t="s">
        <v>35</v>
      </c>
      <c r="B111" s="11"/>
      <c r="C111" s="22">
        <v>0</v>
      </c>
      <c r="D111" s="23">
        <v>285822.09999999998</v>
      </c>
      <c r="E111" s="23">
        <f t="shared" si="26"/>
        <v>285822.09999999998</v>
      </c>
      <c r="F111" s="23">
        <v>285822.09999999998</v>
      </c>
      <c r="G111" s="23">
        <v>285822.09999999998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-612758.6</v>
      </c>
      <c r="E113" s="23">
        <f t="shared" si="26"/>
        <v>2487241.4</v>
      </c>
      <c r="F113" s="23">
        <v>2487241.4</v>
      </c>
      <c r="G113" s="23">
        <v>2487241.4</v>
      </c>
      <c r="H113" s="23">
        <f t="shared" si="27"/>
        <v>0</v>
      </c>
    </row>
    <row r="114" spans="1:8" s="7" customFormat="1" x14ac:dyDescent="0.2">
      <c r="A114" s="29" t="s">
        <v>38</v>
      </c>
      <c r="B114" s="30"/>
      <c r="C114" s="21">
        <f>SUM(C115:C123)</f>
        <v>0</v>
      </c>
      <c r="D114" s="21">
        <f t="shared" ref="D114:G114" si="28">SUM(D115:D123)</f>
        <v>7800250</v>
      </c>
      <c r="E114" s="21">
        <f>SUM(C114:D114)</f>
        <v>7800250</v>
      </c>
      <c r="F114" s="21">
        <f t="shared" si="28"/>
        <v>7800250</v>
      </c>
      <c r="G114" s="21">
        <f t="shared" si="28"/>
        <v>7800250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5650000</v>
      </c>
      <c r="E116" s="22">
        <f t="shared" si="30"/>
        <v>5650000</v>
      </c>
      <c r="F116" s="23">
        <v>5650000</v>
      </c>
      <c r="G116" s="23">
        <v>5650000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2150250</v>
      </c>
      <c r="E118" s="22">
        <f t="shared" si="30"/>
        <v>2150250</v>
      </c>
      <c r="F118" s="23">
        <v>2150250</v>
      </c>
      <c r="G118" s="23">
        <v>2150250</v>
      </c>
      <c r="H118" s="23">
        <f t="shared" si="31"/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9" t="s">
        <v>48</v>
      </c>
      <c r="B124" s="30"/>
      <c r="C124" s="21">
        <f>SUM(C125:C133)</f>
        <v>47717000</v>
      </c>
      <c r="D124" s="21">
        <f t="shared" ref="D124:G124" si="32">SUM(D125:D133)</f>
        <v>-7572401.9700000007</v>
      </c>
      <c r="E124" s="21">
        <f>SUM(C124:D124)</f>
        <v>40144598.030000001</v>
      </c>
      <c r="F124" s="21">
        <f t="shared" si="32"/>
        <v>38300281.780000001</v>
      </c>
      <c r="G124" s="21">
        <f t="shared" si="32"/>
        <v>35735618.879999995</v>
      </c>
      <c r="H124" s="21">
        <f t="shared" ref="H124" si="33">SUM(E124-F124)</f>
        <v>1844316.25</v>
      </c>
    </row>
    <row r="125" spans="1:8" x14ac:dyDescent="0.2">
      <c r="A125" s="2" t="s">
        <v>49</v>
      </c>
      <c r="B125" s="11"/>
      <c r="C125" s="22">
        <v>6037000</v>
      </c>
      <c r="D125" s="22">
        <v>-403288.58</v>
      </c>
      <c r="E125" s="22">
        <f>SUM(C125:D125)</f>
        <v>5633711.4199999999</v>
      </c>
      <c r="F125" s="22">
        <v>4060403.74</v>
      </c>
      <c r="G125" s="22">
        <v>3999028.82</v>
      </c>
      <c r="H125" s="22">
        <f t="shared" ref="H125:H133" si="34">SUM(E125-F125)</f>
        <v>1573307.6799999997</v>
      </c>
    </row>
    <row r="126" spans="1:8" x14ac:dyDescent="0.2">
      <c r="A126" s="2" t="s">
        <v>50</v>
      </c>
      <c r="B126" s="11"/>
      <c r="C126" s="22">
        <v>5000000</v>
      </c>
      <c r="D126" s="22">
        <v>-4574085.87</v>
      </c>
      <c r="E126" s="22">
        <f t="shared" ref="E126:E133" si="35">SUM(C126:D126)</f>
        <v>425914.12999999989</v>
      </c>
      <c r="F126" s="22">
        <v>393836.63</v>
      </c>
      <c r="G126" s="22">
        <v>393836.63</v>
      </c>
      <c r="H126" s="22">
        <f t="shared" si="34"/>
        <v>32077.499999999884</v>
      </c>
    </row>
    <row r="127" spans="1:8" x14ac:dyDescent="0.2">
      <c r="A127" s="2" t="s">
        <v>51</v>
      </c>
      <c r="B127" s="11"/>
      <c r="C127" s="22">
        <v>0</v>
      </c>
      <c r="D127" s="22">
        <v>13966.4</v>
      </c>
      <c r="E127" s="22">
        <f t="shared" si="35"/>
        <v>13966.4</v>
      </c>
      <c r="F127" s="22">
        <v>0</v>
      </c>
      <c r="G127" s="22">
        <v>0</v>
      </c>
      <c r="H127" s="22">
        <f t="shared" si="34"/>
        <v>13966.4</v>
      </c>
    </row>
    <row r="128" spans="1:8" x14ac:dyDescent="0.2">
      <c r="A128" s="2" t="s">
        <v>52</v>
      </c>
      <c r="B128" s="11"/>
      <c r="C128" s="22">
        <v>9600000</v>
      </c>
      <c r="D128" s="23">
        <v>-7096712.0199999996</v>
      </c>
      <c r="E128" s="22">
        <f t="shared" si="35"/>
        <v>2503287.9800000004</v>
      </c>
      <c r="F128" s="23">
        <v>2503287.98</v>
      </c>
      <c r="G128" s="23">
        <v>0</v>
      </c>
      <c r="H128" s="22">
        <f t="shared" si="34"/>
        <v>4.6566128730773926E-10</v>
      </c>
    </row>
    <row r="129" spans="1:12" x14ac:dyDescent="0.2">
      <c r="A129" s="2" t="s">
        <v>53</v>
      </c>
      <c r="B129" s="11"/>
      <c r="C129" s="22">
        <v>9380000</v>
      </c>
      <c r="D129" s="22">
        <v>10593759.17</v>
      </c>
      <c r="E129" s="22">
        <f t="shared" si="35"/>
        <v>19973759.170000002</v>
      </c>
      <c r="F129" s="22">
        <v>19748794.5</v>
      </c>
      <c r="G129" s="22">
        <v>19748794.5</v>
      </c>
      <c r="H129" s="22">
        <f t="shared" si="34"/>
        <v>224964.67000000179</v>
      </c>
    </row>
    <row r="130" spans="1:12" x14ac:dyDescent="0.2">
      <c r="A130" s="2" t="s">
        <v>54</v>
      </c>
      <c r="B130" s="11"/>
      <c r="C130" s="22">
        <v>10000000</v>
      </c>
      <c r="D130" s="22">
        <v>-8412669.8200000003</v>
      </c>
      <c r="E130" s="22">
        <f t="shared" si="35"/>
        <v>1587330.1799999997</v>
      </c>
      <c r="F130" s="22">
        <v>1587330.18</v>
      </c>
      <c r="G130" s="22">
        <v>1587330.18</v>
      </c>
      <c r="H130" s="22">
        <f t="shared" si="34"/>
        <v>-2.3283064365386963E-10</v>
      </c>
    </row>
    <row r="131" spans="1:12" x14ac:dyDescent="0.2">
      <c r="A131" s="2" t="s">
        <v>55</v>
      </c>
      <c r="B131" s="11"/>
      <c r="C131" s="22">
        <v>0</v>
      </c>
      <c r="D131" s="22">
        <v>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>
        <v>0</v>
      </c>
      <c r="D132" s="22">
        <v>0</v>
      </c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22">
        <v>7700000</v>
      </c>
      <c r="D133" s="22">
        <v>2306628.75</v>
      </c>
      <c r="E133" s="22">
        <f t="shared" si="35"/>
        <v>10006628.75</v>
      </c>
      <c r="F133" s="22">
        <v>10006628.75</v>
      </c>
      <c r="G133" s="22">
        <v>10006628.75</v>
      </c>
      <c r="H133" s="22">
        <f t="shared" si="34"/>
        <v>0</v>
      </c>
    </row>
    <row r="134" spans="1:12" s="7" customFormat="1" x14ac:dyDescent="0.2">
      <c r="A134" s="29" t="s">
        <v>58</v>
      </c>
      <c r="B134" s="30"/>
      <c r="C134" s="21">
        <f>SUM(C135:C137)</f>
        <v>204962518.97</v>
      </c>
      <c r="D134" s="21">
        <f t="shared" ref="D134:H134" si="36">SUM(D135:D137)</f>
        <v>294691416.60000002</v>
      </c>
      <c r="E134" s="21">
        <f>SUM(C134:D134)</f>
        <v>499653935.57000005</v>
      </c>
      <c r="F134" s="21">
        <f t="shared" si="36"/>
        <v>499398670.13999999</v>
      </c>
      <c r="G134" s="21">
        <f t="shared" si="36"/>
        <v>387828596.63999999</v>
      </c>
      <c r="H134" s="21">
        <f t="shared" si="36"/>
        <v>255265.43000000715</v>
      </c>
    </row>
    <row r="135" spans="1:12" x14ac:dyDescent="0.2">
      <c r="A135" s="2" t="s">
        <v>59</v>
      </c>
      <c r="B135" s="11"/>
      <c r="C135" s="22">
        <v>204962518.97</v>
      </c>
      <c r="D135" s="23">
        <v>114530532.37</v>
      </c>
      <c r="E135" s="23">
        <f>SUM(C135:D135)</f>
        <v>319493051.34000003</v>
      </c>
      <c r="F135" s="23">
        <v>319238432.12</v>
      </c>
      <c r="G135" s="23">
        <v>257708673.21000001</v>
      </c>
      <c r="H135" s="23">
        <f>SUM(E135-F135)</f>
        <v>254619.22000002861</v>
      </c>
    </row>
    <row r="136" spans="1:12" x14ac:dyDescent="0.2">
      <c r="A136" s="2" t="s">
        <v>60</v>
      </c>
      <c r="B136" s="11"/>
      <c r="C136" s="22">
        <v>0</v>
      </c>
      <c r="D136" s="23">
        <v>180160884.22999999</v>
      </c>
      <c r="E136" s="23">
        <f>SUM(C136:D136)</f>
        <v>180160884.22999999</v>
      </c>
      <c r="F136" s="23">
        <v>180160238.02000001</v>
      </c>
      <c r="G136" s="23">
        <v>130119923.43000001</v>
      </c>
      <c r="H136" s="23">
        <f>SUM(E136-F136)</f>
        <v>646.20999997854233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29" t="s">
        <v>62</v>
      </c>
      <c r="B138" s="30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9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9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9" s="7" customFormat="1" x14ac:dyDescent="0.2">
      <c r="A147" s="29" t="s">
        <v>71</v>
      </c>
      <c r="B147" s="30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9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9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9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9" s="7" customFormat="1" x14ac:dyDescent="0.2">
      <c r="A151" s="29" t="s">
        <v>75</v>
      </c>
      <c r="B151" s="30"/>
      <c r="C151" s="21">
        <f>SUM(C152:C158)</f>
        <v>115643097.22</v>
      </c>
      <c r="D151" s="21">
        <f t="shared" ref="D151:H151" si="40">SUM(D152:D158)</f>
        <v>-173294.06999999998</v>
      </c>
      <c r="E151" s="21">
        <f t="shared" si="40"/>
        <v>115469803.15000001</v>
      </c>
      <c r="F151" s="21">
        <f t="shared" si="40"/>
        <v>115469803.13</v>
      </c>
      <c r="G151" s="21">
        <f t="shared" si="40"/>
        <v>115469803.13</v>
      </c>
      <c r="H151" s="21">
        <f t="shared" si="40"/>
        <v>2.0000003045424819E-2</v>
      </c>
    </row>
    <row r="152" spans="1:9" x14ac:dyDescent="0.2">
      <c r="A152" s="2" t="s">
        <v>76</v>
      </c>
      <c r="B152" s="11"/>
      <c r="C152" s="22">
        <v>41396469.240000002</v>
      </c>
      <c r="D152" s="23">
        <v>0</v>
      </c>
      <c r="E152" s="23">
        <f>SUM(C152:D152)</f>
        <v>41396469.240000002</v>
      </c>
      <c r="F152" s="23">
        <v>41396469.219999999</v>
      </c>
      <c r="G152" s="23">
        <v>41396469.219999999</v>
      </c>
      <c r="H152" s="23">
        <f>SUM(E152-F152)</f>
        <v>2.0000003278255463E-2</v>
      </c>
    </row>
    <row r="153" spans="1:9" x14ac:dyDescent="0.2">
      <c r="A153" s="2" t="s">
        <v>77</v>
      </c>
      <c r="B153" s="11"/>
      <c r="C153" s="22">
        <v>72698141.579999998</v>
      </c>
      <c r="D153" s="23">
        <v>-7929.24</v>
      </c>
      <c r="E153" s="23">
        <f>SUM(C153:D153)</f>
        <v>72690212.340000004</v>
      </c>
      <c r="F153" s="23">
        <v>72690212.340000004</v>
      </c>
      <c r="G153" s="23">
        <v>72690212.340000004</v>
      </c>
      <c r="H153" s="23">
        <f>SUM(E153-F153)</f>
        <v>0</v>
      </c>
    </row>
    <row r="154" spans="1:9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41">SUM(E154-F154)</f>
        <v>0</v>
      </c>
    </row>
    <row r="155" spans="1:9" x14ac:dyDescent="0.2">
      <c r="A155" s="2" t="s">
        <v>79</v>
      </c>
      <c r="B155" s="11"/>
      <c r="C155" s="22">
        <v>1548486.4</v>
      </c>
      <c r="D155" s="23">
        <v>-165364.82999999999</v>
      </c>
      <c r="E155" s="23">
        <f>SUM(C155:D155)</f>
        <v>1383121.5699999998</v>
      </c>
      <c r="F155" s="23">
        <v>1383121.57</v>
      </c>
      <c r="G155" s="23">
        <v>1383121.57</v>
      </c>
      <c r="H155" s="23">
        <f t="shared" si="41"/>
        <v>-2.3283064365386963E-10</v>
      </c>
    </row>
    <row r="156" spans="1:9" x14ac:dyDescent="0.2">
      <c r="A156" s="2" t="s">
        <v>80</v>
      </c>
      <c r="B156" s="11"/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</row>
    <row r="157" spans="1:9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1:9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9" x14ac:dyDescent="0.2">
      <c r="A159" s="2"/>
      <c r="B159" s="12"/>
      <c r="C159" s="22"/>
      <c r="D159" s="23"/>
      <c r="E159" s="23"/>
      <c r="F159" s="23"/>
      <c r="G159" s="23"/>
      <c r="H159" s="23"/>
    </row>
    <row r="160" spans="1:9" x14ac:dyDescent="0.2">
      <c r="A160" s="29" t="s">
        <v>84</v>
      </c>
      <c r="B160" s="30"/>
      <c r="C160" s="21">
        <f>C84+C9</f>
        <v>7186008650</v>
      </c>
      <c r="D160" s="21">
        <f>D84+D9</f>
        <v>94697406.890000001</v>
      </c>
      <c r="E160" s="21">
        <f t="shared" ref="E160:G160" si="42">E84+E9</f>
        <v>7280706056.8900013</v>
      </c>
      <c r="F160" s="21">
        <f t="shared" si="42"/>
        <v>7004681806.7900009</v>
      </c>
      <c r="G160" s="21">
        <f t="shared" si="42"/>
        <v>6860163495.0600004</v>
      </c>
      <c r="H160" s="21">
        <f>SUM(E160-F160)</f>
        <v>276024250.10000038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ignoredErrors>
    <ignoredError sqref="E58 E48 E18 E104 E114 E124 E134 H134 E38 E94 H9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2019-08-01T19:30:35Z</cp:lastPrinted>
  <dcterms:created xsi:type="dcterms:W3CDTF">2018-09-04T19:21:14Z</dcterms:created>
  <dcterms:modified xsi:type="dcterms:W3CDTF">2020-02-05T23:43:32Z</dcterms:modified>
</cp:coreProperties>
</file>