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255" windowWidth="20490" windowHeight="70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28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F47" i="1"/>
  <c r="G47" i="1"/>
  <c r="I47" i="1"/>
  <c r="E57" i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E20" i="1"/>
  <c r="D20" i="1"/>
  <c r="E10" i="1"/>
  <c r="F10" i="1"/>
  <c r="I10" i="1" s="1"/>
  <c r="D10" i="1"/>
  <c r="I9" i="1" l="1"/>
  <c r="G46" i="1"/>
  <c r="H46" i="1"/>
  <c r="F46" i="1"/>
  <c r="I46" i="1"/>
  <c r="E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<sst xmlns="http://schemas.openxmlformats.org/spreadsheetml/2006/main" count="80" uniqueCount="50">
  <si>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</si>
  <si>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</si>
  <si>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</si>
  <si>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</si>
  <si>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</si>
  <si>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</si>
  <si>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</si>
  <si>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</si>
  <si>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</si>
  <si>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</si>
  <si>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</si>
  <si>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</si>
  <si>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</si>
  <si>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</si>
  <si>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</si>
  <si>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</si>
  <si>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</si>
  <si>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</si>
  <si>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</si>
  <si>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</si>
  <si>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</si>
  <si>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</si>
  <si>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</si>
  <si>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</si>
  <si>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</si>
  <si>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</si>
  <si>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</si>
  <si>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</si>
  <si>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</si>
  <si>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</si>
  <si>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</si>
  <si>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</si>
  <si>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</si>
  <si>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</si>
  <si>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</si>
  <si>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</si>
  <si>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</si>
  <si>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</si>
  <si>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</si>
  <si>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</si>
  <si>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</si>
  <si>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</si>
  <si>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</si>
  <si>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</si>
  <si>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</si>
  <si>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</si>
  <si>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</si>
  <si>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</si>
  <si>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</si>
  <si>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 xml:space="preserve">Del 1 de Enero al 31 de Diciembre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</si>
</sst>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10" fillId="0" borderId="4" xfId="1" applyNumberFormat="1" applyFont="1" applyBorder="1" applyAlignment="1">
      <alignment horizontal="right" vertical="center"/>
    </xf>
    <xf numFmtId="164" fontId="10" fillId="5" borderId="14" xfId="1" applyNumberFormat="1" applyFont="1" applyFill="1" applyBorder="1" applyAlignment="1">
      <alignment horizontal="right" vertical="center" wrapText="1"/>
    </xf>
    <xf numFmtId="164" fontId="10" fillId="0" borderId="14" xfId="1" applyNumberFormat="1" applyFont="1" applyBorder="1" applyAlignment="1">
      <alignment horizontal="right" vertical="center"/>
    </xf>
    <xf numFmtId="164" fontId="11" fillId="0" borderId="14" xfId="1" applyNumberFormat="1" applyFont="1" applyFill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0" fontId="7" fillId="0" borderId="5" xfId="0" applyFont="1" applyBorder="1"/>
    <xf numFmtId="0" fontId="7" fillId="0" borderId="6" xfId="0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/>
    <xf numFmtId="0" fontId="7" fillId="0" borderId="0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8" zoomScaleNormal="100" zoomScaleSheetLayoutView="100" workbookViewId="0">
      <selection activeCell="G78" sqref="G78:H78"/>
    </sheetView>
  </sheetViews>
  <sheetFormatPr baseColWidth="10" defaultRowHeight="15" x14ac:dyDescent="0.25"/>
  <cols>
    <col min="1" max="2" width="11.42578125" style="4"/>
    <col min="3" max="3" width="18.28515625" style="4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28" t="s">
        <v>6</v>
      </c>
      <c r="B1" s="29"/>
      <c r="C1" s="29"/>
      <c r="D1" s="29"/>
      <c r="E1" s="29"/>
      <c r="F1" s="29"/>
      <c r="G1" s="29"/>
      <c r="H1" s="29"/>
      <c r="I1" s="30"/>
    </row>
    <row r="2" spans="1:9" ht="15" customHeight="1" x14ac:dyDescent="0.25">
      <c r="A2" s="31" t="s">
        <v>48</v>
      </c>
      <c r="B2" s="32"/>
      <c r="C2" s="32"/>
      <c r="D2" s="32"/>
      <c r="E2" s="32"/>
      <c r="F2" s="32"/>
      <c r="G2" s="32"/>
      <c r="H2" s="32"/>
      <c r="I2" s="33"/>
    </row>
    <row r="3" spans="1:9" ht="15" customHeight="1" x14ac:dyDescent="0.25">
      <c r="A3" s="3"/>
      <c r="B3" s="32" t="s">
        <v>47</v>
      </c>
      <c r="C3" s="32"/>
      <c r="D3" s="32"/>
      <c r="E3" s="32"/>
      <c r="F3" s="32"/>
      <c r="G3" s="32"/>
      <c r="H3" s="32"/>
      <c r="I3" s="33"/>
    </row>
    <row r="4" spans="1:9" ht="15" customHeight="1" x14ac:dyDescent="0.25">
      <c r="A4" s="31" t="s">
        <v>49</v>
      </c>
      <c r="B4" s="32"/>
      <c r="C4" s="32"/>
      <c r="D4" s="32"/>
      <c r="E4" s="32"/>
      <c r="F4" s="32"/>
      <c r="G4" s="32"/>
      <c r="H4" s="32"/>
      <c r="I4" s="33"/>
    </row>
    <row r="5" spans="1:9" ht="15.75" thickBot="1" x14ac:dyDescent="0.3">
      <c r="A5" s="34" t="s">
        <v>0</v>
      </c>
      <c r="B5" s="35"/>
      <c r="C5" s="35"/>
      <c r="D5" s="35"/>
      <c r="E5" s="35"/>
      <c r="F5" s="35"/>
      <c r="G5" s="35"/>
      <c r="H5" s="35"/>
      <c r="I5" s="36"/>
    </row>
    <row r="6" spans="1:9" ht="15.75" thickBot="1" x14ac:dyDescent="0.3">
      <c r="B6" s="43"/>
      <c r="C6" s="43"/>
      <c r="D6" s="43"/>
      <c r="E6" s="43"/>
      <c r="F6" s="43"/>
      <c r="G6" s="43"/>
      <c r="H6" s="43"/>
      <c r="I6" s="43"/>
    </row>
    <row r="7" spans="1:9" ht="15.75" thickBot="1" x14ac:dyDescent="0.3">
      <c r="A7" s="37" t="s">
        <v>7</v>
      </c>
      <c r="B7" s="38"/>
      <c r="C7" s="39"/>
      <c r="D7" s="23" t="s">
        <v>2</v>
      </c>
      <c r="E7" s="24"/>
      <c r="F7" s="24"/>
      <c r="G7" s="24"/>
      <c r="H7" s="25"/>
      <c r="I7" s="26" t="s">
        <v>9</v>
      </c>
    </row>
    <row r="8" spans="1:9" ht="30.75" thickBot="1" x14ac:dyDescent="0.3">
      <c r="A8" s="40"/>
      <c r="B8" s="41"/>
      <c r="C8" s="42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27"/>
    </row>
    <row r="9" spans="1:9" ht="15" customHeight="1" x14ac:dyDescent="0.25">
      <c r="A9" s="21" t="s">
        <v>10</v>
      </c>
      <c r="B9" s="22"/>
      <c r="C9" s="22"/>
      <c r="D9" s="6">
        <f>SUM(D10+D20+D29+D40)</f>
        <v>6221650386.9799995</v>
      </c>
      <c r="E9" s="6">
        <f t="shared" ref="E9:H9" si="0">SUM(E10+E20+E29+E40)</f>
        <v>-17765279.050000023</v>
      </c>
      <c r="F9" s="6">
        <f t="shared" si="0"/>
        <v>6203885107.9299994</v>
      </c>
      <c r="G9" s="6">
        <f t="shared" si="0"/>
        <v>5930577243.75</v>
      </c>
      <c r="H9" s="6">
        <f t="shared" si="0"/>
        <v>5904601734.8799992</v>
      </c>
      <c r="I9" s="6">
        <f>SUM(I10+I20+I29+I40)</f>
        <v>273307864.17999923</v>
      </c>
    </row>
    <row r="10" spans="1:9" x14ac:dyDescent="0.25">
      <c r="A10" s="17" t="s">
        <v>11</v>
      </c>
      <c r="B10" s="18"/>
      <c r="C10" s="18"/>
      <c r="D10" s="7">
        <f>SUM(D11:D18)</f>
        <v>4182317669.4199996</v>
      </c>
      <c r="E10" s="7">
        <f t="shared" ref="E10:F10" si="1">SUM(E11:E18)</f>
        <v>-50601771.190000005</v>
      </c>
      <c r="F10" s="7">
        <f t="shared" si="1"/>
        <v>4131715898.2299995</v>
      </c>
      <c r="G10" s="7">
        <f>SUM(G11:G18)</f>
        <v>3958364359.5500002</v>
      </c>
      <c r="H10" s="7">
        <f>SUM(H11:H18)</f>
        <v>3956881730.5999999</v>
      </c>
      <c r="I10" s="7">
        <f>SUM(F10-G10)</f>
        <v>173351538.67999935</v>
      </c>
    </row>
    <row r="11" spans="1:9" x14ac:dyDescent="0.25">
      <c r="A11" s="13" t="s">
        <v>12</v>
      </c>
      <c r="B11" s="14"/>
      <c r="C11" s="14"/>
      <c r="D11" s="8">
        <v>332000</v>
      </c>
      <c r="E11" s="8">
        <v>-167878.53</v>
      </c>
      <c r="F11" s="8">
        <f>SUM(D11+E11)</f>
        <v>164121.47</v>
      </c>
      <c r="G11" s="8">
        <v>49190.42</v>
      </c>
      <c r="H11" s="8">
        <v>49190.42</v>
      </c>
      <c r="I11" s="7">
        <f t="shared" ref="I11:I18" si="2">SUM(F11-G11)</f>
        <v>114931.05</v>
      </c>
    </row>
    <row r="12" spans="1:9" x14ac:dyDescent="0.25">
      <c r="A12" s="13" t="s">
        <v>13</v>
      </c>
      <c r="B12" s="14"/>
      <c r="C12" s="14"/>
      <c r="D12" s="9">
        <v>9327500</v>
      </c>
      <c r="E12" s="9">
        <v>17565979.609999999</v>
      </c>
      <c r="F12" s="8">
        <f t="shared" ref="F12:F30" si="3">SUM(D12+E12)</f>
        <v>26893479.609999999</v>
      </c>
      <c r="G12" s="9">
        <v>26831416.699999999</v>
      </c>
      <c r="H12" s="9">
        <v>25585184.890000001</v>
      </c>
      <c r="I12" s="7">
        <f t="shared" si="2"/>
        <v>62062.910000000149</v>
      </c>
    </row>
    <row r="13" spans="1:9" x14ac:dyDescent="0.25">
      <c r="A13" s="13" t="s">
        <v>14</v>
      </c>
      <c r="B13" s="14"/>
      <c r="C13" s="14"/>
      <c r="D13" s="9">
        <v>4021945689.1399999</v>
      </c>
      <c r="E13" s="9">
        <v>-131040997.90000001</v>
      </c>
      <c r="F13" s="8">
        <f t="shared" si="3"/>
        <v>3890904691.2399998</v>
      </c>
      <c r="G13" s="9">
        <v>3735062961.98</v>
      </c>
      <c r="H13" s="9">
        <v>3735062962</v>
      </c>
      <c r="I13" s="7">
        <f t="shared" si="2"/>
        <v>155841729.25999975</v>
      </c>
    </row>
    <row r="14" spans="1:9" x14ac:dyDescent="0.25">
      <c r="A14" s="13" t="s">
        <v>15</v>
      </c>
      <c r="B14" s="14"/>
      <c r="C14" s="14"/>
      <c r="D14" s="7">
        <v>0</v>
      </c>
      <c r="E14" s="7">
        <v>0</v>
      </c>
      <c r="F14" s="8">
        <f t="shared" si="3"/>
        <v>0</v>
      </c>
      <c r="G14" s="7">
        <v>0</v>
      </c>
      <c r="H14" s="7">
        <v>0</v>
      </c>
      <c r="I14" s="7">
        <f t="shared" si="2"/>
        <v>0</v>
      </c>
    </row>
    <row r="15" spans="1:9" x14ac:dyDescent="0.25">
      <c r="A15" s="13" t="s">
        <v>16</v>
      </c>
      <c r="B15" s="14"/>
      <c r="C15" s="14"/>
      <c r="D15" s="9">
        <v>111170297.54000001</v>
      </c>
      <c r="E15" s="9">
        <v>55414217.649999999</v>
      </c>
      <c r="F15" s="8">
        <f t="shared" si="3"/>
        <v>166584515.19</v>
      </c>
      <c r="G15" s="9">
        <v>150555650.80000001</v>
      </c>
      <c r="H15" s="9">
        <v>150319253.63999999</v>
      </c>
      <c r="I15" s="7">
        <f>SUM(F15-G15)</f>
        <v>16028864.389999986</v>
      </c>
    </row>
    <row r="16" spans="1:9" x14ac:dyDescent="0.25">
      <c r="A16" s="13" t="s">
        <v>17</v>
      </c>
      <c r="B16" s="14"/>
      <c r="C16" s="14"/>
      <c r="D16" s="7">
        <v>0</v>
      </c>
      <c r="E16" s="7">
        <v>0</v>
      </c>
      <c r="F16" s="8">
        <f t="shared" si="3"/>
        <v>0</v>
      </c>
      <c r="G16" s="7">
        <v>0</v>
      </c>
      <c r="H16" s="7">
        <v>0</v>
      </c>
      <c r="I16" s="7">
        <f>SUM(F16-G16)</f>
        <v>0</v>
      </c>
    </row>
    <row r="17" spans="1:9" x14ac:dyDescent="0.25">
      <c r="A17" s="13" t="s">
        <v>18</v>
      </c>
      <c r="B17" s="14"/>
      <c r="C17" s="14"/>
      <c r="D17" s="9">
        <v>27167805.77</v>
      </c>
      <c r="E17" s="9">
        <v>8639912.3499999996</v>
      </c>
      <c r="F17" s="8">
        <f t="shared" si="3"/>
        <v>35807718.119999997</v>
      </c>
      <c r="G17" s="9">
        <v>34908110.32</v>
      </c>
      <c r="H17" s="9">
        <v>34908110.32</v>
      </c>
      <c r="I17" s="7">
        <f t="shared" si="2"/>
        <v>899607.79999999702</v>
      </c>
    </row>
    <row r="18" spans="1:9" x14ac:dyDescent="0.25">
      <c r="A18" s="13" t="s">
        <v>19</v>
      </c>
      <c r="B18" s="14"/>
      <c r="C18" s="14"/>
      <c r="D18" s="9">
        <v>12374376.970000001</v>
      </c>
      <c r="E18" s="9">
        <v>-1013004.37</v>
      </c>
      <c r="F18" s="8">
        <f t="shared" si="3"/>
        <v>11361372.600000001</v>
      </c>
      <c r="G18" s="9">
        <v>10957029.33</v>
      </c>
      <c r="H18" s="9">
        <v>10957029.33</v>
      </c>
      <c r="I18" s="7">
        <f t="shared" si="2"/>
        <v>404343.27000000142</v>
      </c>
    </row>
    <row r="19" spans="1:9" x14ac:dyDescent="0.25">
      <c r="A19" s="19"/>
      <c r="B19" s="20"/>
      <c r="C19" s="20"/>
      <c r="D19" s="7"/>
      <c r="E19" s="7"/>
      <c r="F19" s="8">
        <f>SUM(D19+E19)</f>
        <v>0</v>
      </c>
      <c r="G19" s="7"/>
      <c r="H19" s="7"/>
      <c r="I19" s="7"/>
    </row>
    <row r="20" spans="1:9" x14ac:dyDescent="0.25">
      <c r="A20" s="17" t="s">
        <v>20</v>
      </c>
      <c r="B20" s="18"/>
      <c r="C20" s="18"/>
      <c r="D20" s="7">
        <f>SUM(D21:D27)</f>
        <v>1991268608.45</v>
      </c>
      <c r="E20" s="7">
        <f t="shared" ref="E20:I20" si="4">SUM(E21:E27)</f>
        <v>39015221.219999984</v>
      </c>
      <c r="F20" s="8">
        <f>SUM(F21:F27)</f>
        <v>2030283829.6699998</v>
      </c>
      <c r="G20" s="7">
        <f>SUM(G21:G27)</f>
        <v>1931312533.1399999</v>
      </c>
      <c r="H20" s="7">
        <f>SUM(H21:H27)</f>
        <v>1906819653.22</v>
      </c>
      <c r="I20" s="7">
        <f t="shared" si="4"/>
        <v>98971296.529999912</v>
      </c>
    </row>
    <row r="21" spans="1:9" x14ac:dyDescent="0.25">
      <c r="A21" s="13" t="s">
        <v>21</v>
      </c>
      <c r="B21" s="14"/>
      <c r="C21" s="14"/>
      <c r="D21" s="7">
        <v>94443732.769999996</v>
      </c>
      <c r="E21" s="7">
        <v>-41493251.020000003</v>
      </c>
      <c r="F21" s="8">
        <f t="shared" si="3"/>
        <v>52950481.749999993</v>
      </c>
      <c r="G21" s="7">
        <v>36401890.729999997</v>
      </c>
      <c r="H21" s="7">
        <v>36401890.729999997</v>
      </c>
      <c r="I21" s="7">
        <f>SUM(F21-G21)</f>
        <v>16548591.019999996</v>
      </c>
    </row>
    <row r="22" spans="1:9" x14ac:dyDescent="0.25">
      <c r="A22" s="13" t="s">
        <v>22</v>
      </c>
      <c r="B22" s="14"/>
      <c r="C22" s="14"/>
      <c r="D22" s="7">
        <v>666882461.79999995</v>
      </c>
      <c r="E22" s="7">
        <v>37720857.259999998</v>
      </c>
      <c r="F22" s="8">
        <f t="shared" si="3"/>
        <v>704603319.05999994</v>
      </c>
      <c r="G22" s="7">
        <v>643303362.85000002</v>
      </c>
      <c r="H22" s="7">
        <v>618810484.90999997</v>
      </c>
      <c r="I22" s="7">
        <f t="shared" ref="I22:I27" si="5">SUM(F22-G22)</f>
        <v>61299956.209999919</v>
      </c>
    </row>
    <row r="23" spans="1:9" x14ac:dyDescent="0.25">
      <c r="A23" s="13" t="s">
        <v>23</v>
      </c>
      <c r="B23" s="14"/>
      <c r="C23" s="14"/>
      <c r="D23" s="7">
        <v>429937666.66000003</v>
      </c>
      <c r="E23" s="7">
        <v>101751955.94</v>
      </c>
      <c r="F23" s="8">
        <f t="shared" si="3"/>
        <v>531689622.60000002</v>
      </c>
      <c r="G23" s="7">
        <v>531689622.44</v>
      </c>
      <c r="H23" s="7">
        <v>531689626.56</v>
      </c>
      <c r="I23" s="7">
        <f t="shared" si="5"/>
        <v>0.1600000262260437</v>
      </c>
    </row>
    <row r="24" spans="1:9" x14ac:dyDescent="0.25">
      <c r="A24" s="13" t="s">
        <v>24</v>
      </c>
      <c r="B24" s="14"/>
      <c r="C24" s="14"/>
      <c r="D24" s="7">
        <v>154174510.66</v>
      </c>
      <c r="E24" s="7">
        <v>-1993931.65</v>
      </c>
      <c r="F24" s="8">
        <f t="shared" si="3"/>
        <v>152180579.00999999</v>
      </c>
      <c r="G24" s="7">
        <v>150757589.27000001</v>
      </c>
      <c r="H24" s="7">
        <v>150757588.66999999</v>
      </c>
      <c r="I24" s="7">
        <f t="shared" si="5"/>
        <v>1422989.7399999797</v>
      </c>
    </row>
    <row r="25" spans="1:9" x14ac:dyDescent="0.25">
      <c r="A25" s="13" t="s">
        <v>25</v>
      </c>
      <c r="B25" s="14"/>
      <c r="C25" s="14"/>
      <c r="D25" s="7">
        <v>14701869</v>
      </c>
      <c r="E25" s="7">
        <v>-730715.93</v>
      </c>
      <c r="F25" s="8">
        <f t="shared" si="3"/>
        <v>13971153.07</v>
      </c>
      <c r="G25" s="7">
        <v>11436088.82</v>
      </c>
      <c r="H25" s="7">
        <v>11436088.82</v>
      </c>
      <c r="I25" s="7">
        <f t="shared" si="5"/>
        <v>2535064.25</v>
      </c>
    </row>
    <row r="26" spans="1:9" x14ac:dyDescent="0.25">
      <c r="A26" s="13" t="s">
        <v>26</v>
      </c>
      <c r="B26" s="14"/>
      <c r="C26" s="14"/>
      <c r="D26" s="7">
        <v>607512252.75</v>
      </c>
      <c r="E26" s="10">
        <v>-42844335.159999996</v>
      </c>
      <c r="F26" s="8">
        <f t="shared" si="3"/>
        <v>564667917.59000003</v>
      </c>
      <c r="G26" s="7">
        <v>549924800.21000004</v>
      </c>
      <c r="H26" s="7">
        <v>549924794.71000004</v>
      </c>
      <c r="I26" s="7">
        <f t="shared" si="5"/>
        <v>14743117.379999995</v>
      </c>
    </row>
    <row r="27" spans="1:9" x14ac:dyDescent="0.25">
      <c r="A27" s="13" t="s">
        <v>27</v>
      </c>
      <c r="B27" s="14"/>
      <c r="C27" s="14"/>
      <c r="D27" s="7">
        <v>23616114.809999999</v>
      </c>
      <c r="E27" s="7">
        <v>-13395358.220000001</v>
      </c>
      <c r="F27" s="8">
        <f t="shared" si="3"/>
        <v>10220756.589999998</v>
      </c>
      <c r="G27" s="7">
        <v>7799178.8200000003</v>
      </c>
      <c r="H27" s="7">
        <v>7799178.8200000003</v>
      </c>
      <c r="I27" s="7">
        <f t="shared" si="5"/>
        <v>2421577.7699999977</v>
      </c>
    </row>
    <row r="28" spans="1:9" x14ac:dyDescent="0.25">
      <c r="A28" s="19"/>
      <c r="B28" s="20"/>
      <c r="C28" s="20"/>
      <c r="D28" s="7"/>
      <c r="E28" s="7"/>
      <c r="F28" s="8">
        <f t="shared" si="3"/>
        <v>0</v>
      </c>
      <c r="G28" s="7"/>
      <c r="H28" s="7"/>
      <c r="I28" s="7"/>
    </row>
    <row r="29" spans="1:9" x14ac:dyDescent="0.25">
      <c r="A29" s="17" t="s">
        <v>28</v>
      </c>
      <c r="B29" s="18"/>
      <c r="C29" s="18"/>
      <c r="D29" s="7">
        <f>SUM(D30:D38)</f>
        <v>48064109.109999999</v>
      </c>
      <c r="E29" s="7">
        <f t="shared" ref="E29:I29" si="6">SUM(E30:E38)</f>
        <v>-6505215.4800000004</v>
      </c>
      <c r="F29" s="8">
        <f>SUM(F30)</f>
        <v>41558893.629999995</v>
      </c>
      <c r="G29" s="7">
        <f>SUM(G30)</f>
        <v>40573864.659999996</v>
      </c>
      <c r="H29" s="7">
        <f>SUM(H30)</f>
        <v>40573864.659999996</v>
      </c>
      <c r="I29" s="7">
        <f t="shared" si="6"/>
        <v>985028.96999999881</v>
      </c>
    </row>
    <row r="30" spans="1:9" x14ac:dyDescent="0.25">
      <c r="A30" s="13" t="s">
        <v>29</v>
      </c>
      <c r="B30" s="14"/>
      <c r="C30" s="14"/>
      <c r="D30" s="7">
        <v>48064109.109999999</v>
      </c>
      <c r="E30" s="7">
        <v>-6505215.4800000004</v>
      </c>
      <c r="F30" s="8">
        <f t="shared" si="3"/>
        <v>41558893.629999995</v>
      </c>
      <c r="G30" s="7">
        <v>40573864.659999996</v>
      </c>
      <c r="H30" s="7">
        <v>40573864.659999996</v>
      </c>
      <c r="I30" s="7">
        <f>SUM(F30-G30)</f>
        <v>985028.96999999881</v>
      </c>
    </row>
    <row r="31" spans="1:9" x14ac:dyDescent="0.25">
      <c r="A31" s="13" t="s">
        <v>30</v>
      </c>
      <c r="B31" s="14"/>
      <c r="C31" s="14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5">
      <c r="A32" s="13" t="s">
        <v>31</v>
      </c>
      <c r="B32" s="14"/>
      <c r="C32" s="14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13" t="s">
        <v>32</v>
      </c>
      <c r="B33" s="14"/>
      <c r="C33" s="14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13" t="s">
        <v>33</v>
      </c>
      <c r="B34" s="14"/>
      <c r="C34" s="14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13" t="s">
        <v>34</v>
      </c>
      <c r="B35" s="14"/>
      <c r="C35" s="14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13" t="s">
        <v>35</v>
      </c>
      <c r="B36" s="14"/>
      <c r="C36" s="14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13" t="s">
        <v>36</v>
      </c>
      <c r="B37" s="14"/>
      <c r="C37" s="14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13" t="s">
        <v>37</v>
      </c>
      <c r="B38" s="14"/>
      <c r="C38" s="14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15"/>
      <c r="B39" s="16"/>
      <c r="C39" s="16"/>
      <c r="D39" s="7"/>
      <c r="E39" s="7"/>
      <c r="F39" s="7"/>
      <c r="G39" s="7"/>
      <c r="H39" s="7"/>
      <c r="I39" s="7"/>
    </row>
    <row r="40" spans="1:9" x14ac:dyDescent="0.25">
      <c r="A40" s="17" t="s">
        <v>38</v>
      </c>
      <c r="B40" s="18"/>
      <c r="C40" s="18"/>
      <c r="D40" s="7">
        <f>SUM(D41:D44)</f>
        <v>0</v>
      </c>
      <c r="E40" s="7">
        <f t="shared" ref="E40:I40" si="7">SUM(E41:E44)</f>
        <v>326486.40000000002</v>
      </c>
      <c r="F40" s="7">
        <f t="shared" si="7"/>
        <v>326486.40000000002</v>
      </c>
      <c r="G40" s="7">
        <f t="shared" si="7"/>
        <v>326486.40000000002</v>
      </c>
      <c r="H40" s="7">
        <f t="shared" si="7"/>
        <v>326486.40000000002</v>
      </c>
      <c r="I40" s="7">
        <f t="shared" si="7"/>
        <v>0</v>
      </c>
    </row>
    <row r="41" spans="1:9" x14ac:dyDescent="0.25">
      <c r="A41" s="13" t="s">
        <v>39</v>
      </c>
      <c r="B41" s="14"/>
      <c r="C41" s="14"/>
      <c r="D41" s="7">
        <v>0</v>
      </c>
      <c r="E41" s="7">
        <v>326486.40000000002</v>
      </c>
      <c r="F41" s="7">
        <f>SUM(D41:E41)</f>
        <v>326486.40000000002</v>
      </c>
      <c r="G41" s="7">
        <v>326486.40000000002</v>
      </c>
      <c r="H41" s="7">
        <v>326486.40000000002</v>
      </c>
      <c r="I41" s="7">
        <f>SUM(F41-G41)</f>
        <v>0</v>
      </c>
    </row>
    <row r="42" spans="1:9" x14ac:dyDescent="0.25">
      <c r="A42" s="13" t="s">
        <v>40</v>
      </c>
      <c r="B42" s="14"/>
      <c r="C42" s="14"/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 x14ac:dyDescent="0.25">
      <c r="A43" s="13" t="s">
        <v>41</v>
      </c>
      <c r="B43" s="14"/>
      <c r="C43" s="14"/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x14ac:dyDescent="0.25">
      <c r="A44" s="13" t="s">
        <v>42</v>
      </c>
      <c r="B44" s="14"/>
      <c r="C44" s="14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x14ac:dyDescent="0.25">
      <c r="A45" s="15"/>
      <c r="B45" s="16"/>
      <c r="C45" s="16"/>
      <c r="D45" s="7"/>
      <c r="E45" s="7"/>
      <c r="F45" s="7"/>
      <c r="G45" s="7"/>
      <c r="H45" s="7"/>
      <c r="I45" s="7"/>
    </row>
    <row r="46" spans="1:9" x14ac:dyDescent="0.25">
      <c r="A46" s="17" t="s">
        <v>43</v>
      </c>
      <c r="B46" s="18"/>
      <c r="C46" s="18"/>
      <c r="D46" s="7">
        <f>SUM(D47+D57+D66+D77)</f>
        <v>964358263.0200001</v>
      </c>
      <c r="E46" s="7">
        <f t="shared" ref="E46:I46" si="8">SUM(E47+E57+E66+E77)</f>
        <v>112462685.91999999</v>
      </c>
      <c r="F46" s="7">
        <f t="shared" si="8"/>
        <v>1076820948.9400001</v>
      </c>
      <c r="G46" s="7">
        <f t="shared" si="8"/>
        <v>1074104563.04</v>
      </c>
      <c r="H46" s="7">
        <f t="shared" si="8"/>
        <v>955561760.19999993</v>
      </c>
      <c r="I46" s="7">
        <f t="shared" si="8"/>
        <v>2716385.900000005</v>
      </c>
    </row>
    <row r="47" spans="1:9" x14ac:dyDescent="0.25">
      <c r="A47" s="17" t="s">
        <v>11</v>
      </c>
      <c r="B47" s="18"/>
      <c r="C47" s="18"/>
      <c r="D47" s="7">
        <f>SUM(D48:D55)</f>
        <v>225185067.71000001</v>
      </c>
      <c r="E47" s="7">
        <v>-69649606.219999999</v>
      </c>
      <c r="F47" s="7">
        <f t="shared" ref="F47:I47" si="9">SUM(F48:F55)</f>
        <v>155535461.49000001</v>
      </c>
      <c r="G47" s="7">
        <f t="shared" si="9"/>
        <v>154523625.09999999</v>
      </c>
      <c r="H47" s="7">
        <f>SUM(H48:H55)</f>
        <v>147550895.75999999</v>
      </c>
      <c r="I47" s="7">
        <f t="shared" si="9"/>
        <v>1011836.3900000155</v>
      </c>
    </row>
    <row r="48" spans="1:9" x14ac:dyDescent="0.25">
      <c r="A48" s="13" t="s">
        <v>12</v>
      </c>
      <c r="B48" s="14"/>
      <c r="C48" s="14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x14ac:dyDescent="0.25">
      <c r="A49" s="13" t="s">
        <v>13</v>
      </c>
      <c r="B49" s="14"/>
      <c r="C49" s="14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x14ac:dyDescent="0.25">
      <c r="A50" s="13" t="s">
        <v>14</v>
      </c>
      <c r="B50" s="14"/>
      <c r="C50" s="14"/>
      <c r="D50" s="7">
        <v>179039383.37</v>
      </c>
      <c r="E50" s="7">
        <v>-95545825.189999998</v>
      </c>
      <c r="F50" s="7">
        <f>SUM(D50:E50)</f>
        <v>83493558.180000007</v>
      </c>
      <c r="G50" s="7">
        <v>83339335.329999998</v>
      </c>
      <c r="H50" s="7">
        <v>78869893.969999999</v>
      </c>
      <c r="I50" s="7">
        <f>SUM(F50-G50)</f>
        <v>154222.85000000894</v>
      </c>
    </row>
    <row r="51" spans="1:9" x14ac:dyDescent="0.25">
      <c r="A51" s="13" t="s">
        <v>15</v>
      </c>
      <c r="B51" s="14"/>
      <c r="C51" s="14"/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x14ac:dyDescent="0.25">
      <c r="A52" s="13" t="s">
        <v>16</v>
      </c>
      <c r="B52" s="14"/>
      <c r="C52" s="14"/>
      <c r="D52" s="7">
        <v>0</v>
      </c>
      <c r="E52" s="7">
        <v>8720.2999999999993</v>
      </c>
      <c r="F52" s="7">
        <f>SUM(D52+E52)</f>
        <v>8720.2999999999993</v>
      </c>
      <c r="G52" s="7">
        <v>8720.2999999999993</v>
      </c>
      <c r="H52" s="7">
        <v>8720.2999999999993</v>
      </c>
      <c r="I52" s="7">
        <f>SUM(F52-G52)</f>
        <v>0</v>
      </c>
    </row>
    <row r="53" spans="1:9" x14ac:dyDescent="0.25">
      <c r="A53" s="13" t="s">
        <v>44</v>
      </c>
      <c r="B53" s="14"/>
      <c r="C53" s="14"/>
      <c r="D53" s="7">
        <v>0</v>
      </c>
      <c r="E53" s="7">
        <v>0</v>
      </c>
      <c r="F53" s="7">
        <f t="shared" ref="F53:F54" si="10">SUM(D53+E53)</f>
        <v>0</v>
      </c>
      <c r="G53" s="7">
        <v>0</v>
      </c>
      <c r="H53" s="7">
        <v>0</v>
      </c>
      <c r="I53" s="7">
        <f t="shared" ref="I53:I54" si="11">SUM(F53-G53)</f>
        <v>0</v>
      </c>
    </row>
    <row r="54" spans="1:9" x14ac:dyDescent="0.25">
      <c r="A54" s="13" t="s">
        <v>18</v>
      </c>
      <c r="B54" s="14"/>
      <c r="C54" s="14"/>
      <c r="D54" s="7">
        <v>46145684.340000004</v>
      </c>
      <c r="E54" s="7">
        <v>25887498.670000002</v>
      </c>
      <c r="F54" s="7">
        <f t="shared" si="10"/>
        <v>72033183.010000005</v>
      </c>
      <c r="G54" s="7">
        <v>71175569.469999999</v>
      </c>
      <c r="H54" s="7">
        <v>68672281.489999995</v>
      </c>
      <c r="I54" s="7">
        <f t="shared" si="11"/>
        <v>857613.54000000656</v>
      </c>
    </row>
    <row r="55" spans="1:9" x14ac:dyDescent="0.25">
      <c r="A55" s="13" t="s">
        <v>19</v>
      </c>
      <c r="B55" s="14"/>
      <c r="C55" s="14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 x14ac:dyDescent="0.25">
      <c r="A56" s="15"/>
      <c r="B56" s="16"/>
      <c r="C56" s="16"/>
      <c r="D56" s="7"/>
      <c r="E56" s="7"/>
      <c r="F56" s="7"/>
      <c r="G56" s="7"/>
      <c r="H56" s="7"/>
      <c r="I56" s="7"/>
    </row>
    <row r="57" spans="1:9" x14ac:dyDescent="0.25">
      <c r="A57" s="17" t="s">
        <v>20</v>
      </c>
      <c r="B57" s="18"/>
      <c r="C57" s="18"/>
      <c r="D57" s="7">
        <f>SUM(D58:D64)</f>
        <v>623530098.09000003</v>
      </c>
      <c r="E57" s="7">
        <f t="shared" ref="E57:I57" si="12">SUM(E58:E64)</f>
        <v>182285586.22999999</v>
      </c>
      <c r="F57" s="7">
        <f t="shared" si="12"/>
        <v>805815684.31999993</v>
      </c>
      <c r="G57" s="7">
        <f t="shared" si="12"/>
        <v>804111134.80999994</v>
      </c>
      <c r="H57" s="7">
        <f>SUM(H58:H64)</f>
        <v>692541061.30999994</v>
      </c>
      <c r="I57" s="7">
        <f t="shared" si="12"/>
        <v>1704549.5099999898</v>
      </c>
    </row>
    <row r="58" spans="1:9" x14ac:dyDescent="0.25">
      <c r="A58" s="13" t="s">
        <v>21</v>
      </c>
      <c r="B58" s="14"/>
      <c r="C58" s="14"/>
      <c r="D58" s="7">
        <v>9600000</v>
      </c>
      <c r="E58" s="7">
        <v>-8649433.7200000007</v>
      </c>
      <c r="F58" s="7">
        <f>SUM(D58+E58)</f>
        <v>950566.27999999933</v>
      </c>
      <c r="G58" s="7">
        <v>700566.28</v>
      </c>
      <c r="H58" s="7">
        <v>700566.28</v>
      </c>
      <c r="I58" s="7">
        <f>SUM(F58-G58)</f>
        <v>249999.9999999993</v>
      </c>
    </row>
    <row r="59" spans="1:9" x14ac:dyDescent="0.25">
      <c r="A59" s="13" t="s">
        <v>22</v>
      </c>
      <c r="B59" s="14"/>
      <c r="C59" s="14"/>
      <c r="D59" s="9">
        <v>613930098.09000003</v>
      </c>
      <c r="E59" s="9">
        <v>190914390.19</v>
      </c>
      <c r="F59" s="9">
        <f>SUM(D59+E59)</f>
        <v>804844488.27999997</v>
      </c>
      <c r="G59" s="9">
        <v>803389938.76999998</v>
      </c>
      <c r="H59" s="9">
        <v>691819865.26999998</v>
      </c>
      <c r="I59" s="9">
        <f>SUM(F59-G59)</f>
        <v>1454549.5099999905</v>
      </c>
    </row>
    <row r="60" spans="1:9" x14ac:dyDescent="0.25">
      <c r="A60" s="13" t="s">
        <v>23</v>
      </c>
      <c r="B60" s="14"/>
      <c r="C60" s="14"/>
      <c r="D60" s="7">
        <v>0</v>
      </c>
      <c r="E60" s="7">
        <v>0</v>
      </c>
      <c r="F60" s="9">
        <f t="shared" ref="F60:F61" si="13">SUM(D60+E60)</f>
        <v>0</v>
      </c>
      <c r="G60" s="7">
        <v>0</v>
      </c>
      <c r="H60" s="7">
        <v>0</v>
      </c>
      <c r="I60" s="7">
        <v>0</v>
      </c>
    </row>
    <row r="61" spans="1:9" x14ac:dyDescent="0.25">
      <c r="A61" s="13" t="s">
        <v>24</v>
      </c>
      <c r="B61" s="14"/>
      <c r="C61" s="14"/>
      <c r="D61" s="7">
        <v>0</v>
      </c>
      <c r="E61" s="7">
        <v>20629.759999999998</v>
      </c>
      <c r="F61" s="9">
        <f t="shared" si="13"/>
        <v>20629.759999999998</v>
      </c>
      <c r="G61" s="7">
        <v>20629.759999999998</v>
      </c>
      <c r="H61" s="7">
        <v>20629.759999999998</v>
      </c>
      <c r="I61" s="7">
        <v>0</v>
      </c>
    </row>
    <row r="62" spans="1:9" x14ac:dyDescent="0.25">
      <c r="A62" s="13" t="s">
        <v>25</v>
      </c>
      <c r="B62" s="14"/>
      <c r="C62" s="14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1:9" x14ac:dyDescent="0.25">
      <c r="A63" s="13" t="s">
        <v>26</v>
      </c>
      <c r="B63" s="14"/>
      <c r="C63" s="14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13" t="s">
        <v>27</v>
      </c>
      <c r="B64" s="14"/>
      <c r="C64" s="14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x14ac:dyDescent="0.25">
      <c r="A65" s="15"/>
      <c r="B65" s="16"/>
      <c r="C65" s="16"/>
      <c r="D65" s="7"/>
      <c r="E65" s="7"/>
      <c r="F65" s="7"/>
      <c r="G65" s="7"/>
      <c r="H65" s="7"/>
      <c r="I65" s="7"/>
    </row>
    <row r="66" spans="1:9" x14ac:dyDescent="0.25">
      <c r="A66" s="17" t="s">
        <v>28</v>
      </c>
      <c r="B66" s="18"/>
      <c r="C66" s="18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 x14ac:dyDescent="0.25">
      <c r="A67" s="13" t="s">
        <v>29</v>
      </c>
      <c r="B67" s="14"/>
      <c r="C67" s="14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x14ac:dyDescent="0.25">
      <c r="A68" s="13" t="s">
        <v>30</v>
      </c>
      <c r="B68" s="14"/>
      <c r="C68" s="14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x14ac:dyDescent="0.25">
      <c r="A69" s="13" t="s">
        <v>31</v>
      </c>
      <c r="B69" s="14"/>
      <c r="C69" s="14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x14ac:dyDescent="0.25">
      <c r="A70" s="13" t="s">
        <v>45</v>
      </c>
      <c r="B70" s="14"/>
      <c r="C70" s="14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x14ac:dyDescent="0.25">
      <c r="A71" s="13" t="s">
        <v>33</v>
      </c>
      <c r="B71" s="14"/>
      <c r="C71" s="14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x14ac:dyDescent="0.25">
      <c r="A72" s="13" t="s">
        <v>34</v>
      </c>
      <c r="B72" s="14"/>
      <c r="C72" s="14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x14ac:dyDescent="0.25">
      <c r="A73" s="13" t="s">
        <v>35</v>
      </c>
      <c r="B73" s="14"/>
      <c r="C73" s="14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x14ac:dyDescent="0.25">
      <c r="A74" s="13" t="s">
        <v>36</v>
      </c>
      <c r="B74" s="14"/>
      <c r="C74" s="14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x14ac:dyDescent="0.25">
      <c r="A75" s="13" t="s">
        <v>37</v>
      </c>
      <c r="B75" s="14"/>
      <c r="C75" s="14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x14ac:dyDescent="0.25">
      <c r="A76" s="15"/>
      <c r="B76" s="16"/>
      <c r="C76" s="16"/>
      <c r="D76" s="7"/>
      <c r="E76" s="7"/>
      <c r="F76" s="7"/>
      <c r="G76" s="7"/>
      <c r="H76" s="7"/>
      <c r="I76" s="7"/>
    </row>
    <row r="77" spans="1:9" x14ac:dyDescent="0.25">
      <c r="A77" s="17" t="s">
        <v>38</v>
      </c>
      <c r="B77" s="18"/>
      <c r="C77" s="18"/>
      <c r="D77" s="7">
        <f>SUM(D78:D81)</f>
        <v>115643097.22</v>
      </c>
      <c r="E77" s="7">
        <f t="shared" ref="E77:F77" si="14">SUM(E78:E81)</f>
        <v>-173294.09</v>
      </c>
      <c r="F77" s="7">
        <f t="shared" si="14"/>
        <v>115469803.13</v>
      </c>
      <c r="G77" s="7">
        <f>SUM(G78:G81)</f>
        <v>115469803.13</v>
      </c>
      <c r="H77" s="7">
        <f t="shared" ref="H77" si="15">SUM(H78:H81)</f>
        <v>115469803.13</v>
      </c>
      <c r="I77" s="7">
        <f t="shared" ref="I77" si="16">SUM(I78:I81)</f>
        <v>0</v>
      </c>
    </row>
    <row r="78" spans="1:9" x14ac:dyDescent="0.25">
      <c r="A78" s="13" t="s">
        <v>39</v>
      </c>
      <c r="B78" s="14"/>
      <c r="C78" s="14"/>
      <c r="D78" s="7">
        <v>115643097.22</v>
      </c>
      <c r="E78" s="7">
        <v>-173294.09</v>
      </c>
      <c r="F78" s="7">
        <f>SUM(D78:E78)</f>
        <v>115469803.13</v>
      </c>
      <c r="G78" s="7">
        <v>115469803.13</v>
      </c>
      <c r="H78" s="7">
        <v>115469803.13</v>
      </c>
      <c r="I78" s="7">
        <f>SUM(F78-G78)</f>
        <v>0</v>
      </c>
    </row>
    <row r="79" spans="1:9" x14ac:dyDescent="0.25">
      <c r="A79" s="13" t="s">
        <v>40</v>
      </c>
      <c r="B79" s="14"/>
      <c r="C79" s="14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1:9" x14ac:dyDescent="0.25">
      <c r="A80" s="13" t="s">
        <v>41</v>
      </c>
      <c r="B80" s="14"/>
      <c r="C80" s="14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9" x14ac:dyDescent="0.25">
      <c r="A81" s="13" t="s">
        <v>42</v>
      </c>
      <c r="B81" s="14"/>
      <c r="C81" s="14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1:9" x14ac:dyDescent="0.25">
      <c r="A82" s="15"/>
      <c r="B82" s="16"/>
      <c r="C82" s="16"/>
      <c r="D82" s="7"/>
      <c r="E82" s="7"/>
      <c r="F82" s="7"/>
      <c r="G82" s="7"/>
      <c r="H82" s="7"/>
      <c r="I82" s="7"/>
    </row>
    <row r="83" spans="1:9" x14ac:dyDescent="0.25">
      <c r="A83" s="17" t="s">
        <v>46</v>
      </c>
      <c r="B83" s="18"/>
      <c r="C83" s="18"/>
      <c r="D83" s="7">
        <f>SUM(D9+D46)</f>
        <v>7186008650</v>
      </c>
      <c r="E83" s="7">
        <f t="shared" ref="E83:I83" si="17">SUM(E9+E46)</f>
        <v>94697406.86999996</v>
      </c>
      <c r="F83" s="7">
        <f t="shared" si="17"/>
        <v>7280706056.8699989</v>
      </c>
      <c r="G83" s="7">
        <f t="shared" si="17"/>
        <v>7004681806.79</v>
      </c>
      <c r="H83" s="7">
        <f t="shared" si="17"/>
        <v>6860163495.079999</v>
      </c>
      <c r="I83" s="7">
        <f t="shared" si="17"/>
        <v>276024250.07999921</v>
      </c>
    </row>
    <row r="84" spans="1:9" ht="15.75" thickBot="1" x14ac:dyDescent="0.3">
      <c r="A84" s="11"/>
      <c r="B84" s="12"/>
      <c r="C84" s="12"/>
      <c r="D84" s="5"/>
      <c r="E84" s="5"/>
      <c r="F84" s="5"/>
      <c r="G84" s="5"/>
      <c r="H84" s="5"/>
      <c r="I84" s="5"/>
    </row>
  </sheetData>
  <mergeCells count="85"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  <mergeCell ref="A15:C15"/>
    <mergeCell ref="A16:C16"/>
    <mergeCell ref="A17:C17"/>
    <mergeCell ref="A18:C18"/>
    <mergeCell ref="A11:C11"/>
    <mergeCell ref="A12:C12"/>
    <mergeCell ref="A13:C13"/>
    <mergeCell ref="A14:C14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84:C84"/>
    <mergeCell ref="A79:C79"/>
    <mergeCell ref="A80:C80"/>
    <mergeCell ref="A81:C81"/>
    <mergeCell ref="A82:C82"/>
    <mergeCell ref="A83:C83"/>
  </mergeCells>
  <pageMargins left="0.47" right="0.7" top="0.42" bottom="0.28999999999999998" header="0.3" footer="0.3"/>
  <pageSetup scale="84" orientation="landscape" verticalDpi="0" r:id="rId1"/>
  <ignoredErrors>
    <ignoredError sqref="F29 F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2019-01-11T01:27:46Z</cp:lastPrinted>
  <dcterms:created xsi:type="dcterms:W3CDTF">2018-09-04T19:21:14Z</dcterms:created>
  <dcterms:modified xsi:type="dcterms:W3CDTF">2020-02-06T00:15:16Z</dcterms:modified>
</cp:coreProperties>
</file>