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5" yWindow="45" windowWidth="20085" windowHeight="753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2" i="1" l="1"/>
  <c r="G72" i="1"/>
  <c r="G83" i="1" s="1"/>
  <c r="G67" i="1"/>
  <c r="F67" i="1"/>
  <c r="G61" i="1"/>
  <c r="G43" i="1"/>
  <c r="G32" i="1"/>
  <c r="G28" i="1"/>
  <c r="G10" i="1"/>
  <c r="G24" i="1"/>
  <c r="F24" i="1"/>
  <c r="D38" i="1"/>
  <c r="C38" i="1"/>
  <c r="D26" i="1"/>
  <c r="D18" i="1"/>
  <c r="D61" i="1"/>
  <c r="D10" i="1"/>
  <c r="C61" i="1"/>
  <c r="F61" i="1"/>
  <c r="F43" i="1"/>
  <c r="F32" i="1"/>
  <c r="F28" i="1"/>
  <c r="C26" i="1"/>
  <c r="C18" i="1"/>
  <c r="F10" i="1"/>
  <c r="C10" i="1"/>
  <c r="D48" i="1" l="1"/>
  <c r="D63" i="1" s="1"/>
  <c r="C48" i="1"/>
  <c r="C63" i="1" s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<sst xmlns="http://schemas.openxmlformats.org/spreadsheetml/2006/main" count="124" uniqueCount="122">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</sst>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zoomScaleNormal="100" workbookViewId="0">
      <selection activeCell="F31" sqref="F31:G31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8.42578125" style="21" customWidth="1"/>
    <col min="7" max="7" width="18.7109375" style="19" customWidth="1"/>
    <col min="8" max="16384" width="11.42578125" style="19"/>
  </cols>
  <sheetData>
    <row r="1" spans="2:7" s="1" customFormat="1" ht="30" customHeight="1" x14ac:dyDescent="0.2">
      <c r="B1" s="56" t="s">
        <v>10</v>
      </c>
      <c r="C1" s="57"/>
      <c r="D1" s="57"/>
      <c r="E1" s="57"/>
      <c r="F1" s="57"/>
      <c r="G1" s="58"/>
    </row>
    <row r="2" spans="2:7" s="1" customFormat="1" ht="12.75" customHeight="1" x14ac:dyDescent="0.2">
      <c r="B2" s="59" t="s">
        <v>0</v>
      </c>
      <c r="C2" s="60"/>
      <c r="D2" s="60"/>
      <c r="E2" s="60"/>
      <c r="F2" s="60"/>
      <c r="G2" s="61"/>
    </row>
    <row r="3" spans="2:7" s="1" customFormat="1" ht="12" customHeight="1" x14ac:dyDescent="0.2">
      <c r="B3" s="59" t="s">
        <v>121</v>
      </c>
      <c r="C3" s="60"/>
      <c r="D3" s="60"/>
      <c r="E3" s="60"/>
      <c r="F3" s="60"/>
      <c r="G3" s="61"/>
    </row>
    <row r="4" spans="2:7" s="1" customFormat="1" ht="41.25" customHeight="1" thickBot="1" x14ac:dyDescent="0.25">
      <c r="B4" s="62" t="s">
        <v>1</v>
      </c>
      <c r="C4" s="63"/>
      <c r="D4" s="63"/>
      <c r="E4" s="63"/>
      <c r="F4" s="63"/>
      <c r="G4" s="64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2018</v>
      </c>
      <c r="D6" s="31">
        <v>2017</v>
      </c>
      <c r="E6" s="30" t="s">
        <v>57</v>
      </c>
      <c r="F6" s="31">
        <v>2018</v>
      </c>
      <c r="G6" s="31">
        <v>2017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617419597.32000005</v>
      </c>
      <c r="D10" s="36">
        <f>SUM(D11:D17)</f>
        <v>574183294.52999997</v>
      </c>
      <c r="E10" s="22" t="s">
        <v>58</v>
      </c>
      <c r="F10" s="36">
        <f>SUM(F11:F19)</f>
        <v>317002217.44</v>
      </c>
      <c r="G10" s="45">
        <f>SUM(G11:G19)</f>
        <v>655903412.06999993</v>
      </c>
    </row>
    <row r="11" spans="2:7" s="1" customFormat="1" ht="12.75" customHeight="1" x14ac:dyDescent="0.2">
      <c r="B11" s="3" t="s">
        <v>12</v>
      </c>
      <c r="C11" s="35">
        <v>12148169.34</v>
      </c>
      <c r="D11" s="35">
        <v>5671759.7599999998</v>
      </c>
      <c r="E11" s="22" t="s">
        <v>59</v>
      </c>
      <c r="F11" s="35">
        <v>107755450.29000001</v>
      </c>
      <c r="G11" s="46">
        <v>412.49</v>
      </c>
    </row>
    <row r="12" spans="2:7" s="1" customFormat="1" x14ac:dyDescent="0.2">
      <c r="B12" s="3" t="s">
        <v>13</v>
      </c>
      <c r="C12" s="35">
        <v>401208631.67000002</v>
      </c>
      <c r="D12" s="35">
        <v>252306603.16999999</v>
      </c>
      <c r="E12" s="22" t="s">
        <v>61</v>
      </c>
      <c r="F12" s="35">
        <v>28680209.289999999</v>
      </c>
      <c r="G12" s="46">
        <v>114211102.61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19624388.800000001</v>
      </c>
      <c r="G13" s="52">
        <v>288152601.88999999</v>
      </c>
    </row>
    <row r="14" spans="2:7" s="1" customFormat="1" x14ac:dyDescent="0.2">
      <c r="B14" s="3" t="s">
        <v>15</v>
      </c>
      <c r="C14" s="35">
        <v>79106746.430000007</v>
      </c>
      <c r="D14" s="35">
        <v>3849109.54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124861710.26000001</v>
      </c>
      <c r="D15" s="35">
        <v>312261482.44</v>
      </c>
      <c r="E15" s="22" t="s">
        <v>63</v>
      </c>
      <c r="F15" s="35">
        <v>4941355.5999999996</v>
      </c>
      <c r="G15" s="46">
        <v>21091589.050000001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>
        <v>707024.64</v>
      </c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50540173.850000001</v>
      </c>
      <c r="G17" s="46">
        <v>89348087.629999995</v>
      </c>
    </row>
    <row r="18" spans="2:7" s="1" customFormat="1" ht="25.5" x14ac:dyDescent="0.2">
      <c r="B18" s="9" t="s">
        <v>19</v>
      </c>
      <c r="C18" s="36">
        <f>SUM(C19:C25)</f>
        <v>13237433.92</v>
      </c>
      <c r="D18" s="36">
        <f>SUM(D19:D25)</f>
        <v>26632487.100000001</v>
      </c>
      <c r="E18" s="22" t="s">
        <v>66</v>
      </c>
      <c r="F18" s="35">
        <v>2215587.19</v>
      </c>
      <c r="G18" s="46">
        <v>3853444.02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103245052.42</v>
      </c>
      <c r="G19" s="46">
        <v>138539149.74000001</v>
      </c>
    </row>
    <row r="20" spans="2:7" s="1" customFormat="1" x14ac:dyDescent="0.2">
      <c r="B20" s="3" t="s">
        <v>21</v>
      </c>
      <c r="C20" s="35">
        <v>6624250.3099999996</v>
      </c>
      <c r="D20" s="35">
        <v>6513756.7300000004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6555543.6100000003</v>
      </c>
      <c r="D21" s="35">
        <v>20061090.370000001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57640</v>
      </c>
      <c r="D23" s="35">
        <v>57640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/>
      <c r="E24" s="22" t="s">
        <v>72</v>
      </c>
      <c r="F24" s="36">
        <f>SUM(F25)</f>
        <v>27097860.48</v>
      </c>
      <c r="G24" s="45">
        <f>SUM(G25)</f>
        <v>-16</v>
      </c>
    </row>
    <row r="25" spans="2:7" s="1" customFormat="1" x14ac:dyDescent="0.2">
      <c r="B25" s="3" t="s">
        <v>26</v>
      </c>
      <c r="C25" s="16">
        <v>0</v>
      </c>
      <c r="D25" s="35"/>
      <c r="E25" s="22" t="s">
        <v>73</v>
      </c>
      <c r="F25" s="35">
        <v>27097860.48</v>
      </c>
      <c r="G25" s="46">
        <v>-16</v>
      </c>
    </row>
    <row r="26" spans="2:7" s="1" customFormat="1" x14ac:dyDescent="0.2">
      <c r="B26" s="4" t="s">
        <v>27</v>
      </c>
      <c r="C26" s="36">
        <f>SUM(C27:C31)</f>
        <v>50559695.43</v>
      </c>
      <c r="D26" s="36">
        <f>SUM(D27:D31)</f>
        <v>10164281.67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50559695.43</v>
      </c>
      <c r="D27" s="35">
        <v>10164281.67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/>
      <c r="E28" s="12" t="s">
        <v>76</v>
      </c>
      <c r="F28" s="36">
        <f>SUM(F29:F31)</f>
        <v>56036669.009999998</v>
      </c>
      <c r="G28" s="45">
        <f>SUM(G29:G31)</f>
        <v>56036669.009999998</v>
      </c>
    </row>
    <row r="29" spans="2:7" s="1" customFormat="1" ht="25.5" x14ac:dyDescent="0.2">
      <c r="B29" s="3" t="s">
        <v>30</v>
      </c>
      <c r="C29" s="16">
        <v>0</v>
      </c>
      <c r="D29" s="35"/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/>
      <c r="E30" s="22" t="s">
        <v>78</v>
      </c>
      <c r="F30" s="35"/>
      <c r="G30" s="47"/>
    </row>
    <row r="31" spans="2:7" s="1" customFormat="1" x14ac:dyDescent="0.2">
      <c r="B31" s="3" t="s">
        <v>32</v>
      </c>
      <c r="C31" s="16">
        <v>0</v>
      </c>
      <c r="D31" s="35"/>
      <c r="E31" s="22" t="s">
        <v>79</v>
      </c>
      <c r="F31" s="35">
        <v>56036669.009999998</v>
      </c>
      <c r="G31" s="46">
        <v>56036669.009999998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60786971.709999993</v>
      </c>
      <c r="G32" s="53">
        <f>SUM(G33:G38)</f>
        <v>41786883.849999994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19708919.059999999</v>
      </c>
      <c r="G33" s="46">
        <v>7295332.4800000004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41078052.649999999</v>
      </c>
      <c r="G34" s="46">
        <v>34491551.369999997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431581958.63</v>
      </c>
      <c r="D38" s="36">
        <f>SUM(D39:D41)</f>
        <v>394210427.19999999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431581958.63</v>
      </c>
      <c r="D39" s="35">
        <v>394210427.19999999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199356021.72</v>
      </c>
      <c r="G43" s="45">
        <f>SUM(G44:G46)</f>
        <v>200388145.37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11842074.460000001</v>
      </c>
      <c r="G44" s="46">
        <v>9711948.25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187513947.25999999</v>
      </c>
      <c r="G46" s="46">
        <v>190676197.12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1112798685.3</v>
      </c>
      <c r="D48" s="36">
        <f>SUM(D10+D18+D26+D32+D38+D42)</f>
        <v>1005190490.5</v>
      </c>
      <c r="E48" s="12" t="s">
        <v>95</v>
      </c>
      <c r="F48" s="36">
        <f>F10+F20+F24+F28+F32+F39+F43</f>
        <v>660279740.36000001</v>
      </c>
      <c r="G48" s="45">
        <f>G10+G20+G24+G28+G32+G39+G43</f>
        <v>954115094.29999995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135368857.25999999</v>
      </c>
      <c r="D51" s="35">
        <v>184296722.78999999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3353463.54</v>
      </c>
      <c r="D52" s="35">
        <v>3353463.54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6509627535</v>
      </c>
      <c r="D53" s="35">
        <v>6158428567.8500004</v>
      </c>
      <c r="E53" s="22" t="s">
        <v>99</v>
      </c>
      <c r="F53" s="35">
        <v>994072358.50999999</v>
      </c>
      <c r="G53" s="46">
        <v>1029525110.83</v>
      </c>
    </row>
    <row r="54" spans="2:7" s="1" customFormat="1" x14ac:dyDescent="0.2">
      <c r="B54" s="3" t="s">
        <v>51</v>
      </c>
      <c r="C54" s="35">
        <v>1410273522.1900001</v>
      </c>
      <c r="D54" s="35">
        <v>1395164560.8199999</v>
      </c>
      <c r="E54" s="22" t="s">
        <v>100</v>
      </c>
      <c r="F54" s="35">
        <v>1263154.33</v>
      </c>
      <c r="G54" s="46">
        <v>1263154.33</v>
      </c>
    </row>
    <row r="55" spans="2:7" s="1" customFormat="1" ht="25.5" x14ac:dyDescent="0.2">
      <c r="B55" s="3" t="s">
        <v>52</v>
      </c>
      <c r="C55" s="35">
        <v>100377024.33</v>
      </c>
      <c r="D55" s="35">
        <v>99329544.329999998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-179045793.88999999</v>
      </c>
      <c r="D56" s="41">
        <v>-153040777.75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7979954608.4299994</v>
      </c>
      <c r="D61" s="36">
        <f>SUM(D51+D52+D53+D54+D55+D56)</f>
        <v>7687532081.5799999</v>
      </c>
      <c r="E61" s="12" t="s">
        <v>103</v>
      </c>
      <c r="F61" s="36">
        <f>SUM(F51:F56)</f>
        <v>995335512.84000003</v>
      </c>
      <c r="G61" s="45">
        <f>SUM(G51:G56)</f>
        <v>1030788265.1600001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9092753293.7299995</v>
      </c>
      <c r="D63" s="36">
        <f>SUM(D48+D61)</f>
        <v>8692722572.0799999</v>
      </c>
      <c r="E63" s="12" t="s">
        <v>104</v>
      </c>
      <c r="F63" s="36">
        <f>SUM(F48+F61)</f>
        <v>1655615253.2</v>
      </c>
      <c r="G63" s="45">
        <f>SUM(G48+G61)</f>
        <v>1984903359.46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631264496.29999995</v>
      </c>
      <c r="G67" s="45">
        <f>SUM(G68:G70)</f>
        <v>631264474.29999995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631264496.29999995</v>
      </c>
      <c r="G69" s="46">
        <v>631264474.29999995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6805873544.2300005</v>
      </c>
      <c r="G72" s="45">
        <f>G73+G74+G75+G76+G77</f>
        <v>6076554738.3199997</v>
      </c>
    </row>
    <row r="73" spans="2:7" s="1" customFormat="1" x14ac:dyDescent="0.2">
      <c r="B73" s="3"/>
      <c r="C73" s="37"/>
      <c r="D73" s="35"/>
      <c r="E73" s="22" t="s">
        <v>110</v>
      </c>
      <c r="F73" s="35">
        <v>744116453.55999994</v>
      </c>
      <c r="G73" s="46">
        <v>769879591.5</v>
      </c>
    </row>
    <row r="74" spans="2:7" s="1" customFormat="1" x14ac:dyDescent="0.2">
      <c r="B74" s="3"/>
      <c r="C74" s="37"/>
      <c r="D74" s="35"/>
      <c r="E74" s="22" t="s">
        <v>111</v>
      </c>
      <c r="F74" s="35">
        <v>4268363632.8699999</v>
      </c>
      <c r="G74" s="46">
        <v>3513281689.02</v>
      </c>
    </row>
    <row r="75" spans="2:7" s="1" customFormat="1" x14ac:dyDescent="0.2">
      <c r="B75" s="3"/>
      <c r="C75" s="37"/>
      <c r="D75" s="35"/>
      <c r="E75" s="22" t="s">
        <v>112</v>
      </c>
      <c r="F75" s="35">
        <v>0</v>
      </c>
      <c r="G75" s="54">
        <v>0</v>
      </c>
    </row>
    <row r="76" spans="2:7" s="1" customFormat="1" x14ac:dyDescent="0.2">
      <c r="B76" s="3"/>
      <c r="C76" s="37"/>
      <c r="D76" s="35"/>
      <c r="E76" s="22" t="s">
        <v>113</v>
      </c>
      <c r="F76" s="16">
        <v>0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1793393457.8</v>
      </c>
      <c r="G77" s="46">
        <v>1793393457.8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7437138040.5300007</v>
      </c>
      <c r="G83" s="45">
        <f>G72+G79+G69</f>
        <v>6707819212.6199999</v>
      </c>
    </row>
    <row r="84" spans="2:7" s="1" customFormat="1" x14ac:dyDescent="0.2">
      <c r="B84" s="3"/>
      <c r="C84" s="37"/>
      <c r="D84" s="35"/>
      <c r="E84" s="22"/>
      <c r="F84" s="36"/>
      <c r="G84" s="55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9092753293.7300014</v>
      </c>
      <c r="G85" s="45">
        <f>G63+G83</f>
        <v>8692722572.0799999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C26 F10:G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2018-09-04T21:15:47Z</cp:lastPrinted>
  <dcterms:created xsi:type="dcterms:W3CDTF">2018-09-04T19:09:03Z</dcterms:created>
  <dcterms:modified xsi:type="dcterms:W3CDTF">2020-03-31T23:37:38Z</dcterms:modified>
</cp:coreProperties>
</file>