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60" windowWidth="20430" windowHeight="7665" firstSheet="1" activeTab="1"/>
  </bookViews>
  <sheets>
    <sheet name="Hoja1" sheetId="1" r:id="rId1"/>
    <sheet name="Zapopan" sheetId="4" r:id="rId2"/>
  </sheets>
  <definedNames>
    <definedName name="_xlnm.Print_Area" localSheetId="1">Zapopan!$A$1:$I$91</definedName>
    <definedName name="Cargo1" localSheetId="1">Zapopan!$C$85</definedName>
    <definedName name="Cargo2" localSheetId="1">Zapopan!$E$85</definedName>
    <definedName name="firma1" localSheetId="1">Zapopan!#REF!</definedName>
    <definedName name="firma2" localSheetId="1">Zapopan!#REF!</definedName>
    <definedName name="_xlnm.Print_Titles" localSheetId="0">Hoja1!$3:$11</definedName>
  </definedNames>
  <calcPr calcId="145621"/>
</workbook>
</file>

<file path=xl/calcChain.xml><?xml version="1.0" encoding="utf-8"?>
<calcChain xmlns="http://schemas.openxmlformats.org/spreadsheetml/2006/main">
  <c r="E19" i="4" l="1"/>
  <c r="D19" i="4"/>
  <c r="E63" i="4" l="1"/>
  <c r="F22" i="4"/>
  <c r="I22" i="4" s="1"/>
  <c r="F23" i="4"/>
  <c r="F15" i="4" l="1"/>
  <c r="I23" i="4" l="1"/>
  <c r="F27" i="4"/>
  <c r="I27" i="4" s="1"/>
  <c r="F28" i="4"/>
  <c r="I28" i="4" s="1"/>
  <c r="F25" i="4"/>
  <c r="I25" i="4" s="1"/>
  <c r="F26" i="4"/>
  <c r="I26" i="4" s="1"/>
  <c r="F24" i="4"/>
  <c r="I24" i="4" s="1"/>
  <c r="H39" i="4"/>
  <c r="G39" i="4"/>
  <c r="E39" i="4"/>
  <c r="D39" i="4"/>
  <c r="H11" i="4"/>
  <c r="F70" i="4"/>
  <c r="I70" i="4" s="1"/>
  <c r="F69" i="4"/>
  <c r="F68" i="4"/>
  <c r="I68" i="4" s="1"/>
  <c r="F67" i="4"/>
  <c r="F66" i="4"/>
  <c r="F65" i="4"/>
  <c r="F64" i="4"/>
  <c r="I64" i="4" s="1"/>
  <c r="D63" i="4"/>
  <c r="F55" i="4"/>
  <c r="I55" i="4" s="1"/>
  <c r="F51" i="4"/>
  <c r="I51" i="4" s="1"/>
  <c r="F52" i="4"/>
  <c r="I52" i="4" s="1"/>
  <c r="H75" i="4"/>
  <c r="G75" i="4"/>
  <c r="F82" i="4"/>
  <c r="F81" i="4"/>
  <c r="I81" i="4" s="1"/>
  <c r="F80" i="4"/>
  <c r="I80" i="4" s="1"/>
  <c r="F79" i="4"/>
  <c r="I79" i="4" s="1"/>
  <c r="F78" i="4"/>
  <c r="F77" i="4"/>
  <c r="I77" i="4" s="1"/>
  <c r="F76" i="4"/>
  <c r="I76" i="4" s="1"/>
  <c r="E75" i="4"/>
  <c r="D75" i="4"/>
  <c r="H63" i="4"/>
  <c r="G63" i="4"/>
  <c r="F62" i="4"/>
  <c r="F61" i="4"/>
  <c r="I61" i="4" s="1"/>
  <c r="F60" i="4"/>
  <c r="I60" i="4" s="1"/>
  <c r="H59" i="4"/>
  <c r="G59" i="4"/>
  <c r="E59" i="4"/>
  <c r="D59" i="4"/>
  <c r="H49" i="4"/>
  <c r="G49" i="4"/>
  <c r="E49" i="4"/>
  <c r="D49" i="4"/>
  <c r="F58" i="4"/>
  <c r="I58" i="4" s="1"/>
  <c r="F57" i="4"/>
  <c r="I57" i="4" s="1"/>
  <c r="F56" i="4"/>
  <c r="I56" i="4" s="1"/>
  <c r="F53" i="4"/>
  <c r="I53" i="4" s="1"/>
  <c r="F50" i="4"/>
  <c r="I50" i="4" s="1"/>
  <c r="F46" i="4"/>
  <c r="I46" i="4" s="1"/>
  <c r="F47" i="4"/>
  <c r="I47" i="4" s="1"/>
  <c r="F48" i="4"/>
  <c r="I48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H29" i="4"/>
  <c r="G29" i="4"/>
  <c r="E29" i="4"/>
  <c r="D29" i="4"/>
  <c r="I82" i="4"/>
  <c r="I78" i="4"/>
  <c r="I74" i="4"/>
  <c r="I73" i="4"/>
  <c r="I72" i="4"/>
  <c r="I69" i="4"/>
  <c r="I67" i="4"/>
  <c r="I66" i="4"/>
  <c r="I65" i="4"/>
  <c r="I62" i="4"/>
  <c r="I38" i="4"/>
  <c r="F21" i="4"/>
  <c r="I21" i="4" s="1"/>
  <c r="F20" i="4"/>
  <c r="I20" i="4" s="1"/>
  <c r="H19" i="4"/>
  <c r="G19" i="4"/>
  <c r="G11" i="4"/>
  <c r="E11" i="4"/>
  <c r="D11" i="4"/>
  <c r="F13" i="4"/>
  <c r="I13" i="4" s="1"/>
  <c r="F14" i="4"/>
  <c r="I14" i="4" s="1"/>
  <c r="I15" i="4"/>
  <c r="F16" i="4"/>
  <c r="I16" i="4" s="1"/>
  <c r="F17" i="4"/>
  <c r="I17" i="4" s="1"/>
  <c r="F18" i="4"/>
  <c r="I18" i="4" s="1"/>
  <c r="F12" i="4"/>
  <c r="I12" i="4" s="1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/>
  <c r="F75" i="1"/>
  <c r="I75" i="1" s="1"/>
  <c r="F74" i="1"/>
  <c r="I74" i="1"/>
  <c r="F73" i="1"/>
  <c r="I73" i="1" s="1"/>
  <c r="I72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/>
  <c r="F47" i="1"/>
  <c r="I47" i="1" s="1"/>
  <c r="F46" i="1"/>
  <c r="I46" i="1"/>
  <c r="F45" i="1"/>
  <c r="I45" i="1" s="1"/>
  <c r="F44" i="1"/>
  <c r="I44" i="1"/>
  <c r="F43" i="1"/>
  <c r="I43" i="1" s="1"/>
  <c r="F42" i="1"/>
  <c r="I42" i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/>
  <c r="F27" i="1"/>
  <c r="I27" i="1" s="1"/>
  <c r="F26" i="1"/>
  <c r="I26" i="1"/>
  <c r="F25" i="1"/>
  <c r="I25" i="1" s="1"/>
  <c r="F24" i="1"/>
  <c r="I24" i="1" s="1"/>
  <c r="F23" i="1"/>
  <c r="I23" i="1" s="1"/>
  <c r="F22" i="1"/>
  <c r="I22" i="1" s="1"/>
  <c r="F21" i="1"/>
  <c r="F20" i="1" s="1"/>
  <c r="F19" i="1"/>
  <c r="I19" i="1" s="1"/>
  <c r="F18" i="1"/>
  <c r="I18" i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84" i="1" s="1"/>
  <c r="H30" i="1"/>
  <c r="H20" i="1"/>
  <c r="H12" i="1"/>
  <c r="G76" i="1"/>
  <c r="G72" i="1"/>
  <c r="G64" i="1"/>
  <c r="G60" i="1"/>
  <c r="G50" i="1"/>
  <c r="G40" i="1"/>
  <c r="G30" i="1"/>
  <c r="G20" i="1"/>
  <c r="G12" i="1"/>
  <c r="G84" i="1" s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F72" i="1"/>
  <c r="F50" i="1"/>
  <c r="F40" i="1"/>
  <c r="F60" i="1"/>
  <c r="I40" i="1" l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I39" i="4"/>
  <c r="F39" i="4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I84" i="1" l="1"/>
  <c r="F84" i="1"/>
  <c r="F83" i="4"/>
  <c r="I83" i="4" s="1"/>
</calcChain>
</file>

<file path=xl/sharedStrings.xml><?xml version="1.0" encoding="utf-8"?>
<sst xmlns="http://schemas.openxmlformats.org/spreadsheetml/2006/main" count="176" uniqueCount="94">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</sst>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</cellStyleXfs>
  <cellXfs count="114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3" fillId="5" borderId="24" xfId="1" applyNumberFormat="1" applyFont="1" applyFill="1" applyBorder="1" applyAlignment="1" applyProtection="1">
      <alignment horizontal="center"/>
    </xf>
    <xf numFmtId="164" fontId="15" fillId="0" borderId="28" xfId="0" applyNumberFormat="1" applyFont="1" applyBorder="1"/>
    <xf numFmtId="164" fontId="15" fillId="0" borderId="29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164" fontId="17" fillId="0" borderId="31" xfId="0" applyNumberFormat="1" applyFont="1" applyBorder="1"/>
    <xf numFmtId="164" fontId="15" fillId="0" borderId="1" xfId="0" applyNumberFormat="1" applyFont="1" applyBorder="1"/>
    <xf numFmtId="164" fontId="15" fillId="0" borderId="31" xfId="0" applyNumberFormat="1" applyFont="1" applyBorder="1"/>
    <xf numFmtId="0" fontId="16" fillId="0" borderId="30" xfId="0" applyFont="1" applyBorder="1" applyAlignment="1">
      <alignment horizontal="center" vertical="center" wrapText="1"/>
    </xf>
    <xf numFmtId="164" fontId="17" fillId="0" borderId="1" xfId="0" applyNumberFormat="1" applyFont="1" applyFill="1" applyBorder="1"/>
    <xf numFmtId="0" fontId="14" fillId="0" borderId="32" xfId="0" applyFont="1" applyBorder="1" applyAlignment="1">
      <alignment horizontal="justify" vertical="center" wrapText="1"/>
    </xf>
    <xf numFmtId="0" fontId="14" fillId="0" borderId="33" xfId="0" applyFont="1" applyBorder="1" applyAlignment="1">
      <alignment horizontal="justify" vertical="center" wrapText="1"/>
    </xf>
    <xf numFmtId="164" fontId="15" fillId="0" borderId="33" xfId="0" applyNumberFormat="1" applyFont="1" applyBorder="1"/>
    <xf numFmtId="164" fontId="15" fillId="0" borderId="34" xfId="0" applyNumberFormat="1" applyFont="1" applyBorder="1"/>
    <xf numFmtId="0" fontId="17" fillId="0" borderId="0" xfId="0" applyFont="1"/>
    <xf numFmtId="0" fontId="18" fillId="0" borderId="0" xfId="0" applyFont="1" applyFill="1"/>
    <xf numFmtId="37" fontId="14" fillId="5" borderId="23" xfId="1" applyNumberFormat="1" applyFont="1" applyFill="1" applyBorder="1" applyAlignment="1" applyProtection="1">
      <alignment horizontal="center"/>
    </xf>
    <xf numFmtId="37" fontId="14" fillId="5" borderId="24" xfId="1" applyNumberFormat="1" applyFont="1" applyFill="1" applyBorder="1" applyAlignment="1" applyProtection="1">
      <alignment horizontal="center" wrapText="1"/>
    </xf>
    <xf numFmtId="37" fontId="14" fillId="5" borderId="24" xfId="1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43" fontId="17" fillId="0" borderId="1" xfId="1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164" fontId="17" fillId="0" borderId="5" xfId="0" applyNumberFormat="1" applyFont="1" applyFill="1" applyBorder="1"/>
    <xf numFmtId="165" fontId="17" fillId="0" borderId="1" xfId="1" applyNumberFormat="1" applyFont="1" applyBorder="1"/>
    <xf numFmtId="165" fontId="15" fillId="0" borderId="28" xfId="1" applyNumberFormat="1" applyFont="1" applyBorder="1"/>
    <xf numFmtId="41" fontId="17" fillId="0" borderId="1" xfId="1" applyNumberFormat="1" applyFont="1" applyFill="1" applyBorder="1"/>
    <xf numFmtId="41" fontId="17" fillId="0" borderId="1" xfId="1" applyNumberFormat="1" applyFont="1" applyBorder="1"/>
    <xf numFmtId="164" fontId="15" fillId="0" borderId="1" xfId="1" applyNumberFormat="1" applyFont="1" applyBorder="1"/>
    <xf numFmtId="164" fontId="17" fillId="0" borderId="1" xfId="1" applyNumberFormat="1" applyFont="1" applyBorder="1"/>
    <xf numFmtId="164" fontId="15" fillId="0" borderId="33" xfId="1" applyNumberFormat="1" applyFont="1" applyBorder="1"/>
    <xf numFmtId="164" fontId="17" fillId="0" borderId="35" xfId="0" applyNumberFormat="1" applyFont="1" applyFill="1" applyBorder="1"/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1" fontId="17" fillId="0" borderId="1" xfId="5" applyNumberFormat="1" applyFont="1" applyBorder="1"/>
  </cellXfs>
  <cellStyles count="6">
    <cellStyle name="Millares" xfId="1" builtinId="3"/>
    <cellStyle name="Millares 2" xfId="2"/>
    <cellStyle name="Moneda" xfId="5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2</xdr:col>
      <xdr:colOff>2181225</xdr:colOff>
      <xdr:row>6</xdr:row>
      <xdr:rowOff>19050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49"/>
          <a:ext cx="2657475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75" t="s">
        <v>0</v>
      </c>
      <c r="C3" s="76"/>
      <c r="D3" s="76"/>
      <c r="E3" s="76"/>
      <c r="F3" s="76"/>
      <c r="G3" s="76"/>
      <c r="H3" s="76"/>
      <c r="I3" s="77"/>
    </row>
    <row r="4" spans="2:9" x14ac:dyDescent="0.25">
      <c r="B4" s="78" t="s">
        <v>1</v>
      </c>
      <c r="C4" s="79"/>
      <c r="D4" s="79"/>
      <c r="E4" s="79"/>
      <c r="F4" s="79"/>
      <c r="G4" s="79"/>
      <c r="H4" s="79"/>
      <c r="I4" s="80"/>
    </row>
    <row r="5" spans="2:9" x14ac:dyDescent="0.25">
      <c r="B5" s="81" t="s">
        <v>2</v>
      </c>
      <c r="C5" s="82"/>
      <c r="D5" s="82"/>
      <c r="E5" s="82"/>
      <c r="F5" s="82"/>
      <c r="G5" s="82"/>
      <c r="H5" s="82"/>
      <c r="I5" s="83"/>
    </row>
    <row r="6" spans="2:9" x14ac:dyDescent="0.25">
      <c r="B6" s="81" t="s">
        <v>3</v>
      </c>
      <c r="C6" s="82"/>
      <c r="D6" s="82"/>
      <c r="E6" s="82"/>
      <c r="F6" s="82"/>
      <c r="G6" s="82"/>
      <c r="H6" s="82"/>
      <c r="I6" s="83"/>
    </row>
    <row r="7" spans="2:9" x14ac:dyDescent="0.25">
      <c r="B7" s="84" t="s">
        <v>4</v>
      </c>
      <c r="C7" s="85"/>
      <c r="D7" s="85"/>
      <c r="E7" s="85"/>
      <c r="F7" s="85"/>
      <c r="G7" s="85"/>
      <c r="H7" s="85"/>
      <c r="I7" s="86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65" t="s">
        <v>5</v>
      </c>
      <c r="C9" s="66"/>
      <c r="D9" s="71" t="s">
        <v>6</v>
      </c>
      <c r="E9" s="72"/>
      <c r="F9" s="72"/>
      <c r="G9" s="72"/>
      <c r="H9" s="73"/>
      <c r="I9" s="74" t="s">
        <v>7</v>
      </c>
    </row>
    <row r="10" spans="2:9" ht="24.75" x14ac:dyDescent="0.25">
      <c r="B10" s="67"/>
      <c r="C10" s="68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4"/>
    </row>
    <row r="11" spans="2:9" x14ac:dyDescent="0.25">
      <c r="B11" s="69"/>
      <c r="C11" s="70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87" t="s">
        <v>15</v>
      </c>
      <c r="C12" s="88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87" t="s">
        <v>23</v>
      </c>
      <c r="C20" s="88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87" t="s">
        <v>33</v>
      </c>
      <c r="C30" s="88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87" t="s">
        <v>43</v>
      </c>
      <c r="C40" s="88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87" t="s">
        <v>53</v>
      </c>
      <c r="C50" s="88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87" t="s">
        <v>63</v>
      </c>
      <c r="C60" s="88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87" t="s">
        <v>67</v>
      </c>
      <c r="C64" s="88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87" t="s">
        <v>75</v>
      </c>
      <c r="C72" s="88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87" t="s">
        <v>79</v>
      </c>
      <c r="C76" s="88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zoomScaleNormal="100" zoomScaleSheetLayoutView="100" workbookViewId="0">
      <selection activeCell="H87" sqref="H87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5.7109375" bestFit="1" customWidth="1"/>
    <col min="5" max="5" width="15.5703125" style="43" bestFit="1" customWidth="1"/>
    <col min="6" max="6" width="15.7109375" bestFit="1" customWidth="1"/>
    <col min="7" max="7" width="13.140625" customWidth="1"/>
    <col min="8" max="9" width="15.710937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99" t="s">
        <v>88</v>
      </c>
      <c r="C2" s="100"/>
      <c r="D2" s="100"/>
      <c r="E2" s="100"/>
      <c r="F2" s="100"/>
      <c r="G2" s="100"/>
      <c r="H2" s="100"/>
      <c r="I2" s="101"/>
    </row>
    <row r="3" spans="2:9" ht="18.75" customHeight="1" x14ac:dyDescent="0.25">
      <c r="B3" s="102" t="s">
        <v>2</v>
      </c>
      <c r="C3" s="103"/>
      <c r="D3" s="103"/>
      <c r="E3" s="103"/>
      <c r="F3" s="103"/>
      <c r="G3" s="103"/>
      <c r="H3" s="103"/>
      <c r="I3" s="104"/>
    </row>
    <row r="4" spans="2:9" ht="3.75" customHeight="1" x14ac:dyDescent="0.25">
      <c r="B4" s="105"/>
      <c r="C4" s="106"/>
      <c r="D4" s="106"/>
      <c r="E4" s="106"/>
      <c r="F4" s="106"/>
      <c r="G4" s="106"/>
      <c r="H4" s="106"/>
      <c r="I4" s="107"/>
    </row>
    <row r="5" spans="2:9" ht="12.75" customHeight="1" x14ac:dyDescent="0.25">
      <c r="B5" s="105" t="s">
        <v>93</v>
      </c>
      <c r="C5" s="106"/>
      <c r="D5" s="106"/>
      <c r="E5" s="106"/>
      <c r="F5" s="106"/>
      <c r="G5" s="106"/>
      <c r="H5" s="106"/>
      <c r="I5" s="107"/>
    </row>
    <row r="6" spans="2:9" ht="15.75" thickBot="1" x14ac:dyDescent="0.3">
      <c r="B6" s="108" t="s">
        <v>89</v>
      </c>
      <c r="C6" s="109"/>
      <c r="D6" s="109"/>
      <c r="E6" s="109"/>
      <c r="F6" s="109"/>
      <c r="G6" s="109"/>
      <c r="H6" s="109"/>
      <c r="I6" s="110"/>
    </row>
    <row r="7" spans="2:9" ht="15.75" thickBot="1" x14ac:dyDescent="0.3">
      <c r="B7" s="16"/>
      <c r="C7" s="16"/>
      <c r="D7" s="16"/>
      <c r="E7" s="44"/>
      <c r="F7" s="16"/>
      <c r="G7" s="16"/>
      <c r="H7" s="16"/>
      <c r="I7" s="16"/>
    </row>
    <row r="8" spans="2:9" ht="15.75" thickBot="1" x14ac:dyDescent="0.3">
      <c r="B8" s="89" t="s">
        <v>90</v>
      </c>
      <c r="C8" s="90"/>
      <c r="D8" s="17"/>
      <c r="E8" s="45"/>
      <c r="F8" s="18"/>
      <c r="G8" s="18"/>
      <c r="H8" s="97" t="s">
        <v>91</v>
      </c>
      <c r="I8" s="98"/>
    </row>
    <row r="9" spans="2:9" ht="24.75" x14ac:dyDescent="0.25">
      <c r="B9" s="91"/>
      <c r="C9" s="92"/>
      <c r="D9" s="19" t="s">
        <v>8</v>
      </c>
      <c r="E9" s="46" t="s">
        <v>9</v>
      </c>
      <c r="F9" s="19" t="s">
        <v>10</v>
      </c>
      <c r="G9" s="19" t="s">
        <v>11</v>
      </c>
      <c r="H9" s="20" t="s">
        <v>12</v>
      </c>
      <c r="I9" s="21" t="s">
        <v>7</v>
      </c>
    </row>
    <row r="10" spans="2:9" ht="15.75" thickBot="1" x14ac:dyDescent="0.3">
      <c r="B10" s="91"/>
      <c r="C10" s="92"/>
      <c r="D10" s="28">
        <v>1</v>
      </c>
      <c r="E10" s="47">
        <v>2</v>
      </c>
      <c r="F10" s="28" t="s">
        <v>13</v>
      </c>
      <c r="G10" s="28">
        <v>4</v>
      </c>
      <c r="H10" s="28">
        <v>5</v>
      </c>
      <c r="I10" s="28" t="s">
        <v>14</v>
      </c>
    </row>
    <row r="11" spans="2:9" ht="20.25" customHeight="1" x14ac:dyDescent="0.25">
      <c r="B11" s="93" t="s">
        <v>15</v>
      </c>
      <c r="C11" s="94"/>
      <c r="D11" s="29">
        <f>SUM(D12:D18)</f>
        <v>3591875166.4200006</v>
      </c>
      <c r="E11" s="58">
        <f>SUM(E12:E18)</f>
        <v>10252065.849999998</v>
      </c>
      <c r="F11" s="29">
        <f>SUM(F12:F18)</f>
        <v>3602127232.2700009</v>
      </c>
      <c r="G11" s="29">
        <f t="shared" ref="G11" si="0">SUM(G12:G18)</f>
        <v>772684462.28999996</v>
      </c>
      <c r="H11" s="29">
        <f>SUM(H12:H18)</f>
        <v>757299707.67999995</v>
      </c>
      <c r="I11" s="30">
        <f>SUM(F11-G11)</f>
        <v>2829442769.980001</v>
      </c>
    </row>
    <row r="12" spans="2:9" ht="20.25" customHeight="1" x14ac:dyDescent="0.25">
      <c r="B12" s="31"/>
      <c r="C12" s="32" t="s">
        <v>16</v>
      </c>
      <c r="D12" s="33">
        <v>1839913736.95</v>
      </c>
      <c r="E12" s="57">
        <v>-432560.11</v>
      </c>
      <c r="F12" s="33">
        <f>SUM(D12+E12)</f>
        <v>1839481176.8400002</v>
      </c>
      <c r="G12" s="33">
        <v>403733815.12</v>
      </c>
      <c r="H12" s="33">
        <v>403733815.12</v>
      </c>
      <c r="I12" s="34">
        <f>SUM(F12-G12)</f>
        <v>1435747361.7200003</v>
      </c>
    </row>
    <row r="13" spans="2:9" ht="20.25" customHeight="1" x14ac:dyDescent="0.25">
      <c r="B13" s="31"/>
      <c r="C13" s="32" t="s">
        <v>17</v>
      </c>
      <c r="D13" s="33">
        <v>140388250.19999999</v>
      </c>
      <c r="E13" s="57">
        <v>432560.11</v>
      </c>
      <c r="F13" s="33">
        <f t="shared" ref="F13:F22" si="1">SUM(D13+E13)</f>
        <v>140820810.31</v>
      </c>
      <c r="G13" s="33">
        <v>71554813.049999997</v>
      </c>
      <c r="H13" s="33">
        <v>71554813.049999997</v>
      </c>
      <c r="I13" s="34">
        <f t="shared" ref="I13:I76" si="2">SUM(F13-G13)</f>
        <v>69265997.260000005</v>
      </c>
    </row>
    <row r="14" spans="2:9" ht="20.25" customHeight="1" x14ac:dyDescent="0.25">
      <c r="B14" s="31"/>
      <c r="C14" s="32" t="s">
        <v>18</v>
      </c>
      <c r="D14" s="33">
        <v>368067792.49000001</v>
      </c>
      <c r="E14" s="57">
        <v>-2.384185791015625E-9</v>
      </c>
      <c r="F14" s="33">
        <f t="shared" si="1"/>
        <v>368067792.49000001</v>
      </c>
      <c r="G14" s="33">
        <v>2447361.71</v>
      </c>
      <c r="H14" s="33">
        <v>2447361.71</v>
      </c>
      <c r="I14" s="34">
        <f t="shared" si="2"/>
        <v>365620430.78000003</v>
      </c>
    </row>
    <row r="15" spans="2:9" ht="20.25" customHeight="1" x14ac:dyDescent="0.25">
      <c r="B15" s="31"/>
      <c r="C15" s="32" t="s">
        <v>19</v>
      </c>
      <c r="D15" s="33">
        <v>584285799.19000006</v>
      </c>
      <c r="E15" s="57">
        <v>0</v>
      </c>
      <c r="F15" s="33">
        <f t="shared" si="1"/>
        <v>584285799.19000006</v>
      </c>
      <c r="G15" s="33">
        <v>127020522.97</v>
      </c>
      <c r="H15" s="33">
        <v>111635768.36</v>
      </c>
      <c r="I15" s="34">
        <f t="shared" si="2"/>
        <v>457265276.22000003</v>
      </c>
    </row>
    <row r="16" spans="2:9" ht="20.25" customHeight="1" x14ac:dyDescent="0.25">
      <c r="B16" s="31"/>
      <c r="C16" s="32" t="s">
        <v>20</v>
      </c>
      <c r="D16" s="33">
        <v>539053197.59000003</v>
      </c>
      <c r="E16" s="57">
        <v>-1000000</v>
      </c>
      <c r="F16" s="33">
        <f t="shared" si="1"/>
        <v>538053197.59000003</v>
      </c>
      <c r="G16" s="33">
        <v>150023338.03999999</v>
      </c>
      <c r="H16" s="33">
        <v>150023338.03999999</v>
      </c>
      <c r="I16" s="34">
        <f t="shared" si="2"/>
        <v>388029859.55000007</v>
      </c>
    </row>
    <row r="17" spans="2:9" ht="20.25" customHeight="1" x14ac:dyDescent="0.25">
      <c r="B17" s="31"/>
      <c r="C17" s="32" t="s">
        <v>21</v>
      </c>
      <c r="D17" s="33">
        <v>66216390</v>
      </c>
      <c r="E17" s="57">
        <v>7536930.7999999998</v>
      </c>
      <c r="F17" s="33">
        <f t="shared" si="1"/>
        <v>73753320.799999997</v>
      </c>
      <c r="G17" s="33">
        <v>0</v>
      </c>
      <c r="H17" s="33">
        <v>0</v>
      </c>
      <c r="I17" s="34">
        <f t="shared" si="2"/>
        <v>73753320.799999997</v>
      </c>
    </row>
    <row r="18" spans="2:9" ht="20.25" customHeight="1" x14ac:dyDescent="0.25">
      <c r="B18" s="31"/>
      <c r="C18" s="32" t="s">
        <v>22</v>
      </c>
      <c r="D18" s="33">
        <v>53950000</v>
      </c>
      <c r="E18" s="52">
        <v>3715135.05</v>
      </c>
      <c r="F18" s="33">
        <f t="shared" si="1"/>
        <v>57665135.049999997</v>
      </c>
      <c r="G18" s="33">
        <v>17904611.399999999</v>
      </c>
      <c r="H18" s="33">
        <v>17904611.399999999</v>
      </c>
      <c r="I18" s="34">
        <f t="shared" si="2"/>
        <v>39760523.649999999</v>
      </c>
    </row>
    <row r="19" spans="2:9" ht="20.25" customHeight="1" x14ac:dyDescent="0.25">
      <c r="B19" s="95" t="s">
        <v>23</v>
      </c>
      <c r="C19" s="96"/>
      <c r="D19" s="35">
        <f>SUM(D20:D28)</f>
        <v>394475452.96000004</v>
      </c>
      <c r="E19" s="35">
        <f>SUM(E20:E28)</f>
        <v>16669264.130000003</v>
      </c>
      <c r="F19" s="35">
        <f>SUM(D19+E19)</f>
        <v>411144717.09000003</v>
      </c>
      <c r="G19" s="35">
        <f>SUM(G20:G28)</f>
        <v>48786520.060000002</v>
      </c>
      <c r="H19" s="35">
        <f>SUM(H20:H28)</f>
        <v>48786520.060000002</v>
      </c>
      <c r="I19" s="36">
        <f>SUM(F19-G19)</f>
        <v>362358197.03000003</v>
      </c>
    </row>
    <row r="20" spans="2:9" ht="20.25" customHeight="1" x14ac:dyDescent="0.25">
      <c r="B20" s="37"/>
      <c r="C20" s="32" t="s">
        <v>24</v>
      </c>
      <c r="D20" s="33">
        <v>25917546.129999999</v>
      </c>
      <c r="E20" s="52">
        <v>2633877.8199999998</v>
      </c>
      <c r="F20" s="33">
        <f t="shared" si="1"/>
        <v>28551423.949999999</v>
      </c>
      <c r="G20" s="33">
        <v>447257.99</v>
      </c>
      <c r="H20" s="33">
        <v>447257.99</v>
      </c>
      <c r="I20" s="34">
        <f t="shared" si="2"/>
        <v>28104165.960000001</v>
      </c>
    </row>
    <row r="21" spans="2:9" ht="20.25" customHeight="1" x14ac:dyDescent="0.25">
      <c r="B21" s="37"/>
      <c r="C21" s="32" t="s">
        <v>25</v>
      </c>
      <c r="D21" s="33">
        <v>9295421.8000000007</v>
      </c>
      <c r="E21" s="52">
        <v>1333105</v>
      </c>
      <c r="F21" s="33">
        <f t="shared" si="1"/>
        <v>10628526.800000001</v>
      </c>
      <c r="G21" s="33">
        <v>133281.9</v>
      </c>
      <c r="H21" s="33">
        <v>133281.9</v>
      </c>
      <c r="I21" s="34">
        <f t="shared" si="2"/>
        <v>10495244.9</v>
      </c>
    </row>
    <row r="22" spans="2:9" ht="20.25" customHeight="1" x14ac:dyDescent="0.25">
      <c r="B22" s="37"/>
      <c r="C22" s="32" t="s">
        <v>26</v>
      </c>
      <c r="D22" s="56">
        <v>10000</v>
      </c>
      <c r="E22" s="43">
        <v>0</v>
      </c>
      <c r="F22" s="56">
        <f t="shared" si="1"/>
        <v>10000</v>
      </c>
      <c r="G22" s="56">
        <v>0</v>
      </c>
      <c r="H22" s="56">
        <v>0</v>
      </c>
      <c r="I22" s="64">
        <f t="shared" si="2"/>
        <v>10000</v>
      </c>
    </row>
    <row r="23" spans="2:9" ht="20.25" customHeight="1" x14ac:dyDescent="0.25">
      <c r="B23" s="37"/>
      <c r="C23" s="32" t="s">
        <v>27</v>
      </c>
      <c r="D23" s="38">
        <v>68245270</v>
      </c>
      <c r="E23" s="52">
        <v>-23749572.43</v>
      </c>
      <c r="F23" s="33">
        <f t="shared" ref="F23:F28" si="3">SUM(D23+E23)</f>
        <v>44495697.57</v>
      </c>
      <c r="G23" s="33">
        <v>6170201.2800000003</v>
      </c>
      <c r="H23" s="33">
        <v>6170201.2800000003</v>
      </c>
      <c r="I23" s="34">
        <f t="shared" ref="I23:I29" si="4">SUM(F23-G23)</f>
        <v>38325496.289999999</v>
      </c>
    </row>
    <row r="24" spans="2:9" ht="20.25" customHeight="1" x14ac:dyDescent="0.25">
      <c r="B24" s="37"/>
      <c r="C24" s="32" t="s">
        <v>28</v>
      </c>
      <c r="D24" s="33">
        <v>11828403.029999999</v>
      </c>
      <c r="E24" s="59">
        <v>-2418521.77</v>
      </c>
      <c r="F24" s="33">
        <f t="shared" si="3"/>
        <v>9409881.2599999998</v>
      </c>
      <c r="G24" s="56">
        <v>1208488.01</v>
      </c>
      <c r="H24" s="56">
        <v>1208488.01</v>
      </c>
      <c r="I24" s="34">
        <f t="shared" si="4"/>
        <v>8201393.25</v>
      </c>
    </row>
    <row r="25" spans="2:9" ht="20.25" customHeight="1" x14ac:dyDescent="0.25">
      <c r="B25" s="37"/>
      <c r="C25" s="32" t="s">
        <v>29</v>
      </c>
      <c r="D25" s="33">
        <v>198190163</v>
      </c>
      <c r="E25" s="60">
        <v>35061618.710000001</v>
      </c>
      <c r="F25" s="33">
        <f t="shared" si="3"/>
        <v>233251781.71000001</v>
      </c>
      <c r="G25" s="33">
        <v>36647286.390000001</v>
      </c>
      <c r="H25" s="33">
        <v>36647286.390000001</v>
      </c>
      <c r="I25" s="34">
        <f t="shared" si="4"/>
        <v>196604495.31999999</v>
      </c>
    </row>
    <row r="26" spans="2:9" ht="20.25" customHeight="1" x14ac:dyDescent="0.25">
      <c r="B26" s="37"/>
      <c r="C26" s="32" t="s">
        <v>30</v>
      </c>
      <c r="D26" s="33">
        <v>31831643</v>
      </c>
      <c r="E26" s="60">
        <v>15444244.73</v>
      </c>
      <c r="F26" s="33">
        <f t="shared" si="3"/>
        <v>47275887.730000004</v>
      </c>
      <c r="G26" s="33">
        <v>106340.33</v>
      </c>
      <c r="H26" s="33">
        <v>106340.33</v>
      </c>
      <c r="I26" s="34">
        <f t="shared" si="4"/>
        <v>47169547.400000006</v>
      </c>
    </row>
    <row r="27" spans="2:9" ht="20.25" customHeight="1" x14ac:dyDescent="0.25">
      <c r="B27" s="37"/>
      <c r="C27" s="32" t="s">
        <v>31</v>
      </c>
      <c r="D27" s="33">
        <v>375000</v>
      </c>
      <c r="E27" s="60">
        <v>3874000</v>
      </c>
      <c r="F27" s="33">
        <f t="shared" si="3"/>
        <v>4249000</v>
      </c>
      <c r="G27" s="33">
        <v>0</v>
      </c>
      <c r="H27" s="33">
        <v>0</v>
      </c>
      <c r="I27" s="34">
        <f t="shared" si="4"/>
        <v>4249000</v>
      </c>
    </row>
    <row r="28" spans="2:9" ht="20.25" customHeight="1" x14ac:dyDescent="0.25">
      <c r="B28" s="37"/>
      <c r="C28" s="32" t="s">
        <v>32</v>
      </c>
      <c r="D28" s="33">
        <v>48782006</v>
      </c>
      <c r="E28" s="60">
        <v>-15509487.93</v>
      </c>
      <c r="F28" s="33">
        <f t="shared" si="3"/>
        <v>33272518.07</v>
      </c>
      <c r="G28" s="33">
        <v>4073664.16</v>
      </c>
      <c r="H28" s="33">
        <v>4073664.16</v>
      </c>
      <c r="I28" s="34">
        <f t="shared" si="4"/>
        <v>29198853.91</v>
      </c>
    </row>
    <row r="29" spans="2:9" ht="20.25" customHeight="1" x14ac:dyDescent="0.25">
      <c r="B29" s="95" t="s">
        <v>33</v>
      </c>
      <c r="C29" s="96"/>
      <c r="D29" s="35">
        <f>SUM(D30:D38)</f>
        <v>1165415899.8500001</v>
      </c>
      <c r="E29" s="61">
        <f>SUM(E30:E38)</f>
        <v>4955320.7799999993</v>
      </c>
      <c r="F29" s="35">
        <f t="shared" ref="F29:F38" si="5">SUM(D29+E29)</f>
        <v>1170371220.6300001</v>
      </c>
      <c r="G29" s="35">
        <f>SUM(G30:G38)</f>
        <v>168116624.96000001</v>
      </c>
      <c r="H29" s="35">
        <f>SUM(H30:H38)</f>
        <v>167763288.98999998</v>
      </c>
      <c r="I29" s="36">
        <f t="shared" si="4"/>
        <v>1002254595.6700001</v>
      </c>
    </row>
    <row r="30" spans="2:9" ht="20.25" customHeight="1" x14ac:dyDescent="0.25">
      <c r="B30" s="37"/>
      <c r="C30" s="32" t="s">
        <v>34</v>
      </c>
      <c r="D30" s="33">
        <v>301015292</v>
      </c>
      <c r="E30" s="62">
        <v>-36680072.170000002</v>
      </c>
      <c r="F30" s="33">
        <f t="shared" si="5"/>
        <v>264335219.82999998</v>
      </c>
      <c r="G30" s="33">
        <v>61009455.640000001</v>
      </c>
      <c r="H30" s="33">
        <v>61009455.640000001</v>
      </c>
      <c r="I30" s="34">
        <f t="shared" si="2"/>
        <v>203325764.19</v>
      </c>
    </row>
    <row r="31" spans="2:9" ht="20.25" customHeight="1" x14ac:dyDescent="0.25">
      <c r="B31" s="37"/>
      <c r="C31" s="32" t="s">
        <v>35</v>
      </c>
      <c r="D31" s="33">
        <v>244919535.78</v>
      </c>
      <c r="E31" s="62">
        <v>9386605.1600000001</v>
      </c>
      <c r="F31" s="33">
        <f t="shared" si="5"/>
        <v>254306140.94</v>
      </c>
      <c r="G31" s="33">
        <v>52531294.159999996</v>
      </c>
      <c r="H31" s="33">
        <v>52531294.159999996</v>
      </c>
      <c r="I31" s="34">
        <f t="shared" si="2"/>
        <v>201774846.78</v>
      </c>
    </row>
    <row r="32" spans="2:9" ht="20.25" customHeight="1" x14ac:dyDescent="0.25">
      <c r="B32" s="37"/>
      <c r="C32" s="32" t="s">
        <v>36</v>
      </c>
      <c r="D32" s="33">
        <v>205999378.53</v>
      </c>
      <c r="E32" s="62">
        <v>29146947.199999999</v>
      </c>
      <c r="F32" s="33">
        <f t="shared" si="5"/>
        <v>235146325.72999999</v>
      </c>
      <c r="G32" s="33">
        <v>9689424.2400000021</v>
      </c>
      <c r="H32" s="33">
        <v>9689424.2400000021</v>
      </c>
      <c r="I32" s="34">
        <f t="shared" si="2"/>
        <v>225456901.48999998</v>
      </c>
    </row>
    <row r="33" spans="2:9" ht="20.25" customHeight="1" x14ac:dyDescent="0.25">
      <c r="B33" s="37"/>
      <c r="C33" s="32" t="s">
        <v>37</v>
      </c>
      <c r="D33" s="33">
        <v>107454500</v>
      </c>
      <c r="E33" s="62">
        <v>-7642157.0800000001</v>
      </c>
      <c r="F33" s="33">
        <f t="shared" si="5"/>
        <v>99812342.920000002</v>
      </c>
      <c r="G33" s="33">
        <v>20213458.800000001</v>
      </c>
      <c r="H33" s="33">
        <v>20212978.559999999</v>
      </c>
      <c r="I33" s="34">
        <f t="shared" si="2"/>
        <v>79598884.120000005</v>
      </c>
    </row>
    <row r="34" spans="2:9" ht="20.25" customHeight="1" x14ac:dyDescent="0.25">
      <c r="B34" s="37"/>
      <c r="C34" s="32" t="s">
        <v>38</v>
      </c>
      <c r="D34" s="33">
        <v>171176057.84</v>
      </c>
      <c r="E34" s="62">
        <v>20439463.190000001</v>
      </c>
      <c r="F34" s="33">
        <f t="shared" si="5"/>
        <v>191615521.03</v>
      </c>
      <c r="G34" s="33">
        <v>18705043.82</v>
      </c>
      <c r="H34" s="33">
        <v>18705043.82</v>
      </c>
      <c r="I34" s="34">
        <f t="shared" si="2"/>
        <v>172910477.21000001</v>
      </c>
    </row>
    <row r="35" spans="2:9" ht="20.25" customHeight="1" x14ac:dyDescent="0.25">
      <c r="B35" s="37"/>
      <c r="C35" s="32" t="s">
        <v>39</v>
      </c>
      <c r="D35" s="33">
        <v>45435000</v>
      </c>
      <c r="E35" s="62">
        <v>-3274000.01</v>
      </c>
      <c r="F35" s="33">
        <f t="shared" si="5"/>
        <v>42160999.990000002</v>
      </c>
      <c r="G35" s="33">
        <v>0</v>
      </c>
      <c r="H35" s="33">
        <v>0</v>
      </c>
      <c r="I35" s="34">
        <f t="shared" si="2"/>
        <v>42160999.990000002</v>
      </c>
    </row>
    <row r="36" spans="2:9" ht="20.25" customHeight="1" x14ac:dyDescent="0.25">
      <c r="B36" s="37"/>
      <c r="C36" s="32" t="s">
        <v>40</v>
      </c>
      <c r="D36" s="33">
        <v>2504600</v>
      </c>
      <c r="E36" s="62">
        <v>139863.98000000001</v>
      </c>
      <c r="F36" s="33">
        <f t="shared" si="5"/>
        <v>2644463.98</v>
      </c>
      <c r="G36" s="33">
        <v>66940.429999999993</v>
      </c>
      <c r="H36" s="33">
        <v>66940.429999999993</v>
      </c>
      <c r="I36" s="34">
        <f t="shared" si="2"/>
        <v>2577523.5499999998</v>
      </c>
    </row>
    <row r="37" spans="2:9" ht="20.25" customHeight="1" x14ac:dyDescent="0.25">
      <c r="B37" s="37"/>
      <c r="C37" s="32" t="s">
        <v>41</v>
      </c>
      <c r="D37" s="33">
        <v>43332535.700000003</v>
      </c>
      <c r="E37" s="62">
        <v>-4989964.6500000004</v>
      </c>
      <c r="F37" s="33">
        <f t="shared" si="5"/>
        <v>38342571.050000004</v>
      </c>
      <c r="G37" s="33">
        <v>3955740.97</v>
      </c>
      <c r="H37" s="33">
        <v>3955740.97</v>
      </c>
      <c r="I37" s="34">
        <f t="shared" si="2"/>
        <v>34386830.080000006</v>
      </c>
    </row>
    <row r="38" spans="2:9" ht="20.25" customHeight="1" x14ac:dyDescent="0.25">
      <c r="B38" s="37"/>
      <c r="C38" s="32" t="s">
        <v>42</v>
      </c>
      <c r="D38" s="33">
        <v>43579000</v>
      </c>
      <c r="E38" s="62">
        <v>-1571364.84</v>
      </c>
      <c r="F38" s="33">
        <f t="shared" si="5"/>
        <v>42007635.159999996</v>
      </c>
      <c r="G38" s="33">
        <v>1945266.9</v>
      </c>
      <c r="H38" s="33">
        <v>1592411.17</v>
      </c>
      <c r="I38" s="34">
        <f t="shared" si="2"/>
        <v>40062368.259999998</v>
      </c>
    </row>
    <row r="39" spans="2:9" ht="20.25" customHeight="1" x14ac:dyDescent="0.25">
      <c r="B39" s="95" t="s">
        <v>43</v>
      </c>
      <c r="C39" s="96"/>
      <c r="D39" s="35">
        <f t="shared" ref="D39:I39" si="6">SUM(D40:D48)</f>
        <v>1195711532</v>
      </c>
      <c r="E39" s="61">
        <f t="shared" si="6"/>
        <v>2724071.2199999997</v>
      </c>
      <c r="F39" s="35">
        <f t="shared" si="6"/>
        <v>1198435603.22</v>
      </c>
      <c r="G39" s="35">
        <f t="shared" si="6"/>
        <v>232990817.31</v>
      </c>
      <c r="H39" s="35">
        <f t="shared" si="6"/>
        <v>232978941.30000001</v>
      </c>
      <c r="I39" s="36">
        <f t="shared" si="6"/>
        <v>965444785.91000009</v>
      </c>
    </row>
    <row r="40" spans="2:9" ht="20.25" customHeight="1" x14ac:dyDescent="0.25">
      <c r="B40" s="37"/>
      <c r="C40" s="32" t="s">
        <v>44</v>
      </c>
      <c r="D40" s="33">
        <v>16500000</v>
      </c>
      <c r="E40" s="62">
        <v>5317890</v>
      </c>
      <c r="F40" s="33">
        <f t="shared" ref="F40:F70" si="7">SUM(D40+E40)</f>
        <v>21817890</v>
      </c>
      <c r="G40" s="33">
        <v>16817890</v>
      </c>
      <c r="H40" s="33">
        <v>16817890</v>
      </c>
      <c r="I40" s="34">
        <f t="shared" si="2"/>
        <v>5000000</v>
      </c>
    </row>
    <row r="41" spans="2:9" ht="20.25" customHeight="1" x14ac:dyDescent="0.25">
      <c r="B41" s="37"/>
      <c r="C41" s="32" t="s">
        <v>45</v>
      </c>
      <c r="D41" s="33">
        <v>863050008</v>
      </c>
      <c r="E41" s="62">
        <v>-2650610.7799999998</v>
      </c>
      <c r="F41" s="33">
        <f t="shared" si="7"/>
        <v>860399397.22000003</v>
      </c>
      <c r="G41" s="33">
        <v>190607630.84999999</v>
      </c>
      <c r="H41" s="33">
        <v>190607634.84</v>
      </c>
      <c r="I41" s="34">
        <f t="shared" si="2"/>
        <v>669791766.37</v>
      </c>
    </row>
    <row r="42" spans="2:9" ht="20.25" customHeight="1" x14ac:dyDescent="0.25">
      <c r="B42" s="37"/>
      <c r="C42" s="32" t="s">
        <v>46</v>
      </c>
      <c r="D42" s="33">
        <v>9100000</v>
      </c>
      <c r="E42" s="62">
        <v>0</v>
      </c>
      <c r="F42" s="33">
        <f t="shared" si="7"/>
        <v>9100000</v>
      </c>
      <c r="G42" s="33">
        <v>0</v>
      </c>
      <c r="H42" s="33">
        <v>0</v>
      </c>
      <c r="I42" s="34">
        <f t="shared" si="2"/>
        <v>9100000</v>
      </c>
    </row>
    <row r="43" spans="2:9" ht="20.25" customHeight="1" x14ac:dyDescent="0.25">
      <c r="B43" s="37"/>
      <c r="C43" s="32" t="s">
        <v>47</v>
      </c>
      <c r="D43" s="33">
        <v>212080288</v>
      </c>
      <c r="E43" s="62">
        <v>2134039.29</v>
      </c>
      <c r="F43" s="33">
        <f t="shared" si="7"/>
        <v>214214327.28999999</v>
      </c>
      <c r="G43" s="33">
        <v>5786797.46</v>
      </c>
      <c r="H43" s="33">
        <v>5774917.46</v>
      </c>
      <c r="I43" s="34">
        <f t="shared" si="2"/>
        <v>208427529.82999998</v>
      </c>
    </row>
    <row r="44" spans="2:9" ht="20.25" customHeight="1" x14ac:dyDescent="0.25">
      <c r="B44" s="37"/>
      <c r="C44" s="32" t="s">
        <v>48</v>
      </c>
      <c r="D44" s="33">
        <v>0</v>
      </c>
      <c r="E44" s="62">
        <v>0</v>
      </c>
      <c r="F44" s="33">
        <f t="shared" si="7"/>
        <v>0</v>
      </c>
      <c r="G44" s="33">
        <v>0</v>
      </c>
      <c r="H44" s="33">
        <v>0</v>
      </c>
      <c r="I44" s="34">
        <f t="shared" si="2"/>
        <v>0</v>
      </c>
    </row>
    <row r="45" spans="2:9" ht="20.25" customHeight="1" x14ac:dyDescent="0.25">
      <c r="B45" s="37"/>
      <c r="C45" s="32" t="s">
        <v>49</v>
      </c>
      <c r="D45" s="33">
        <v>0</v>
      </c>
      <c r="E45" s="62">
        <v>0</v>
      </c>
      <c r="F45" s="33">
        <f t="shared" si="7"/>
        <v>0</v>
      </c>
      <c r="G45" s="33">
        <v>0</v>
      </c>
      <c r="H45" s="33">
        <v>0</v>
      </c>
      <c r="I45" s="34">
        <f t="shared" si="2"/>
        <v>0</v>
      </c>
    </row>
    <row r="46" spans="2:9" ht="20.25" customHeight="1" x14ac:dyDescent="0.25">
      <c r="B46" s="37"/>
      <c r="C46" s="32" t="s">
        <v>50</v>
      </c>
      <c r="D46" s="33">
        <v>0</v>
      </c>
      <c r="E46" s="62">
        <v>0</v>
      </c>
      <c r="F46" s="33">
        <f t="shared" si="7"/>
        <v>0</v>
      </c>
      <c r="G46" s="33">
        <v>0</v>
      </c>
      <c r="H46" s="33">
        <v>0</v>
      </c>
      <c r="I46" s="34">
        <f t="shared" si="2"/>
        <v>0</v>
      </c>
    </row>
    <row r="47" spans="2:9" ht="20.25" customHeight="1" x14ac:dyDescent="0.25">
      <c r="B47" s="37"/>
      <c r="C47" s="32" t="s">
        <v>51</v>
      </c>
      <c r="D47" s="33">
        <v>94981236</v>
      </c>
      <c r="E47" s="62">
        <v>-2077247.29</v>
      </c>
      <c r="F47" s="33">
        <f t="shared" si="7"/>
        <v>92903988.709999993</v>
      </c>
      <c r="G47" s="33">
        <v>19778499</v>
      </c>
      <c r="H47" s="33">
        <v>19778499</v>
      </c>
      <c r="I47" s="34">
        <f t="shared" si="2"/>
        <v>73125489.709999993</v>
      </c>
    </row>
    <row r="48" spans="2:9" ht="20.25" customHeight="1" x14ac:dyDescent="0.25">
      <c r="B48" s="37"/>
      <c r="C48" s="32" t="s">
        <v>52</v>
      </c>
      <c r="D48" s="33">
        <v>0</v>
      </c>
      <c r="E48" s="62">
        <v>0</v>
      </c>
      <c r="F48" s="33">
        <f t="shared" si="7"/>
        <v>0</v>
      </c>
      <c r="G48" s="33">
        <v>0</v>
      </c>
      <c r="H48" s="33">
        <v>0</v>
      </c>
      <c r="I48" s="34">
        <f t="shared" si="2"/>
        <v>0</v>
      </c>
    </row>
    <row r="49" spans="2:9" ht="20.25" customHeight="1" x14ac:dyDescent="0.25">
      <c r="B49" s="95" t="s">
        <v>53</v>
      </c>
      <c r="C49" s="96"/>
      <c r="D49" s="35">
        <f>SUM(D50:D58)</f>
        <v>165894551.43000001</v>
      </c>
      <c r="E49" s="61">
        <f>SUM(E50:E58)</f>
        <v>9780111.1799999997</v>
      </c>
      <c r="F49" s="35">
        <f t="shared" si="7"/>
        <v>175674662.61000001</v>
      </c>
      <c r="G49" s="35">
        <f>SUM(G50:G58)</f>
        <v>2714575.78</v>
      </c>
      <c r="H49" s="35">
        <f>SUM(H50:H58)</f>
        <v>2656148.4</v>
      </c>
      <c r="I49" s="36">
        <f t="shared" si="2"/>
        <v>172960086.83000001</v>
      </c>
    </row>
    <row r="50" spans="2:9" ht="20.25" customHeight="1" x14ac:dyDescent="0.25">
      <c r="B50" s="37"/>
      <c r="C50" s="32" t="s">
        <v>54</v>
      </c>
      <c r="D50" s="33">
        <v>27898344.100000001</v>
      </c>
      <c r="E50" s="62">
        <v>9342416.7799999993</v>
      </c>
      <c r="F50" s="33">
        <f t="shared" si="7"/>
        <v>37240760.880000003</v>
      </c>
      <c r="G50" s="33">
        <v>392322.07</v>
      </c>
      <c r="H50" s="33">
        <v>349342.41</v>
      </c>
      <c r="I50" s="34">
        <f t="shared" si="2"/>
        <v>36848438.810000002</v>
      </c>
    </row>
    <row r="51" spans="2:9" ht="20.25" customHeight="1" x14ac:dyDescent="0.25">
      <c r="B51" s="37"/>
      <c r="C51" s="32" t="s">
        <v>55</v>
      </c>
      <c r="D51" s="33">
        <v>2257071</v>
      </c>
      <c r="E51" s="62">
        <v>-382820</v>
      </c>
      <c r="F51" s="33">
        <f t="shared" si="7"/>
        <v>1874251</v>
      </c>
      <c r="G51" s="33">
        <v>99726.080000000002</v>
      </c>
      <c r="H51" s="33">
        <v>99726.080000000002</v>
      </c>
      <c r="I51" s="34">
        <f t="shared" si="2"/>
        <v>1774524.92</v>
      </c>
    </row>
    <row r="52" spans="2:9" ht="20.25" customHeight="1" x14ac:dyDescent="0.25">
      <c r="B52" s="37"/>
      <c r="C52" s="32" t="s">
        <v>56</v>
      </c>
      <c r="D52" s="33">
        <v>893000</v>
      </c>
      <c r="E52" s="62">
        <v>-139216</v>
      </c>
      <c r="F52" s="33">
        <f t="shared" si="7"/>
        <v>753784</v>
      </c>
      <c r="G52" s="33">
        <v>0</v>
      </c>
      <c r="H52" s="33">
        <v>0</v>
      </c>
      <c r="I52" s="34">
        <f t="shared" si="2"/>
        <v>753784</v>
      </c>
    </row>
    <row r="53" spans="2:9" ht="20.25" customHeight="1" x14ac:dyDescent="0.25">
      <c r="B53" s="37"/>
      <c r="C53" s="32" t="s">
        <v>57</v>
      </c>
      <c r="D53" s="33">
        <v>101990000</v>
      </c>
      <c r="E53" s="62">
        <v>2949008</v>
      </c>
      <c r="F53" s="33">
        <f t="shared" si="7"/>
        <v>104939008</v>
      </c>
      <c r="G53" s="33">
        <v>0</v>
      </c>
      <c r="H53" s="33">
        <v>0</v>
      </c>
      <c r="I53" s="34">
        <f t="shared" si="2"/>
        <v>104939008</v>
      </c>
    </row>
    <row r="54" spans="2:9" ht="20.25" customHeight="1" x14ac:dyDescent="0.25">
      <c r="B54" s="37"/>
      <c r="C54" s="32" t="s">
        <v>58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</row>
    <row r="55" spans="2:9" ht="20.25" customHeight="1" x14ac:dyDescent="0.25">
      <c r="B55" s="37"/>
      <c r="C55" s="32" t="s">
        <v>59</v>
      </c>
      <c r="D55" s="33">
        <v>15421684.33</v>
      </c>
      <c r="E55" s="62">
        <v>6569024.2000000002</v>
      </c>
      <c r="F55" s="33">
        <f t="shared" si="7"/>
        <v>21990708.530000001</v>
      </c>
      <c r="G55" s="33">
        <v>351289.06</v>
      </c>
      <c r="H55" s="33">
        <v>335841.34</v>
      </c>
      <c r="I55" s="34">
        <f t="shared" si="2"/>
        <v>21639419.470000003</v>
      </c>
    </row>
    <row r="56" spans="2:9" ht="20.25" customHeight="1" x14ac:dyDescent="0.25">
      <c r="B56" s="37"/>
      <c r="C56" s="32" t="s">
        <v>60</v>
      </c>
      <c r="D56" s="33">
        <v>1000000</v>
      </c>
      <c r="E56" s="62">
        <v>0</v>
      </c>
      <c r="F56" s="33">
        <f t="shared" si="7"/>
        <v>1000000</v>
      </c>
      <c r="G56" s="33">
        <v>0</v>
      </c>
      <c r="H56" s="33">
        <v>0</v>
      </c>
      <c r="I56" s="34">
        <f t="shared" si="2"/>
        <v>1000000</v>
      </c>
    </row>
    <row r="57" spans="2:9" ht="20.25" customHeight="1" x14ac:dyDescent="0.25">
      <c r="B57" s="37"/>
      <c r="C57" s="32" t="s">
        <v>61</v>
      </c>
      <c r="D57" s="33">
        <v>10500000</v>
      </c>
      <c r="E57" s="62">
        <v>-8631965</v>
      </c>
      <c r="F57" s="33">
        <f t="shared" si="7"/>
        <v>1868035</v>
      </c>
      <c r="G57" s="33">
        <v>1868035</v>
      </c>
      <c r="H57" s="33">
        <v>1868035</v>
      </c>
      <c r="I57" s="34">
        <f t="shared" si="2"/>
        <v>0</v>
      </c>
    </row>
    <row r="58" spans="2:9" ht="20.25" customHeight="1" x14ac:dyDescent="0.25">
      <c r="B58" s="37"/>
      <c r="C58" s="32" t="s">
        <v>62</v>
      </c>
      <c r="D58" s="33">
        <v>5934452</v>
      </c>
      <c r="E58" s="62">
        <v>73663.199999999997</v>
      </c>
      <c r="F58" s="33">
        <f t="shared" si="7"/>
        <v>6008115.2000000002</v>
      </c>
      <c r="G58" s="33">
        <v>3203.57</v>
      </c>
      <c r="H58" s="33">
        <v>3203.57</v>
      </c>
      <c r="I58" s="34">
        <f t="shared" si="2"/>
        <v>6004911.6299999999</v>
      </c>
    </row>
    <row r="59" spans="2:9" ht="20.25" customHeight="1" x14ac:dyDescent="0.25">
      <c r="B59" s="95" t="s">
        <v>63</v>
      </c>
      <c r="C59" s="96"/>
      <c r="D59" s="35">
        <f>SUM(D60:D62)</f>
        <v>781983489.07999992</v>
      </c>
      <c r="E59" s="61">
        <f>SUM(E60:E62)</f>
        <v>283410992.69</v>
      </c>
      <c r="F59" s="35">
        <f t="shared" si="7"/>
        <v>1065394481.77</v>
      </c>
      <c r="G59" s="35">
        <f>SUM(G60:G62)</f>
        <v>57579204.670000002</v>
      </c>
      <c r="H59" s="35">
        <f>SUM(H60:H62)</f>
        <v>57579204.670000002</v>
      </c>
      <c r="I59" s="36">
        <f>SUM(F59-G59)</f>
        <v>1007815277.1</v>
      </c>
    </row>
    <row r="60" spans="2:9" ht="20.25" customHeight="1" x14ac:dyDescent="0.25">
      <c r="B60" s="37"/>
      <c r="C60" s="32" t="s">
        <v>64</v>
      </c>
      <c r="D60" s="33">
        <v>607989183.79999995</v>
      </c>
      <c r="E60" s="62">
        <v>283410992.69</v>
      </c>
      <c r="F60" s="33">
        <f t="shared" si="7"/>
        <v>891400176.49000001</v>
      </c>
      <c r="G60" s="33">
        <v>14080628.380000001</v>
      </c>
      <c r="H60" s="33">
        <v>14080628.380000001</v>
      </c>
      <c r="I60" s="34">
        <f t="shared" si="2"/>
        <v>877319548.11000001</v>
      </c>
    </row>
    <row r="61" spans="2:9" ht="20.25" customHeight="1" x14ac:dyDescent="0.25">
      <c r="B61" s="37"/>
      <c r="C61" s="32" t="s">
        <v>65</v>
      </c>
      <c r="D61" s="33">
        <v>173994305.28</v>
      </c>
      <c r="E61" s="62">
        <v>0</v>
      </c>
      <c r="F61" s="33">
        <f t="shared" si="7"/>
        <v>173994305.28</v>
      </c>
      <c r="G61" s="33">
        <v>43498576.289999999</v>
      </c>
      <c r="H61" s="33">
        <v>43498576.289999999</v>
      </c>
      <c r="I61" s="34">
        <f t="shared" si="2"/>
        <v>130495728.99000001</v>
      </c>
    </row>
    <row r="62" spans="2:9" ht="20.25" customHeight="1" x14ac:dyDescent="0.25">
      <c r="B62" s="37"/>
      <c r="C62" s="32" t="s">
        <v>66</v>
      </c>
      <c r="D62" s="33">
        <v>0</v>
      </c>
      <c r="E62" s="62">
        <v>0</v>
      </c>
      <c r="F62" s="33">
        <f t="shared" si="7"/>
        <v>0</v>
      </c>
      <c r="G62" s="33">
        <v>0</v>
      </c>
      <c r="H62" s="33">
        <v>0</v>
      </c>
      <c r="I62" s="34">
        <f t="shared" si="2"/>
        <v>0</v>
      </c>
    </row>
    <row r="63" spans="2:9" ht="20.25" customHeight="1" x14ac:dyDescent="0.25">
      <c r="B63" s="95" t="s">
        <v>67</v>
      </c>
      <c r="C63" s="96"/>
      <c r="D63" s="35">
        <f>SUM(D64:D70)</f>
        <v>1000000</v>
      </c>
      <c r="E63" s="35">
        <f>SUM(E64:E70)</f>
        <v>-303900</v>
      </c>
      <c r="F63" s="35">
        <f t="shared" si="7"/>
        <v>696100</v>
      </c>
      <c r="G63" s="35">
        <f t="shared" ref="G63:H63" si="8">SUM(G64:G66)</f>
        <v>0</v>
      </c>
      <c r="H63" s="35">
        <f t="shared" si="8"/>
        <v>0</v>
      </c>
      <c r="I63" s="36">
        <f t="shared" si="2"/>
        <v>696100</v>
      </c>
    </row>
    <row r="64" spans="2:9" ht="20.25" customHeight="1" x14ac:dyDescent="0.25">
      <c r="B64" s="37"/>
      <c r="C64" s="32" t="s">
        <v>68</v>
      </c>
      <c r="D64" s="33">
        <v>0</v>
      </c>
      <c r="E64" s="62">
        <v>0</v>
      </c>
      <c r="F64" s="33">
        <f t="shared" si="7"/>
        <v>0</v>
      </c>
      <c r="G64" s="33">
        <v>0</v>
      </c>
      <c r="H64" s="33">
        <v>0</v>
      </c>
      <c r="I64" s="34">
        <f t="shared" si="2"/>
        <v>0</v>
      </c>
    </row>
    <row r="65" spans="2:9" ht="20.25" customHeight="1" x14ac:dyDescent="0.25">
      <c r="B65" s="37"/>
      <c r="C65" s="32" t="s">
        <v>69</v>
      </c>
      <c r="D65" s="33">
        <v>0</v>
      </c>
      <c r="E65" s="62">
        <v>0</v>
      </c>
      <c r="F65" s="33">
        <f t="shared" si="7"/>
        <v>0</v>
      </c>
      <c r="G65" s="33">
        <v>0</v>
      </c>
      <c r="H65" s="33">
        <v>0</v>
      </c>
      <c r="I65" s="34">
        <f t="shared" si="2"/>
        <v>0</v>
      </c>
    </row>
    <row r="66" spans="2:9" ht="20.25" customHeight="1" x14ac:dyDescent="0.25">
      <c r="B66" s="37"/>
      <c r="C66" s="32" t="s">
        <v>70</v>
      </c>
      <c r="D66" s="33">
        <v>0</v>
      </c>
      <c r="E66" s="62">
        <v>0</v>
      </c>
      <c r="F66" s="33">
        <f t="shared" si="7"/>
        <v>0</v>
      </c>
      <c r="G66" s="33">
        <v>0</v>
      </c>
      <c r="H66" s="33">
        <v>0</v>
      </c>
      <c r="I66" s="34">
        <f t="shared" si="2"/>
        <v>0</v>
      </c>
    </row>
    <row r="67" spans="2:9" ht="20.25" customHeight="1" x14ac:dyDescent="0.25">
      <c r="B67" s="37"/>
      <c r="C67" s="32" t="s">
        <v>71</v>
      </c>
      <c r="D67" s="33">
        <v>0</v>
      </c>
      <c r="E67" s="62">
        <v>0</v>
      </c>
      <c r="F67" s="33">
        <f t="shared" si="7"/>
        <v>0</v>
      </c>
      <c r="G67" s="33">
        <v>0</v>
      </c>
      <c r="H67" s="33">
        <v>0</v>
      </c>
      <c r="I67" s="34">
        <f t="shared" si="2"/>
        <v>0</v>
      </c>
    </row>
    <row r="68" spans="2:9" ht="20.25" customHeight="1" x14ac:dyDescent="0.25">
      <c r="B68" s="37"/>
      <c r="C68" s="32" t="s">
        <v>72</v>
      </c>
      <c r="D68" s="33">
        <v>0</v>
      </c>
      <c r="E68" s="62">
        <v>0</v>
      </c>
      <c r="F68" s="33">
        <f t="shared" si="7"/>
        <v>0</v>
      </c>
      <c r="G68" s="33">
        <v>0</v>
      </c>
      <c r="H68" s="33">
        <v>0</v>
      </c>
      <c r="I68" s="34">
        <f t="shared" si="2"/>
        <v>0</v>
      </c>
    </row>
    <row r="69" spans="2:9" ht="20.25" customHeight="1" x14ac:dyDescent="0.25">
      <c r="B69" s="37"/>
      <c r="C69" s="32" t="s">
        <v>73</v>
      </c>
      <c r="D69" s="33">
        <v>0</v>
      </c>
      <c r="E69" s="62">
        <v>0</v>
      </c>
      <c r="F69" s="33">
        <f t="shared" si="7"/>
        <v>0</v>
      </c>
      <c r="G69" s="33">
        <v>0</v>
      </c>
      <c r="H69" s="33">
        <v>0</v>
      </c>
      <c r="I69" s="34">
        <f t="shared" si="2"/>
        <v>0</v>
      </c>
    </row>
    <row r="70" spans="2:9" ht="20.25" customHeight="1" x14ac:dyDescent="0.25">
      <c r="B70" s="37"/>
      <c r="C70" s="32" t="s">
        <v>74</v>
      </c>
      <c r="D70" s="33">
        <v>1000000</v>
      </c>
      <c r="E70" s="62">
        <v>-303900</v>
      </c>
      <c r="F70" s="33">
        <f t="shared" si="7"/>
        <v>696100</v>
      </c>
      <c r="G70" s="33">
        <v>0</v>
      </c>
      <c r="H70" s="33">
        <v>0</v>
      </c>
      <c r="I70" s="34">
        <f t="shared" si="2"/>
        <v>696100</v>
      </c>
    </row>
    <row r="71" spans="2:9" ht="20.25" customHeight="1" x14ac:dyDescent="0.25">
      <c r="B71" s="95" t="s">
        <v>75</v>
      </c>
      <c r="C71" s="96"/>
      <c r="D71" s="35">
        <v>0</v>
      </c>
      <c r="E71" s="61">
        <v>0</v>
      </c>
      <c r="F71" s="35">
        <v>0</v>
      </c>
      <c r="G71" s="35">
        <v>0</v>
      </c>
      <c r="H71" s="35">
        <v>0</v>
      </c>
      <c r="I71" s="36">
        <v>0</v>
      </c>
    </row>
    <row r="72" spans="2:9" ht="20.25" customHeight="1" x14ac:dyDescent="0.25">
      <c r="B72" s="37"/>
      <c r="C72" s="32" t="s">
        <v>76</v>
      </c>
      <c r="D72" s="33">
        <v>0</v>
      </c>
      <c r="E72" s="62">
        <v>0</v>
      </c>
      <c r="F72" s="33">
        <v>0</v>
      </c>
      <c r="G72" s="33">
        <v>0</v>
      </c>
      <c r="H72" s="33">
        <v>0</v>
      </c>
      <c r="I72" s="34">
        <f t="shared" si="2"/>
        <v>0</v>
      </c>
    </row>
    <row r="73" spans="2:9" ht="20.25" customHeight="1" x14ac:dyDescent="0.25">
      <c r="B73" s="37"/>
      <c r="C73" s="32" t="s">
        <v>77</v>
      </c>
      <c r="D73" s="33">
        <v>0</v>
      </c>
      <c r="E73" s="62">
        <v>0</v>
      </c>
      <c r="F73" s="33">
        <v>0</v>
      </c>
      <c r="G73" s="33">
        <v>0</v>
      </c>
      <c r="H73" s="33">
        <v>0</v>
      </c>
      <c r="I73" s="34">
        <f t="shared" si="2"/>
        <v>0</v>
      </c>
    </row>
    <row r="74" spans="2:9" ht="20.25" customHeight="1" x14ac:dyDescent="0.25">
      <c r="B74" s="37"/>
      <c r="C74" s="32" t="s">
        <v>78</v>
      </c>
      <c r="D74" s="33">
        <v>0</v>
      </c>
      <c r="E74" s="62">
        <v>0</v>
      </c>
      <c r="F74" s="33">
        <v>0</v>
      </c>
      <c r="G74" s="33">
        <v>0</v>
      </c>
      <c r="H74" s="33">
        <v>0</v>
      </c>
      <c r="I74" s="34">
        <f t="shared" si="2"/>
        <v>0</v>
      </c>
    </row>
    <row r="75" spans="2:9" ht="20.25" customHeight="1" x14ac:dyDescent="0.25">
      <c r="B75" s="95" t="s">
        <v>79</v>
      </c>
      <c r="C75" s="96"/>
      <c r="D75" s="35">
        <f>SUM(D76:D82)</f>
        <v>270856371.25999999</v>
      </c>
      <c r="E75" s="61">
        <f>SUM(E76:E82)</f>
        <v>-12974074.91</v>
      </c>
      <c r="F75" s="35">
        <f t="shared" ref="F75:F83" si="9">SUM(D75+E75)</f>
        <v>257882296.34999999</v>
      </c>
      <c r="G75" s="35">
        <f>SUM(G76:G82)</f>
        <v>29119329.039999999</v>
      </c>
      <c r="H75" s="35">
        <f>SUM(H76:H82)</f>
        <v>29119329.039999999</v>
      </c>
      <c r="I75" s="36">
        <f>SUM(F75-G75)</f>
        <v>228762967.31</v>
      </c>
    </row>
    <row r="76" spans="2:9" ht="20.25" customHeight="1" x14ac:dyDescent="0.25">
      <c r="B76" s="37"/>
      <c r="C76" s="32" t="s">
        <v>80</v>
      </c>
      <c r="D76" s="33">
        <v>48336661</v>
      </c>
      <c r="E76" s="62">
        <v>0</v>
      </c>
      <c r="F76" s="33">
        <f t="shared" si="9"/>
        <v>48336661</v>
      </c>
      <c r="G76" s="33">
        <v>11391126.880000001</v>
      </c>
      <c r="H76" s="33">
        <v>11391126.880000001</v>
      </c>
      <c r="I76" s="34">
        <f t="shared" si="2"/>
        <v>36945534.119999997</v>
      </c>
    </row>
    <row r="77" spans="2:9" ht="20.25" customHeight="1" x14ac:dyDescent="0.25">
      <c r="B77" s="37"/>
      <c r="C77" s="32" t="s">
        <v>81</v>
      </c>
      <c r="D77" s="33">
        <v>69575461</v>
      </c>
      <c r="E77" s="62">
        <v>0</v>
      </c>
      <c r="F77" s="33">
        <f t="shared" si="9"/>
        <v>69575461</v>
      </c>
      <c r="G77" s="33">
        <v>17658433.73</v>
      </c>
      <c r="H77" s="33">
        <v>17658433.73</v>
      </c>
      <c r="I77" s="34">
        <f t="shared" ref="I77:I82" si="10">SUM(F77-G77)</f>
        <v>51917027.269999996</v>
      </c>
    </row>
    <row r="78" spans="2:9" ht="20.25" customHeight="1" x14ac:dyDescent="0.25">
      <c r="B78" s="37"/>
      <c r="C78" s="32" t="s">
        <v>82</v>
      </c>
      <c r="D78" s="33">
        <v>0</v>
      </c>
      <c r="E78" s="62">
        <v>0</v>
      </c>
      <c r="F78" s="33">
        <f t="shared" si="9"/>
        <v>0</v>
      </c>
      <c r="G78" s="33">
        <v>0</v>
      </c>
      <c r="H78" s="33">
        <v>0</v>
      </c>
      <c r="I78" s="34">
        <f t="shared" si="10"/>
        <v>0</v>
      </c>
    </row>
    <row r="79" spans="2:9" ht="20.25" customHeight="1" x14ac:dyDescent="0.25">
      <c r="B79" s="37"/>
      <c r="C79" s="32" t="s">
        <v>83</v>
      </c>
      <c r="D79" s="33">
        <v>1600000</v>
      </c>
      <c r="E79" s="62">
        <v>303728.64000000001</v>
      </c>
      <c r="F79" s="33">
        <f t="shared" si="9"/>
        <v>1903728.6400000001</v>
      </c>
      <c r="G79" s="33">
        <v>54414.400000000001</v>
      </c>
      <c r="H79" s="33">
        <v>54414.400000000001</v>
      </c>
      <c r="I79" s="34">
        <f t="shared" si="10"/>
        <v>1849314.2400000002</v>
      </c>
    </row>
    <row r="80" spans="2:9" ht="20.25" customHeight="1" x14ac:dyDescent="0.25">
      <c r="B80" s="37"/>
      <c r="C80" s="32" t="s">
        <v>84</v>
      </c>
      <c r="D80" s="33">
        <v>0</v>
      </c>
      <c r="E80" s="62">
        <v>0</v>
      </c>
      <c r="F80" s="33">
        <f t="shared" si="9"/>
        <v>0</v>
      </c>
      <c r="G80" s="33">
        <v>0</v>
      </c>
      <c r="H80" s="33">
        <v>0</v>
      </c>
      <c r="I80" s="34">
        <f t="shared" si="10"/>
        <v>0</v>
      </c>
    </row>
    <row r="81" spans="2:10" ht="20.25" customHeight="1" x14ac:dyDescent="0.25">
      <c r="B81" s="37"/>
      <c r="C81" s="32" t="s">
        <v>85</v>
      </c>
      <c r="D81" s="33">
        <v>0</v>
      </c>
      <c r="E81" s="62">
        <v>0</v>
      </c>
      <c r="F81" s="33">
        <f t="shared" si="9"/>
        <v>0</v>
      </c>
      <c r="G81" s="33">
        <v>0</v>
      </c>
      <c r="H81" s="33">
        <v>0</v>
      </c>
      <c r="I81" s="34">
        <f t="shared" si="10"/>
        <v>0</v>
      </c>
    </row>
    <row r="82" spans="2:10" ht="20.25" customHeight="1" x14ac:dyDescent="0.25">
      <c r="B82" s="37"/>
      <c r="C82" s="32" t="s">
        <v>86</v>
      </c>
      <c r="D82" s="33">
        <v>151344249.25999999</v>
      </c>
      <c r="E82" s="62">
        <v>-13277803.550000001</v>
      </c>
      <c r="F82" s="33">
        <f t="shared" si="9"/>
        <v>138066445.70999998</v>
      </c>
      <c r="G82" s="33">
        <v>15354.03</v>
      </c>
      <c r="H82" s="33">
        <v>15354.03</v>
      </c>
      <c r="I82" s="34">
        <f t="shared" si="10"/>
        <v>138051091.67999998</v>
      </c>
    </row>
    <row r="83" spans="2:10" ht="20.25" customHeight="1" thickBot="1" x14ac:dyDescent="0.3">
      <c r="B83" s="39"/>
      <c r="C83" s="40" t="s">
        <v>87</v>
      </c>
      <c r="D83" s="41">
        <f>SUM(D11+D19+D29+D39+D49+D59+D63+D71+D75)</f>
        <v>7567212463.000001</v>
      </c>
      <c r="E83" s="63">
        <f>SUM(E11+E19+E29+E39+E49+E59+E63+E71+E75)</f>
        <v>314513850.94</v>
      </c>
      <c r="F83" s="41">
        <f t="shared" si="9"/>
        <v>7881726313.9400005</v>
      </c>
      <c r="G83" s="41">
        <f>SUM(G11+G19+G29+G39+G49+G59+G63+G71+G75)</f>
        <v>1311991534.1099999</v>
      </c>
      <c r="H83" s="41">
        <f>SUM(H11+H19+H29+H39+H49+H59+H63+H71+H75)</f>
        <v>1296183140.1400001</v>
      </c>
      <c r="I83" s="42">
        <f>SUM(F83-G83)</f>
        <v>6569734779.8300009</v>
      </c>
    </row>
    <row r="84" spans="2:10" ht="21" customHeight="1" x14ac:dyDescent="0.25">
      <c r="B84" s="53"/>
      <c r="C84" s="53"/>
      <c r="D84" s="54"/>
      <c r="E84" s="55"/>
      <c r="F84" s="54"/>
      <c r="G84" s="54"/>
      <c r="H84" s="54"/>
      <c r="I84" s="54"/>
    </row>
    <row r="86" spans="2:10" x14ac:dyDescent="0.25">
      <c r="B86" s="26" t="s">
        <v>92</v>
      </c>
      <c r="C86" s="26"/>
      <c r="D86" s="26"/>
      <c r="E86" s="48"/>
      <c r="F86" s="26"/>
      <c r="G86" s="26"/>
      <c r="H86" s="26"/>
      <c r="I86" s="26"/>
      <c r="J86" s="26"/>
    </row>
    <row r="87" spans="2:10" x14ac:dyDescent="0.25">
      <c r="B87" s="11"/>
      <c r="C87" s="11"/>
      <c r="D87" s="11"/>
      <c r="E87" s="49"/>
      <c r="F87" s="11"/>
      <c r="G87" s="11"/>
      <c r="H87" s="11"/>
      <c r="I87" s="11"/>
      <c r="J87" s="11"/>
    </row>
    <row r="88" spans="2:10" x14ac:dyDescent="0.25">
      <c r="B88" s="10"/>
      <c r="C88" s="24"/>
      <c r="D88" s="24"/>
      <c r="E88" s="50"/>
      <c r="F88" s="24"/>
      <c r="G88" s="24"/>
      <c r="H88" s="24"/>
      <c r="I88" s="10"/>
      <c r="J88" s="10"/>
    </row>
    <row r="89" spans="2:10" x14ac:dyDescent="0.25">
      <c r="B89" s="10"/>
      <c r="C89" s="24"/>
      <c r="D89" s="24"/>
      <c r="E89" s="50"/>
      <c r="F89" s="24"/>
      <c r="G89" s="24"/>
      <c r="H89" s="24"/>
      <c r="I89" s="10"/>
      <c r="J89" s="10"/>
    </row>
    <row r="90" spans="2:10" x14ac:dyDescent="0.25">
      <c r="C90" s="22"/>
      <c r="D90" s="23"/>
      <c r="E90" s="51"/>
      <c r="F90" s="112"/>
      <c r="G90" s="112"/>
      <c r="H90" s="112"/>
    </row>
    <row r="91" spans="2:10" x14ac:dyDescent="0.25">
      <c r="C91" s="22"/>
      <c r="D91" s="23"/>
      <c r="E91" s="51"/>
      <c r="F91" s="111"/>
      <c r="G91" s="111"/>
      <c r="H91" s="111"/>
      <c r="I91" s="25"/>
    </row>
    <row r="92" spans="2:10" x14ac:dyDescent="0.25">
      <c r="C92" s="27"/>
      <c r="D92" s="27"/>
      <c r="E92" s="51"/>
      <c r="F92" s="27"/>
      <c r="G92" s="27"/>
      <c r="H92" s="27"/>
    </row>
    <row r="93" spans="2:10" x14ac:dyDescent="0.25">
      <c r="C93" s="27"/>
      <c r="D93" s="27"/>
      <c r="E93" s="51"/>
      <c r="F93" s="27"/>
      <c r="G93" s="27"/>
      <c r="H93" s="27"/>
    </row>
    <row r="94" spans="2:10" x14ac:dyDescent="0.25">
      <c r="C94" s="27"/>
      <c r="D94" s="27"/>
      <c r="E94" s="51"/>
      <c r="F94" s="27"/>
      <c r="G94" s="27"/>
      <c r="H94" s="27"/>
    </row>
  </sheetData>
  <mergeCells count="18">
    <mergeCell ref="F91:H91"/>
    <mergeCell ref="B71:C71"/>
    <mergeCell ref="B75:C75"/>
    <mergeCell ref="B29:C29"/>
    <mergeCell ref="B39:C39"/>
    <mergeCell ref="B49:C49"/>
    <mergeCell ref="B59:C59"/>
    <mergeCell ref="B63:C63"/>
    <mergeCell ref="F90:H90"/>
    <mergeCell ref="B8:C10"/>
    <mergeCell ref="B11:C11"/>
    <mergeCell ref="B19:C19"/>
    <mergeCell ref="H8:I8"/>
    <mergeCell ref="B2:I2"/>
    <mergeCell ref="B3:I3"/>
    <mergeCell ref="B4:I4"/>
    <mergeCell ref="B5:I5"/>
    <mergeCell ref="B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D11:E11 G11 G19:H19 E29 E49 D59 E59 G59:H59 E75 G63:H63 D63 D75 D49 D29" formulaRange="1"/>
    <ignoredError sqref="F29 F49 F19 F83 I39 F3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Zapopan</vt:lpstr>
      <vt:lpstr>Zapopan!Área_de_impresión</vt:lpstr>
      <vt:lpstr>Zapopan!Cargo1</vt:lpstr>
      <vt:lpstr>Zapopan!Cargo2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2019-04-23T15:59:57Z</cp:lastPrinted>
  <dcterms:created xsi:type="dcterms:W3CDTF">2014-09-04T16:46:21Z</dcterms:created>
  <dcterms:modified xsi:type="dcterms:W3CDTF">2020-05-08T03:24:07Z</dcterms:modified>
</cp:coreProperties>
</file>