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0" yWindow="-195" windowWidth="20730" windowHeight="4500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16" i="5" l="1"/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J16" i="5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<sst xmlns="http://schemas.openxmlformats.org/spreadsheetml/2006/main" count="33" uniqueCount="33">
  <si>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</si>
  <si>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</si>
  <si>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</si>
  <si>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</si>
  <si>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</si>
  <si>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</si>
  <si>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</si>
  <si>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</si>
  <si>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</si>
  <si>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</si>
  <si>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</si>
  <si>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</si>
  <si>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</si>
  <si>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</si>
  <si>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</si>
  <si>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</si>
  <si>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</si>
  <si>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</si>
  <si>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</si>
  <si>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</si>
  <si>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</si>
  <si>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</si>
  <si>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</si>
  <si>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</si>
  <si>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</si>
  <si>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</si>
  <si>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</si>
  <si>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</si>
  <si>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</si>
  <si>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</si>
  <si>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</si>
  <si>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</si>
  <si>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Mayo  al  31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</si>
</sst>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1" zoomScaleNormal="100" workbookViewId="0">
      <selection activeCell="E35" sqref="E35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27.28515625" customWidth="1"/>
    <col min="6" max="6" width="16.7109375" customWidth="1"/>
    <col min="7" max="7" width="17.7109375" customWidth="1"/>
    <col min="8" max="8" width="18.5703125" customWidth="1"/>
    <col min="9" max="9" width="16.140625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1878251453.02</v>
      </c>
      <c r="G14" s="18">
        <f t="shared" ref="G14:H14" si="0">SUM(G16:G22)</f>
        <v>17785997563.43</v>
      </c>
      <c r="H14" s="18">
        <f t="shared" si="0"/>
        <v>17808407501.670002</v>
      </c>
      <c r="I14" s="26">
        <f>SUM(F14+G14-H14)</f>
        <v>1855841514.7799988</v>
      </c>
      <c r="J14" s="67">
        <f>SUM(I14-F14)</f>
        <v>-22409938.240001202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1618452869.9300001</v>
      </c>
      <c r="G16" s="22">
        <v>17253890064.400002</v>
      </c>
      <c r="H16" s="22">
        <v>17274090907.77</v>
      </c>
      <c r="I16" s="27">
        <f>SUM(F16+G16-H16)</f>
        <v>1598252026.5600014</v>
      </c>
      <c r="J16" s="51">
        <f t="shared" ref="J16:J22" si="1">SUM(I16-F16)</f>
        <v>-20200843.369998693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248970133.02000001</v>
      </c>
      <c r="G17" s="22">
        <v>529330088.86000001</v>
      </c>
      <c r="H17" s="22">
        <v>531327593.89999998</v>
      </c>
      <c r="I17" s="27">
        <f>SUM(F17+G17-H17)</f>
        <v>246972627.98000002</v>
      </c>
      <c r="J17" s="51">
        <f t="shared" si="1"/>
        <v>-1997505.0399999917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10828450.07</v>
      </c>
      <c r="G18" s="22">
        <v>2777410.17</v>
      </c>
      <c r="H18" s="22">
        <v>2989000</v>
      </c>
      <c r="I18" s="27">
        <f t="shared" ref="I18:I22" si="2">SUM(F18+G18-H18)</f>
        <v>10616860.24</v>
      </c>
      <c r="J18" s="27">
        <f t="shared" si="1"/>
        <v>-211589.83000000007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0</v>
      </c>
      <c r="G20" s="22">
        <v>0</v>
      </c>
      <c r="H20" s="22">
        <v>0</v>
      </c>
      <c r="I20" s="27">
        <f t="shared" si="2"/>
        <v>0</v>
      </c>
      <c r="J20" s="51">
        <f t="shared" si="1"/>
        <v>0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40699850408.129601</v>
      </c>
      <c r="G24" s="21">
        <f>SUM(G26:G34)</f>
        <v>82723733.480000004</v>
      </c>
      <c r="H24" s="21">
        <f t="shared" ref="H24" si="3">SUM(H26:H34)</f>
        <v>-12409719.640000002</v>
      </c>
      <c r="I24" s="21">
        <f>SUM(F24+G24-H24)</f>
        <v>40794983861.249603</v>
      </c>
      <c r="J24" s="28">
        <f>SUM(I24-F24)</f>
        <v>95133453.120002747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87381178.359999999</v>
      </c>
      <c r="G26" s="22">
        <v>86406995.930000007</v>
      </c>
      <c r="H26" s="22">
        <v>61419092.049999997</v>
      </c>
      <c r="I26" s="29">
        <f t="shared" ref="I26:I34" si="4">SUM(F26+G26-H26)</f>
        <v>112369082.24000002</v>
      </c>
      <c r="J26" s="29">
        <f t="shared" ref="J26:J34" si="5">SUM(I26-F26)</f>
        <v>24987903.880000025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39192968241.135002</v>
      </c>
      <c r="G28" s="22">
        <v>-3726581.87</v>
      </c>
      <c r="H28" s="22">
        <v>-85205300</v>
      </c>
      <c r="I28" s="29">
        <f t="shared" si="4"/>
        <v>39274446959.264999</v>
      </c>
      <c r="J28" s="29">
        <f t="shared" si="5"/>
        <v>81478718.129997253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1683715434.7820001</v>
      </c>
      <c r="G29" s="22">
        <v>43319.42</v>
      </c>
      <c r="H29" s="22">
        <v>0</v>
      </c>
      <c r="I29" s="29">
        <f t="shared" si="4"/>
        <v>1683758754.2020001</v>
      </c>
      <c r="J29" s="29">
        <f t="shared" si="5"/>
        <v>43319.420000076294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136211038.25999999</v>
      </c>
      <c r="G30" s="22">
        <v>0</v>
      </c>
      <c r="H30" s="22">
        <v>0</v>
      </c>
      <c r="I30" s="29">
        <f t="shared" si="4"/>
        <v>136211038.25999999</v>
      </c>
      <c r="J30" s="29">
        <f t="shared" si="5"/>
        <v>0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-400714346.13739997</v>
      </c>
      <c r="G31" s="22">
        <v>0</v>
      </c>
      <c r="H31" s="22">
        <v>11376488.310000001</v>
      </c>
      <c r="I31" s="29">
        <f t="shared" si="4"/>
        <v>-412090834.44739997</v>
      </c>
      <c r="J31" s="29">
        <f t="shared" si="5"/>
        <v>-11376488.310000002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42578101861.149597</v>
      </c>
      <c r="G36" s="61">
        <f>SUM(G14+G24)</f>
        <v>17868721296.91</v>
      </c>
      <c r="H36" s="61">
        <f>SUM(H14+H24)</f>
        <v>17795997782.030003</v>
      </c>
      <c r="I36" s="62">
        <f>SUM(F36+G36-H36)</f>
        <v>42650825376.029602</v>
      </c>
      <c r="J36" s="63">
        <f>SUM(I36-F36)</f>
        <v>72723514.880004883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2020-06-30T19:17:37Z</dcterms:modified>
</cp:coreProperties>
</file>