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30" windowWidth="20490" windowHeight="5055"/>
  </bookViews>
  <sheets>
    <sheet name="Ene-Mzo" sheetId="2" r:id="rId1"/>
  </sheets>
  <calcPr calcId="145621"/>
</workbook>
</file>

<file path=xl/calcChain.xml><?xml version="1.0" encoding="utf-8"?>
<calcChain xmlns="http://schemas.openxmlformats.org/spreadsheetml/2006/main">
  <c r="F74" i="2" l="1"/>
  <c r="F59" i="2"/>
  <c r="F35" i="2"/>
  <c r="E35" i="2"/>
  <c r="H74" i="2" l="1"/>
  <c r="G74" i="2"/>
  <c r="H68" i="2" l="1"/>
  <c r="G68" i="2"/>
  <c r="I69" i="2"/>
  <c r="I68" i="2" s="1"/>
  <c r="F69" i="2"/>
  <c r="F68" i="2" s="1"/>
  <c r="E68" i="2"/>
  <c r="F39" i="2"/>
  <c r="E37" i="2"/>
  <c r="I59" i="2" l="1"/>
  <c r="I50" i="2"/>
  <c r="I49" i="2"/>
  <c r="I42" i="2"/>
  <c r="I38" i="2"/>
  <c r="I31" i="2"/>
  <c r="I30" i="2"/>
  <c r="I29" i="2"/>
  <c r="I26" i="2"/>
  <c r="I25" i="2"/>
  <c r="I24" i="2"/>
  <c r="I23" i="2"/>
  <c r="I22" i="2"/>
  <c r="I21" i="2"/>
  <c r="I20" i="2"/>
  <c r="I19" i="2"/>
  <c r="I18" i="2"/>
  <c r="I17" i="2"/>
  <c r="I14" i="2"/>
  <c r="I13" i="2"/>
  <c r="I12" i="2"/>
  <c r="I11" i="2"/>
  <c r="I10" i="2"/>
  <c r="I9" i="2"/>
  <c r="H55" i="2" l="1"/>
  <c r="G55" i="2"/>
  <c r="F55" i="2"/>
  <c r="E55" i="2"/>
  <c r="D55" i="2"/>
  <c r="F50" i="2"/>
  <c r="F49" i="2"/>
  <c r="I47" i="2"/>
  <c r="H46" i="2"/>
  <c r="H66" i="2" s="1"/>
  <c r="H75" i="2" s="1"/>
  <c r="G46" i="2"/>
  <c r="G66" i="2" s="1"/>
  <c r="G75" i="2" s="1"/>
  <c r="E46" i="2"/>
  <c r="D46" i="2"/>
  <c r="E41" i="2"/>
  <c r="E74" i="2" s="1"/>
  <c r="F38" i="2"/>
  <c r="H37" i="2"/>
  <c r="G37" i="2"/>
  <c r="D37" i="2"/>
  <c r="F31" i="2"/>
  <c r="F30" i="2"/>
  <c r="F29" i="2"/>
  <c r="H28" i="2"/>
  <c r="G28" i="2"/>
  <c r="D28" i="2"/>
  <c r="F26" i="2"/>
  <c r="F25" i="2"/>
  <c r="F22" i="2"/>
  <c r="F19" i="2"/>
  <c r="F18" i="2"/>
  <c r="F17" i="2"/>
  <c r="I16" i="2"/>
  <c r="H15" i="2"/>
  <c r="G15" i="2"/>
  <c r="D15" i="2"/>
  <c r="F14" i="2"/>
  <c r="F13" i="2"/>
  <c r="F12" i="2"/>
  <c r="F11" i="2"/>
  <c r="F10" i="2"/>
  <c r="I8" i="2"/>
  <c r="F8" i="2"/>
  <c r="F46" i="2" l="1"/>
  <c r="F66" i="2" s="1"/>
  <c r="F75" i="2" s="1"/>
  <c r="I55" i="2"/>
  <c r="E66" i="2"/>
  <c r="E75" i="2" s="1"/>
  <c r="E76" i="2" s="1"/>
  <c r="I46" i="2"/>
  <c r="D66" i="2"/>
  <c r="I37" i="2"/>
  <c r="H41" i="2"/>
  <c r="I28" i="2"/>
  <c r="G41" i="2"/>
  <c r="F37" i="2"/>
  <c r="D41" i="2"/>
  <c r="F28" i="2"/>
  <c r="F15" i="2"/>
  <c r="I15" i="2"/>
  <c r="D74" i="2"/>
  <c r="H76" i="2" l="1"/>
  <c r="H71" i="2"/>
  <c r="G76" i="2"/>
  <c r="G71" i="2"/>
  <c r="E71" i="2"/>
  <c r="I66" i="2"/>
  <c r="D75" i="2"/>
  <c r="I75" i="2" s="1"/>
  <c r="I41" i="2"/>
  <c r="D71" i="2"/>
  <c r="I71" i="2" s="1"/>
  <c r="F41" i="2"/>
  <c r="F76" i="2" s="1"/>
  <c r="I74" i="2"/>
  <c r="D76" i="2"/>
  <c r="I76" i="2" l="1"/>
  <c r="F71" i="2"/>
  <c r="G60" i="2" l="1"/>
  <c r="D60" i="2"/>
  <c r="H60" i="2"/>
  <c r="E60" i="2"/>
  <c r="F60" i="2"/>
  <c r="I60" i="2"/>
</calcChain>
</file>

<file path=xl/sharedStrings.xml><?xml version="1.0" encoding="utf-8"?>
<sst xmlns="http://schemas.openxmlformats.org/spreadsheetml/2006/main" count="77" uniqueCount="77">
  <si>
    <t>MUNICIPIO DE ZAPOPAN</t>
  </si>
  <si>
    <t>Estado Analítico de Ingresos Detallado – LDF</t>
  </si>
  <si>
    <t>(PESOS)</t>
  </si>
  <si>
    <t>Concepto</t>
  </si>
  <si>
    <t>(c)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</si>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</sst>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[Red]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93">
    <xf numFmtId="0" fontId="0" fillId="0" borderId="0" xfId="0"/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/>
    <xf numFmtId="0" fontId="2" fillId="0" borderId="7" xfId="0" applyFont="1" applyBorder="1" applyAlignment="1">
      <alignment horizontal="left" vertical="center"/>
    </xf>
    <xf numFmtId="4" fontId="4" fillId="0" borderId="0" xfId="0" applyNumberFormat="1" applyFont="1"/>
    <xf numFmtId="4" fontId="2" fillId="0" borderId="7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4" fontId="2" fillId="0" borderId="7" xfId="0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4" fontId="3" fillId="0" borderId="7" xfId="0" applyNumberFormat="1" applyFont="1" applyBorder="1" applyAlignment="1">
      <alignment horizontal="right" vertical="center"/>
    </xf>
    <xf numFmtId="43" fontId="2" fillId="0" borderId="7" xfId="1" applyFont="1" applyBorder="1" applyAlignment="1">
      <alignment horizontal="right" vertical="center"/>
    </xf>
    <xf numFmtId="43" fontId="2" fillId="0" borderId="7" xfId="1" applyFont="1" applyFill="1" applyBorder="1" applyAlignment="1">
      <alignment horizontal="right" vertical="center"/>
    </xf>
    <xf numFmtId="4" fontId="3" fillId="0" borderId="7" xfId="0" applyNumberFormat="1" applyFont="1" applyFill="1" applyBorder="1" applyAlignment="1">
      <alignment horizontal="right" vertical="center"/>
    </xf>
    <xf numFmtId="43" fontId="4" fillId="0" borderId="0" xfId="1" applyFont="1"/>
    <xf numFmtId="43" fontId="4" fillId="0" borderId="0" xfId="0" applyNumberFormat="1" applyFont="1"/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12" xfId="0" applyFont="1" applyBorder="1" applyAlignment="1">
      <alignment horizontal="justify" vertical="center"/>
    </xf>
    <xf numFmtId="0" fontId="4" fillId="0" borderId="0" xfId="0" applyFont="1" applyBorder="1"/>
    <xf numFmtId="4" fontId="2" fillId="0" borderId="0" xfId="0" applyNumberFormat="1" applyFont="1" applyBorder="1" applyAlignment="1">
      <alignment horizontal="right" vertical="center"/>
    </xf>
    <xf numFmtId="43" fontId="2" fillId="0" borderId="7" xfId="0" applyNumberFormat="1" applyFont="1" applyBorder="1" applyAlignment="1">
      <alignment horizontal="center" vertical="center"/>
    </xf>
    <xf numFmtId="43" fontId="3" fillId="0" borderId="7" xfId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43" fontId="2" fillId="0" borderId="0" xfId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43" fontId="3" fillId="0" borderId="0" xfId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 vertical="center"/>
    </xf>
    <xf numFmtId="43" fontId="2" fillId="0" borderId="5" xfId="1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4" fontId="3" fillId="0" borderId="5" xfId="0" applyNumberFormat="1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43" fontId="3" fillId="0" borderId="5" xfId="1" applyFont="1" applyBorder="1" applyAlignment="1">
      <alignment horizontal="right" vertical="center"/>
    </xf>
    <xf numFmtId="164" fontId="7" fillId="3" borderId="5" xfId="0" applyNumberFormat="1" applyFont="1" applyFill="1" applyBorder="1" applyAlignment="1">
      <alignment horizontal="right" vertical="top"/>
    </xf>
    <xf numFmtId="4" fontId="2" fillId="0" borderId="5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3" fontId="2" fillId="0" borderId="5" xfId="1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3" fontId="2" fillId="0" borderId="5" xfId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0" fontId="2" fillId="0" borderId="12" xfId="0" applyFont="1" applyBorder="1" applyAlignment="1">
      <alignment horizontal="left" vertical="center" wrapText="1"/>
    </xf>
    <xf numFmtId="0" fontId="3" fillId="2" borderId="15" xfId="0" applyFont="1" applyFill="1" applyBorder="1" applyAlignment="1">
      <alignment horizontal="center" vertical="center"/>
    </xf>
    <xf numFmtId="4" fontId="3" fillId="0" borderId="5" xfId="0" applyNumberFormat="1" applyFont="1" applyBorder="1" applyAlignment="1">
      <alignment horizontal="right" vertical="center"/>
    </xf>
    <xf numFmtId="4" fontId="3" fillId="0" borderId="7" xfId="0" applyNumberFormat="1" applyFont="1" applyBorder="1" applyAlignment="1">
      <alignment horizontal="right" vertical="center"/>
    </xf>
    <xf numFmtId="0" fontId="3" fillId="2" borderId="17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right" vertical="center"/>
    </xf>
    <xf numFmtId="4" fontId="3" fillId="0" borderId="5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43" fontId="2" fillId="0" borderId="5" xfId="1" applyFont="1" applyBorder="1" applyAlignment="1">
      <alignment vertical="center"/>
    </xf>
    <xf numFmtId="0" fontId="3" fillId="2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justify" vertical="center"/>
    </xf>
    <xf numFmtId="0" fontId="2" fillId="0" borderId="13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12" xfId="0" applyFont="1" applyBorder="1" applyAlignment="1">
      <alignment horizontal="justify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horizontal="right" vertical="center"/>
    </xf>
    <xf numFmtId="4" fontId="3" fillId="0" borderId="16" xfId="0" applyNumberFormat="1" applyFont="1" applyFill="1" applyBorder="1" applyAlignment="1">
      <alignment horizontal="right" vertical="center"/>
    </xf>
    <xf numFmtId="4" fontId="3" fillId="0" borderId="5" xfId="0" applyNumberFormat="1" applyFont="1" applyFill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43" fontId="3" fillId="0" borderId="5" xfId="1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</cellXfs>
  <cellStyles count="5">
    <cellStyle name="Millares" xfId="1" builtinId="3"/>
    <cellStyle name="Millares 2" xfId="3"/>
    <cellStyle name="Normal" xfId="0" builtinId="0"/>
    <cellStyle name="Normal 2" xfId="2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tabSelected="1" topLeftCell="A51" zoomScaleNormal="100" workbookViewId="0">
      <selection activeCell="K60" sqref="K60"/>
    </sheetView>
  </sheetViews>
  <sheetFormatPr baseColWidth="10" defaultRowHeight="12" x14ac:dyDescent="0.2"/>
  <cols>
    <col min="1" max="1" width="3.140625" style="5" customWidth="1"/>
    <col min="2" max="2" width="4.28515625" style="5" customWidth="1"/>
    <col min="3" max="3" width="34.42578125" style="5" customWidth="1"/>
    <col min="4" max="4" width="15.85546875" style="5" bestFit="1" customWidth="1"/>
    <col min="5" max="5" width="14.28515625" style="5" customWidth="1"/>
    <col min="6" max="6" width="14.85546875" style="5" customWidth="1"/>
    <col min="7" max="7" width="16.7109375" style="5" customWidth="1"/>
    <col min="8" max="8" width="15.85546875" style="5" customWidth="1"/>
    <col min="9" max="9" width="15.85546875" style="5" bestFit="1" customWidth="1"/>
    <col min="10" max="10" width="14.140625" style="5" bestFit="1" customWidth="1"/>
    <col min="11" max="11" width="15.140625" style="5" bestFit="1" customWidth="1"/>
    <col min="12" max="16384" width="11.42578125" style="5"/>
  </cols>
  <sheetData>
    <row r="1" spans="1:11" x14ac:dyDescent="0.2">
      <c r="A1" s="80" t="s">
        <v>0</v>
      </c>
      <c r="B1" s="81"/>
      <c r="C1" s="81"/>
      <c r="D1" s="81"/>
      <c r="E1" s="81"/>
      <c r="F1" s="81"/>
      <c r="G1" s="81"/>
      <c r="H1" s="81"/>
      <c r="I1" s="82"/>
    </row>
    <row r="2" spans="1:11" x14ac:dyDescent="0.2">
      <c r="A2" s="83" t="s">
        <v>1</v>
      </c>
      <c r="B2" s="84"/>
      <c r="C2" s="84"/>
      <c r="D2" s="84"/>
      <c r="E2" s="84"/>
      <c r="F2" s="84"/>
      <c r="G2" s="84"/>
      <c r="H2" s="84"/>
      <c r="I2" s="85"/>
    </row>
    <row r="3" spans="1:11" x14ac:dyDescent="0.2">
      <c r="A3" s="83" t="s">
        <v>76</v>
      </c>
      <c r="B3" s="84"/>
      <c r="C3" s="84"/>
      <c r="D3" s="84"/>
      <c r="E3" s="84"/>
      <c r="F3" s="84"/>
      <c r="G3" s="84"/>
      <c r="H3" s="84"/>
      <c r="I3" s="85"/>
    </row>
    <row r="4" spans="1:11" ht="12.75" thickBot="1" x14ac:dyDescent="0.25">
      <c r="A4" s="86" t="s">
        <v>2</v>
      </c>
      <c r="B4" s="87"/>
      <c r="C4" s="87"/>
      <c r="D4" s="87"/>
      <c r="E4" s="87"/>
      <c r="F4" s="87"/>
      <c r="G4" s="87"/>
      <c r="H4" s="87"/>
      <c r="I4" s="88"/>
    </row>
    <row r="5" spans="1:11" ht="12.75" thickBot="1" x14ac:dyDescent="0.25">
      <c r="A5" s="80" t="s">
        <v>3</v>
      </c>
      <c r="B5" s="81"/>
      <c r="C5" s="82"/>
      <c r="D5" s="89" t="s">
        <v>5</v>
      </c>
      <c r="E5" s="90"/>
      <c r="F5" s="90"/>
      <c r="G5" s="90"/>
      <c r="H5" s="90"/>
      <c r="I5" s="91" t="s">
        <v>6</v>
      </c>
    </row>
    <row r="6" spans="1:11" ht="24.75" thickBot="1" x14ac:dyDescent="0.25">
      <c r="A6" s="86" t="s">
        <v>4</v>
      </c>
      <c r="B6" s="87"/>
      <c r="C6" s="88"/>
      <c r="D6" s="20" t="s">
        <v>7</v>
      </c>
      <c r="E6" s="54" t="s">
        <v>8</v>
      </c>
      <c r="F6" s="51" t="s">
        <v>9</v>
      </c>
      <c r="G6" s="60" t="s">
        <v>10</v>
      </c>
      <c r="H6" s="60" t="s">
        <v>11</v>
      </c>
      <c r="I6" s="92"/>
    </row>
    <row r="7" spans="1:11" x14ac:dyDescent="0.2">
      <c r="A7" s="67" t="s">
        <v>12</v>
      </c>
      <c r="B7" s="68"/>
      <c r="C7" s="79"/>
      <c r="D7" s="26"/>
      <c r="E7" s="36"/>
      <c r="F7" s="28"/>
      <c r="G7" s="36"/>
      <c r="H7" s="36"/>
      <c r="I7" s="36"/>
    </row>
    <row r="8" spans="1:11" x14ac:dyDescent="0.2">
      <c r="A8" s="21"/>
      <c r="B8" s="69" t="s">
        <v>13</v>
      </c>
      <c r="C8" s="70"/>
      <c r="D8" s="10">
        <v>2593122317</v>
      </c>
      <c r="E8" s="37">
        <v>-7596930.7999999998</v>
      </c>
      <c r="F8" s="25">
        <f>SUM(D8+E8)</f>
        <v>2585525386.1999998</v>
      </c>
      <c r="G8" s="37">
        <v>1264454939.6099999</v>
      </c>
      <c r="H8" s="44">
        <v>1264454939.6099999</v>
      </c>
      <c r="I8" s="37">
        <f>SUM(H8-D8)</f>
        <v>-1328667377.3900001</v>
      </c>
    </row>
    <row r="9" spans="1:11" x14ac:dyDescent="0.2">
      <c r="A9" s="21"/>
      <c r="B9" s="69" t="s">
        <v>14</v>
      </c>
      <c r="C9" s="70"/>
      <c r="D9" s="14">
        <v>0</v>
      </c>
      <c r="E9" s="39">
        <v>0</v>
      </c>
      <c r="F9" s="29">
        <v>0</v>
      </c>
      <c r="G9" s="38">
        <v>0</v>
      </c>
      <c r="H9" s="38">
        <v>0</v>
      </c>
      <c r="I9" s="37">
        <f t="shared" ref="I9:I14" si="0">SUM(H9-D9)</f>
        <v>0</v>
      </c>
    </row>
    <row r="10" spans="1:11" x14ac:dyDescent="0.2">
      <c r="A10" s="21"/>
      <c r="B10" s="69" t="s">
        <v>15</v>
      </c>
      <c r="C10" s="70"/>
      <c r="D10" s="10">
        <v>34778127</v>
      </c>
      <c r="E10" s="39">
        <v>0</v>
      </c>
      <c r="F10" s="25">
        <f>SUM(D10+E10)</f>
        <v>34778127</v>
      </c>
      <c r="G10" s="37">
        <v>20840959.789999999</v>
      </c>
      <c r="H10" s="37">
        <v>20840959.789999999</v>
      </c>
      <c r="I10" s="37">
        <f t="shared" si="0"/>
        <v>-13937167.210000001</v>
      </c>
    </row>
    <row r="11" spans="1:11" x14ac:dyDescent="0.2">
      <c r="A11" s="21"/>
      <c r="B11" s="69" t="s">
        <v>16</v>
      </c>
      <c r="C11" s="70"/>
      <c r="D11" s="10">
        <v>666562124</v>
      </c>
      <c r="E11" s="39">
        <v>0</v>
      </c>
      <c r="F11" s="25">
        <f>SUM(D11+E11)</f>
        <v>666562124</v>
      </c>
      <c r="G11" s="37">
        <v>184348212.47</v>
      </c>
      <c r="H11" s="37">
        <v>184348212.47</v>
      </c>
      <c r="I11" s="37">
        <f t="shared" si="0"/>
        <v>-482213911.52999997</v>
      </c>
    </row>
    <row r="12" spans="1:11" x14ac:dyDescent="0.2">
      <c r="A12" s="21"/>
      <c r="B12" s="69" t="s">
        <v>17</v>
      </c>
      <c r="C12" s="70"/>
      <c r="D12" s="10">
        <v>91263515</v>
      </c>
      <c r="E12" s="39">
        <v>0</v>
      </c>
      <c r="F12" s="25">
        <f>SUM(D12+E12)</f>
        <v>91263515</v>
      </c>
      <c r="G12" s="37">
        <v>33783999.140000001</v>
      </c>
      <c r="H12" s="37">
        <v>33783999.140000001</v>
      </c>
      <c r="I12" s="37">
        <f t="shared" si="0"/>
        <v>-57479515.859999999</v>
      </c>
    </row>
    <row r="13" spans="1:11" x14ac:dyDescent="0.2">
      <c r="A13" s="21"/>
      <c r="B13" s="69" t="s">
        <v>18</v>
      </c>
      <c r="C13" s="70"/>
      <c r="D13" s="10">
        <v>49559022</v>
      </c>
      <c r="E13" s="38">
        <v>274804953.22000003</v>
      </c>
      <c r="F13" s="25">
        <f>SUM(D13+E13)</f>
        <v>324363975.22000003</v>
      </c>
      <c r="G13" s="37">
        <v>41347042.549999997</v>
      </c>
      <c r="H13" s="37">
        <v>41347042.549999997</v>
      </c>
      <c r="I13" s="37">
        <f t="shared" si="0"/>
        <v>-8211979.450000003</v>
      </c>
      <c r="J13" s="17"/>
    </row>
    <row r="14" spans="1:11" x14ac:dyDescent="0.2">
      <c r="A14" s="21"/>
      <c r="B14" s="69" t="s">
        <v>19</v>
      </c>
      <c r="C14" s="70"/>
      <c r="D14" s="10">
        <v>0</v>
      </c>
      <c r="E14" s="55">
        <v>0</v>
      </c>
      <c r="F14" s="25">
        <f>SUM(D14+E14)</f>
        <v>0</v>
      </c>
      <c r="G14" s="38">
        <v>0</v>
      </c>
      <c r="H14" s="46">
        <v>0</v>
      </c>
      <c r="I14" s="37">
        <f t="shared" si="0"/>
        <v>0</v>
      </c>
    </row>
    <row r="15" spans="1:11" x14ac:dyDescent="0.2">
      <c r="A15" s="78"/>
      <c r="B15" s="69" t="s">
        <v>20</v>
      </c>
      <c r="C15" s="70"/>
      <c r="D15" s="72">
        <f>SUM(D17:D26)</f>
        <v>3128994765</v>
      </c>
      <c r="E15" s="55"/>
      <c r="F15" s="74">
        <f>+D15</f>
        <v>3128994765</v>
      </c>
      <c r="G15" s="71">
        <f>SUM(G17:G26)</f>
        <v>792721982.54999995</v>
      </c>
      <c r="H15" s="71">
        <f>SUM(H17:H26)</f>
        <v>792721982.54999995</v>
      </c>
      <c r="I15" s="77">
        <f t="shared" ref="I15:I16" si="1">SUM(G15-D15)</f>
        <v>-2336272782.4499998</v>
      </c>
    </row>
    <row r="16" spans="1:11" ht="12" customHeight="1" x14ac:dyDescent="0.2">
      <c r="A16" s="78"/>
      <c r="B16" s="75" t="s">
        <v>21</v>
      </c>
      <c r="C16" s="76"/>
      <c r="D16" s="72"/>
      <c r="E16" s="55"/>
      <c r="F16" s="74"/>
      <c r="G16" s="71"/>
      <c r="H16" s="71"/>
      <c r="I16" s="77">
        <f t="shared" si="1"/>
        <v>0</v>
      </c>
      <c r="K16" s="7"/>
    </row>
    <row r="17" spans="1:9" x14ac:dyDescent="0.2">
      <c r="A17" s="21"/>
      <c r="B17" s="18"/>
      <c r="C17" s="19" t="s">
        <v>22</v>
      </c>
      <c r="D17" s="10">
        <v>2648828752</v>
      </c>
      <c r="E17" s="55">
        <v>0</v>
      </c>
      <c r="F17" s="25">
        <f>SUM(D17+E17)</f>
        <v>2648828752</v>
      </c>
      <c r="G17" s="48">
        <v>669908185.75</v>
      </c>
      <c r="H17" s="48">
        <v>669908185.75</v>
      </c>
      <c r="I17" s="57">
        <f t="shared" ref="I17:I26" si="2">SUM(H17-D17)</f>
        <v>-1978920566.25</v>
      </c>
    </row>
    <row r="18" spans="1:9" x14ac:dyDescent="0.2">
      <c r="A18" s="21"/>
      <c r="B18" s="18"/>
      <c r="C18" s="19" t="s">
        <v>23</v>
      </c>
      <c r="D18" s="10">
        <v>480166013</v>
      </c>
      <c r="E18" s="55">
        <v>0</v>
      </c>
      <c r="F18" s="25">
        <f t="shared" ref="F18:F39" si="3">SUM(D18+E18)</f>
        <v>480166013</v>
      </c>
      <c r="G18" s="48">
        <v>122813796.8</v>
      </c>
      <c r="H18" s="48">
        <v>122813796.8</v>
      </c>
      <c r="I18" s="57">
        <f t="shared" si="2"/>
        <v>-357352216.19999999</v>
      </c>
    </row>
    <row r="19" spans="1:9" x14ac:dyDescent="0.2">
      <c r="A19" s="21"/>
      <c r="B19" s="18"/>
      <c r="C19" s="19" t="s">
        <v>24</v>
      </c>
      <c r="D19" s="10"/>
      <c r="E19" s="36"/>
      <c r="F19" s="25">
        <f t="shared" si="3"/>
        <v>0</v>
      </c>
      <c r="G19" s="48">
        <v>0</v>
      </c>
      <c r="H19" s="48">
        <v>0</v>
      </c>
      <c r="I19" s="57">
        <f t="shared" si="2"/>
        <v>0</v>
      </c>
    </row>
    <row r="20" spans="1:9" x14ac:dyDescent="0.2">
      <c r="A20" s="21"/>
      <c r="B20" s="18"/>
      <c r="C20" s="19" t="s">
        <v>25</v>
      </c>
      <c r="D20" s="11"/>
      <c r="E20" s="36"/>
      <c r="F20" s="25"/>
      <c r="G20" s="48">
        <v>0</v>
      </c>
      <c r="H20" s="48">
        <v>0</v>
      </c>
      <c r="I20" s="57">
        <f t="shared" si="2"/>
        <v>0</v>
      </c>
    </row>
    <row r="21" spans="1:9" x14ac:dyDescent="0.2">
      <c r="A21" s="21"/>
      <c r="B21" s="18"/>
      <c r="C21" s="19" t="s">
        <v>26</v>
      </c>
      <c r="D21" s="11"/>
      <c r="E21" s="36"/>
      <c r="F21" s="25"/>
      <c r="G21" s="49"/>
      <c r="H21" s="49"/>
      <c r="I21" s="58">
        <f t="shared" si="2"/>
        <v>0</v>
      </c>
    </row>
    <row r="22" spans="1:9" x14ac:dyDescent="0.2">
      <c r="A22" s="21"/>
      <c r="B22" s="18"/>
      <c r="C22" s="19" t="s">
        <v>27</v>
      </c>
      <c r="D22" s="10"/>
      <c r="E22" s="36"/>
      <c r="F22" s="25">
        <f t="shared" si="3"/>
        <v>0</v>
      </c>
      <c r="G22" s="48">
        <v>0</v>
      </c>
      <c r="H22" s="48">
        <v>0</v>
      </c>
      <c r="I22" s="57">
        <f t="shared" si="2"/>
        <v>0</v>
      </c>
    </row>
    <row r="23" spans="1:9" ht="24" x14ac:dyDescent="0.2">
      <c r="A23" s="21"/>
      <c r="B23" s="18"/>
      <c r="C23" s="50" t="s">
        <v>28</v>
      </c>
      <c r="D23" s="11"/>
      <c r="E23" s="36"/>
      <c r="F23" s="25"/>
      <c r="G23" s="49"/>
      <c r="H23" s="49"/>
      <c r="I23" s="58">
        <f t="shared" si="2"/>
        <v>0</v>
      </c>
    </row>
    <row r="24" spans="1:9" x14ac:dyDescent="0.2">
      <c r="A24" s="21"/>
      <c r="B24" s="18"/>
      <c r="C24" s="19" t="s">
        <v>29</v>
      </c>
      <c r="D24" s="11"/>
      <c r="E24" s="36"/>
      <c r="F24" s="25"/>
      <c r="G24" s="49"/>
      <c r="H24" s="49"/>
      <c r="I24" s="58">
        <f t="shared" si="2"/>
        <v>0</v>
      </c>
    </row>
    <row r="25" spans="1:9" x14ac:dyDescent="0.2">
      <c r="A25" s="21"/>
      <c r="B25" s="18"/>
      <c r="C25" s="19" t="s">
        <v>30</v>
      </c>
      <c r="D25" s="14"/>
      <c r="E25" s="36"/>
      <c r="F25" s="25">
        <f t="shared" si="3"/>
        <v>0</v>
      </c>
      <c r="G25" s="48">
        <v>0</v>
      </c>
      <c r="H25" s="48">
        <v>0</v>
      </c>
      <c r="I25" s="59">
        <f t="shared" si="2"/>
        <v>0</v>
      </c>
    </row>
    <row r="26" spans="1:9" x14ac:dyDescent="0.2">
      <c r="A26" s="21"/>
      <c r="B26" s="18"/>
      <c r="C26" s="19" t="s">
        <v>31</v>
      </c>
      <c r="D26" s="10"/>
      <c r="E26" s="36"/>
      <c r="F26" s="25">
        <f t="shared" si="3"/>
        <v>0</v>
      </c>
      <c r="G26" s="48">
        <v>0</v>
      </c>
      <c r="H26" s="48">
        <v>0</v>
      </c>
      <c r="I26" s="57">
        <f t="shared" si="2"/>
        <v>0</v>
      </c>
    </row>
    <row r="27" spans="1:9" ht="24" x14ac:dyDescent="0.2">
      <c r="A27" s="21"/>
      <c r="B27" s="18"/>
      <c r="C27" s="50" t="s">
        <v>32</v>
      </c>
      <c r="D27" s="11"/>
      <c r="E27" s="36"/>
      <c r="F27" s="25"/>
      <c r="G27" s="49"/>
      <c r="H27" s="49"/>
      <c r="I27" s="58"/>
    </row>
    <row r="28" spans="1:9" x14ac:dyDescent="0.2">
      <c r="A28" s="21"/>
      <c r="B28" s="75" t="s">
        <v>33</v>
      </c>
      <c r="C28" s="76"/>
      <c r="D28" s="10">
        <f>SUM(D29:D33)</f>
        <v>0</v>
      </c>
      <c r="E28" s="36"/>
      <c r="F28" s="25">
        <f t="shared" si="3"/>
        <v>0</v>
      </c>
      <c r="G28" s="40">
        <f>SUM(G29:G33)</f>
        <v>0</v>
      </c>
      <c r="H28" s="40">
        <f>SUM(H29:H33)</f>
        <v>0</v>
      </c>
      <c r="I28" s="57">
        <f t="shared" ref="I28:I31" si="4">SUM(H28-D28)</f>
        <v>0</v>
      </c>
    </row>
    <row r="29" spans="1:9" x14ac:dyDescent="0.2">
      <c r="A29" s="21"/>
      <c r="B29" s="18"/>
      <c r="C29" s="19" t="s">
        <v>34</v>
      </c>
      <c r="D29" s="10"/>
      <c r="E29" s="36"/>
      <c r="F29" s="25">
        <f t="shared" si="3"/>
        <v>0</v>
      </c>
      <c r="G29" s="48">
        <v>0</v>
      </c>
      <c r="H29" s="48">
        <v>0</v>
      </c>
      <c r="I29" s="57">
        <f t="shared" si="4"/>
        <v>0</v>
      </c>
    </row>
    <row r="30" spans="1:9" x14ac:dyDescent="0.2">
      <c r="A30" s="21"/>
      <c r="B30" s="18"/>
      <c r="C30" s="19" t="s">
        <v>35</v>
      </c>
      <c r="D30" s="10"/>
      <c r="E30" s="36"/>
      <c r="F30" s="25">
        <f t="shared" si="3"/>
        <v>0</v>
      </c>
      <c r="G30" s="48">
        <v>0</v>
      </c>
      <c r="H30" s="48">
        <v>0</v>
      </c>
      <c r="I30" s="57">
        <f t="shared" si="4"/>
        <v>0</v>
      </c>
    </row>
    <row r="31" spans="1:9" x14ac:dyDescent="0.2">
      <c r="A31" s="21"/>
      <c r="B31" s="18"/>
      <c r="C31" s="19" t="s">
        <v>36</v>
      </c>
      <c r="D31" s="10"/>
      <c r="E31" s="36"/>
      <c r="F31" s="25">
        <f t="shared" si="3"/>
        <v>0</v>
      </c>
      <c r="G31" s="48">
        <v>0</v>
      </c>
      <c r="H31" s="48">
        <v>0</v>
      </c>
      <c r="I31" s="57">
        <f t="shared" si="4"/>
        <v>0</v>
      </c>
    </row>
    <row r="32" spans="1:9" ht="24" x14ac:dyDescent="0.2">
      <c r="A32" s="21"/>
      <c r="B32" s="18"/>
      <c r="C32" s="50" t="s">
        <v>37</v>
      </c>
      <c r="D32" s="11"/>
      <c r="E32" s="36"/>
      <c r="F32" s="25"/>
      <c r="G32" s="49"/>
      <c r="H32" s="49"/>
      <c r="I32" s="36"/>
    </row>
    <row r="33" spans="1:11" x14ac:dyDescent="0.2">
      <c r="A33" s="21"/>
      <c r="B33" s="18"/>
      <c r="C33" s="19" t="s">
        <v>38</v>
      </c>
      <c r="D33" s="11"/>
      <c r="E33" s="36"/>
      <c r="F33" s="25"/>
      <c r="G33" s="49"/>
      <c r="H33" s="49"/>
      <c r="I33" s="36"/>
    </row>
    <row r="34" spans="1:11" x14ac:dyDescent="0.2">
      <c r="A34" s="21"/>
      <c r="B34" s="69" t="s">
        <v>39</v>
      </c>
      <c r="C34" s="70"/>
      <c r="D34" s="11"/>
      <c r="E34" s="36"/>
      <c r="F34" s="25"/>
      <c r="G34" s="49"/>
      <c r="H34" s="49"/>
      <c r="I34" s="36"/>
    </row>
    <row r="35" spans="1:11" x14ac:dyDescent="0.2">
      <c r="A35" s="21"/>
      <c r="B35" s="69" t="s">
        <v>40</v>
      </c>
      <c r="C35" s="70"/>
      <c r="D35" s="11"/>
      <c r="E35" s="46">
        <f>SUM(E36)</f>
        <v>7596930.7999999998</v>
      </c>
      <c r="F35" s="25">
        <f>SUM(D35+E35)</f>
        <v>7596930.7999999998</v>
      </c>
      <c r="G35" s="49"/>
      <c r="H35" s="49"/>
      <c r="I35" s="36"/>
    </row>
    <row r="36" spans="1:11" x14ac:dyDescent="0.2">
      <c r="A36" s="21"/>
      <c r="B36" s="18"/>
      <c r="C36" s="19" t="s">
        <v>41</v>
      </c>
      <c r="D36" s="11"/>
      <c r="E36" s="46">
        <v>7596930.7999999998</v>
      </c>
      <c r="F36" s="25">
        <v>7596930.7999999998</v>
      </c>
      <c r="G36" s="49"/>
      <c r="H36" s="49"/>
      <c r="I36" s="36"/>
    </row>
    <row r="37" spans="1:11" x14ac:dyDescent="0.2">
      <c r="A37" s="21"/>
      <c r="B37" s="69" t="s">
        <v>42</v>
      </c>
      <c r="C37" s="70"/>
      <c r="D37" s="10">
        <f>SUM(D38:D39)</f>
        <v>0</v>
      </c>
      <c r="E37" s="55">
        <f>SUM(E38:E39)</f>
        <v>0</v>
      </c>
      <c r="F37" s="25">
        <f t="shared" si="3"/>
        <v>0</v>
      </c>
      <c r="G37" s="40">
        <f>SUM(G38:G39)</f>
        <v>0</v>
      </c>
      <c r="H37" s="40">
        <f>SUM(H38:H39)</f>
        <v>0</v>
      </c>
      <c r="I37" s="37">
        <f t="shared" ref="I37:I38" si="5">SUM(H37-D37)</f>
        <v>0</v>
      </c>
    </row>
    <row r="38" spans="1:11" x14ac:dyDescent="0.2">
      <c r="A38" s="21"/>
      <c r="B38" s="18"/>
      <c r="C38" s="19" t="s">
        <v>43</v>
      </c>
      <c r="D38" s="10">
        <v>0</v>
      </c>
      <c r="E38" s="36"/>
      <c r="F38" s="25">
        <f t="shared" si="3"/>
        <v>0</v>
      </c>
      <c r="G38" s="48">
        <v>0</v>
      </c>
      <c r="H38" s="48">
        <v>0</v>
      </c>
      <c r="I38" s="37">
        <f t="shared" si="5"/>
        <v>0</v>
      </c>
    </row>
    <row r="39" spans="1:11" x14ac:dyDescent="0.2">
      <c r="A39" s="21"/>
      <c r="B39" s="18"/>
      <c r="C39" s="19" t="s">
        <v>44</v>
      </c>
      <c r="D39" s="11"/>
      <c r="E39" s="55"/>
      <c r="F39" s="25">
        <f t="shared" si="3"/>
        <v>0</v>
      </c>
      <c r="G39" s="39"/>
      <c r="H39" s="36"/>
      <c r="I39" s="36"/>
    </row>
    <row r="40" spans="1:11" x14ac:dyDescent="0.2">
      <c r="A40" s="2"/>
      <c r="B40" s="22"/>
      <c r="C40" s="23"/>
      <c r="D40" s="11"/>
      <c r="E40" s="36"/>
      <c r="F40" s="30"/>
      <c r="G40" s="39"/>
      <c r="H40" s="36"/>
      <c r="I40" s="36"/>
    </row>
    <row r="41" spans="1:11" x14ac:dyDescent="0.2">
      <c r="A41" s="67" t="s">
        <v>45</v>
      </c>
      <c r="B41" s="68"/>
      <c r="C41" s="62"/>
      <c r="D41" s="72">
        <f>+D8+D9+D10+D11+D12+D13+D14+D15+D28+D34+D35+D37</f>
        <v>6564279870</v>
      </c>
      <c r="E41" s="73">
        <f>+E8+E9+E10+E11+E12+E13+E14+E15+E28+E34+E35+E37</f>
        <v>274804953.22000003</v>
      </c>
      <c r="F41" s="74">
        <f>+F8+F9+F10+F11+F12+F13+F14+F15+F28+F34+F35+F37</f>
        <v>6839084823.2200003</v>
      </c>
      <c r="G41" s="71">
        <f>+G8+G9+G10+G11+G12+G13+G14+G15+G28+G34+G35+G37</f>
        <v>2337497136.1099997</v>
      </c>
      <c r="H41" s="71">
        <f>+H8+H9+H10+H11+H12+H13+H14+H15+H28+H34+H35+H37</f>
        <v>2337497136.1099997</v>
      </c>
      <c r="I41" s="71">
        <f t="shared" ref="I41:I42" si="6">SUM(H41-D41)</f>
        <v>-4226782733.8900003</v>
      </c>
      <c r="K41" s="7"/>
    </row>
    <row r="42" spans="1:11" x14ac:dyDescent="0.2">
      <c r="A42" s="67" t="s">
        <v>46</v>
      </c>
      <c r="B42" s="68"/>
      <c r="C42" s="62"/>
      <c r="D42" s="72"/>
      <c r="E42" s="73"/>
      <c r="F42" s="74"/>
      <c r="G42" s="71"/>
      <c r="H42" s="71"/>
      <c r="I42" s="71">
        <f t="shared" si="6"/>
        <v>0</v>
      </c>
      <c r="J42" s="7"/>
    </row>
    <row r="43" spans="1:11" x14ac:dyDescent="0.2">
      <c r="A43" s="67" t="s">
        <v>47</v>
      </c>
      <c r="B43" s="68"/>
      <c r="C43" s="62"/>
      <c r="D43" s="11"/>
      <c r="E43" s="47"/>
      <c r="F43" s="31"/>
      <c r="G43" s="41"/>
      <c r="H43" s="47"/>
      <c r="I43" s="36"/>
    </row>
    <row r="44" spans="1:11" x14ac:dyDescent="0.2">
      <c r="A44" s="2"/>
      <c r="B44" s="22"/>
      <c r="C44" s="23"/>
      <c r="D44" s="11"/>
      <c r="E44" s="36"/>
      <c r="F44" s="30"/>
      <c r="G44" s="39"/>
      <c r="H44" s="36"/>
      <c r="I44" s="36"/>
    </row>
    <row r="45" spans="1:11" x14ac:dyDescent="0.2">
      <c r="A45" s="67" t="s">
        <v>48</v>
      </c>
      <c r="B45" s="68"/>
      <c r="C45" s="62"/>
      <c r="D45" s="11"/>
      <c r="E45" s="36"/>
      <c r="F45" s="30"/>
      <c r="G45" s="39"/>
      <c r="H45" s="36"/>
      <c r="I45" s="36"/>
    </row>
    <row r="46" spans="1:11" x14ac:dyDescent="0.2">
      <c r="A46" s="21"/>
      <c r="B46" s="69" t="s">
        <v>49</v>
      </c>
      <c r="C46" s="70"/>
      <c r="D46" s="15">
        <f>SUM(D47:D54)</f>
        <v>1002932593</v>
      </c>
      <c r="E46" s="40">
        <f>SUM(E47:E54)</f>
        <v>0</v>
      </c>
      <c r="F46" s="32">
        <f>SUM(F47:F54)</f>
        <v>1002932593</v>
      </c>
      <c r="G46" s="40">
        <f>SUM(G47:G54)</f>
        <v>273810809.44</v>
      </c>
      <c r="H46" s="40">
        <f>SUM(H47:H54)</f>
        <v>273810809.44</v>
      </c>
      <c r="I46" s="40">
        <f>SUM(H46-D46)</f>
        <v>-729121783.55999994</v>
      </c>
      <c r="K46" s="17"/>
    </row>
    <row r="47" spans="1:11" x14ac:dyDescent="0.2">
      <c r="A47" s="21"/>
      <c r="B47" s="18"/>
      <c r="C47" s="19" t="s">
        <v>50</v>
      </c>
      <c r="D47" s="13">
        <v>0</v>
      </c>
      <c r="E47" s="36"/>
      <c r="F47" s="30"/>
      <c r="G47" s="39"/>
      <c r="H47" s="39"/>
      <c r="I47" s="36">
        <f>SUM(D47-G47)</f>
        <v>0</v>
      </c>
      <c r="K47" s="24"/>
    </row>
    <row r="48" spans="1:11" x14ac:dyDescent="0.2">
      <c r="A48" s="21"/>
      <c r="B48" s="18"/>
      <c r="C48" s="19" t="s">
        <v>51</v>
      </c>
      <c r="D48" s="13">
        <v>0</v>
      </c>
      <c r="E48" s="36"/>
      <c r="F48" s="30"/>
      <c r="G48" s="39"/>
      <c r="H48" s="39"/>
      <c r="I48" s="36"/>
      <c r="K48" s="24"/>
    </row>
    <row r="49" spans="1:11" x14ac:dyDescent="0.2">
      <c r="A49" s="21"/>
      <c r="B49" s="18"/>
      <c r="C49" s="19" t="s">
        <v>52</v>
      </c>
      <c r="D49" s="13">
        <v>87177094</v>
      </c>
      <c r="E49" s="38">
        <v>0</v>
      </c>
      <c r="F49" s="29">
        <f>+D49+E49</f>
        <v>87177094</v>
      </c>
      <c r="G49" s="38">
        <v>33287732.079999998</v>
      </c>
      <c r="H49" s="38">
        <v>33287732.079999998</v>
      </c>
      <c r="I49" s="46">
        <f t="shared" ref="I49:I50" si="7">SUM(H49-D49)</f>
        <v>-53889361.920000002</v>
      </c>
      <c r="J49" s="17"/>
      <c r="K49" s="25"/>
    </row>
    <row r="50" spans="1:11" x14ac:dyDescent="0.2">
      <c r="A50" s="21"/>
      <c r="B50" s="18"/>
      <c r="C50" s="19" t="s">
        <v>53</v>
      </c>
      <c r="D50" s="13">
        <v>915755499</v>
      </c>
      <c r="E50" s="38">
        <v>0</v>
      </c>
      <c r="F50" s="29">
        <f>+D50+E50</f>
        <v>915755499</v>
      </c>
      <c r="G50" s="38">
        <v>240523077.36000001</v>
      </c>
      <c r="H50" s="38">
        <v>240523077.36000001</v>
      </c>
      <c r="I50" s="46">
        <f t="shared" si="7"/>
        <v>-675232421.63999999</v>
      </c>
      <c r="J50" s="16"/>
      <c r="K50" s="25"/>
    </row>
    <row r="51" spans="1:11" x14ac:dyDescent="0.2">
      <c r="A51" s="21"/>
      <c r="B51" s="18"/>
      <c r="C51" s="19" t="s">
        <v>54</v>
      </c>
      <c r="D51" s="13">
        <v>0</v>
      </c>
      <c r="E51" s="46"/>
      <c r="F51" s="29"/>
      <c r="G51" s="38"/>
      <c r="H51" s="38"/>
      <c r="I51" s="46"/>
      <c r="J51" s="17"/>
      <c r="K51" s="24"/>
    </row>
    <row r="52" spans="1:11" x14ac:dyDescent="0.2">
      <c r="A52" s="21"/>
      <c r="B52" s="18"/>
      <c r="C52" s="19" t="s">
        <v>55</v>
      </c>
      <c r="D52" s="13">
        <v>0</v>
      </c>
      <c r="E52" s="46"/>
      <c r="F52" s="29"/>
      <c r="G52" s="38"/>
      <c r="H52" s="38"/>
      <c r="I52" s="46"/>
      <c r="K52" s="24"/>
    </row>
    <row r="53" spans="1:11" x14ac:dyDescent="0.2">
      <c r="A53" s="21"/>
      <c r="B53" s="18"/>
      <c r="C53" s="19" t="s">
        <v>56</v>
      </c>
      <c r="D53" s="13">
        <v>0</v>
      </c>
      <c r="E53" s="46"/>
      <c r="F53" s="29"/>
      <c r="G53" s="38"/>
      <c r="H53" s="38"/>
      <c r="I53" s="46"/>
    </row>
    <row r="54" spans="1:11" x14ac:dyDescent="0.2">
      <c r="A54" s="21"/>
      <c r="B54" s="18"/>
      <c r="C54" s="6" t="s">
        <v>57</v>
      </c>
      <c r="D54" s="13">
        <v>0</v>
      </c>
      <c r="E54" s="46"/>
      <c r="F54" s="29"/>
      <c r="G54" s="38"/>
      <c r="H54" s="38"/>
      <c r="I54" s="46"/>
    </row>
    <row r="55" spans="1:11" x14ac:dyDescent="0.2">
      <c r="A55" s="21"/>
      <c r="B55" s="69" t="s">
        <v>58</v>
      </c>
      <c r="C55" s="70"/>
      <c r="D55" s="27">
        <f>SUM(D56:D59)</f>
        <v>0</v>
      </c>
      <c r="E55" s="42">
        <f>SUM(E56:E59)</f>
        <v>34102858.25</v>
      </c>
      <c r="F55" s="33">
        <f>SUM(F56:F59)</f>
        <v>34102858.25</v>
      </c>
      <c r="G55" s="42">
        <f>SUM(G56:G59)</f>
        <v>34115351.539999999</v>
      </c>
      <c r="H55" s="42">
        <f>SUM(H56:H59)</f>
        <v>34115351.539999999</v>
      </c>
      <c r="I55" s="42">
        <f>SUM(H55-D55)</f>
        <v>34115351.539999999</v>
      </c>
    </row>
    <row r="56" spans="1:11" x14ac:dyDescent="0.2">
      <c r="A56" s="21"/>
      <c r="B56" s="18"/>
      <c r="C56" s="19" t="s">
        <v>59</v>
      </c>
      <c r="D56" s="13">
        <v>0</v>
      </c>
      <c r="E56" s="46"/>
      <c r="F56" s="29"/>
      <c r="G56" s="38"/>
      <c r="H56" s="38"/>
      <c r="I56" s="46"/>
    </row>
    <row r="57" spans="1:11" x14ac:dyDescent="0.2">
      <c r="A57" s="21"/>
      <c r="B57" s="18"/>
      <c r="C57" s="19" t="s">
        <v>60</v>
      </c>
      <c r="D57" s="13">
        <v>0</v>
      </c>
      <c r="E57" s="46"/>
      <c r="F57" s="29"/>
      <c r="G57" s="38"/>
      <c r="H57" s="38"/>
      <c r="I57" s="46"/>
    </row>
    <row r="58" spans="1:11" x14ac:dyDescent="0.2">
      <c r="A58" s="21"/>
      <c r="B58" s="18"/>
      <c r="C58" s="19" t="s">
        <v>61</v>
      </c>
      <c r="D58" s="13">
        <v>0</v>
      </c>
      <c r="E58" s="46"/>
      <c r="F58" s="29"/>
      <c r="G58" s="38"/>
      <c r="H58" s="38"/>
      <c r="I58" s="46"/>
    </row>
    <row r="59" spans="1:11" x14ac:dyDescent="0.2">
      <c r="A59" s="21"/>
      <c r="B59" s="18"/>
      <c r="C59" s="19" t="s">
        <v>62</v>
      </c>
      <c r="D59" s="13">
        <v>0</v>
      </c>
      <c r="E59" s="38">
        <v>34102858.25</v>
      </c>
      <c r="F59" s="29">
        <f>SUM(D59+E59)</f>
        <v>34102858.25</v>
      </c>
      <c r="G59" s="38">
        <v>34115351.539999999</v>
      </c>
      <c r="H59" s="38">
        <v>34115351.539999999</v>
      </c>
      <c r="I59" s="46">
        <f>SUM(H59-D59)</f>
        <v>34115351.539999999</v>
      </c>
    </row>
    <row r="60" spans="1:11" x14ac:dyDescent="0.2">
      <c r="A60" s="21"/>
      <c r="B60" s="69" t="s">
        <v>63</v>
      </c>
      <c r="C60" s="70"/>
      <c r="D60" s="27">
        <f t="shared" ref="D60:I60" ca="1" si="8">SUM(D60:D62)</f>
        <v>0</v>
      </c>
      <c r="E60" s="42">
        <f t="shared" ca="1" si="8"/>
        <v>0</v>
      </c>
      <c r="F60" s="33">
        <f t="shared" ca="1" si="8"/>
        <v>0</v>
      </c>
      <c r="G60" s="42">
        <f t="shared" ca="1" si="8"/>
        <v>0</v>
      </c>
      <c r="H60" s="42">
        <f t="shared" ca="1" si="8"/>
        <v>0</v>
      </c>
      <c r="I60" s="42">
        <f t="shared" ca="1" si="8"/>
        <v>0</v>
      </c>
    </row>
    <row r="61" spans="1:11" x14ac:dyDescent="0.2">
      <c r="A61" s="21"/>
      <c r="B61" s="18"/>
      <c r="C61" s="19" t="s">
        <v>64</v>
      </c>
      <c r="D61" s="13">
        <v>0</v>
      </c>
      <c r="E61" s="36"/>
      <c r="F61" s="30"/>
      <c r="G61" s="39"/>
      <c r="H61" s="39"/>
      <c r="I61" s="36"/>
    </row>
    <row r="62" spans="1:11" x14ac:dyDescent="0.2">
      <c r="A62" s="21"/>
      <c r="B62" s="18"/>
      <c r="C62" s="19" t="s">
        <v>65</v>
      </c>
      <c r="D62" s="13">
        <v>0</v>
      </c>
      <c r="E62" s="36"/>
      <c r="F62" s="30"/>
      <c r="G62" s="39"/>
      <c r="H62" s="39"/>
      <c r="I62" s="36"/>
    </row>
    <row r="63" spans="1:11" x14ac:dyDescent="0.2">
      <c r="A63" s="21"/>
      <c r="B63" s="69" t="s">
        <v>66</v>
      </c>
      <c r="C63" s="70"/>
      <c r="D63" s="13">
        <v>0</v>
      </c>
      <c r="E63" s="38">
        <v>0</v>
      </c>
      <c r="F63" s="29">
        <v>0</v>
      </c>
      <c r="G63" s="38">
        <v>0</v>
      </c>
      <c r="H63" s="38">
        <v>0</v>
      </c>
      <c r="I63" s="38">
        <v>0</v>
      </c>
    </row>
    <row r="64" spans="1:11" x14ac:dyDescent="0.2">
      <c r="A64" s="21"/>
      <c r="B64" s="69" t="s">
        <v>67</v>
      </c>
      <c r="C64" s="70"/>
      <c r="D64" s="13">
        <v>0</v>
      </c>
      <c r="E64" s="38">
        <v>0</v>
      </c>
      <c r="F64" s="29">
        <v>0</v>
      </c>
      <c r="G64" s="38">
        <v>0</v>
      </c>
      <c r="H64" s="38">
        <v>0</v>
      </c>
      <c r="I64" s="38">
        <v>0</v>
      </c>
      <c r="J64" s="17"/>
    </row>
    <row r="65" spans="1:11" x14ac:dyDescent="0.2">
      <c r="A65" s="2"/>
      <c r="B65" s="65"/>
      <c r="C65" s="66"/>
      <c r="D65" s="9"/>
      <c r="E65" s="36"/>
      <c r="F65" s="30"/>
      <c r="G65" s="39"/>
      <c r="H65" s="39"/>
      <c r="I65" s="36"/>
    </row>
    <row r="66" spans="1:11" x14ac:dyDescent="0.2">
      <c r="A66" s="67" t="s">
        <v>68</v>
      </c>
      <c r="B66" s="68"/>
      <c r="C66" s="62"/>
      <c r="D66" s="12">
        <f>D46+D55+D63+D64</f>
        <v>1002932593</v>
      </c>
      <c r="E66" s="52">
        <f>E46+E55+E63+E64</f>
        <v>34102858.25</v>
      </c>
      <c r="F66" s="34">
        <f>F46+F55+F63+F64</f>
        <v>1037035451.25</v>
      </c>
      <c r="G66" s="52">
        <f>G46+G55+G63+G64</f>
        <v>307926160.98000002</v>
      </c>
      <c r="H66" s="52">
        <f>H46+H55+H63+H64</f>
        <v>307926160.98000002</v>
      </c>
      <c r="I66" s="52">
        <f>SUM(H66-D66)</f>
        <v>-695006432.01999998</v>
      </c>
      <c r="J66" s="7"/>
    </row>
    <row r="67" spans="1:11" x14ac:dyDescent="0.2">
      <c r="A67" s="2"/>
      <c r="B67" s="65"/>
      <c r="C67" s="66"/>
      <c r="D67" s="9"/>
      <c r="E67" s="36"/>
      <c r="F67" s="30"/>
      <c r="G67" s="39"/>
      <c r="H67" s="39"/>
      <c r="I67" s="36"/>
    </row>
    <row r="68" spans="1:11" x14ac:dyDescent="0.2">
      <c r="A68" s="67" t="s">
        <v>69</v>
      </c>
      <c r="B68" s="68"/>
      <c r="C68" s="62"/>
      <c r="D68" s="9"/>
      <c r="E68" s="52">
        <f>SUM(E69)</f>
        <v>5606039.4699999997</v>
      </c>
      <c r="F68" s="34">
        <f>SUM(F69)</f>
        <v>5606039.4699999997</v>
      </c>
      <c r="G68" s="52">
        <f>SUM(G69)</f>
        <v>5606039.4699999997</v>
      </c>
      <c r="H68" s="52">
        <f>SUM(H69)</f>
        <v>5606039.4699999997</v>
      </c>
      <c r="I68" s="52">
        <f>SUM(I69)</f>
        <v>5606039.4699999997</v>
      </c>
    </row>
    <row r="69" spans="1:11" x14ac:dyDescent="0.2">
      <c r="A69" s="21"/>
      <c r="B69" s="69" t="s">
        <v>70</v>
      </c>
      <c r="C69" s="70"/>
      <c r="D69" s="9"/>
      <c r="E69" s="37">
        <v>5606039.4699999997</v>
      </c>
      <c r="F69" s="25">
        <f>SUM(D69+E69)</f>
        <v>5606039.4699999997</v>
      </c>
      <c r="G69" s="37">
        <v>5606039.4699999997</v>
      </c>
      <c r="H69" s="37">
        <v>5606039.4699999997</v>
      </c>
      <c r="I69" s="37">
        <f>SUM(H69-D69)</f>
        <v>5606039.4699999997</v>
      </c>
    </row>
    <row r="70" spans="1:11" x14ac:dyDescent="0.2">
      <c r="A70" s="2"/>
      <c r="B70" s="65"/>
      <c r="C70" s="66"/>
      <c r="D70" s="9"/>
      <c r="E70" s="36"/>
      <c r="F70" s="30"/>
      <c r="G70" s="39"/>
      <c r="H70" s="39"/>
      <c r="I70" s="36"/>
    </row>
    <row r="71" spans="1:11" x14ac:dyDescent="0.2">
      <c r="A71" s="67" t="s">
        <v>71</v>
      </c>
      <c r="B71" s="68"/>
      <c r="C71" s="62"/>
      <c r="D71" s="12">
        <f>+D41+D66+D68</f>
        <v>7567212463</v>
      </c>
      <c r="E71" s="52">
        <f>+E41+E66+E68</f>
        <v>314513850.94000006</v>
      </c>
      <c r="F71" s="34">
        <f>+F41+F66+F68</f>
        <v>7881726313.9400005</v>
      </c>
      <c r="G71" s="52">
        <f>+G41+G66+G68</f>
        <v>2651029336.5599995</v>
      </c>
      <c r="H71" s="52">
        <f>+H41+H66+H68</f>
        <v>2651029336.5599995</v>
      </c>
      <c r="I71" s="56">
        <f>SUM(H71-D71)</f>
        <v>-4916183126.4400005</v>
      </c>
      <c r="J71" s="16"/>
      <c r="K71" s="16"/>
    </row>
    <row r="72" spans="1:11" x14ac:dyDescent="0.2">
      <c r="A72" s="2"/>
      <c r="B72" s="65"/>
      <c r="C72" s="66"/>
      <c r="D72" s="1"/>
      <c r="E72" s="36"/>
      <c r="F72" s="28"/>
      <c r="G72" s="43"/>
      <c r="H72" s="43"/>
      <c r="I72" s="36"/>
    </row>
    <row r="73" spans="1:11" x14ac:dyDescent="0.2">
      <c r="A73" s="21"/>
      <c r="B73" s="61" t="s">
        <v>72</v>
      </c>
      <c r="C73" s="62"/>
      <c r="D73" s="1"/>
      <c r="E73" s="36"/>
      <c r="F73" s="28"/>
      <c r="G73" s="44"/>
      <c r="H73" s="36"/>
      <c r="I73" s="36"/>
    </row>
    <row r="74" spans="1:11" x14ac:dyDescent="0.2">
      <c r="A74" s="21"/>
      <c r="B74" s="69" t="s">
        <v>73</v>
      </c>
      <c r="C74" s="70"/>
      <c r="D74" s="8">
        <f t="shared" ref="D74" si="9">SUM(D41)</f>
        <v>6564279870</v>
      </c>
      <c r="E74" s="37">
        <f>SUM(E41)+E68</f>
        <v>280410992.69000006</v>
      </c>
      <c r="F74" s="25">
        <f>SUM(F41)+F68</f>
        <v>6844690862.6900005</v>
      </c>
      <c r="G74" s="37">
        <f>SUM(G41)+G68</f>
        <v>2343103175.5799994</v>
      </c>
      <c r="H74" s="37">
        <f>SUM(H41)+H68</f>
        <v>2343103175.5799994</v>
      </c>
      <c r="I74" s="37">
        <f t="shared" ref="I74:I76" si="10">SUM(H74-D74)</f>
        <v>-4221176694.4200006</v>
      </c>
    </row>
    <row r="75" spans="1:11" x14ac:dyDescent="0.2">
      <c r="A75" s="21"/>
      <c r="B75" s="69" t="s">
        <v>74</v>
      </c>
      <c r="C75" s="70"/>
      <c r="D75" s="8">
        <f t="shared" ref="D75:H75" si="11">SUM(D66)</f>
        <v>1002932593</v>
      </c>
      <c r="E75" s="37">
        <f t="shared" si="11"/>
        <v>34102858.25</v>
      </c>
      <c r="F75" s="25">
        <f t="shared" si="11"/>
        <v>1037035451.25</v>
      </c>
      <c r="G75" s="37">
        <f t="shared" si="11"/>
        <v>307926160.98000002</v>
      </c>
      <c r="H75" s="37">
        <f t="shared" si="11"/>
        <v>307926160.98000002</v>
      </c>
      <c r="I75" s="37">
        <f t="shared" si="10"/>
        <v>-695006432.01999998</v>
      </c>
    </row>
    <row r="76" spans="1:11" x14ac:dyDescent="0.2">
      <c r="A76" s="21"/>
      <c r="B76" s="61" t="s">
        <v>75</v>
      </c>
      <c r="C76" s="62"/>
      <c r="D76" s="53">
        <f t="shared" ref="D76:H76" si="12">SUM(D74+D75)</f>
        <v>7567212463</v>
      </c>
      <c r="E76" s="52">
        <f t="shared" si="12"/>
        <v>314513850.94000006</v>
      </c>
      <c r="F76" s="34">
        <f t="shared" si="12"/>
        <v>7881726313.9400005</v>
      </c>
      <c r="G76" s="52">
        <f t="shared" si="12"/>
        <v>2651029336.5599995</v>
      </c>
      <c r="H76" s="52">
        <f t="shared" si="12"/>
        <v>2651029336.5599995</v>
      </c>
      <c r="I76" s="52">
        <f t="shared" si="10"/>
        <v>-4916183126.4400005</v>
      </c>
    </row>
    <row r="77" spans="1:11" ht="12.75" thickBot="1" x14ac:dyDescent="0.25">
      <c r="A77" s="3"/>
      <c r="B77" s="63"/>
      <c r="C77" s="64"/>
      <c r="D77" s="4"/>
      <c r="E77" s="45"/>
      <c r="F77" s="35"/>
      <c r="G77" s="45"/>
      <c r="H77" s="45"/>
      <c r="I77" s="45"/>
    </row>
    <row r="79" spans="1:11" x14ac:dyDescent="0.2">
      <c r="H79" s="7"/>
    </row>
  </sheetData>
  <mergeCells count="56">
    <mergeCell ref="A1:I1"/>
    <mergeCell ref="A2:I2"/>
    <mergeCell ref="A3:I3"/>
    <mergeCell ref="A4:I4"/>
    <mergeCell ref="A5:C5"/>
    <mergeCell ref="D5:H5"/>
    <mergeCell ref="I5:I6"/>
    <mergeCell ref="A6:C6"/>
    <mergeCell ref="A15:A16"/>
    <mergeCell ref="B15:C15"/>
    <mergeCell ref="D15:D16"/>
    <mergeCell ref="A7:C7"/>
    <mergeCell ref="B8:C8"/>
    <mergeCell ref="B9:C9"/>
    <mergeCell ref="B10:C10"/>
    <mergeCell ref="B11:C11"/>
    <mergeCell ref="I15:I16"/>
    <mergeCell ref="B16:C16"/>
    <mergeCell ref="B12:C12"/>
    <mergeCell ref="B13:C13"/>
    <mergeCell ref="B14:C14"/>
    <mergeCell ref="F15:F16"/>
    <mergeCell ref="G15:G16"/>
    <mergeCell ref="H15:H16"/>
    <mergeCell ref="F41:F42"/>
    <mergeCell ref="G41:G42"/>
    <mergeCell ref="H41:H42"/>
    <mergeCell ref="B28:C28"/>
    <mergeCell ref="B34:C34"/>
    <mergeCell ref="B35:C35"/>
    <mergeCell ref="B37:C37"/>
    <mergeCell ref="A41:C41"/>
    <mergeCell ref="I41:I42"/>
    <mergeCell ref="B69:C69"/>
    <mergeCell ref="A43:C43"/>
    <mergeCell ref="A45:C45"/>
    <mergeCell ref="B46:C46"/>
    <mergeCell ref="B55:C55"/>
    <mergeCell ref="B60:C60"/>
    <mergeCell ref="B63:C63"/>
    <mergeCell ref="B64:C64"/>
    <mergeCell ref="B65:C65"/>
    <mergeCell ref="A66:C66"/>
    <mergeCell ref="B67:C67"/>
    <mergeCell ref="A68:C68"/>
    <mergeCell ref="A42:C42"/>
    <mergeCell ref="D41:D42"/>
    <mergeCell ref="E41:E42"/>
    <mergeCell ref="B76:C76"/>
    <mergeCell ref="B77:C77"/>
    <mergeCell ref="B70:C70"/>
    <mergeCell ref="A71:C71"/>
    <mergeCell ref="B72:C72"/>
    <mergeCell ref="B73:C73"/>
    <mergeCell ref="B74:C74"/>
    <mergeCell ref="B75:C75"/>
  </mergeCells>
  <printOptions verticalCentered="1"/>
  <pageMargins left="0.31496062992125984" right="0.31496062992125984" top="0.39370078740157483" bottom="0.35433070866141736" header="0.31496062992125984" footer="0.31496062992125984"/>
  <pageSetup scale="95" orientation="landscape" r:id="rId1"/>
  <ignoredErrors>
    <ignoredError sqref="F37 E7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Ene-Mzo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Gloria Bello</dc:creator>
  <cp:lastModifiedBy>cgloria</cp:lastModifiedBy>
  <cp:lastPrinted>2020-07-10T14:38:17Z</cp:lastPrinted>
  <dcterms:created xsi:type="dcterms:W3CDTF">2019-07-25T14:09:56Z</dcterms:created>
  <dcterms:modified xsi:type="dcterms:W3CDTF">2020-07-10T14:38:29Z</dcterms:modified>
</cp:coreProperties>
</file>