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fsanchezf\Downloads\"/>
    </mc:Choice>
  </mc:AlternateContent>
  <bookViews>
    <workbookView xWindow="0" yWindow="0" windowWidth="20490" windowHeight="7755"/>
  </bookViews>
  <sheets>
    <sheet name="Zapopan" sheetId="4" r:id="rId1"/>
  </sheets>
  <definedNames>
    <definedName name="_xlnm.Print_Area" localSheetId="0">Zapopan!$A$1:$K$68</definedName>
  </definedNames>
  <calcPr calcId="152511"/>
</workbook>
</file>

<file path=xl/calcChain.xml><?xml version="1.0" encoding="utf-8"?>
<calcChain xmlns="http://schemas.openxmlformats.org/spreadsheetml/2006/main">
  <c r="I47" i="4" l="1"/>
  <c r="J47" i="4" s="1"/>
  <c r="H47" i="4"/>
  <c r="F47" i="4"/>
  <c r="G47" i="4" s="1"/>
  <c r="I40" i="4"/>
  <c r="H40" i="4"/>
  <c r="I21" i="4"/>
  <c r="H21" i="4"/>
  <c r="J26" i="4"/>
  <c r="G25" i="4"/>
  <c r="G26" i="4"/>
  <c r="G27" i="4"/>
  <c r="F55" i="4" l="1"/>
  <c r="I55" i="4" l="1"/>
  <c r="H55" i="4"/>
  <c r="H54" i="4" s="1"/>
  <c r="I54" i="4"/>
  <c r="F54" i="4"/>
  <c r="E55" i="4"/>
  <c r="E54" i="4" s="1"/>
  <c r="J25" i="4"/>
  <c r="J27" i="4"/>
  <c r="G55" i="4" l="1"/>
  <c r="G54" i="4" s="1"/>
  <c r="J55" i="4"/>
  <c r="G24" i="4"/>
  <c r="J24" i="4"/>
  <c r="J18" i="4" l="1"/>
  <c r="I17" i="4" l="1"/>
  <c r="H17" i="4"/>
  <c r="F49" i="4" l="1"/>
  <c r="E51" i="4"/>
  <c r="E49" i="4" s="1"/>
  <c r="G49" i="4" s="1"/>
  <c r="E17" i="4"/>
  <c r="F17" i="4"/>
  <c r="F36" i="4" l="1"/>
  <c r="J19" i="4"/>
  <c r="J21" i="4"/>
  <c r="J22" i="4"/>
  <c r="J23" i="4"/>
  <c r="J28" i="4"/>
  <c r="J14" i="4"/>
  <c r="J15" i="4"/>
  <c r="J16" i="4"/>
  <c r="J13" i="4"/>
  <c r="F45" i="4"/>
  <c r="F40" i="4"/>
  <c r="F41" i="4"/>
  <c r="F44" i="4"/>
  <c r="F43" i="4"/>
  <c r="F20" i="4"/>
  <c r="F29" i="4" s="1"/>
  <c r="I46" i="4"/>
  <c r="I45" i="4"/>
  <c r="I44" i="4"/>
  <c r="I43" i="4"/>
  <c r="I41" i="4"/>
  <c r="I38" i="4"/>
  <c r="I37" i="4"/>
  <c r="I36" i="4"/>
  <c r="H46" i="4"/>
  <c r="H45" i="4"/>
  <c r="H44" i="4"/>
  <c r="H43" i="4"/>
  <c r="H41" i="4"/>
  <c r="H38" i="4"/>
  <c r="H37" i="4"/>
  <c r="H36" i="4"/>
  <c r="J54" i="4"/>
  <c r="G52" i="4"/>
  <c r="J52" i="4" s="1"/>
  <c r="G51" i="4"/>
  <c r="J51" i="4" s="1"/>
  <c r="G50" i="4"/>
  <c r="J50" i="4" s="1"/>
  <c r="E46" i="4"/>
  <c r="G46" i="4" s="1"/>
  <c r="E45" i="4"/>
  <c r="E44" i="4"/>
  <c r="E43" i="4"/>
  <c r="E41" i="4"/>
  <c r="E40" i="4"/>
  <c r="E38" i="4"/>
  <c r="G38" i="4" s="1"/>
  <c r="E37" i="4"/>
  <c r="G37" i="4" s="1"/>
  <c r="E36" i="4"/>
  <c r="I20" i="4"/>
  <c r="H20" i="4"/>
  <c r="H42" i="4" s="1"/>
  <c r="I39" i="4"/>
  <c r="H39" i="4"/>
  <c r="G21" i="4"/>
  <c r="G22" i="4"/>
  <c r="G23" i="4"/>
  <c r="E20" i="4"/>
  <c r="E29" i="4" s="1"/>
  <c r="J17" i="4"/>
  <c r="G14" i="4"/>
  <c r="G15" i="4"/>
  <c r="G16" i="4"/>
  <c r="G17" i="4"/>
  <c r="G18" i="4"/>
  <c r="G19" i="4"/>
  <c r="G20" i="4"/>
  <c r="G13" i="4"/>
  <c r="J44" i="4" l="1"/>
  <c r="G45" i="4"/>
  <c r="J37" i="4"/>
  <c r="G43" i="4"/>
  <c r="G42" i="4" s="1"/>
  <c r="H57" i="4"/>
  <c r="H35" i="4"/>
  <c r="I35" i="4"/>
  <c r="J43" i="4"/>
  <c r="J42" i="4" s="1"/>
  <c r="G36" i="4"/>
  <c r="F39" i="4"/>
  <c r="J20" i="4"/>
  <c r="E39" i="4"/>
  <c r="J46" i="4"/>
  <c r="J45" i="4"/>
  <c r="F42" i="4"/>
  <c r="F57" i="4" s="1"/>
  <c r="G44" i="4"/>
  <c r="G41" i="4"/>
  <c r="J41" i="4" s="1"/>
  <c r="J49" i="4"/>
  <c r="G40" i="4"/>
  <c r="G29" i="4"/>
  <c r="E42" i="4"/>
  <c r="E35" i="4" s="1"/>
  <c r="E57" i="4" s="1"/>
  <c r="J38" i="4"/>
  <c r="I29" i="4"/>
  <c r="I42" i="4"/>
  <c r="I57" i="4" s="1"/>
  <c r="H29" i="4"/>
  <c r="G39" i="4"/>
  <c r="F35" i="4" l="1"/>
  <c r="J39" i="4"/>
  <c r="G57" i="4"/>
  <c r="J35" i="4"/>
  <c r="J29" i="4"/>
  <c r="J57" i="4"/>
  <c r="G35" i="4" l="1"/>
</calcChain>
</file>

<file path=xl/sharedStrings.xml><?xml version="1.0" encoding="utf-8"?>
<sst xmlns="http://schemas.openxmlformats.org/spreadsheetml/2006/main" count="69" uniqueCount="39">
  <si>
    <t>Estado Analítico de Ingresos</t>
  </si>
  <si>
    <t>Rubro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</si>
  <si>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</si>
  <si>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</si>
  <si>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</si>
  <si>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</si>
  <si>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</si>
  <si>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</si>
  <si>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</si>
  <si>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(1)</t>
  </si>
  <si>
    <t>(2)</t>
  </si>
  <si>
    <t>(3= 1 + 2)</t>
  </si>
  <si>
    <t>(4)</t>
  </si>
  <si>
    <t>(5)</t>
  </si>
  <si>
    <t>Impuestos</t>
  </si>
  <si>
    <t>Cuotas y Aportaciones de Seguridad Social</t>
  </si>
  <si>
    <t>Contribuciones de Mejoras</t>
  </si>
  <si>
    <t>Derechos</t>
  </si>
  <si>
    <t>Productos</t>
  </si>
  <si>
    <t>Corriente</t>
  </si>
  <si>
    <t>Capital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</si>
  <si>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</si>
  <si>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</si>
  <si>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</si>
  <si>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</si>
  <si>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</si>
  <si>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Total</t>
  </si>
  <si>
    <t>Estado Analítico de Ingresos
Por Fuente de Financiamiento</t>
  </si>
  <si>
    <t>Ampliaciones y 
Reducciones</t>
  </si>
  <si>
    <t>Ingresos del Gobierno</t>
  </si>
  <si>
    <t>Ingresos de Organismos y Empresas</t>
  </si>
  <si>
    <t>Ingresos derivados de financiamiento</t>
  </si>
  <si>
    <t>(Pesos)</t>
  </si>
  <si>
    <t>Bajo protesta de decir verdad declaramos que los Estados Financieros y sus Notas son razonablemente correctos y responsabilidad del emisor</t>
  </si>
  <si>
    <t>MUNICIPIO DE ZAPOPAN</t>
  </si>
  <si>
    <t>(6= 5 - 1 )</t>
  </si>
  <si>
    <t>Del 1 de Enero al 30 de Junio de 2020</t>
  </si>
  <si>
    <t xml:space="preserve">convenios </t>
  </si>
  <si>
    <t>Convenios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</si>
</sst>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$&quot;#,##0;[Red]\-&quot;$&quot;#,##0"/>
    <numFmt numFmtId="43" formatCode="_-* #,##0.00_-;\-* #,##0.00_-;_-* &quot;-&quot;??_-;_-@_-"/>
    <numFmt numFmtId="164" formatCode="#,##0_ ;[Red]\-#,##0\ "/>
  </numFmts>
  <fonts count="22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color indexed="8"/>
      <name val="Arial"/>
      <family val="2"/>
    </font>
    <font>
      <sz val="11"/>
      <color indexed="8"/>
      <name val="Calibri"/>
      <family val="2"/>
    </font>
    <font>
      <b/>
      <sz val="8"/>
      <color indexed="8"/>
      <name val="Arial"/>
      <family val="2"/>
    </font>
    <font>
      <sz val="8"/>
      <name val="Arial"/>
      <family val="2"/>
    </font>
    <font>
      <sz val="9"/>
      <name val="Times New Roman"/>
      <family val="1"/>
    </font>
    <font>
      <b/>
      <sz val="9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11"/>
      <color indexed="8"/>
      <name val="Calibri"/>
      <family val="2"/>
    </font>
    <font>
      <sz val="8"/>
      <color indexed="8"/>
      <name val="Calibri"/>
      <family val="2"/>
    </font>
    <font>
      <sz val="9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 tint="0.34998626667073579"/>
      <name val="Arial"/>
      <family val="2"/>
    </font>
    <font>
      <b/>
      <sz val="9"/>
      <color theme="1"/>
      <name val="Arial"/>
      <family val="2"/>
    </font>
    <font>
      <b/>
      <sz val="8"/>
      <color rgb="FFFF0000"/>
      <name val="Arial"/>
      <family val="2"/>
    </font>
    <font>
      <sz val="8"/>
      <color rgb="FFFF0000"/>
      <name val="Arial"/>
      <family val="2"/>
    </font>
    <font>
      <b/>
      <sz val="9"/>
      <color rgb="FFFF0000"/>
      <name val="Arial"/>
      <family val="2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10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6" fillId="0" borderId="0"/>
    <xf numFmtId="0" fontId="13" fillId="0" borderId="0"/>
  </cellStyleXfs>
  <cellXfs count="106">
    <xf numFmtId="0" fontId="0" fillId="0" borderId="0" xfId="0"/>
    <xf numFmtId="0" fontId="4" fillId="2" borderId="0" xfId="4" applyFont="1" applyFill="1" applyBorder="1" applyAlignment="1">
      <alignment horizontal="left"/>
    </xf>
    <xf numFmtId="0" fontId="2" fillId="2" borderId="0" xfId="4" applyFont="1" applyFill="1" applyBorder="1" applyAlignment="1">
      <alignment horizontal="center" vertical="center"/>
    </xf>
    <xf numFmtId="49" fontId="0" fillId="0" borderId="0" xfId="0" applyNumberFormat="1"/>
    <xf numFmtId="49" fontId="14" fillId="0" borderId="0" xfId="0" applyNumberFormat="1" applyFont="1"/>
    <xf numFmtId="0" fontId="14" fillId="0" borderId="0" xfId="0" applyFont="1"/>
    <xf numFmtId="0" fontId="5" fillId="2" borderId="0" xfId="0" applyFont="1" applyFill="1" applyBorder="1"/>
    <xf numFmtId="43" fontId="5" fillId="2" borderId="0" xfId="1" applyFont="1" applyFill="1" applyBorder="1"/>
    <xf numFmtId="0" fontId="2" fillId="2" borderId="0" xfId="0" applyFont="1" applyFill="1" applyBorder="1"/>
    <xf numFmtId="0" fontId="5" fillId="2" borderId="0" xfId="0" applyFont="1" applyFill="1" applyBorder="1" applyAlignment="1">
      <alignment vertical="top"/>
    </xf>
    <xf numFmtId="0" fontId="2" fillId="0" borderId="0" xfId="0" applyFont="1" applyBorder="1"/>
    <xf numFmtId="0" fontId="4" fillId="0" borderId="0" xfId="0" applyFont="1" applyBorder="1"/>
    <xf numFmtId="0" fontId="2" fillId="2" borderId="0" xfId="0" applyFont="1" applyFill="1" applyBorder="1" applyAlignment="1" applyProtection="1">
      <alignment horizontal="center"/>
      <protection locked="0"/>
    </xf>
    <xf numFmtId="49" fontId="5" fillId="2" borderId="0" xfId="0" applyNumberFormat="1" applyFont="1" applyFill="1" applyBorder="1" applyAlignment="1">
      <alignment horizontal="center" vertical="top"/>
    </xf>
    <xf numFmtId="164" fontId="2" fillId="2" borderId="0" xfId="0" applyNumberFormat="1" applyFont="1" applyFill="1" applyBorder="1" applyAlignment="1" applyProtection="1">
      <alignment horizontal="right"/>
      <protection locked="0"/>
    </xf>
    <xf numFmtId="164" fontId="2" fillId="2" borderId="0" xfId="0" applyNumberFormat="1" applyFont="1" applyFill="1" applyBorder="1"/>
    <xf numFmtId="164" fontId="5" fillId="2" borderId="0" xfId="0" applyNumberFormat="1" applyFont="1" applyFill="1" applyBorder="1" applyAlignment="1">
      <alignment vertical="top"/>
    </xf>
    <xf numFmtId="164" fontId="5" fillId="2" borderId="0" xfId="0" applyNumberFormat="1" applyFont="1" applyFill="1" applyBorder="1" applyAlignment="1">
      <alignment horizontal="right" vertical="top"/>
    </xf>
    <xf numFmtId="0" fontId="2" fillId="2" borderId="0" xfId="0" applyNumberFormat="1" applyFont="1" applyFill="1" applyBorder="1" applyAlignment="1" applyProtection="1">
      <alignment horizontal="right"/>
      <protection locked="0"/>
    </xf>
    <xf numFmtId="0" fontId="2" fillId="2" borderId="0" xfId="4" applyFont="1" applyFill="1" applyBorder="1" applyAlignment="1">
      <alignment wrapText="1"/>
    </xf>
    <xf numFmtId="0" fontId="2" fillId="2" borderId="0" xfId="0" applyFont="1" applyFill="1" applyBorder="1" applyAlignment="1">
      <alignment vertical="center" wrapText="1"/>
    </xf>
    <xf numFmtId="0" fontId="12" fillId="2" borderId="0" xfId="0" applyFont="1" applyFill="1" applyAlignment="1">
      <alignment horizontal="left"/>
    </xf>
    <xf numFmtId="0" fontId="4" fillId="2" borderId="0" xfId="4" applyFont="1" applyFill="1"/>
    <xf numFmtId="0" fontId="2" fillId="2" borderId="0" xfId="0" applyFont="1" applyFill="1"/>
    <xf numFmtId="0" fontId="4" fillId="2" borderId="0" xfId="4" applyFont="1" applyFill="1" applyAlignment="1">
      <alignment horizontal="center"/>
    </xf>
    <xf numFmtId="3" fontId="4" fillId="2" borderId="0" xfId="0" applyNumberFormat="1" applyFont="1" applyFill="1" applyBorder="1" applyAlignment="1" applyProtection="1">
      <alignment horizontal="right"/>
      <protection locked="0"/>
    </xf>
    <xf numFmtId="3" fontId="1" fillId="2" borderId="0" xfId="0" applyNumberFormat="1" applyFont="1" applyFill="1" applyBorder="1" applyAlignment="1">
      <alignment horizontal="right" vertical="top"/>
    </xf>
    <xf numFmtId="3" fontId="2" fillId="2" borderId="0" xfId="0" applyNumberFormat="1" applyFont="1" applyFill="1" applyBorder="1" applyAlignment="1" applyProtection="1">
      <alignment horizontal="right"/>
      <protection locked="0"/>
    </xf>
    <xf numFmtId="3" fontId="2" fillId="2" borderId="0" xfId="0" applyNumberFormat="1" applyFont="1" applyFill="1" applyBorder="1" applyAlignment="1">
      <alignment horizontal="right"/>
    </xf>
    <xf numFmtId="3" fontId="5" fillId="2" borderId="0" xfId="0" applyNumberFormat="1" applyFont="1" applyFill="1" applyBorder="1" applyAlignment="1">
      <alignment horizontal="right" vertical="top"/>
    </xf>
    <xf numFmtId="0" fontId="8" fillId="2" borderId="2" xfId="4" applyFont="1" applyFill="1" applyBorder="1"/>
    <xf numFmtId="0" fontId="8" fillId="2" borderId="3" xfId="4" applyFont="1" applyFill="1" applyBorder="1"/>
    <xf numFmtId="0" fontId="8" fillId="2" borderId="3" xfId="4" applyFont="1" applyFill="1" applyBorder="1" applyAlignment="1">
      <alignment horizontal="center"/>
    </xf>
    <xf numFmtId="0" fontId="8" fillId="2" borderId="4" xfId="4" applyFont="1" applyFill="1" applyBorder="1" applyAlignment="1">
      <alignment horizontal="center"/>
    </xf>
    <xf numFmtId="164" fontId="5" fillId="2" borderId="6" xfId="0" applyNumberFormat="1" applyFont="1" applyFill="1" applyBorder="1" applyAlignment="1">
      <alignment horizontal="right" vertical="top"/>
    </xf>
    <xf numFmtId="0" fontId="2" fillId="2" borderId="5" xfId="4" applyFont="1" applyFill="1" applyBorder="1" applyAlignment="1">
      <alignment horizontal="center" vertical="center"/>
    </xf>
    <xf numFmtId="0" fontId="4" fillId="2" borderId="7" xfId="4" applyFont="1" applyFill="1" applyBorder="1" applyAlignment="1">
      <alignment horizontal="centerContinuous"/>
    </xf>
    <xf numFmtId="0" fontId="4" fillId="2" borderId="8" xfId="4" applyFont="1" applyFill="1" applyBorder="1" applyAlignment="1">
      <alignment horizontal="centerContinuous"/>
    </xf>
    <xf numFmtId="0" fontId="4" fillId="2" borderId="8" xfId="4" applyFont="1" applyFill="1" applyBorder="1" applyAlignment="1">
      <alignment horizontal="left" wrapText="1"/>
    </xf>
    <xf numFmtId="164" fontId="4" fillId="2" borderId="8" xfId="0" applyNumberFormat="1" applyFont="1" applyFill="1" applyBorder="1"/>
    <xf numFmtId="164" fontId="1" fillId="2" borderId="8" xfId="0" applyNumberFormat="1" applyFont="1" applyFill="1" applyBorder="1" applyAlignment="1">
      <alignment vertical="top"/>
    </xf>
    <xf numFmtId="164" fontId="1" fillId="2" borderId="8" xfId="0" applyNumberFormat="1" applyFont="1" applyFill="1" applyBorder="1" applyAlignment="1">
      <alignment horizontal="right" vertical="top"/>
    </xf>
    <xf numFmtId="164" fontId="1" fillId="2" borderId="9" xfId="0" applyNumberFormat="1" applyFont="1" applyFill="1" applyBorder="1" applyAlignment="1">
      <alignment horizontal="right" vertical="top"/>
    </xf>
    <xf numFmtId="0" fontId="4" fillId="2" borderId="13" xfId="4" applyFont="1" applyFill="1" applyBorder="1" applyAlignment="1"/>
    <xf numFmtId="0" fontId="4" fillId="2" borderId="15" xfId="4" applyFont="1" applyFill="1" applyBorder="1" applyAlignment="1"/>
    <xf numFmtId="0" fontId="4" fillId="2" borderId="14" xfId="4" applyFont="1" applyFill="1" applyBorder="1" applyAlignment="1">
      <alignment wrapText="1"/>
    </xf>
    <xf numFmtId="0" fontId="2" fillId="2" borderId="2" xfId="4" applyFont="1" applyFill="1" applyBorder="1"/>
    <xf numFmtId="0" fontId="2" fillId="2" borderId="3" xfId="4" applyFont="1" applyFill="1" applyBorder="1"/>
    <xf numFmtId="6" fontId="2" fillId="2" borderId="3" xfId="4" applyNumberFormat="1" applyFont="1" applyFill="1" applyBorder="1" applyAlignment="1">
      <alignment horizontal="center"/>
    </xf>
    <xf numFmtId="6" fontId="2" fillId="2" borderId="4" xfId="4" applyNumberFormat="1" applyFont="1" applyFill="1" applyBorder="1" applyAlignment="1">
      <alignment horizontal="center"/>
    </xf>
    <xf numFmtId="0" fontId="4" fillId="2" borderId="5" xfId="4" applyFont="1" applyFill="1" applyBorder="1" applyAlignment="1">
      <alignment horizontal="left"/>
    </xf>
    <xf numFmtId="3" fontId="1" fillId="2" borderId="6" xfId="0" applyNumberFormat="1" applyFont="1" applyFill="1" applyBorder="1" applyAlignment="1">
      <alignment horizontal="right" vertical="top"/>
    </xf>
    <xf numFmtId="3" fontId="5" fillId="2" borderId="6" xfId="0" applyNumberFormat="1" applyFont="1" applyFill="1" applyBorder="1" applyAlignment="1">
      <alignment horizontal="right" vertical="top"/>
    </xf>
    <xf numFmtId="0" fontId="4" fillId="2" borderId="5" xfId="4" applyFont="1" applyFill="1" applyBorder="1" applyAlignment="1">
      <alignment horizontal="center" vertical="center"/>
    </xf>
    <xf numFmtId="3" fontId="7" fillId="0" borderId="1" xfId="0" applyNumberFormat="1" applyFont="1" applyFill="1" applyBorder="1" applyAlignment="1">
      <alignment horizontal="right" vertical="top"/>
    </xf>
    <xf numFmtId="3" fontId="7" fillId="0" borderId="1" xfId="2" applyNumberFormat="1" applyFont="1" applyFill="1" applyBorder="1" applyAlignment="1">
      <alignment horizontal="right" vertical="top"/>
    </xf>
    <xf numFmtId="37" fontId="16" fillId="4" borderId="10" xfId="1" applyNumberFormat="1" applyFont="1" applyFill="1" applyBorder="1" applyAlignment="1" applyProtection="1"/>
    <xf numFmtId="37" fontId="16" fillId="4" borderId="10" xfId="1" applyNumberFormat="1" applyFont="1" applyFill="1" applyBorder="1" applyAlignment="1" applyProtection="1">
      <alignment vertical="center" wrapText="1"/>
    </xf>
    <xf numFmtId="37" fontId="16" fillId="4" borderId="11" xfId="1" applyNumberFormat="1" applyFont="1" applyFill="1" applyBorder="1" applyAlignment="1" applyProtection="1">
      <alignment horizontal="center" vertical="center"/>
    </xf>
    <xf numFmtId="37" fontId="16" fillId="4" borderId="11" xfId="1" applyNumberFormat="1" applyFont="1" applyFill="1" applyBorder="1" applyAlignment="1" applyProtection="1">
      <alignment horizontal="center" wrapText="1"/>
    </xf>
    <xf numFmtId="37" fontId="16" fillId="4" borderId="10" xfId="1" applyNumberFormat="1" applyFont="1" applyFill="1" applyBorder="1" applyAlignment="1" applyProtection="1">
      <alignment horizontal="center" vertical="center"/>
    </xf>
    <xf numFmtId="37" fontId="16" fillId="4" borderId="4" xfId="1" applyNumberFormat="1" applyFont="1" applyFill="1" applyBorder="1" applyAlignment="1" applyProtection="1">
      <alignment horizontal="center" vertical="center"/>
    </xf>
    <xf numFmtId="37" fontId="16" fillId="4" borderId="11" xfId="1" applyNumberFormat="1" applyFont="1" applyFill="1" applyBorder="1" applyAlignment="1" applyProtection="1">
      <alignment vertical="center" wrapText="1"/>
    </xf>
    <xf numFmtId="37" fontId="16" fillId="4" borderId="12" xfId="1" applyNumberFormat="1" applyFont="1" applyFill="1" applyBorder="1" applyAlignment="1" applyProtection="1">
      <alignment horizontal="center"/>
    </xf>
    <xf numFmtId="37" fontId="16" fillId="4" borderId="9" xfId="1" applyNumberFormat="1" applyFont="1" applyFill="1" applyBorder="1" applyAlignment="1" applyProtection="1">
      <alignment horizontal="center"/>
    </xf>
    <xf numFmtId="164" fontId="2" fillId="2" borderId="0" xfId="0" applyNumberFormat="1" applyFont="1" applyFill="1" applyBorder="1" applyAlignment="1" applyProtection="1">
      <alignment horizontal="right"/>
    </xf>
    <xf numFmtId="164" fontId="4" fillId="2" borderId="8" xfId="0" applyNumberFormat="1" applyFont="1" applyFill="1" applyBorder="1" applyAlignment="1" applyProtection="1">
      <alignment horizontal="right"/>
    </xf>
    <xf numFmtId="3" fontId="2" fillId="2" borderId="0" xfId="0" applyNumberFormat="1" applyFont="1" applyFill="1" applyBorder="1" applyAlignment="1" applyProtection="1">
      <alignment horizontal="right"/>
    </xf>
    <xf numFmtId="3" fontId="4" fillId="2" borderId="0" xfId="0" applyNumberFormat="1" applyFont="1" applyFill="1" applyBorder="1" applyAlignment="1" applyProtection="1">
      <alignment horizontal="right"/>
    </xf>
    <xf numFmtId="3" fontId="9" fillId="0" borderId="1" xfId="0" applyNumberFormat="1" applyFont="1" applyFill="1" applyBorder="1" applyAlignment="1" applyProtection="1">
      <alignment horizontal="right"/>
    </xf>
    <xf numFmtId="3" fontId="17" fillId="2" borderId="6" xfId="0" applyNumberFormat="1" applyFont="1" applyFill="1" applyBorder="1" applyAlignment="1">
      <alignment horizontal="right" vertical="top"/>
    </xf>
    <xf numFmtId="3" fontId="18" fillId="2" borderId="6" xfId="0" applyNumberFormat="1" applyFont="1" applyFill="1" applyBorder="1" applyAlignment="1">
      <alignment horizontal="right" vertical="top"/>
    </xf>
    <xf numFmtId="3" fontId="19" fillId="0" borderId="1" xfId="2" applyNumberFormat="1" applyFont="1" applyFill="1" applyBorder="1" applyAlignment="1">
      <alignment horizontal="right" vertical="top"/>
    </xf>
    <xf numFmtId="3" fontId="18" fillId="2" borderId="0" xfId="0" applyNumberFormat="1" applyFont="1" applyFill="1" applyBorder="1" applyAlignment="1">
      <alignment horizontal="right"/>
    </xf>
    <xf numFmtId="0" fontId="12" fillId="2" borderId="0" xfId="0" applyFont="1" applyFill="1" applyBorder="1" applyAlignment="1">
      <alignment horizontal="left"/>
    </xf>
    <xf numFmtId="0" fontId="11" fillId="2" borderId="0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12" fillId="2" borderId="0" xfId="0" applyFont="1" applyFill="1" applyAlignment="1">
      <alignment horizontal="left"/>
    </xf>
    <xf numFmtId="0" fontId="20" fillId="0" borderId="0" xfId="0" applyFont="1" applyBorder="1" applyAlignment="1">
      <alignment horizontal="center"/>
    </xf>
    <xf numFmtId="49" fontId="21" fillId="2" borderId="0" xfId="1" applyNumberFormat="1" applyFont="1" applyFill="1" applyBorder="1" applyAlignment="1">
      <alignment horizontal="center"/>
    </xf>
    <xf numFmtId="49" fontId="21" fillId="2" borderId="0" xfId="0" applyNumberFormat="1" applyFont="1" applyFill="1" applyBorder="1" applyAlignment="1">
      <alignment horizontal="center" vertical="top"/>
    </xf>
    <xf numFmtId="0" fontId="2" fillId="2" borderId="5" xfId="0" applyFont="1" applyFill="1" applyBorder="1" applyAlignment="1">
      <alignment horizontal="left" vertical="center" wrapText="1"/>
    </xf>
    <xf numFmtId="37" fontId="16" fillId="4" borderId="2" xfId="1" applyNumberFormat="1" applyFont="1" applyFill="1" applyBorder="1" applyAlignment="1" applyProtection="1">
      <alignment horizontal="center" vertical="center" wrapText="1"/>
    </xf>
    <xf numFmtId="37" fontId="16" fillId="4" borderId="3" xfId="1" applyNumberFormat="1" applyFont="1" applyFill="1" applyBorder="1" applyAlignment="1" applyProtection="1">
      <alignment horizontal="center" vertical="center"/>
    </xf>
    <xf numFmtId="37" fontId="16" fillId="4" borderId="4" xfId="1" applyNumberFormat="1" applyFont="1" applyFill="1" applyBorder="1" applyAlignment="1" applyProtection="1">
      <alignment horizontal="center" vertical="center"/>
    </xf>
    <xf numFmtId="37" fontId="16" fillId="4" borderId="5" xfId="1" applyNumberFormat="1" applyFont="1" applyFill="1" applyBorder="1" applyAlignment="1" applyProtection="1">
      <alignment horizontal="center" vertical="center"/>
    </xf>
    <xf numFmtId="37" fontId="16" fillId="4" borderId="0" xfId="1" applyNumberFormat="1" applyFont="1" applyFill="1" applyBorder="1" applyAlignment="1" applyProtection="1">
      <alignment horizontal="center" vertical="center"/>
    </xf>
    <xf numFmtId="37" fontId="16" fillId="4" borderId="6" xfId="1" applyNumberFormat="1" applyFont="1" applyFill="1" applyBorder="1" applyAlignment="1" applyProtection="1">
      <alignment horizontal="center" vertical="center"/>
    </xf>
    <xf numFmtId="37" fontId="16" fillId="4" borderId="7" xfId="1" applyNumberFormat="1" applyFont="1" applyFill="1" applyBorder="1" applyAlignment="1" applyProtection="1">
      <alignment horizontal="center" vertical="center"/>
    </xf>
    <xf numFmtId="37" fontId="16" fillId="4" borderId="8" xfId="1" applyNumberFormat="1" applyFont="1" applyFill="1" applyBorder="1" applyAlignment="1" applyProtection="1">
      <alignment horizontal="center" vertical="center"/>
    </xf>
    <xf numFmtId="37" fontId="16" fillId="4" borderId="9" xfId="1" applyNumberFormat="1" applyFont="1" applyFill="1" applyBorder="1" applyAlignment="1" applyProtection="1">
      <alignment horizontal="center" vertical="center"/>
    </xf>
    <xf numFmtId="37" fontId="16" fillId="4" borderId="13" xfId="1" applyNumberFormat="1" applyFont="1" applyFill="1" applyBorder="1" applyAlignment="1" applyProtection="1">
      <alignment horizontal="center"/>
    </xf>
    <xf numFmtId="37" fontId="16" fillId="4" borderId="14" xfId="1" applyNumberFormat="1" applyFont="1" applyFill="1" applyBorder="1" applyAlignment="1" applyProtection="1">
      <alignment horizontal="center"/>
    </xf>
    <xf numFmtId="37" fontId="15" fillId="3" borderId="2" xfId="1" applyNumberFormat="1" applyFont="1" applyFill="1" applyBorder="1" applyAlignment="1" applyProtection="1">
      <alignment horizontal="center"/>
    </xf>
    <xf numFmtId="37" fontId="15" fillId="3" borderId="3" xfId="1" applyNumberFormat="1" applyFont="1" applyFill="1" applyBorder="1" applyAlignment="1" applyProtection="1">
      <alignment horizontal="center"/>
    </xf>
    <xf numFmtId="37" fontId="15" fillId="3" borderId="4" xfId="1" applyNumberFormat="1" applyFont="1" applyFill="1" applyBorder="1" applyAlignment="1" applyProtection="1">
      <alignment horizontal="center"/>
    </xf>
    <xf numFmtId="37" fontId="16" fillId="3" borderId="5" xfId="1" applyNumberFormat="1" applyFont="1" applyFill="1" applyBorder="1" applyAlignment="1" applyProtection="1">
      <alignment horizontal="center"/>
      <protection locked="0"/>
    </xf>
    <xf numFmtId="37" fontId="16" fillId="3" borderId="0" xfId="1" applyNumberFormat="1" applyFont="1" applyFill="1" applyBorder="1" applyAlignment="1" applyProtection="1">
      <alignment horizontal="center"/>
      <protection locked="0"/>
    </xf>
    <xf numFmtId="37" fontId="16" fillId="3" borderId="6" xfId="1" applyNumberFormat="1" applyFont="1" applyFill="1" applyBorder="1" applyAlignment="1" applyProtection="1">
      <alignment horizontal="center"/>
      <protection locked="0"/>
    </xf>
    <xf numFmtId="37" fontId="16" fillId="3" borderId="5" xfId="1" applyNumberFormat="1" applyFont="1" applyFill="1" applyBorder="1" applyAlignment="1" applyProtection="1">
      <alignment horizontal="center"/>
    </xf>
    <xf numFmtId="37" fontId="16" fillId="3" borderId="0" xfId="1" applyNumberFormat="1" applyFont="1" applyFill="1" applyBorder="1" applyAlignment="1" applyProtection="1">
      <alignment horizontal="center"/>
    </xf>
    <xf numFmtId="37" fontId="16" fillId="3" borderId="6" xfId="1" applyNumberFormat="1" applyFont="1" applyFill="1" applyBorder="1" applyAlignment="1" applyProtection="1">
      <alignment horizontal="center"/>
    </xf>
    <xf numFmtId="37" fontId="16" fillId="3" borderId="7" xfId="1" applyNumberFormat="1" applyFont="1" applyFill="1" applyBorder="1" applyAlignment="1" applyProtection="1">
      <alignment horizontal="center"/>
    </xf>
    <xf numFmtId="37" fontId="16" fillId="3" borderId="8" xfId="1" applyNumberFormat="1" applyFont="1" applyFill="1" applyBorder="1" applyAlignment="1" applyProtection="1">
      <alignment horizontal="center"/>
    </xf>
    <xf numFmtId="37" fontId="16" fillId="3" borderId="9" xfId="1" applyNumberFormat="1" applyFont="1" applyFill="1" applyBorder="1" applyAlignment="1" applyProtection="1">
      <alignment horizontal="center"/>
    </xf>
  </cellXfs>
  <cellStyles count="5">
    <cellStyle name="Millares" xfId="1" builtinId="3"/>
    <cellStyle name="Millares 2" xfId="2"/>
    <cellStyle name="Normal" xfId="0" builtinId="0"/>
    <cellStyle name="Normal 2" xfId="3"/>
    <cellStyle name="Normal 9" xfId="4"/>
  </cellStyles>
  <dxfs count="0"/>
  <tableStyles count="0" defaultTableStyle="TableStyleMedium2" defaultPivotStyle="PivotStyleLight16"/>
  <colors>
    <mruColors>
      <color rgb="FFFF9933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24848</xdr:colOff>
      <xdr:row>1</xdr:row>
      <xdr:rowOff>8282</xdr:rowOff>
    </xdr:from>
    <xdr:to>
      <xdr:col>3</xdr:col>
      <xdr:colOff>400879</xdr:colOff>
      <xdr:row>6</xdr:row>
      <xdr:rowOff>41414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9891" y="207065"/>
          <a:ext cx="1747631" cy="7288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N69"/>
  <sheetViews>
    <sheetView showGridLines="0" tabSelected="1" zoomScaleNormal="100" workbookViewId="0">
      <selection activeCell="H57" sqref="H57:I57"/>
    </sheetView>
  </sheetViews>
  <sheetFormatPr baseColWidth="10" defaultColWidth="0" defaultRowHeight="15" x14ac:dyDescent="0.25"/>
  <cols>
    <col min="1" max="1" width="4" style="3" customWidth="1"/>
    <col min="2" max="2" width="2.140625" customWidth="1"/>
    <col min="3" max="3" width="18.42578125" customWidth="1"/>
    <col min="4" max="4" width="12.140625" customWidth="1"/>
    <col min="5" max="5" width="14.85546875" customWidth="1"/>
    <col min="6" max="6" width="13" customWidth="1"/>
    <col min="7" max="7" width="15.42578125" customWidth="1"/>
    <col min="8" max="8" width="15.85546875" customWidth="1"/>
    <col min="9" max="9" width="14.42578125" customWidth="1"/>
    <col min="10" max="10" width="16.5703125" customWidth="1"/>
    <col min="11" max="11" width="4" customWidth="1"/>
  </cols>
  <sheetData>
    <row r="1" spans="1:14" ht="15.75" thickBot="1" x14ac:dyDescent="0.3"/>
    <row r="2" spans="1:14" s="5" customFormat="1" ht="7.5" customHeight="1" x14ac:dyDescent="0.2">
      <c r="A2" s="4"/>
      <c r="B2" s="94"/>
      <c r="C2" s="95"/>
      <c r="D2" s="95"/>
      <c r="E2" s="95"/>
      <c r="F2" s="95"/>
      <c r="G2" s="95"/>
      <c r="H2" s="95"/>
      <c r="I2" s="95"/>
      <c r="J2" s="96"/>
      <c r="K2" s="12"/>
      <c r="L2" s="12"/>
      <c r="M2" s="12"/>
      <c r="N2" s="12"/>
    </row>
    <row r="3" spans="1:14" s="5" customFormat="1" ht="12" x14ac:dyDescent="0.2">
      <c r="A3" s="4"/>
      <c r="B3" s="100" t="s">
        <v>34</v>
      </c>
      <c r="C3" s="101"/>
      <c r="D3" s="101"/>
      <c r="E3" s="101"/>
      <c r="F3" s="101"/>
      <c r="G3" s="101"/>
      <c r="H3" s="101"/>
      <c r="I3" s="101"/>
      <c r="J3" s="102"/>
      <c r="K3" s="12"/>
      <c r="L3" s="12"/>
      <c r="M3" s="12"/>
      <c r="N3" s="12"/>
    </row>
    <row r="4" spans="1:14" s="5" customFormat="1" ht="12" x14ac:dyDescent="0.2">
      <c r="A4" s="4"/>
      <c r="B4" s="97" t="s">
        <v>0</v>
      </c>
      <c r="C4" s="98"/>
      <c r="D4" s="98"/>
      <c r="E4" s="98"/>
      <c r="F4" s="98"/>
      <c r="G4" s="98"/>
      <c r="H4" s="98"/>
      <c r="I4" s="98"/>
      <c r="J4" s="99"/>
      <c r="K4" s="12"/>
      <c r="L4" s="12"/>
      <c r="M4" s="12"/>
      <c r="N4" s="12"/>
    </row>
    <row r="5" spans="1:14" s="5" customFormat="1" ht="12" x14ac:dyDescent="0.2">
      <c r="A5" s="4"/>
      <c r="B5" s="100" t="s">
        <v>36</v>
      </c>
      <c r="C5" s="101"/>
      <c r="D5" s="101"/>
      <c r="E5" s="101"/>
      <c r="F5" s="101"/>
      <c r="G5" s="101"/>
      <c r="H5" s="101"/>
      <c r="I5" s="101"/>
      <c r="J5" s="102"/>
      <c r="K5" s="12"/>
      <c r="L5" s="12"/>
      <c r="M5" s="12"/>
      <c r="N5" s="12"/>
    </row>
    <row r="6" spans="1:14" s="5" customFormat="1" ht="12" x14ac:dyDescent="0.2">
      <c r="A6" s="4"/>
      <c r="B6" s="100" t="s">
        <v>32</v>
      </c>
      <c r="C6" s="101"/>
      <c r="D6" s="101"/>
      <c r="E6" s="101"/>
      <c r="F6" s="101"/>
      <c r="G6" s="101"/>
      <c r="H6" s="101"/>
      <c r="I6" s="101"/>
      <c r="J6" s="102"/>
      <c r="K6" s="12"/>
      <c r="L6" s="12"/>
      <c r="M6" s="12"/>
      <c r="N6" s="12"/>
    </row>
    <row r="7" spans="1:14" s="5" customFormat="1" ht="5.25" customHeight="1" thickBot="1" x14ac:dyDescent="0.25">
      <c r="A7" s="4"/>
      <c r="B7" s="103"/>
      <c r="C7" s="104"/>
      <c r="D7" s="104"/>
      <c r="E7" s="104"/>
      <c r="F7" s="104"/>
      <c r="G7" s="104"/>
      <c r="H7" s="104"/>
      <c r="I7" s="104"/>
      <c r="J7" s="105"/>
      <c r="K7" s="12"/>
      <c r="L7" s="12"/>
      <c r="M7" s="12"/>
      <c r="N7" s="12"/>
    </row>
    <row r="8" spans="1:14" s="5" customFormat="1" ht="12" thickBot="1" x14ac:dyDescent="0.25">
      <c r="A8" s="4"/>
      <c r="B8" s="22"/>
      <c r="C8" s="22"/>
      <c r="D8" s="22"/>
      <c r="E8" s="23"/>
      <c r="F8" s="24"/>
      <c r="G8" s="24"/>
      <c r="H8" s="24"/>
      <c r="I8" s="24"/>
      <c r="J8" s="24"/>
      <c r="K8" s="12"/>
      <c r="L8" s="12"/>
      <c r="M8" s="12"/>
      <c r="N8" s="12"/>
    </row>
    <row r="9" spans="1:14" s="5" customFormat="1" ht="15" customHeight="1" thickBot="1" x14ac:dyDescent="0.25">
      <c r="A9" s="4"/>
      <c r="B9" s="83" t="s">
        <v>1</v>
      </c>
      <c r="C9" s="84"/>
      <c r="D9" s="85"/>
      <c r="E9" s="56"/>
      <c r="F9" s="56"/>
      <c r="G9" s="92" t="s">
        <v>2</v>
      </c>
      <c r="H9" s="93"/>
      <c r="I9" s="56"/>
      <c r="J9" s="57"/>
      <c r="K9" s="12"/>
      <c r="L9" s="12"/>
      <c r="M9" s="12"/>
      <c r="N9" s="12"/>
    </row>
    <row r="10" spans="1:14" s="5" customFormat="1" ht="39" customHeight="1" x14ac:dyDescent="0.2">
      <c r="A10" s="4"/>
      <c r="B10" s="86"/>
      <c r="C10" s="87"/>
      <c r="D10" s="88"/>
      <c r="E10" s="58" t="s">
        <v>4</v>
      </c>
      <c r="F10" s="59" t="s">
        <v>5</v>
      </c>
      <c r="G10" s="60" t="s">
        <v>6</v>
      </c>
      <c r="H10" s="61" t="s">
        <v>7</v>
      </c>
      <c r="I10" s="58" t="s">
        <v>8</v>
      </c>
      <c r="J10" s="62" t="s">
        <v>3</v>
      </c>
      <c r="K10" s="12"/>
      <c r="L10" s="12"/>
      <c r="M10" s="12"/>
      <c r="N10" s="12"/>
    </row>
    <row r="11" spans="1:14" s="5" customFormat="1" ht="12.75" thickBot="1" x14ac:dyDescent="0.25">
      <c r="A11" s="4"/>
      <c r="B11" s="89"/>
      <c r="C11" s="90"/>
      <c r="D11" s="91"/>
      <c r="E11" s="63" t="s">
        <v>9</v>
      </c>
      <c r="F11" s="63" t="s">
        <v>10</v>
      </c>
      <c r="G11" s="63" t="s">
        <v>11</v>
      </c>
      <c r="H11" s="64" t="s">
        <v>12</v>
      </c>
      <c r="I11" s="63" t="s">
        <v>13</v>
      </c>
      <c r="J11" s="63" t="s">
        <v>35</v>
      </c>
      <c r="K11" s="12"/>
      <c r="L11" s="12"/>
      <c r="M11" s="12"/>
      <c r="N11" s="12"/>
    </row>
    <row r="12" spans="1:14" s="5" customFormat="1" ht="12" x14ac:dyDescent="0.2">
      <c r="A12" s="4"/>
      <c r="B12" s="30"/>
      <c r="C12" s="31"/>
      <c r="D12" s="31"/>
      <c r="E12" s="32"/>
      <c r="F12" s="32"/>
      <c r="G12" s="32"/>
      <c r="H12" s="32"/>
      <c r="I12" s="32"/>
      <c r="J12" s="33"/>
      <c r="K12" s="12"/>
      <c r="L12" s="12"/>
      <c r="M12" s="12"/>
      <c r="N12" s="12"/>
    </row>
    <row r="13" spans="1:14" s="5" customFormat="1" ht="11.25" x14ac:dyDescent="0.2">
      <c r="A13" s="4"/>
      <c r="B13" s="82" t="s">
        <v>14</v>
      </c>
      <c r="C13" s="77"/>
      <c r="D13" s="77"/>
      <c r="E13" s="14">
        <v>2593122317</v>
      </c>
      <c r="F13" s="15">
        <v>-7596930.7999999998</v>
      </c>
      <c r="G13" s="16">
        <f>SUM(E13+F13)</f>
        <v>2585525386.1999998</v>
      </c>
      <c r="H13" s="17">
        <v>1585505401.0899999</v>
      </c>
      <c r="I13" s="17">
        <v>1585505401.0899999</v>
      </c>
      <c r="J13" s="34">
        <f>SUM(I13-E13)</f>
        <v>-1007616915.9100001</v>
      </c>
      <c r="K13" s="12"/>
      <c r="L13" s="12"/>
      <c r="M13" s="12"/>
      <c r="N13" s="12"/>
    </row>
    <row r="14" spans="1:14" s="5" customFormat="1" ht="11.25" customHeight="1" x14ac:dyDescent="0.2">
      <c r="A14" s="4"/>
      <c r="B14" s="82" t="s">
        <v>15</v>
      </c>
      <c r="C14" s="77"/>
      <c r="D14" s="77"/>
      <c r="E14" s="18">
        <v>0</v>
      </c>
      <c r="F14" s="15">
        <v>0</v>
      </c>
      <c r="G14" s="16">
        <f t="shared" ref="G14:G27" si="0">SUM(E14+F14)</f>
        <v>0</v>
      </c>
      <c r="H14" s="17">
        <v>0</v>
      </c>
      <c r="I14" s="17">
        <v>0</v>
      </c>
      <c r="J14" s="34">
        <f t="shared" ref="J14:J28" si="1">SUM(I14-E14)</f>
        <v>0</v>
      </c>
      <c r="K14" s="12"/>
      <c r="L14" s="12"/>
      <c r="M14" s="12"/>
      <c r="N14" s="12"/>
    </row>
    <row r="15" spans="1:14" s="5" customFormat="1" ht="11.25" customHeight="1" x14ac:dyDescent="0.2">
      <c r="A15" s="4"/>
      <c r="B15" s="82" t="s">
        <v>16</v>
      </c>
      <c r="C15" s="77"/>
      <c r="D15" s="77"/>
      <c r="E15" s="14">
        <v>34778127</v>
      </c>
      <c r="F15" s="15">
        <v>0</v>
      </c>
      <c r="G15" s="16">
        <f t="shared" si="0"/>
        <v>34778127</v>
      </c>
      <c r="H15" s="17">
        <v>29169067.34</v>
      </c>
      <c r="I15" s="17">
        <v>29169067.34</v>
      </c>
      <c r="J15" s="34">
        <f t="shared" si="1"/>
        <v>-5609059.6600000001</v>
      </c>
      <c r="K15" s="12"/>
      <c r="L15" s="12"/>
      <c r="M15" s="12"/>
      <c r="N15" s="12"/>
    </row>
    <row r="16" spans="1:14" s="5" customFormat="1" ht="11.25" x14ac:dyDescent="0.2">
      <c r="A16" s="4"/>
      <c r="B16" s="82" t="s">
        <v>17</v>
      </c>
      <c r="C16" s="77"/>
      <c r="D16" s="77"/>
      <c r="E16" s="14">
        <v>666562124</v>
      </c>
      <c r="F16" s="15">
        <v>0</v>
      </c>
      <c r="G16" s="16">
        <f t="shared" si="0"/>
        <v>666562124</v>
      </c>
      <c r="H16" s="17">
        <v>267145482.80000001</v>
      </c>
      <c r="I16" s="17">
        <v>267145482.80000001</v>
      </c>
      <c r="J16" s="34">
        <f t="shared" si="1"/>
        <v>-399416641.19999999</v>
      </c>
      <c r="K16" s="12"/>
      <c r="L16" s="12"/>
      <c r="M16" s="12"/>
      <c r="N16" s="12"/>
    </row>
    <row r="17" spans="1:14" s="5" customFormat="1" ht="11.25" x14ac:dyDescent="0.2">
      <c r="A17" s="4"/>
      <c r="B17" s="82" t="s">
        <v>18</v>
      </c>
      <c r="C17" s="77"/>
      <c r="D17" s="77"/>
      <c r="E17" s="65">
        <f>SUM(E18:E19)</f>
        <v>91263515</v>
      </c>
      <c r="F17" s="65">
        <f>SUM(F18:F19)</f>
        <v>-76483.199999999997</v>
      </c>
      <c r="G17" s="16">
        <f t="shared" si="0"/>
        <v>91187031.799999997</v>
      </c>
      <c r="H17" s="16">
        <f>SUM(H18:H19)</f>
        <v>56509554.520000003</v>
      </c>
      <c r="I17" s="16">
        <f>SUM(I18:I19)</f>
        <v>56509554.520000003</v>
      </c>
      <c r="J17" s="34">
        <f t="shared" si="1"/>
        <v>-34753960.479999997</v>
      </c>
      <c r="K17" s="12"/>
      <c r="L17" s="12"/>
      <c r="M17" s="12"/>
      <c r="N17" s="12"/>
    </row>
    <row r="18" spans="1:14" s="5" customFormat="1" ht="11.25" x14ac:dyDescent="0.2">
      <c r="A18" s="4"/>
      <c r="B18" s="35"/>
      <c r="C18" s="77" t="s">
        <v>19</v>
      </c>
      <c r="D18" s="77"/>
      <c r="E18" s="14">
        <v>91263515</v>
      </c>
      <c r="F18" s="15">
        <v>-76483.199999999997</v>
      </c>
      <c r="G18" s="16">
        <f t="shared" si="0"/>
        <v>91187031.799999997</v>
      </c>
      <c r="H18" s="17">
        <v>56509554.520000003</v>
      </c>
      <c r="I18" s="17">
        <v>56509554.520000003</v>
      </c>
      <c r="J18" s="34">
        <f t="shared" si="1"/>
        <v>-34753960.479999997</v>
      </c>
      <c r="K18" s="12"/>
      <c r="L18" s="12"/>
      <c r="M18" s="12"/>
      <c r="N18" s="12"/>
    </row>
    <row r="19" spans="1:14" s="5" customFormat="1" ht="11.25" x14ac:dyDescent="0.2">
      <c r="A19" s="4"/>
      <c r="B19" s="35"/>
      <c r="C19" s="77" t="s">
        <v>20</v>
      </c>
      <c r="D19" s="77"/>
      <c r="E19" s="14">
        <v>0</v>
      </c>
      <c r="F19" s="15">
        <v>0</v>
      </c>
      <c r="G19" s="16">
        <f t="shared" si="0"/>
        <v>0</v>
      </c>
      <c r="H19" s="17">
        <v>0</v>
      </c>
      <c r="I19" s="17">
        <v>0</v>
      </c>
      <c r="J19" s="34">
        <f t="shared" si="1"/>
        <v>0</v>
      </c>
      <c r="K19" s="12"/>
      <c r="L19" s="12"/>
      <c r="M19" s="12"/>
      <c r="N19" s="12"/>
    </row>
    <row r="20" spans="1:14" s="5" customFormat="1" ht="11.25" customHeight="1" x14ac:dyDescent="0.2">
      <c r="A20" s="4"/>
      <c r="B20" s="82" t="s">
        <v>21</v>
      </c>
      <c r="C20" s="77"/>
      <c r="D20" s="77"/>
      <c r="E20" s="65">
        <f>SUM(E21:E22)</f>
        <v>49559022</v>
      </c>
      <c r="F20" s="65">
        <f>SUM(F21:F22)</f>
        <v>274804953.22000003</v>
      </c>
      <c r="G20" s="16">
        <f t="shared" si="0"/>
        <v>324363975.22000003</v>
      </c>
      <c r="H20" s="17">
        <f>SUM(H21:H22)</f>
        <v>338941982.33000004</v>
      </c>
      <c r="I20" s="17">
        <f>SUM(I21:I22)</f>
        <v>338941982.33000004</v>
      </c>
      <c r="J20" s="34">
        <f t="shared" si="1"/>
        <v>289382960.33000004</v>
      </c>
      <c r="K20" s="12"/>
      <c r="L20" s="12"/>
      <c r="M20" s="12"/>
      <c r="N20" s="12"/>
    </row>
    <row r="21" spans="1:14" s="5" customFormat="1" ht="11.25" x14ac:dyDescent="0.2">
      <c r="A21" s="4"/>
      <c r="B21" s="35"/>
      <c r="C21" s="77" t="s">
        <v>19</v>
      </c>
      <c r="D21" s="77"/>
      <c r="E21" s="14">
        <v>49559022</v>
      </c>
      <c r="F21" s="15">
        <v>274804953.22000003</v>
      </c>
      <c r="G21" s="16">
        <f t="shared" si="0"/>
        <v>324363975.22000003</v>
      </c>
      <c r="H21" s="17">
        <f>295103131.02+2.22</f>
        <v>295103133.24000001</v>
      </c>
      <c r="I21" s="17">
        <f>295103131.02+2.22</f>
        <v>295103133.24000001</v>
      </c>
      <c r="J21" s="34">
        <f t="shared" si="1"/>
        <v>245544111.24000001</v>
      </c>
      <c r="K21" s="12"/>
      <c r="L21" s="12"/>
      <c r="M21" s="12"/>
      <c r="N21" s="12"/>
    </row>
    <row r="22" spans="1:14" s="5" customFormat="1" ht="11.25" x14ac:dyDescent="0.2">
      <c r="A22" s="4"/>
      <c r="B22" s="35"/>
      <c r="C22" s="77" t="s">
        <v>20</v>
      </c>
      <c r="D22" s="77"/>
      <c r="E22" s="14">
        <v>0</v>
      </c>
      <c r="F22" s="15">
        <v>0</v>
      </c>
      <c r="G22" s="16">
        <f t="shared" si="0"/>
        <v>0</v>
      </c>
      <c r="H22" s="17">
        <v>43838849.090000004</v>
      </c>
      <c r="I22" s="17">
        <v>43838849.090000004</v>
      </c>
      <c r="J22" s="34">
        <f t="shared" si="1"/>
        <v>43838849.090000004</v>
      </c>
      <c r="K22" s="12"/>
      <c r="L22" s="12"/>
      <c r="M22" s="12"/>
      <c r="N22" s="12"/>
    </row>
    <row r="23" spans="1:14" s="5" customFormat="1" ht="11.25" customHeight="1" x14ac:dyDescent="0.2">
      <c r="A23" s="4"/>
      <c r="B23" s="82" t="s">
        <v>22</v>
      </c>
      <c r="C23" s="77"/>
      <c r="D23" s="77"/>
      <c r="E23" s="14">
        <v>0</v>
      </c>
      <c r="F23" s="15">
        <v>0</v>
      </c>
      <c r="G23" s="16">
        <f t="shared" si="0"/>
        <v>0</v>
      </c>
      <c r="H23" s="17">
        <v>0</v>
      </c>
      <c r="I23" s="17">
        <v>0</v>
      </c>
      <c r="J23" s="34">
        <f t="shared" si="1"/>
        <v>0</v>
      </c>
      <c r="K23" s="12"/>
      <c r="L23" s="12"/>
      <c r="M23" s="12"/>
      <c r="N23" s="12"/>
    </row>
    <row r="24" spans="1:14" s="5" customFormat="1" ht="11.25" customHeight="1" x14ac:dyDescent="0.2">
      <c r="A24" s="4"/>
      <c r="B24" s="82" t="s">
        <v>23</v>
      </c>
      <c r="C24" s="77"/>
      <c r="D24" s="77"/>
      <c r="E24" s="14">
        <v>4131927358</v>
      </c>
      <c r="F24" s="15">
        <v>64222085.829999998</v>
      </c>
      <c r="G24" s="16">
        <f t="shared" si="0"/>
        <v>4196149443.8299999</v>
      </c>
      <c r="H24" s="17">
        <v>2061873863.8399999</v>
      </c>
      <c r="I24" s="17">
        <v>2061873863.8399999</v>
      </c>
      <c r="J24" s="34">
        <f t="shared" si="1"/>
        <v>-2070053494.1600001</v>
      </c>
      <c r="K24" s="12"/>
      <c r="L24" s="12"/>
      <c r="M24" s="12"/>
      <c r="N24" s="12"/>
    </row>
    <row r="25" spans="1:14" s="5" customFormat="1" ht="11.25" customHeight="1" x14ac:dyDescent="0.2">
      <c r="A25" s="4"/>
      <c r="B25" s="82" t="s">
        <v>24</v>
      </c>
      <c r="C25" s="77"/>
      <c r="D25" s="77"/>
      <c r="E25" s="14">
        <v>0</v>
      </c>
      <c r="F25" s="15">
        <v>0</v>
      </c>
      <c r="G25" s="16">
        <f t="shared" si="0"/>
        <v>0</v>
      </c>
      <c r="H25" s="17">
        <v>0</v>
      </c>
      <c r="I25" s="17">
        <v>0</v>
      </c>
      <c r="J25" s="34">
        <f t="shared" si="1"/>
        <v>0</v>
      </c>
      <c r="K25" s="12"/>
      <c r="L25" s="12"/>
      <c r="M25" s="12"/>
      <c r="N25" s="12"/>
    </row>
    <row r="26" spans="1:14" s="5" customFormat="1" ht="11.25" customHeight="1" x14ac:dyDescent="0.2">
      <c r="A26" s="4"/>
      <c r="B26" s="82" t="s">
        <v>37</v>
      </c>
      <c r="C26" s="77"/>
      <c r="D26" s="77"/>
      <c r="E26" s="14">
        <v>0</v>
      </c>
      <c r="F26" s="15">
        <v>45477979.240000002</v>
      </c>
      <c r="G26" s="16">
        <f t="shared" si="0"/>
        <v>45477979.240000002</v>
      </c>
      <c r="H26" s="17">
        <v>45906096.560000002</v>
      </c>
      <c r="I26" s="17">
        <v>45906096.560000002</v>
      </c>
      <c r="J26" s="34">
        <f t="shared" si="1"/>
        <v>45906096.560000002</v>
      </c>
      <c r="K26" s="12"/>
      <c r="L26" s="12"/>
      <c r="M26" s="12"/>
      <c r="N26" s="12"/>
    </row>
    <row r="27" spans="1:14" s="5" customFormat="1" ht="11.25" customHeight="1" x14ac:dyDescent="0.2">
      <c r="A27" s="4"/>
      <c r="B27" s="82" t="s">
        <v>25</v>
      </c>
      <c r="C27" s="77"/>
      <c r="D27" s="77"/>
      <c r="E27" s="14">
        <v>0</v>
      </c>
      <c r="F27" s="15">
        <v>20099908.510000002</v>
      </c>
      <c r="G27" s="16">
        <f t="shared" si="0"/>
        <v>20099908.510000002</v>
      </c>
      <c r="H27" s="17">
        <v>20099908.510000002</v>
      </c>
      <c r="I27" s="17">
        <v>20099908.510000002</v>
      </c>
      <c r="J27" s="34">
        <f t="shared" si="1"/>
        <v>20099908.510000002</v>
      </c>
      <c r="K27" s="12"/>
      <c r="L27" s="12"/>
      <c r="M27" s="12"/>
      <c r="N27" s="12"/>
    </row>
    <row r="28" spans="1:14" s="5" customFormat="1" ht="11.25" x14ac:dyDescent="0.2">
      <c r="A28" s="4"/>
      <c r="B28" s="35"/>
      <c r="C28" s="2"/>
      <c r="D28" s="19"/>
      <c r="E28" s="14"/>
      <c r="F28" s="15"/>
      <c r="G28" s="16"/>
      <c r="H28" s="17"/>
      <c r="I28" s="17"/>
      <c r="J28" s="34">
        <f t="shared" si="1"/>
        <v>0</v>
      </c>
      <c r="K28" s="12"/>
      <c r="L28" s="12"/>
      <c r="M28" s="12"/>
      <c r="N28" s="12"/>
    </row>
    <row r="29" spans="1:14" s="5" customFormat="1" ht="12" thickBot="1" x14ac:dyDescent="0.25">
      <c r="A29" s="4"/>
      <c r="B29" s="36"/>
      <c r="C29" s="37"/>
      <c r="D29" s="38" t="s">
        <v>26</v>
      </c>
      <c r="E29" s="66">
        <f>SUM(E13:E17,E20,E24:E27,G2,E23)</f>
        <v>7567212463</v>
      </c>
      <c r="F29" s="39">
        <f>SUM(F13+F17+F20+F24+F27+F26)</f>
        <v>396931512.80000001</v>
      </c>
      <c r="G29" s="40">
        <f>SUM(E29+F29)</f>
        <v>7964143975.8000002</v>
      </c>
      <c r="H29" s="41">
        <f>SUM(H13:H17,H20,H23:H27)</f>
        <v>4405151356.9900007</v>
      </c>
      <c r="I29" s="41">
        <f>SUM(I13:I17,I20,I24:I27)</f>
        <v>4405151356.9900007</v>
      </c>
      <c r="J29" s="42">
        <f>SUM(I29-E29)</f>
        <v>-3162061106.0099993</v>
      </c>
      <c r="K29" s="12"/>
      <c r="L29" s="12"/>
      <c r="M29" s="12"/>
      <c r="N29" s="12"/>
    </row>
    <row r="30" spans="1:14" s="5" customFormat="1" ht="12" thickBot="1" x14ac:dyDescent="0.25">
      <c r="A30" s="4"/>
      <c r="B30" s="12"/>
      <c r="C30" s="12"/>
      <c r="D30" s="12"/>
      <c r="E30" s="12"/>
      <c r="F30" s="8"/>
      <c r="G30" s="9"/>
      <c r="H30" s="13"/>
      <c r="I30" s="13"/>
      <c r="J30" s="13"/>
      <c r="K30" s="12"/>
      <c r="L30" s="12"/>
      <c r="M30" s="12"/>
      <c r="N30" s="12"/>
    </row>
    <row r="31" spans="1:14" s="5" customFormat="1" ht="12" customHeight="1" thickBot="1" x14ac:dyDescent="0.25">
      <c r="A31" s="4"/>
      <c r="B31" s="83" t="s">
        <v>27</v>
      </c>
      <c r="C31" s="84"/>
      <c r="D31" s="85"/>
      <c r="E31" s="56"/>
      <c r="F31" s="56"/>
      <c r="G31" s="92" t="s">
        <v>2</v>
      </c>
      <c r="H31" s="93"/>
      <c r="I31" s="56"/>
      <c r="J31" s="57"/>
      <c r="K31" s="12"/>
      <c r="L31" s="12"/>
      <c r="M31" s="12"/>
      <c r="N31" s="12"/>
    </row>
    <row r="32" spans="1:14" s="5" customFormat="1" ht="36" customHeight="1" x14ac:dyDescent="0.2">
      <c r="A32" s="4"/>
      <c r="B32" s="86"/>
      <c r="C32" s="87"/>
      <c r="D32" s="88"/>
      <c r="E32" s="58" t="s">
        <v>4</v>
      </c>
      <c r="F32" s="59" t="s">
        <v>28</v>
      </c>
      <c r="G32" s="60" t="s">
        <v>6</v>
      </c>
      <c r="H32" s="60" t="s">
        <v>7</v>
      </c>
      <c r="I32" s="58" t="s">
        <v>8</v>
      </c>
      <c r="J32" s="62" t="s">
        <v>3</v>
      </c>
      <c r="K32" s="12"/>
      <c r="L32" s="12"/>
      <c r="M32" s="12"/>
      <c r="N32" s="12"/>
    </row>
    <row r="33" spans="1:14" s="5" customFormat="1" ht="12.75" thickBot="1" x14ac:dyDescent="0.25">
      <c r="A33" s="4"/>
      <c r="B33" s="89"/>
      <c r="C33" s="90"/>
      <c r="D33" s="91"/>
      <c r="E33" s="63" t="s">
        <v>9</v>
      </c>
      <c r="F33" s="63" t="s">
        <v>10</v>
      </c>
      <c r="G33" s="63" t="s">
        <v>11</v>
      </c>
      <c r="H33" s="63" t="s">
        <v>12</v>
      </c>
      <c r="I33" s="63" t="s">
        <v>13</v>
      </c>
      <c r="J33" s="63" t="s">
        <v>35</v>
      </c>
      <c r="K33" s="12"/>
      <c r="L33" s="12"/>
      <c r="M33" s="12"/>
      <c r="N33" s="12"/>
    </row>
    <row r="34" spans="1:14" s="5" customFormat="1" ht="11.25" x14ac:dyDescent="0.2">
      <c r="A34" s="4"/>
      <c r="B34" s="46"/>
      <c r="C34" s="47"/>
      <c r="D34" s="47"/>
      <c r="E34" s="48"/>
      <c r="F34" s="48"/>
      <c r="G34" s="48"/>
      <c r="H34" s="48"/>
      <c r="I34" s="48"/>
      <c r="J34" s="49"/>
      <c r="K34" s="12"/>
      <c r="L34" s="12"/>
      <c r="M34" s="12"/>
      <c r="N34" s="12"/>
    </row>
    <row r="35" spans="1:14" s="5" customFormat="1" ht="11.25" customHeight="1" x14ac:dyDescent="0.2">
      <c r="A35" s="4"/>
      <c r="B35" s="50" t="s">
        <v>29</v>
      </c>
      <c r="C35" s="1"/>
      <c r="D35" s="10"/>
      <c r="E35" s="68">
        <f>SUM(E36:E39,E42,E45:E46)</f>
        <v>7567212463</v>
      </c>
      <c r="F35" s="68">
        <f>SUM(F36+F39+F42+F45+F47+F54)</f>
        <v>396931512.80000001</v>
      </c>
      <c r="G35" s="26">
        <f>SUM(E35+F35)</f>
        <v>7964143975.8000002</v>
      </c>
      <c r="H35" s="26">
        <f>SUM(H36+H37+H39+H38+H42+H45+H47+H54)</f>
        <v>4405151356.9900007</v>
      </c>
      <c r="I35" s="26">
        <f>SUM(I36+I37+I39+I38+I42+I45+I47+I54)</f>
        <v>4405151356.9900007</v>
      </c>
      <c r="J35" s="70">
        <f>SUM(I35-E35)</f>
        <v>-3162061106.0099993</v>
      </c>
      <c r="K35" s="12"/>
      <c r="L35" s="12"/>
      <c r="M35" s="12"/>
      <c r="N35" s="12"/>
    </row>
    <row r="36" spans="1:14" s="5" customFormat="1" ht="11.25" x14ac:dyDescent="0.2">
      <c r="A36" s="4"/>
      <c r="B36" s="35"/>
      <c r="C36" s="77" t="s">
        <v>14</v>
      </c>
      <c r="D36" s="77"/>
      <c r="E36" s="67">
        <f>SUM(E13)</f>
        <v>2593122317</v>
      </c>
      <c r="F36" s="28">
        <f>SUM(F13)</f>
        <v>-7596930.7999999998</v>
      </c>
      <c r="G36" s="29">
        <f t="shared" ref="G36:G38" si="2">SUM(E36+F36)</f>
        <v>2585525386.1999998</v>
      </c>
      <c r="H36" s="29">
        <f>SUM(H13)</f>
        <v>1585505401.0899999</v>
      </c>
      <c r="I36" s="29">
        <f>SUM(I13)</f>
        <v>1585505401.0899999</v>
      </c>
      <c r="J36" s="71">
        <v>-1007616915.9100001</v>
      </c>
      <c r="K36" s="12"/>
      <c r="L36" s="12"/>
      <c r="M36" s="12"/>
      <c r="N36" s="12"/>
    </row>
    <row r="37" spans="1:14" s="5" customFormat="1" ht="11.25" customHeight="1" x14ac:dyDescent="0.2">
      <c r="A37" s="4"/>
      <c r="B37" s="35"/>
      <c r="C37" s="77" t="s">
        <v>16</v>
      </c>
      <c r="D37" s="77"/>
      <c r="E37" s="67">
        <f>SUM(E15)</f>
        <v>34778127</v>
      </c>
      <c r="F37" s="28">
        <v>0</v>
      </c>
      <c r="G37" s="29">
        <f t="shared" si="2"/>
        <v>34778127</v>
      </c>
      <c r="H37" s="29">
        <f t="shared" ref="H37:I44" si="3">SUM(H15)</f>
        <v>29169067.34</v>
      </c>
      <c r="I37" s="29">
        <f t="shared" si="3"/>
        <v>29169067.34</v>
      </c>
      <c r="J37" s="71">
        <f t="shared" ref="J37:J41" si="4">SUM(I37-G37)</f>
        <v>-5609059.6600000001</v>
      </c>
      <c r="K37" s="12"/>
      <c r="L37" s="12"/>
      <c r="M37" s="12"/>
      <c r="N37" s="12"/>
    </row>
    <row r="38" spans="1:14" s="5" customFormat="1" ht="11.25" x14ac:dyDescent="0.2">
      <c r="A38" s="4"/>
      <c r="B38" s="35"/>
      <c r="C38" s="77" t="s">
        <v>17</v>
      </c>
      <c r="D38" s="77"/>
      <c r="E38" s="67">
        <f>SUM(E16)</f>
        <v>666562124</v>
      </c>
      <c r="F38" s="28">
        <v>0</v>
      </c>
      <c r="G38" s="29">
        <f t="shared" si="2"/>
        <v>666562124</v>
      </c>
      <c r="H38" s="29">
        <f t="shared" si="3"/>
        <v>267145482.80000001</v>
      </c>
      <c r="I38" s="29">
        <f t="shared" si="3"/>
        <v>267145482.80000001</v>
      </c>
      <c r="J38" s="71">
        <f t="shared" si="4"/>
        <v>-399416641.19999999</v>
      </c>
      <c r="K38" s="12"/>
      <c r="L38" s="12"/>
      <c r="M38" s="12"/>
      <c r="N38" s="12"/>
    </row>
    <row r="39" spans="1:14" s="5" customFormat="1" ht="11.25" x14ac:dyDescent="0.2">
      <c r="A39" s="4"/>
      <c r="B39" s="35"/>
      <c r="C39" s="77" t="s">
        <v>18</v>
      </c>
      <c r="D39" s="77"/>
      <c r="E39" s="67">
        <f>SUM(E40:E41)</f>
        <v>91263515</v>
      </c>
      <c r="F39" s="73">
        <f>SUM(F40:F41)</f>
        <v>-76483.199999999997</v>
      </c>
      <c r="G39" s="29">
        <f>SUM(G40:G41)</f>
        <v>91187031.799999997</v>
      </c>
      <c r="H39" s="29">
        <f t="shared" si="3"/>
        <v>56509554.520000003</v>
      </c>
      <c r="I39" s="29">
        <f t="shared" si="3"/>
        <v>56509554.520000003</v>
      </c>
      <c r="J39" s="70">
        <f>SUM(J40:J41)</f>
        <v>-34753960.479999997</v>
      </c>
      <c r="K39" s="12"/>
      <c r="L39" s="12"/>
      <c r="M39" s="12"/>
      <c r="N39" s="12"/>
    </row>
    <row r="40" spans="1:14" s="5" customFormat="1" ht="11.25" x14ac:dyDescent="0.2">
      <c r="A40" s="4"/>
      <c r="B40" s="35"/>
      <c r="C40" s="10"/>
      <c r="D40" s="20" t="s">
        <v>19</v>
      </c>
      <c r="E40" s="67">
        <f>SUM(E18)</f>
        <v>91263515</v>
      </c>
      <c r="F40" s="28">
        <f>SUM(F18)</f>
        <v>-76483.199999999997</v>
      </c>
      <c r="G40" s="29">
        <f>SUM(E40+F40)</f>
        <v>91187031.799999997</v>
      </c>
      <c r="H40" s="29">
        <f t="shared" si="3"/>
        <v>56509554.520000003</v>
      </c>
      <c r="I40" s="29">
        <f t="shared" si="3"/>
        <v>56509554.520000003</v>
      </c>
      <c r="J40" s="71">
        <v>-34753960.479999997</v>
      </c>
      <c r="K40" s="12"/>
      <c r="L40" s="12"/>
      <c r="M40" s="12"/>
      <c r="N40" s="12"/>
    </row>
    <row r="41" spans="1:14" s="5" customFormat="1" ht="11.25" x14ac:dyDescent="0.2">
      <c r="A41" s="4"/>
      <c r="B41" s="35"/>
      <c r="C41" s="10"/>
      <c r="D41" s="20" t="s">
        <v>20</v>
      </c>
      <c r="E41" s="67">
        <f>SUM(E19)</f>
        <v>0</v>
      </c>
      <c r="F41" s="73">
        <f>SUM(F19)</f>
        <v>0</v>
      </c>
      <c r="G41" s="29">
        <f>SUM(E41+F41)</f>
        <v>0</v>
      </c>
      <c r="H41" s="29">
        <f t="shared" si="3"/>
        <v>0</v>
      </c>
      <c r="I41" s="29">
        <f t="shared" si="3"/>
        <v>0</v>
      </c>
      <c r="J41" s="71">
        <f t="shared" si="4"/>
        <v>0</v>
      </c>
      <c r="K41" s="12"/>
      <c r="L41" s="12"/>
      <c r="M41" s="12"/>
      <c r="N41" s="12"/>
    </row>
    <row r="42" spans="1:14" s="5" customFormat="1" ht="11.25" customHeight="1" x14ac:dyDescent="0.2">
      <c r="A42" s="4"/>
      <c r="B42" s="35"/>
      <c r="C42" s="77" t="s">
        <v>21</v>
      </c>
      <c r="D42" s="77"/>
      <c r="E42" s="67">
        <f>SUM(E43:E44)</f>
        <v>49559022</v>
      </c>
      <c r="F42" s="28">
        <f>SUM(F20)</f>
        <v>274804953.22000003</v>
      </c>
      <c r="G42" s="29">
        <f>SUM(G43:G44)</f>
        <v>324363975.22000003</v>
      </c>
      <c r="H42" s="29">
        <f t="shared" si="3"/>
        <v>338941982.33000004</v>
      </c>
      <c r="I42" s="29">
        <f t="shared" si="3"/>
        <v>338941982.33000004</v>
      </c>
      <c r="J42" s="70">
        <f>SUM(J43:J44)</f>
        <v>289382960.33000004</v>
      </c>
      <c r="K42" s="12"/>
      <c r="L42" s="12"/>
      <c r="M42" s="12"/>
      <c r="N42" s="12"/>
    </row>
    <row r="43" spans="1:14" s="5" customFormat="1" ht="11.25" x14ac:dyDescent="0.2">
      <c r="A43" s="4"/>
      <c r="B43" s="35"/>
      <c r="C43" s="10"/>
      <c r="D43" s="20" t="s">
        <v>19</v>
      </c>
      <c r="E43" s="67">
        <f>SUM(E21)</f>
        <v>49559022</v>
      </c>
      <c r="F43" s="28">
        <f>SUM(F21)</f>
        <v>274804953.22000003</v>
      </c>
      <c r="G43" s="29">
        <f t="shared" ref="G43:G46" si="5">SUM(E43+F43)</f>
        <v>324363975.22000003</v>
      </c>
      <c r="H43" s="29">
        <f t="shared" si="3"/>
        <v>295103133.24000001</v>
      </c>
      <c r="I43" s="29">
        <f t="shared" si="3"/>
        <v>295103133.24000001</v>
      </c>
      <c r="J43" s="71">
        <f>SUM(I43-E43)</f>
        <v>245544111.24000001</v>
      </c>
      <c r="K43" s="12"/>
      <c r="L43" s="12"/>
      <c r="M43" s="12"/>
      <c r="N43" s="12"/>
    </row>
    <row r="44" spans="1:14" s="5" customFormat="1" ht="11.25" x14ac:dyDescent="0.2">
      <c r="A44" s="4"/>
      <c r="B44" s="35"/>
      <c r="C44" s="10"/>
      <c r="D44" s="20" t="s">
        <v>20</v>
      </c>
      <c r="E44" s="67">
        <f>SUM(E22)</f>
        <v>0</v>
      </c>
      <c r="F44" s="28">
        <f>SUM(F22)</f>
        <v>0</v>
      </c>
      <c r="G44" s="29">
        <f t="shared" si="5"/>
        <v>0</v>
      </c>
      <c r="H44" s="29">
        <f t="shared" si="3"/>
        <v>43838849.090000004</v>
      </c>
      <c r="I44" s="29">
        <f t="shared" si="3"/>
        <v>43838849.090000004</v>
      </c>
      <c r="J44" s="71">
        <f>SUM(I44-E44)</f>
        <v>43838849.090000004</v>
      </c>
      <c r="K44" s="12"/>
      <c r="L44" s="12"/>
      <c r="M44" s="12"/>
      <c r="N44" s="12"/>
    </row>
    <row r="45" spans="1:14" s="5" customFormat="1" ht="11.25" customHeight="1" x14ac:dyDescent="0.2">
      <c r="A45" s="4"/>
      <c r="B45" s="35"/>
      <c r="C45" s="77" t="s">
        <v>23</v>
      </c>
      <c r="D45" s="77"/>
      <c r="E45" s="67">
        <f>SUM(E24)</f>
        <v>4131927358</v>
      </c>
      <c r="F45" s="28">
        <f>SUM(F24)</f>
        <v>64222085.829999998</v>
      </c>
      <c r="G45" s="29">
        <f t="shared" si="5"/>
        <v>4196149443.8299999</v>
      </c>
      <c r="H45" s="29">
        <f t="shared" ref="H45:I47" si="6">SUM(H24)</f>
        <v>2061873863.8399999</v>
      </c>
      <c r="I45" s="29">
        <f t="shared" si="6"/>
        <v>2061873863.8399999</v>
      </c>
      <c r="J45" s="71">
        <f>SUM(I45-E45)</f>
        <v>-2070053494.1600001</v>
      </c>
      <c r="K45" s="12"/>
      <c r="L45" s="12"/>
      <c r="M45" s="12"/>
      <c r="N45" s="12"/>
    </row>
    <row r="46" spans="1:14" s="5" customFormat="1" ht="11.25" customHeight="1" x14ac:dyDescent="0.2">
      <c r="A46" s="4"/>
      <c r="B46" s="35"/>
      <c r="C46" s="77" t="s">
        <v>24</v>
      </c>
      <c r="D46" s="77"/>
      <c r="E46" s="67">
        <f>SUM(E25)</f>
        <v>0</v>
      </c>
      <c r="F46" s="28">
        <v>0</v>
      </c>
      <c r="G46" s="29">
        <f t="shared" si="5"/>
        <v>0</v>
      </c>
      <c r="H46" s="29">
        <f t="shared" si="6"/>
        <v>0</v>
      </c>
      <c r="I46" s="29">
        <f t="shared" si="6"/>
        <v>0</v>
      </c>
      <c r="J46" s="71">
        <f t="shared" ref="J46" si="7">SUM(I46-G46)</f>
        <v>0</v>
      </c>
      <c r="K46" s="12"/>
      <c r="L46" s="12"/>
      <c r="M46" s="12"/>
      <c r="N46" s="12"/>
    </row>
    <row r="47" spans="1:14" s="5" customFormat="1" ht="11.25" customHeight="1" x14ac:dyDescent="0.2">
      <c r="A47" s="4"/>
      <c r="B47" s="35"/>
      <c r="C47" s="76" t="s">
        <v>38</v>
      </c>
      <c r="D47" s="76"/>
      <c r="E47" s="67">
        <v>0</v>
      </c>
      <c r="F47" s="28">
        <f>SUM(F26)</f>
        <v>45477979.240000002</v>
      </c>
      <c r="G47" s="29">
        <f>SUM(E47+F47)</f>
        <v>45477979.240000002</v>
      </c>
      <c r="H47" s="29">
        <f t="shared" si="6"/>
        <v>45906096.560000002</v>
      </c>
      <c r="I47" s="29">
        <f t="shared" si="6"/>
        <v>45906096.560000002</v>
      </c>
      <c r="J47" s="71">
        <f>SUM(I47-E47)</f>
        <v>45906096.560000002</v>
      </c>
      <c r="K47" s="12"/>
      <c r="L47" s="12"/>
      <c r="M47" s="12"/>
      <c r="N47" s="12"/>
    </row>
    <row r="48" spans="1:14" s="5" customFormat="1" ht="11.25" x14ac:dyDescent="0.2">
      <c r="A48" s="4"/>
      <c r="B48" s="35"/>
      <c r="C48" s="10"/>
      <c r="D48" s="20"/>
      <c r="E48" s="27"/>
      <c r="F48" s="28"/>
      <c r="G48" s="29"/>
      <c r="H48" s="29"/>
      <c r="I48" s="29"/>
      <c r="J48" s="52"/>
      <c r="K48" s="12"/>
      <c r="L48" s="12"/>
      <c r="M48" s="12"/>
      <c r="N48" s="12"/>
    </row>
    <row r="49" spans="1:14" s="5" customFormat="1" ht="11.25" customHeight="1" x14ac:dyDescent="0.2">
      <c r="A49" s="4"/>
      <c r="B49" s="50" t="s">
        <v>30</v>
      </c>
      <c r="C49" s="1"/>
      <c r="D49" s="20"/>
      <c r="E49" s="25">
        <f>SUM(E50:E52)</f>
        <v>0</v>
      </c>
      <c r="F49" s="25">
        <f>SUM(F50:F52)</f>
        <v>0</v>
      </c>
      <c r="G49" s="26">
        <f>SUM(E49+F49)</f>
        <v>0</v>
      </c>
      <c r="H49" s="26">
        <v>0</v>
      </c>
      <c r="I49" s="26">
        <v>0</v>
      </c>
      <c r="J49" s="51">
        <f>SUM(J50:J52)</f>
        <v>0</v>
      </c>
      <c r="K49" s="12"/>
      <c r="L49" s="12"/>
      <c r="M49" s="12"/>
      <c r="N49" s="12"/>
    </row>
    <row r="50" spans="1:14" s="5" customFormat="1" ht="11.25" customHeight="1" x14ac:dyDescent="0.2">
      <c r="A50" s="4"/>
      <c r="B50" s="50"/>
      <c r="C50" s="77" t="s">
        <v>15</v>
      </c>
      <c r="D50" s="77"/>
      <c r="E50" s="27">
        <v>0</v>
      </c>
      <c r="F50" s="28">
        <v>0</v>
      </c>
      <c r="G50" s="29">
        <f t="shared" ref="G50:G52" si="8">SUM(E50+F50)</f>
        <v>0</v>
      </c>
      <c r="H50" s="29">
        <v>0</v>
      </c>
      <c r="I50" s="29">
        <v>0</v>
      </c>
      <c r="J50" s="52">
        <f t="shared" ref="J50:J52" si="9">SUM(I50-G50)</f>
        <v>0</v>
      </c>
      <c r="K50" s="12"/>
      <c r="L50" s="12"/>
      <c r="M50" s="12"/>
      <c r="N50" s="12"/>
    </row>
    <row r="51" spans="1:14" s="5" customFormat="1" ht="11.25" customHeight="1" x14ac:dyDescent="0.2">
      <c r="A51" s="4"/>
      <c r="B51" s="35"/>
      <c r="C51" s="77" t="s">
        <v>22</v>
      </c>
      <c r="D51" s="77"/>
      <c r="E51" s="27">
        <f>SUM(E23)</f>
        <v>0</v>
      </c>
      <c r="F51" s="28">
        <v>0</v>
      </c>
      <c r="G51" s="29">
        <f t="shared" si="8"/>
        <v>0</v>
      </c>
      <c r="H51" s="29">
        <v>0</v>
      </c>
      <c r="I51" s="29">
        <v>0</v>
      </c>
      <c r="J51" s="52">
        <f t="shared" si="9"/>
        <v>0</v>
      </c>
      <c r="K51" s="12"/>
      <c r="L51" s="12"/>
      <c r="M51" s="12"/>
      <c r="N51" s="12"/>
    </row>
    <row r="52" spans="1:14" s="5" customFormat="1" ht="11.25" customHeight="1" x14ac:dyDescent="0.2">
      <c r="A52" s="4"/>
      <c r="B52" s="35"/>
      <c r="C52" s="77" t="s">
        <v>24</v>
      </c>
      <c r="D52" s="77"/>
      <c r="E52" s="27">
        <v>0</v>
      </c>
      <c r="F52" s="28">
        <v>0</v>
      </c>
      <c r="G52" s="29">
        <f t="shared" si="8"/>
        <v>0</v>
      </c>
      <c r="H52" s="29">
        <v>0</v>
      </c>
      <c r="I52" s="29">
        <v>0</v>
      </c>
      <c r="J52" s="52">
        <f t="shared" si="9"/>
        <v>0</v>
      </c>
      <c r="K52" s="12"/>
      <c r="L52" s="12"/>
      <c r="M52" s="12"/>
      <c r="N52" s="12"/>
    </row>
    <row r="53" spans="1:14" s="5" customFormat="1" ht="11.25" x14ac:dyDescent="0.2">
      <c r="A53" s="4"/>
      <c r="B53" s="53"/>
      <c r="C53" s="11"/>
      <c r="D53" s="11"/>
      <c r="E53" s="27"/>
      <c r="F53" s="28"/>
      <c r="G53" s="29"/>
      <c r="H53" s="29"/>
      <c r="I53" s="29"/>
      <c r="J53" s="52"/>
      <c r="K53" s="12"/>
      <c r="L53" s="12"/>
      <c r="M53" s="12"/>
      <c r="N53" s="12"/>
    </row>
    <row r="54" spans="1:14" s="5" customFormat="1" ht="11.25" customHeight="1" x14ac:dyDescent="0.2">
      <c r="A54" s="4"/>
      <c r="B54" s="50" t="s">
        <v>31</v>
      </c>
      <c r="C54" s="2"/>
      <c r="D54" s="20"/>
      <c r="E54" s="68">
        <f>SUM(E55)</f>
        <v>0</v>
      </c>
      <c r="F54" s="68">
        <f t="shared" ref="F54:G54" si="10">SUM(F55)</f>
        <v>20099908.510000002</v>
      </c>
      <c r="G54" s="68">
        <f t="shared" si="10"/>
        <v>20099908.510000002</v>
      </c>
      <c r="H54" s="26">
        <f t="shared" ref="H54" si="11">SUM(H55)</f>
        <v>20099908.510000002</v>
      </c>
      <c r="I54" s="26">
        <f t="shared" ref="I54" si="12">SUM(I55)</f>
        <v>20099908.510000002</v>
      </c>
      <c r="J54" s="51">
        <f>SUM(J55)</f>
        <v>20099908.510000002</v>
      </c>
      <c r="K54" s="12"/>
      <c r="L54" s="12"/>
      <c r="M54" s="12"/>
      <c r="N54" s="12"/>
    </row>
    <row r="55" spans="1:14" s="5" customFormat="1" ht="11.25" customHeight="1" x14ac:dyDescent="0.2">
      <c r="A55" s="4"/>
      <c r="B55" s="35"/>
      <c r="C55" s="77" t="s">
        <v>25</v>
      </c>
      <c r="D55" s="77"/>
      <c r="E55" s="27">
        <f>SUM(E27)</f>
        <v>0</v>
      </c>
      <c r="F55" s="27">
        <f>SUM(F27)</f>
        <v>20099908.510000002</v>
      </c>
      <c r="G55" s="29">
        <f t="shared" ref="G55" si="13">SUM(E55+F55)</f>
        <v>20099908.510000002</v>
      </c>
      <c r="H55" s="29">
        <f>SUM(H27)</f>
        <v>20099908.510000002</v>
      </c>
      <c r="I55" s="29">
        <f>SUM(I27)</f>
        <v>20099908.510000002</v>
      </c>
      <c r="J55" s="52">
        <f>SUM(I55-E55)</f>
        <v>20099908.510000002</v>
      </c>
      <c r="K55" s="12"/>
      <c r="L55" s="12"/>
      <c r="M55" s="12"/>
      <c r="N55" s="12"/>
    </row>
    <row r="56" spans="1:14" s="5" customFormat="1" ht="12" thickBot="1" x14ac:dyDescent="0.25">
      <c r="A56" s="4"/>
      <c r="B56" s="35"/>
      <c r="C56" s="2"/>
      <c r="D56" s="19"/>
      <c r="E56" s="27"/>
      <c r="F56" s="28"/>
      <c r="G56" s="29"/>
      <c r="H56" s="29"/>
      <c r="I56" s="29"/>
      <c r="J56" s="52"/>
      <c r="K56" s="12"/>
      <c r="L56" s="12"/>
      <c r="M56" s="12"/>
      <c r="N56" s="12"/>
    </row>
    <row r="57" spans="1:14" s="5" customFormat="1" ht="12.75" thickBot="1" x14ac:dyDescent="0.25">
      <c r="A57" s="4"/>
      <c r="B57" s="43"/>
      <c r="C57" s="44"/>
      <c r="D57" s="45" t="s">
        <v>26</v>
      </c>
      <c r="E57" s="69">
        <f>SUM(E35+E49+E54)</f>
        <v>7567212463</v>
      </c>
      <c r="F57" s="69">
        <f>SUM(F36+F39+F42+F45+F47+F54)</f>
        <v>396931512.80000001</v>
      </c>
      <c r="G57" s="54">
        <f>SUM(E57+F57)</f>
        <v>7964143975.8000002</v>
      </c>
      <c r="H57" s="55">
        <f>SUM(H36+H37+H38+H39+H42+H45+H47+H54)</f>
        <v>4405151356.9900007</v>
      </c>
      <c r="I57" s="55">
        <f>SUM(I36+I37+I38+I39+I42+I45+I47+I54)</f>
        <v>4405151356.9900007</v>
      </c>
      <c r="J57" s="72">
        <f>SUM(I57-E57)</f>
        <v>-3162061106.0099993</v>
      </c>
      <c r="K57" s="12"/>
      <c r="L57" s="12"/>
      <c r="M57" s="12"/>
      <c r="N57" s="12"/>
    </row>
    <row r="58" spans="1:14" s="5" customFormat="1" ht="11.25" x14ac:dyDescent="0.2">
      <c r="A58" s="4"/>
      <c r="B58" s="12"/>
      <c r="C58" s="12"/>
      <c r="D58" s="12"/>
      <c r="E58" s="12"/>
      <c r="F58" s="8"/>
      <c r="G58" s="9"/>
      <c r="H58" s="13"/>
      <c r="I58" s="13"/>
      <c r="J58" s="13"/>
      <c r="K58" s="12"/>
      <c r="L58" s="12"/>
      <c r="M58" s="12"/>
      <c r="N58" s="12"/>
    </row>
    <row r="59" spans="1:14" s="5" customFormat="1" ht="12" x14ac:dyDescent="0.2">
      <c r="A59" s="4"/>
      <c r="B59" s="78" t="s">
        <v>33</v>
      </c>
      <c r="C59" s="78"/>
      <c r="D59" s="78"/>
      <c r="E59" s="78"/>
      <c r="F59" s="78"/>
      <c r="G59" s="78"/>
      <c r="H59" s="78"/>
      <c r="I59" s="78"/>
      <c r="J59" s="78"/>
      <c r="K59" s="12"/>
      <c r="L59" s="12"/>
      <c r="M59" s="12"/>
      <c r="N59" s="12"/>
    </row>
    <row r="60" spans="1:14" s="5" customFormat="1" ht="12" x14ac:dyDescent="0.2">
      <c r="A60" s="4"/>
      <c r="B60" s="21"/>
      <c r="C60" s="21"/>
      <c r="D60" s="21"/>
      <c r="E60" s="21"/>
      <c r="F60" s="21"/>
      <c r="G60" s="21"/>
      <c r="H60" s="21"/>
      <c r="I60" s="21"/>
      <c r="J60" s="21"/>
      <c r="K60" s="12"/>
      <c r="L60" s="12"/>
      <c r="M60" s="12"/>
      <c r="N60" s="12"/>
    </row>
    <row r="61" spans="1:14" s="5" customFormat="1" ht="12" x14ac:dyDescent="0.2">
      <c r="A61" s="4"/>
      <c r="B61" s="74"/>
      <c r="C61" s="74"/>
      <c r="D61" s="74"/>
      <c r="E61" s="74"/>
      <c r="F61" s="74"/>
      <c r="G61" s="74"/>
      <c r="H61" s="74"/>
      <c r="I61" s="74"/>
      <c r="J61" s="74"/>
      <c r="K61" s="12"/>
      <c r="L61" s="12"/>
      <c r="M61" s="12"/>
      <c r="N61" s="12"/>
    </row>
    <row r="62" spans="1:14" s="5" customFormat="1" ht="11.25" x14ac:dyDescent="0.2">
      <c r="A62" s="4"/>
      <c r="B62" s="75"/>
      <c r="C62" s="75"/>
      <c r="D62" s="75"/>
      <c r="E62" s="75"/>
      <c r="F62" s="75"/>
      <c r="G62" s="75"/>
      <c r="H62" s="75"/>
      <c r="I62" s="75"/>
      <c r="J62" s="75"/>
      <c r="K62" s="12"/>
      <c r="L62" s="12"/>
      <c r="M62" s="12"/>
      <c r="N62" s="12"/>
    </row>
    <row r="63" spans="1:14" s="5" customFormat="1" x14ac:dyDescent="0.25">
      <c r="A63" s="4"/>
      <c r="B63" s="79"/>
      <c r="C63" s="79"/>
      <c r="D63" s="79"/>
      <c r="E63" s="79"/>
      <c r="F63" s="6"/>
      <c r="G63" s="7"/>
      <c r="H63" s="80"/>
      <c r="I63" s="80"/>
      <c r="J63" s="80"/>
      <c r="K63" s="12"/>
      <c r="L63" s="12"/>
      <c r="M63" s="12"/>
      <c r="N63" s="12"/>
    </row>
    <row r="64" spans="1:14" s="5" customFormat="1" x14ac:dyDescent="0.25">
      <c r="A64" s="4"/>
      <c r="B64" s="79"/>
      <c r="C64" s="79"/>
      <c r="D64" s="79"/>
      <c r="E64" s="79"/>
      <c r="F64" s="8"/>
      <c r="G64" s="9"/>
      <c r="H64" s="81"/>
      <c r="I64" s="81"/>
      <c r="J64" s="81"/>
      <c r="K64" s="12"/>
      <c r="L64" s="12"/>
      <c r="M64" s="12"/>
      <c r="N64" s="12"/>
    </row>
    <row r="65" spans="1:14" s="5" customFormat="1" ht="11.25" x14ac:dyDescent="0.2">
      <c r="A65" s="4"/>
      <c r="B65" s="12"/>
      <c r="C65" s="12"/>
      <c r="D65" s="12"/>
      <c r="E65" s="12"/>
      <c r="F65" s="8"/>
      <c r="G65" s="9"/>
      <c r="H65" s="13"/>
      <c r="I65" s="13"/>
      <c r="J65" s="13"/>
      <c r="K65" s="12"/>
      <c r="L65" s="12"/>
      <c r="M65" s="12"/>
      <c r="N65" s="12"/>
    </row>
    <row r="66" spans="1:14" s="5" customFormat="1" ht="11.25" x14ac:dyDescent="0.2">
      <c r="A66" s="4"/>
      <c r="B66" s="12"/>
      <c r="C66" s="12"/>
      <c r="D66" s="12"/>
      <c r="E66" s="12"/>
      <c r="F66" s="8"/>
      <c r="G66" s="9"/>
      <c r="H66" s="13"/>
      <c r="I66" s="13"/>
      <c r="J66" s="13"/>
      <c r="K66" s="12"/>
      <c r="L66" s="12"/>
      <c r="M66" s="12"/>
      <c r="N66" s="12"/>
    </row>
    <row r="67" spans="1:14" s="5" customFormat="1" ht="11.25" x14ac:dyDescent="0.2">
      <c r="A67" s="4"/>
      <c r="B67" s="12"/>
      <c r="C67" s="12"/>
      <c r="D67" s="12"/>
      <c r="E67" s="12"/>
      <c r="F67" s="8"/>
      <c r="G67" s="9"/>
      <c r="H67" s="13"/>
      <c r="I67" s="13"/>
      <c r="J67" s="13"/>
      <c r="K67" s="12"/>
      <c r="L67" s="12"/>
      <c r="M67" s="12"/>
      <c r="N67" s="12"/>
    </row>
    <row r="68" spans="1:14" s="5" customFormat="1" ht="11.25" x14ac:dyDescent="0.2">
      <c r="A68" s="4"/>
      <c r="B68" s="12"/>
      <c r="C68" s="12"/>
      <c r="D68" s="12"/>
      <c r="E68" s="12"/>
      <c r="F68" s="8"/>
      <c r="G68" s="9"/>
      <c r="H68" s="13"/>
      <c r="I68" s="13"/>
      <c r="J68" s="13"/>
      <c r="K68" s="12"/>
      <c r="L68" s="12"/>
      <c r="M68" s="12"/>
      <c r="N68" s="12"/>
    </row>
    <row r="69" spans="1:14" s="5" customFormat="1" ht="11.25" x14ac:dyDescent="0.2">
      <c r="A69" s="4"/>
      <c r="B69" s="12"/>
      <c r="C69" s="12"/>
      <c r="D69" s="12"/>
      <c r="E69" s="12"/>
      <c r="F69" s="8"/>
      <c r="G69" s="9"/>
      <c r="H69" s="13"/>
      <c r="I69" s="13"/>
      <c r="J69" s="13"/>
      <c r="K69" s="12"/>
      <c r="L69" s="12"/>
      <c r="M69" s="12"/>
      <c r="N69" s="12"/>
    </row>
  </sheetData>
  <mergeCells count="41">
    <mergeCell ref="C18:D18"/>
    <mergeCell ref="B3:J3"/>
    <mergeCell ref="B6:J6"/>
    <mergeCell ref="G9:H9"/>
    <mergeCell ref="B13:D13"/>
    <mergeCell ref="B14:D14"/>
    <mergeCell ref="B15:D15"/>
    <mergeCell ref="B16:D16"/>
    <mergeCell ref="B17:D17"/>
    <mergeCell ref="B2:J2"/>
    <mergeCell ref="B4:J4"/>
    <mergeCell ref="B5:J5"/>
    <mergeCell ref="B7:J7"/>
    <mergeCell ref="B9:D11"/>
    <mergeCell ref="C19:D19"/>
    <mergeCell ref="B20:D20"/>
    <mergeCell ref="C21:D21"/>
    <mergeCell ref="C22:D22"/>
    <mergeCell ref="B23:D23"/>
    <mergeCell ref="B24:D24"/>
    <mergeCell ref="B25:D25"/>
    <mergeCell ref="B27:D27"/>
    <mergeCell ref="B31:D33"/>
    <mergeCell ref="G31:H31"/>
    <mergeCell ref="B26:D26"/>
    <mergeCell ref="C36:D36"/>
    <mergeCell ref="C37:D37"/>
    <mergeCell ref="C38:D38"/>
    <mergeCell ref="C39:D39"/>
    <mergeCell ref="C52:D52"/>
    <mergeCell ref="C55:D55"/>
    <mergeCell ref="C42:D42"/>
    <mergeCell ref="C45:D45"/>
    <mergeCell ref="C46:D46"/>
    <mergeCell ref="C50:D50"/>
    <mergeCell ref="C51:D51"/>
    <mergeCell ref="B59:J59"/>
    <mergeCell ref="B63:E63"/>
    <mergeCell ref="H63:J63"/>
    <mergeCell ref="B64:E64"/>
    <mergeCell ref="H64:J64"/>
  </mergeCells>
  <printOptions horizontalCentered="1" verticalCentered="1"/>
  <pageMargins left="0.19685039370078741" right="0.19685039370078741" top="1.2204724409448819" bottom="0.35433070866141736" header="0.23622047244094491" footer="0"/>
  <pageSetup scale="80" orientation="portrait" r:id="rId1"/>
  <ignoredErrors>
    <ignoredError sqref="E11:I11 E33:I33" numberStoredAsText="1"/>
    <ignoredError sqref="E17 E20:F20 H20:I20 H29:I29 F39" formulaRange="1"/>
    <ignoredError sqref="E39 E42:E44 G39 G57 J39 G35:G36 F42:G42 G40:G41 G43:G45 G20 J42 J45:J46" formula="1"/>
    <ignoredError sqref="E45:E46 E49:F51 E55:F55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Zapopan</vt:lpstr>
      <vt:lpstr>Zapopan!Área_de_impresión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cgloria</dc:creator>
  <cp:lastModifiedBy>Francisco Emmanuel Sanchez Flores</cp:lastModifiedBy>
  <cp:revision/>
  <cp:lastPrinted>2019-05-02T18:10:28Z</cp:lastPrinted>
  <dcterms:created xsi:type="dcterms:W3CDTF">2014-09-04T16:46:21Z</dcterms:created>
  <dcterms:modified xsi:type="dcterms:W3CDTF">2020-08-11T15:38:00Z</dcterms:modified>
</cp:coreProperties>
</file>