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390" yWindow="285" windowWidth="20730" windowHeight="499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9" i="1" l="1"/>
  <c r="J157" i="1"/>
  <c r="J155" i="1" l="1"/>
  <c r="J79" i="1"/>
  <c r="H156" i="1" l="1"/>
  <c r="E156" i="1"/>
  <c r="D62" i="1"/>
  <c r="E46" i="1" l="1"/>
  <c r="E24" i="1" l="1"/>
  <c r="E97" i="1" l="1"/>
  <c r="F86" i="1"/>
  <c r="G86" i="1"/>
  <c r="D10" i="1"/>
  <c r="E136" i="1" l="1"/>
  <c r="H136" i="1" s="1"/>
  <c r="E90" i="1"/>
  <c r="H90" i="1" s="1"/>
  <c r="H87" i="1"/>
  <c r="H88" i="1"/>
  <c r="H89" i="1"/>
  <c r="E77" i="1"/>
  <c r="H77" i="1" s="1"/>
  <c r="E76" i="1"/>
  <c r="H76" i="1" s="1"/>
  <c r="H137" i="1" l="1"/>
  <c r="E112" i="1"/>
  <c r="H112" i="1" s="1"/>
  <c r="E113" i="1"/>
  <c r="H113" i="1" s="1"/>
  <c r="H95" i="1"/>
  <c r="C38" i="1"/>
  <c r="E31" i="1"/>
  <c r="E12" i="1" l="1"/>
  <c r="E135" i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E133" i="1"/>
  <c r="H133" i="1" s="1"/>
  <c r="H132" i="1"/>
  <c r="E125" i="1"/>
  <c r="H125" i="1" s="1"/>
  <c r="E123" i="1"/>
  <c r="E122" i="1"/>
  <c r="E121" i="1"/>
  <c r="E120" i="1"/>
  <c r="E119" i="1"/>
  <c r="E118" i="1"/>
  <c r="H118" i="1" s="1"/>
  <c r="E117" i="1"/>
  <c r="E116" i="1"/>
  <c r="H116" i="1" s="1"/>
  <c r="E115" i="1"/>
  <c r="E108" i="1"/>
  <c r="H108" i="1" s="1"/>
  <c r="E109" i="1"/>
  <c r="H109" i="1" s="1"/>
  <c r="E110" i="1"/>
  <c r="H110" i="1" s="1"/>
  <c r="E111" i="1"/>
  <c r="H111" i="1" s="1"/>
  <c r="E107" i="1"/>
  <c r="H107" i="1" s="1"/>
  <c r="E98" i="1"/>
  <c r="H98" i="1" s="1"/>
  <c r="H99" i="1"/>
  <c r="E100" i="1"/>
  <c r="H100" i="1" s="1"/>
  <c r="H101" i="1"/>
  <c r="H102" i="1"/>
  <c r="E103" i="1"/>
  <c r="H103" i="1" s="1"/>
  <c r="H97" i="1"/>
  <c r="E96" i="1"/>
  <c r="H96" i="1" s="1"/>
  <c r="H92" i="1"/>
  <c r="E91" i="1"/>
  <c r="H91" i="1" s="1"/>
  <c r="E92" i="1"/>
  <c r="E93" i="1"/>
  <c r="H93" i="1" s="1"/>
  <c r="E80" i="1"/>
  <c r="E81" i="1"/>
  <c r="E82" i="1"/>
  <c r="E79" i="1"/>
  <c r="E70" i="1"/>
  <c r="G28" i="1"/>
  <c r="F28" i="1"/>
  <c r="D28" i="1"/>
  <c r="C28" i="1"/>
  <c r="F18" i="1"/>
  <c r="G18" i="1"/>
  <c r="E27" i="1"/>
  <c r="H27" i="1" s="1"/>
  <c r="E26" i="1"/>
  <c r="H26" i="1" s="1"/>
  <c r="E25" i="1"/>
  <c r="H25" i="1" s="1"/>
  <c r="H24" i="1"/>
  <c r="E23" i="1"/>
  <c r="H23" i="1" s="1"/>
  <c r="E22" i="1"/>
  <c r="H22" i="1" s="1"/>
  <c r="E21" i="1"/>
  <c r="H21" i="1" s="1"/>
  <c r="E20" i="1"/>
  <c r="H20" i="1" s="1"/>
  <c r="E19" i="1"/>
  <c r="D18" i="1"/>
  <c r="C18" i="1"/>
  <c r="H70" i="1" l="1"/>
  <c r="E62" i="1"/>
  <c r="E94" i="1"/>
  <c r="E18" i="1"/>
  <c r="H18" i="1" s="1"/>
  <c r="G10" i="1"/>
  <c r="F10" i="1"/>
  <c r="E49" i="1"/>
  <c r="H49" i="1" s="1"/>
  <c r="H135" i="1" l="1"/>
  <c r="H134" i="1" s="1"/>
  <c r="E106" i="1"/>
  <c r="H106" i="1" s="1"/>
  <c r="E105" i="1"/>
  <c r="H105" i="1" s="1"/>
  <c r="H80" i="1"/>
  <c r="H81" i="1"/>
  <c r="H82" i="1"/>
  <c r="H79" i="1"/>
  <c r="H61" i="1"/>
  <c r="E60" i="1"/>
  <c r="H60" i="1" s="1"/>
  <c r="E59" i="1"/>
  <c r="H59" i="1" s="1"/>
  <c r="E30" i="1"/>
  <c r="H30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29" i="1"/>
  <c r="H154" i="1"/>
  <c r="E153" i="1"/>
  <c r="H153" i="1" s="1"/>
  <c r="E152" i="1"/>
  <c r="H152" i="1" s="1"/>
  <c r="E155" i="1"/>
  <c r="H155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E47" i="1"/>
  <c r="H47" i="1" s="1"/>
  <c r="E45" i="1"/>
  <c r="E44" i="1"/>
  <c r="E43" i="1"/>
  <c r="E42" i="1"/>
  <c r="H42" i="1" s="1"/>
  <c r="E41" i="1"/>
  <c r="H41" i="1" s="1"/>
  <c r="E40" i="1"/>
  <c r="H40" i="1" s="1"/>
  <c r="E39" i="1"/>
  <c r="H39" i="1" s="1"/>
  <c r="H46" i="1"/>
  <c r="H45" i="1"/>
  <c r="H44" i="1"/>
  <c r="H43" i="1"/>
  <c r="H31" i="1"/>
  <c r="H19" i="1"/>
  <c r="H12" i="1"/>
  <c r="E13" i="1"/>
  <c r="H13" i="1" s="1"/>
  <c r="E14" i="1"/>
  <c r="H14" i="1" s="1"/>
  <c r="E15" i="1"/>
  <c r="H15" i="1" s="1"/>
  <c r="E16" i="1"/>
  <c r="H16" i="1" s="1"/>
  <c r="E17" i="1"/>
  <c r="H17" i="1" s="1"/>
  <c r="E11" i="1"/>
  <c r="D151" i="1"/>
  <c r="F151" i="1"/>
  <c r="G151" i="1"/>
  <c r="C151" i="1"/>
  <c r="D147" i="1"/>
  <c r="E147" i="1"/>
  <c r="F147" i="1"/>
  <c r="G147" i="1"/>
  <c r="H147" i="1"/>
  <c r="C147" i="1"/>
  <c r="D138" i="1"/>
  <c r="E138" i="1"/>
  <c r="F138" i="1"/>
  <c r="G138" i="1"/>
  <c r="H138" i="1"/>
  <c r="C138" i="1"/>
  <c r="D134" i="1"/>
  <c r="F134" i="1"/>
  <c r="G134" i="1"/>
  <c r="C134" i="1"/>
  <c r="D124" i="1"/>
  <c r="F124" i="1"/>
  <c r="G124" i="1"/>
  <c r="C124" i="1"/>
  <c r="D114" i="1"/>
  <c r="F114" i="1"/>
  <c r="G114" i="1"/>
  <c r="C114" i="1"/>
  <c r="D104" i="1"/>
  <c r="F104" i="1"/>
  <c r="G104" i="1"/>
  <c r="C104" i="1"/>
  <c r="D94" i="1"/>
  <c r="F94" i="1"/>
  <c r="G94" i="1"/>
  <c r="H94" i="1"/>
  <c r="C94" i="1"/>
  <c r="E86" i="1"/>
  <c r="C86" i="1"/>
  <c r="D38" i="1"/>
  <c r="F38" i="1"/>
  <c r="G38" i="1"/>
  <c r="C71" i="1"/>
  <c r="D75" i="1"/>
  <c r="E75" i="1"/>
  <c r="F75" i="1"/>
  <c r="G75" i="1"/>
  <c r="C75" i="1"/>
  <c r="F62" i="1"/>
  <c r="G62" i="1"/>
  <c r="C62" i="1"/>
  <c r="C58" i="1"/>
  <c r="D58" i="1"/>
  <c r="E58" i="1"/>
  <c r="F58" i="1"/>
  <c r="G58" i="1"/>
  <c r="D48" i="1"/>
  <c r="F48" i="1"/>
  <c r="G48" i="1"/>
  <c r="C48" i="1"/>
  <c r="E134" i="1" l="1"/>
  <c r="E114" i="1"/>
  <c r="H114" i="1" s="1"/>
  <c r="H86" i="1"/>
  <c r="E151" i="1"/>
  <c r="H104" i="1"/>
  <c r="H75" i="1"/>
  <c r="D9" i="1"/>
  <c r="E28" i="1"/>
  <c r="H28" i="1" s="1"/>
  <c r="H29" i="1"/>
  <c r="E10" i="1"/>
  <c r="G9" i="1"/>
  <c r="F84" i="1"/>
  <c r="D84" i="1"/>
  <c r="H58" i="1"/>
  <c r="H62" i="1"/>
  <c r="F9" i="1"/>
  <c r="G84" i="1"/>
  <c r="E104" i="1"/>
  <c r="E124" i="1"/>
  <c r="H124" i="1" s="1"/>
  <c r="H11" i="1"/>
  <c r="H10" i="1" s="1"/>
  <c r="E48" i="1"/>
  <c r="H48" i="1" s="1"/>
  <c r="E38" i="1"/>
  <c r="H38" i="1" s="1"/>
  <c r="H151" i="1"/>
  <c r="H50" i="1"/>
  <c r="C84" i="1"/>
  <c r="C10" i="1"/>
  <c r="C9" i="1" s="1"/>
  <c r="H84" i="1" l="1"/>
  <c r="E84" i="1"/>
  <c r="C160" i="1"/>
  <c r="H9" i="1"/>
  <c r="E9" i="1"/>
  <c r="D160" i="1"/>
  <c r="G160" i="1"/>
  <c r="F160" i="1"/>
  <c r="E160" i="1" l="1"/>
  <c r="H160" i="1" s="1"/>
</calcChain>
</file>

<file path=xl/sharedStrings.xml><?xml version="1.0" encoding="utf-8"?>
<sst xmlns="http://schemas.openxmlformats.org/spreadsheetml/2006/main" count="163" uniqueCount="90">
  <si>
    <t>(PESOS)</t>
  </si>
  <si>
    <t>Aprobado (d)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</si>
  <si>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</si>
  <si>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</si>
  <si>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</si>
  <si>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</si>
  <si>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</si>
  <si>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</si>
  <si>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</si>
  <si>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</si>
  <si>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</si>
  <si>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</si>
  <si>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</si>
  <si>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</si>
  <si>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</si>
  <si>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</si>
  <si>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</si>
  <si>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</si>
  <si>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</si>
  <si>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</si>
  <si>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</si>
  <si>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</si>
  <si>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</si>
  <si>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</si>
  <si>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</si>
  <si>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</si>
  <si>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</si>
  <si>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</si>
  <si>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</si>
  <si>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</si>
  <si>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</si>
  <si>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</si>
  <si>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</si>
  <si>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</si>
  <si>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</si>
  <si>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</si>
  <si>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</si>
  <si>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</si>
  <si>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</si>
  <si>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</si>
  <si>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</si>
  <si>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</si>
  <si>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</si>
  <si>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</si>
  <si>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</si>
  <si>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</si>
  <si>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</si>
  <si>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</si>
  <si>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</si>
  <si>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</si>
  <si>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</si>
  <si>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</si>
  <si>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</si>
  <si>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</si>
  <si>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</si>
  <si>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</si>
  <si>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</si>
  <si>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</si>
  <si>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</si>
  <si>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</si>
  <si>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</si>
  <si>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</si>
  <si>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</si>
  <si>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</si>
  <si>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</si>
  <si>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</si>
  <si>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</si>
  <si>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</si>
  <si>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</si>
  <si>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</si>
  <si>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</si>
  <si>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</si>
  <si>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</si>
  <si>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</si>
  <si>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</si>
  <si>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</si>
  <si>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</si>
  <si>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</si>
  <si>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</si>
  <si>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</si>
  <si>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</si>
  <si>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</si>
  <si>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</si>
  <si>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</si>
  <si>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</si>
  <si>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Concepto </t>
  </si>
  <si>
    <t>MUNICIPIO DE ZAPOPAN</t>
  </si>
  <si>
    <t xml:space="preserve">                                                                                                                                                                                                                          </t>
  </si>
  <si>
    <t xml:space="preserve">devengado </t>
  </si>
  <si>
    <t>Del 01 de Enero al 30 de Junio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</si>
</sst>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9"/>
      <color theme="0"/>
      <name val="Arial"/>
      <family val="2"/>
    </font>
    <font>
      <b/>
      <sz val="9"/>
      <color theme="2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3" fontId="4" fillId="0" borderId="1" xfId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0" fontId="5" fillId="0" borderId="0" xfId="0" applyFont="1"/>
    <xf numFmtId="0" fontId="2" fillId="0" borderId="10" xfId="0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43" fontId="3" fillId="0" borderId="0" xfId="0" applyNumberFormat="1" applyFont="1"/>
    <xf numFmtId="43" fontId="5" fillId="0" borderId="0" xfId="1" applyFont="1"/>
    <xf numFmtId="43" fontId="5" fillId="0" borderId="0" xfId="0" applyNumberFormat="1" applyFont="1"/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3" fontId="2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6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3" fontId="2" fillId="0" borderId="4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37" fontId="6" fillId="2" borderId="8" xfId="1" applyNumberFormat="1" applyFont="1" applyFill="1" applyBorder="1" applyAlignment="1" applyProtection="1">
      <alignment horizontal="center" vertical="center" wrapText="1"/>
    </xf>
    <xf numFmtId="37" fontId="6" fillId="2" borderId="9" xfId="1" applyNumberFormat="1" applyFont="1" applyFill="1" applyBorder="1" applyAlignment="1" applyProtection="1">
      <alignment horizontal="center" vertical="center" wrapText="1"/>
    </xf>
    <xf numFmtId="37" fontId="6" fillId="2" borderId="2" xfId="1" applyNumberFormat="1" applyFont="1" applyFill="1" applyBorder="1" applyAlignment="1" applyProtection="1">
      <alignment horizontal="center" vertical="center" wrapText="1"/>
    </xf>
    <xf numFmtId="37" fontId="6" fillId="2" borderId="4" xfId="1" applyNumberFormat="1" applyFont="1" applyFill="1" applyBorder="1" applyAlignment="1" applyProtection="1">
      <alignment horizontal="center" vertical="center" wrapText="1"/>
    </xf>
    <xf numFmtId="37" fontId="6" fillId="2" borderId="11" xfId="1" applyNumberFormat="1" applyFont="1" applyFill="1" applyBorder="1" applyAlignment="1" applyProtection="1">
      <alignment horizontal="center" vertical="center" wrapText="1"/>
    </xf>
    <xf numFmtId="0" fontId="6" fillId="3" borderId="7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3" fontId="2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3" fillId="0" borderId="0" xfId="0" applyNumberFormat="1" applyFont="1"/>
    <xf numFmtId="43" fontId="3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95250</xdr:rowOff>
    </xdr:from>
    <xdr:to>
      <xdr:col>1</xdr:col>
      <xdr:colOff>800100</xdr:colOff>
      <xdr:row>4</xdr:row>
      <xdr:rowOff>266700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95250"/>
          <a:ext cx="15525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topLeftCell="A147" zoomScaleNormal="100" workbookViewId="0">
      <selection activeCell="D153" sqref="D153"/>
    </sheetView>
  </sheetViews>
  <sheetFormatPr baseColWidth="10" defaultRowHeight="12" x14ac:dyDescent="0.2"/>
  <cols>
    <col min="1" max="1" width="11.42578125" style="1"/>
    <col min="2" max="2" width="42.140625" style="1" customWidth="1"/>
    <col min="3" max="3" width="12.28515625" style="1" bestFit="1" customWidth="1"/>
    <col min="4" max="4" width="12.7109375" style="1" bestFit="1" customWidth="1"/>
    <col min="5" max="5" width="12.28515625" style="1" bestFit="1" customWidth="1"/>
    <col min="6" max="6" width="15.140625" style="1" customWidth="1"/>
    <col min="7" max="8" width="17" style="1" bestFit="1" customWidth="1"/>
    <col min="9" max="9" width="14.140625" style="1" bestFit="1" customWidth="1"/>
    <col min="10" max="11" width="12.85546875" style="1" bestFit="1" customWidth="1"/>
    <col min="12" max="12" width="14.42578125" style="1" customWidth="1"/>
    <col min="13" max="16384" width="11.42578125" style="1"/>
  </cols>
  <sheetData>
    <row r="1" spans="1:9" ht="23.25" customHeight="1" x14ac:dyDescent="0.2">
      <c r="A1" s="31" t="s">
        <v>86</v>
      </c>
      <c r="B1" s="32"/>
      <c r="C1" s="32"/>
      <c r="D1" s="32"/>
      <c r="E1" s="32"/>
      <c r="F1" s="32"/>
      <c r="G1" s="32"/>
      <c r="H1" s="33"/>
    </row>
    <row r="2" spans="1:9" ht="18.75" customHeight="1" x14ac:dyDescent="0.2">
      <c r="A2" s="34" t="s">
        <v>3</v>
      </c>
      <c r="B2" s="35"/>
      <c r="C2" s="35"/>
      <c r="D2" s="35"/>
      <c r="E2" s="35"/>
      <c r="F2" s="35"/>
      <c r="G2" s="35"/>
      <c r="H2" s="36"/>
    </row>
    <row r="3" spans="1:9" ht="11.25" customHeight="1" x14ac:dyDescent="0.2">
      <c r="A3" s="34" t="s">
        <v>4</v>
      </c>
      <c r="B3" s="35"/>
      <c r="C3" s="35"/>
      <c r="D3" s="35"/>
      <c r="E3" s="35"/>
      <c r="F3" s="35"/>
      <c r="G3" s="35"/>
      <c r="H3" s="36"/>
    </row>
    <row r="4" spans="1:9" x14ac:dyDescent="0.2">
      <c r="A4" s="34" t="s">
        <v>89</v>
      </c>
      <c r="B4" s="35"/>
      <c r="C4" s="35"/>
      <c r="D4" s="35"/>
      <c r="E4" s="35"/>
      <c r="F4" s="35"/>
      <c r="G4" s="35"/>
      <c r="H4" s="36"/>
    </row>
    <row r="5" spans="1:9" ht="28.5" customHeight="1" thickBot="1" x14ac:dyDescent="0.25">
      <c r="A5" s="37" t="s">
        <v>0</v>
      </c>
      <c r="B5" s="38"/>
      <c r="C5" s="38"/>
      <c r="D5" s="38"/>
      <c r="E5" s="38"/>
      <c r="F5" s="38"/>
      <c r="G5" s="38"/>
      <c r="H5" s="39"/>
    </row>
    <row r="6" spans="1:9" s="9" customFormat="1" ht="12.75" thickBot="1" x14ac:dyDescent="0.25">
      <c r="A6" s="8"/>
      <c r="B6" s="10"/>
      <c r="C6" s="13"/>
      <c r="D6" s="13"/>
      <c r="E6" s="13"/>
      <c r="F6" s="13"/>
      <c r="G6" s="13"/>
      <c r="H6" s="10"/>
    </row>
    <row r="7" spans="1:9" ht="26.25" customHeight="1" thickBot="1" x14ac:dyDescent="0.25">
      <c r="A7" s="40" t="s">
        <v>85</v>
      </c>
      <c r="B7" s="41"/>
      <c r="C7" s="44" t="s">
        <v>5</v>
      </c>
      <c r="D7" s="44"/>
      <c r="E7" s="44"/>
      <c r="F7" s="44"/>
      <c r="G7" s="41"/>
      <c r="H7" s="45" t="s">
        <v>6</v>
      </c>
    </row>
    <row r="8" spans="1:9" ht="28.5" customHeight="1" thickBot="1" x14ac:dyDescent="0.25">
      <c r="A8" s="42"/>
      <c r="B8" s="43"/>
      <c r="C8" s="19" t="s">
        <v>1</v>
      </c>
      <c r="D8" s="18" t="s">
        <v>7</v>
      </c>
      <c r="E8" s="17" t="s">
        <v>8</v>
      </c>
      <c r="F8" s="17" t="s">
        <v>88</v>
      </c>
      <c r="G8" s="17" t="s">
        <v>2</v>
      </c>
      <c r="H8" s="46"/>
    </row>
    <row r="9" spans="1:9" ht="12.75" customHeight="1" x14ac:dyDescent="0.2">
      <c r="A9" s="47" t="s">
        <v>9</v>
      </c>
      <c r="B9" s="48"/>
      <c r="C9" s="20">
        <f>SUM(C10+C18+C28+C38+C48+C58+C62+C75)</f>
        <v>6564279870.000001</v>
      </c>
      <c r="D9" s="20">
        <f t="shared" ref="D9" si="0">SUM(D10+D18+D28+D38+D48+D58+D62+D75)</f>
        <v>294904861.74000001</v>
      </c>
      <c r="E9" s="20">
        <f t="shared" ref="E9" si="1">SUM(E10+E18+E28+E38+E48+E58+E62+E75)</f>
        <v>6859184731.7400007</v>
      </c>
      <c r="F9" s="20">
        <f t="shared" ref="F9" si="2">SUM(F10+F18+F28+F38+F48+F58+F62+F75)</f>
        <v>2673350666.8899999</v>
      </c>
      <c r="G9" s="20">
        <f t="shared" ref="G9:H9" si="3">SUM(G10+G18+G28+G38+G48+G58+G62+G75)</f>
        <v>2648816027.4200001</v>
      </c>
      <c r="H9" s="20">
        <f t="shared" si="3"/>
        <v>4185834064.8500009</v>
      </c>
    </row>
    <row r="10" spans="1:9" s="7" customFormat="1" x14ac:dyDescent="0.2">
      <c r="A10" s="29" t="s">
        <v>10</v>
      </c>
      <c r="B10" s="30"/>
      <c r="C10" s="21">
        <f t="shared" ref="C10" si="4">SUM(C11:C17)</f>
        <v>3591875166.4200006</v>
      </c>
      <c r="D10" s="21">
        <f>SUM(D11:D17)</f>
        <v>7961330.7999999998</v>
      </c>
      <c r="E10" s="21">
        <f>SUM(E11:E17)</f>
        <v>3599836497.2200003</v>
      </c>
      <c r="F10" s="21">
        <f>SUM(F11:F17)</f>
        <v>1654271732.9799998</v>
      </c>
      <c r="G10" s="21">
        <f>SUM(G11:G17)</f>
        <v>1639003271.72</v>
      </c>
      <c r="H10" s="21">
        <f>SUM(H11:H17)</f>
        <v>1945564764.2400002</v>
      </c>
    </row>
    <row r="11" spans="1:9" x14ac:dyDescent="0.2">
      <c r="A11" s="2" t="s">
        <v>11</v>
      </c>
      <c r="B11" s="11"/>
      <c r="C11" s="22">
        <v>1839913736.95</v>
      </c>
      <c r="D11" s="23">
        <v>-455929.74</v>
      </c>
      <c r="E11" s="23">
        <f>SUM(C11:D11)</f>
        <v>1839457807.21</v>
      </c>
      <c r="F11" s="23">
        <v>806725672.19000006</v>
      </c>
      <c r="G11" s="23">
        <v>806725672.19000006</v>
      </c>
      <c r="H11" s="23">
        <f>SUM(E11-F11)</f>
        <v>1032732135.02</v>
      </c>
      <c r="I11" s="14"/>
    </row>
    <row r="12" spans="1:9" x14ac:dyDescent="0.2">
      <c r="A12" s="2" t="s">
        <v>12</v>
      </c>
      <c r="B12" s="11"/>
      <c r="C12" s="22">
        <v>140388250.19999999</v>
      </c>
      <c r="D12" s="23">
        <v>438996</v>
      </c>
      <c r="E12" s="23">
        <f>SUM(C12:D12)</f>
        <v>140827246.19999999</v>
      </c>
      <c r="F12" s="23">
        <v>143268319.38999999</v>
      </c>
      <c r="G12" s="23">
        <v>143268319.38999999</v>
      </c>
      <c r="H12" s="23">
        <f t="shared" ref="H12:H62" si="5">SUM(E12-F12)</f>
        <v>-2441073.1899999976</v>
      </c>
      <c r="I12" s="14"/>
    </row>
    <row r="13" spans="1:9" x14ac:dyDescent="0.2">
      <c r="A13" s="2" t="s">
        <v>13</v>
      </c>
      <c r="B13" s="11"/>
      <c r="C13" s="22">
        <v>368067792.49000001</v>
      </c>
      <c r="D13" s="23">
        <v>33644310.920000002</v>
      </c>
      <c r="E13" s="23">
        <f t="shared" ref="E13:E17" si="6">SUM(C13:D13)</f>
        <v>401712103.41000003</v>
      </c>
      <c r="F13" s="23">
        <v>114756049.52</v>
      </c>
      <c r="G13" s="23">
        <v>114756049.52</v>
      </c>
      <c r="H13" s="23">
        <f t="shared" si="5"/>
        <v>286956053.89000005</v>
      </c>
    </row>
    <row r="14" spans="1:9" x14ac:dyDescent="0.2">
      <c r="A14" s="2" t="s">
        <v>14</v>
      </c>
      <c r="B14" s="11"/>
      <c r="C14" s="22">
        <v>584285799.19000006</v>
      </c>
      <c r="D14" s="23">
        <v>32568987.989999998</v>
      </c>
      <c r="E14" s="23">
        <f t="shared" si="6"/>
        <v>616854787.18000007</v>
      </c>
      <c r="F14" s="23">
        <v>285914810.76999998</v>
      </c>
      <c r="G14" s="23">
        <v>270646349.50999999</v>
      </c>
      <c r="H14" s="23">
        <f t="shared" si="5"/>
        <v>330939976.41000009</v>
      </c>
    </row>
    <row r="15" spans="1:9" x14ac:dyDescent="0.2">
      <c r="A15" s="2" t="s">
        <v>15</v>
      </c>
      <c r="B15" s="11"/>
      <c r="C15" s="22">
        <v>539053197.59000003</v>
      </c>
      <c r="D15" s="23">
        <v>428405.39</v>
      </c>
      <c r="E15" s="23">
        <f t="shared" si="6"/>
        <v>539481602.98000002</v>
      </c>
      <c r="F15" s="23">
        <v>280691863.05000001</v>
      </c>
      <c r="G15" s="23">
        <v>280691863.05000001</v>
      </c>
      <c r="H15" s="23">
        <f t="shared" si="5"/>
        <v>258789739.93000001</v>
      </c>
    </row>
    <row r="16" spans="1:9" x14ac:dyDescent="0.2">
      <c r="A16" s="2" t="s">
        <v>16</v>
      </c>
      <c r="B16" s="11"/>
      <c r="C16" s="22">
        <v>66216390</v>
      </c>
      <c r="D16" s="23">
        <v>-58679459.200000003</v>
      </c>
      <c r="E16" s="23">
        <f t="shared" si="6"/>
        <v>7536930.799999997</v>
      </c>
      <c r="F16" s="23">
        <v>0</v>
      </c>
      <c r="G16" s="23">
        <v>0</v>
      </c>
      <c r="H16" s="23">
        <f t="shared" si="5"/>
        <v>7536930.799999997</v>
      </c>
    </row>
    <row r="17" spans="1:10" x14ac:dyDescent="0.2">
      <c r="A17" s="2" t="s">
        <v>17</v>
      </c>
      <c r="B17" s="11"/>
      <c r="C17" s="22">
        <v>53950000</v>
      </c>
      <c r="D17" s="23">
        <v>16019.44</v>
      </c>
      <c r="E17" s="23">
        <f t="shared" si="6"/>
        <v>53966019.439999998</v>
      </c>
      <c r="F17" s="23">
        <v>22915018.059999999</v>
      </c>
      <c r="G17" s="23">
        <v>22915018.059999999</v>
      </c>
      <c r="H17" s="23">
        <f t="shared" si="5"/>
        <v>31051001.379999999</v>
      </c>
    </row>
    <row r="18" spans="1:10" s="7" customFormat="1" x14ac:dyDescent="0.2">
      <c r="A18" s="29" t="s">
        <v>18</v>
      </c>
      <c r="B18" s="30"/>
      <c r="C18" s="21">
        <f>SUM(C19:C27)</f>
        <v>394475452.96000004</v>
      </c>
      <c r="D18" s="21">
        <f>SUM(D19:D27)</f>
        <v>-50626952.459999993</v>
      </c>
      <c r="E18" s="21">
        <f>SUM(C18+D18)</f>
        <v>343848500.50000006</v>
      </c>
      <c r="F18" s="21">
        <f>SUM(F19:F27)</f>
        <v>144428766.90000001</v>
      </c>
      <c r="G18" s="21">
        <f>SUM(G19:G27)</f>
        <v>141247118.90000001</v>
      </c>
      <c r="H18" s="24">
        <f t="shared" si="5"/>
        <v>199419733.60000005</v>
      </c>
      <c r="I18" s="15"/>
      <c r="J18" s="16"/>
    </row>
    <row r="19" spans="1:10" x14ac:dyDescent="0.2">
      <c r="A19" s="2" t="s">
        <v>19</v>
      </c>
      <c r="B19" s="11"/>
      <c r="C19" s="22">
        <v>25917546.129999999</v>
      </c>
      <c r="D19" s="23">
        <v>-5159979.3899999997</v>
      </c>
      <c r="E19" s="23">
        <f t="shared" ref="E19:E27" si="7">SUM(C19+D19)</f>
        <v>20757566.739999998</v>
      </c>
      <c r="F19" s="23">
        <v>3585997.98</v>
      </c>
      <c r="G19" s="23">
        <v>3585997.98</v>
      </c>
      <c r="H19" s="23">
        <f t="shared" si="5"/>
        <v>17171568.759999998</v>
      </c>
    </row>
    <row r="20" spans="1:10" x14ac:dyDescent="0.2">
      <c r="A20" s="2" t="s">
        <v>20</v>
      </c>
      <c r="B20" s="11"/>
      <c r="C20" s="22">
        <v>9295421.8000000007</v>
      </c>
      <c r="D20" s="23">
        <v>-1826607.1</v>
      </c>
      <c r="E20" s="23">
        <f t="shared" si="7"/>
        <v>7468814.7000000011</v>
      </c>
      <c r="F20" s="23">
        <v>1248409.3700000001</v>
      </c>
      <c r="G20" s="23">
        <v>1248409.3700000001</v>
      </c>
      <c r="H20" s="23">
        <f t="shared" si="5"/>
        <v>6220405.330000001</v>
      </c>
    </row>
    <row r="21" spans="1:10" x14ac:dyDescent="0.2">
      <c r="A21" s="2" t="s">
        <v>21</v>
      </c>
      <c r="B21" s="11"/>
      <c r="C21" s="22">
        <v>10000</v>
      </c>
      <c r="D21" s="23">
        <v>-10000</v>
      </c>
      <c r="E21" s="23">
        <f t="shared" si="7"/>
        <v>0</v>
      </c>
      <c r="F21" s="23">
        <v>0</v>
      </c>
      <c r="G21" s="23">
        <v>0</v>
      </c>
      <c r="H21" s="23">
        <f t="shared" si="5"/>
        <v>0</v>
      </c>
    </row>
    <row r="22" spans="1:10" x14ac:dyDescent="0.2">
      <c r="A22" s="2" t="s">
        <v>22</v>
      </c>
      <c r="B22" s="11"/>
      <c r="C22" s="22">
        <v>68245270</v>
      </c>
      <c r="D22" s="23">
        <v>-50898466.409999996</v>
      </c>
      <c r="E22" s="23">
        <f t="shared" si="7"/>
        <v>17346803.590000004</v>
      </c>
      <c r="F22" s="23">
        <v>12151039.49</v>
      </c>
      <c r="G22" s="23">
        <v>8969391.4900000002</v>
      </c>
      <c r="H22" s="23">
        <f t="shared" si="5"/>
        <v>5195764.1000000034</v>
      </c>
    </row>
    <row r="23" spans="1:10" x14ac:dyDescent="0.2">
      <c r="A23" s="2" t="s">
        <v>23</v>
      </c>
      <c r="B23" s="11"/>
      <c r="C23" s="22">
        <v>11828403.029999999</v>
      </c>
      <c r="D23" s="23">
        <v>-1717499.26</v>
      </c>
      <c r="E23" s="23">
        <f t="shared" si="7"/>
        <v>10110903.77</v>
      </c>
      <c r="F23" s="23">
        <v>3943796.86</v>
      </c>
      <c r="G23" s="23">
        <v>3943796.86</v>
      </c>
      <c r="H23" s="23">
        <f t="shared" si="5"/>
        <v>6167106.9100000001</v>
      </c>
      <c r="J23" s="1" t="s">
        <v>87</v>
      </c>
    </row>
    <row r="24" spans="1:10" x14ac:dyDescent="0.2">
      <c r="A24" s="2" t="s">
        <v>24</v>
      </c>
      <c r="B24" s="11"/>
      <c r="C24" s="22">
        <v>198190163</v>
      </c>
      <c r="D24" s="23">
        <v>33485419.68</v>
      </c>
      <c r="E24" s="23">
        <f>SUM(C24+D24)</f>
        <v>231675582.68000001</v>
      </c>
      <c r="F24" s="23">
        <v>105517201.89</v>
      </c>
      <c r="G24" s="23">
        <v>105517201.89</v>
      </c>
      <c r="H24" s="23">
        <f t="shared" si="5"/>
        <v>126158380.79000001</v>
      </c>
    </row>
    <row r="25" spans="1:10" x14ac:dyDescent="0.2">
      <c r="A25" s="2" t="s">
        <v>25</v>
      </c>
      <c r="B25" s="11"/>
      <c r="C25" s="22">
        <v>31831643</v>
      </c>
      <c r="D25" s="23">
        <v>-5400545.7999999998</v>
      </c>
      <c r="E25" s="23">
        <f t="shared" si="7"/>
        <v>26431097.199999999</v>
      </c>
      <c r="F25" s="23">
        <v>5913145.0999999996</v>
      </c>
      <c r="G25" s="23">
        <v>5913145.0999999996</v>
      </c>
      <c r="H25" s="23">
        <f t="shared" si="5"/>
        <v>20517952.100000001</v>
      </c>
    </row>
    <row r="26" spans="1:10" x14ac:dyDescent="0.2">
      <c r="A26" s="2" t="s">
        <v>26</v>
      </c>
      <c r="B26" s="11"/>
      <c r="C26" s="22">
        <v>375000</v>
      </c>
      <c r="D26" s="23">
        <v>-375000</v>
      </c>
      <c r="E26" s="23">
        <f t="shared" si="7"/>
        <v>0</v>
      </c>
      <c r="F26" s="23">
        <v>0</v>
      </c>
      <c r="G26" s="23">
        <v>0</v>
      </c>
      <c r="H26" s="23">
        <f t="shared" si="5"/>
        <v>0</v>
      </c>
    </row>
    <row r="27" spans="1:10" x14ac:dyDescent="0.2">
      <c r="A27" s="2" t="s">
        <v>27</v>
      </c>
      <c r="B27" s="11"/>
      <c r="C27" s="22">
        <v>48782006</v>
      </c>
      <c r="D27" s="23">
        <v>-18724274.18</v>
      </c>
      <c r="E27" s="23">
        <f t="shared" si="7"/>
        <v>30057731.82</v>
      </c>
      <c r="F27" s="23">
        <v>12069176.210000001</v>
      </c>
      <c r="G27" s="23">
        <v>12069176.210000001</v>
      </c>
      <c r="H27" s="23">
        <f t="shared" si="5"/>
        <v>17988555.609999999</v>
      </c>
    </row>
    <row r="28" spans="1:10" s="7" customFormat="1" x14ac:dyDescent="0.2">
      <c r="A28" s="29" t="s">
        <v>28</v>
      </c>
      <c r="B28" s="30"/>
      <c r="C28" s="21">
        <f>SUM(C29:C37)</f>
        <v>701848306.24000001</v>
      </c>
      <c r="D28" s="21">
        <f>SUM(D29:D37)</f>
        <v>488538172.26000005</v>
      </c>
      <c r="E28" s="21">
        <f>SUM(E29:E37)</f>
        <v>1190386478.5</v>
      </c>
      <c r="F28" s="21">
        <f>SUM(F29:F37)</f>
        <v>206673796.97000003</v>
      </c>
      <c r="G28" s="21">
        <f>SUM(G29:G37)</f>
        <v>206239874.83000004</v>
      </c>
      <c r="H28" s="21">
        <f t="shared" si="5"/>
        <v>983712681.52999997</v>
      </c>
    </row>
    <row r="29" spans="1:10" x14ac:dyDescent="0.2">
      <c r="A29" s="2" t="s">
        <v>29</v>
      </c>
      <c r="B29" s="11"/>
      <c r="C29" s="22">
        <v>86756140</v>
      </c>
      <c r="D29" s="23">
        <v>-69852459.950000003</v>
      </c>
      <c r="E29" s="23">
        <f>SUM(C29:D29)</f>
        <v>16903680.049999997</v>
      </c>
      <c r="F29" s="23">
        <v>3765045.08</v>
      </c>
      <c r="G29" s="23">
        <v>3765045.08</v>
      </c>
      <c r="H29" s="23">
        <f t="shared" si="5"/>
        <v>13138634.969999997</v>
      </c>
    </row>
    <row r="30" spans="1:10" x14ac:dyDescent="0.2">
      <c r="A30" s="2" t="s">
        <v>30</v>
      </c>
      <c r="B30" s="11"/>
      <c r="C30" s="22">
        <v>38391500</v>
      </c>
      <c r="D30" s="23">
        <v>4256288.28</v>
      </c>
      <c r="E30" s="23">
        <f t="shared" ref="E30:E37" si="8">SUM(C30:D30)</f>
        <v>42647788.280000001</v>
      </c>
      <c r="F30" s="23">
        <v>21527866.73</v>
      </c>
      <c r="G30" s="23">
        <v>21527866.73</v>
      </c>
      <c r="H30" s="23">
        <f t="shared" si="5"/>
        <v>21119921.550000001</v>
      </c>
    </row>
    <row r="31" spans="1:10" x14ac:dyDescent="0.2">
      <c r="A31" s="2" t="s">
        <v>31</v>
      </c>
      <c r="B31" s="11"/>
      <c r="C31" s="22">
        <v>166318972.69999999</v>
      </c>
      <c r="D31" s="23">
        <v>-10464098.77</v>
      </c>
      <c r="E31" s="23">
        <f t="shared" si="8"/>
        <v>155854873.92999998</v>
      </c>
      <c r="F31" s="23">
        <v>44374711.619999997</v>
      </c>
      <c r="G31" s="23">
        <v>44374711.619999997</v>
      </c>
      <c r="H31" s="23">
        <f t="shared" si="5"/>
        <v>111480162.30999997</v>
      </c>
    </row>
    <row r="32" spans="1:10" x14ac:dyDescent="0.2">
      <c r="A32" s="2" t="s">
        <v>32</v>
      </c>
      <c r="B32" s="11"/>
      <c r="C32" s="22">
        <v>107454500</v>
      </c>
      <c r="D32" s="23">
        <v>654669304.42999995</v>
      </c>
      <c r="E32" s="23">
        <f t="shared" si="8"/>
        <v>762123804.42999995</v>
      </c>
      <c r="F32" s="23">
        <v>68222858.790000007</v>
      </c>
      <c r="G32" s="23">
        <v>68222858.790000007</v>
      </c>
      <c r="H32" s="23">
        <f t="shared" si="5"/>
        <v>693900945.63999999</v>
      </c>
    </row>
    <row r="33" spans="1:8" x14ac:dyDescent="0.2">
      <c r="A33" s="2" t="s">
        <v>33</v>
      </c>
      <c r="B33" s="11"/>
      <c r="C33" s="22">
        <v>171176057.84</v>
      </c>
      <c r="D33" s="23">
        <v>-44817397.549999997</v>
      </c>
      <c r="E33" s="23">
        <f t="shared" si="8"/>
        <v>126358660.29000001</v>
      </c>
      <c r="F33" s="23">
        <v>48424358.409999996</v>
      </c>
      <c r="G33" s="23">
        <v>48424358.409999996</v>
      </c>
      <c r="H33" s="23">
        <f t="shared" si="5"/>
        <v>77934301.88000001</v>
      </c>
    </row>
    <row r="34" spans="1:8" x14ac:dyDescent="0.2">
      <c r="A34" s="2" t="s">
        <v>34</v>
      </c>
      <c r="B34" s="11"/>
      <c r="C34" s="22">
        <v>45435000</v>
      </c>
      <c r="D34" s="23">
        <v>-3533342</v>
      </c>
      <c r="E34" s="23">
        <f t="shared" si="8"/>
        <v>41901658</v>
      </c>
      <c r="F34" s="23">
        <v>11651172.300000001</v>
      </c>
      <c r="G34" s="23">
        <v>11651172.300000001</v>
      </c>
      <c r="H34" s="23">
        <f t="shared" si="5"/>
        <v>30250485.699999999</v>
      </c>
    </row>
    <row r="35" spans="1:8" x14ac:dyDescent="0.2">
      <c r="A35" s="2" t="s">
        <v>35</v>
      </c>
      <c r="B35" s="11"/>
      <c r="C35" s="22">
        <v>2504600</v>
      </c>
      <c r="D35" s="23">
        <v>-1843633.46</v>
      </c>
      <c r="E35" s="23">
        <f t="shared" si="8"/>
        <v>660966.54</v>
      </c>
      <c r="F35" s="23">
        <v>151914.10999999999</v>
      </c>
      <c r="G35" s="23">
        <v>151914.10999999999</v>
      </c>
      <c r="H35" s="23">
        <f t="shared" si="5"/>
        <v>509052.43000000005</v>
      </c>
    </row>
    <row r="36" spans="1:8" x14ac:dyDescent="0.2">
      <c r="A36" s="2" t="s">
        <v>36</v>
      </c>
      <c r="B36" s="11"/>
      <c r="C36" s="22">
        <v>43332535.700000003</v>
      </c>
      <c r="D36" s="23">
        <v>-32926237.149999999</v>
      </c>
      <c r="E36" s="23">
        <f t="shared" si="8"/>
        <v>10406298.550000004</v>
      </c>
      <c r="F36" s="23">
        <v>6861905.4199999999</v>
      </c>
      <c r="G36" s="23">
        <v>6861905.4199999999</v>
      </c>
      <c r="H36" s="23">
        <f t="shared" si="5"/>
        <v>3544393.1300000045</v>
      </c>
    </row>
    <row r="37" spans="1:8" x14ac:dyDescent="0.2">
      <c r="A37" s="2" t="s">
        <v>37</v>
      </c>
      <c r="B37" s="11"/>
      <c r="C37" s="22">
        <v>40479000</v>
      </c>
      <c r="D37" s="23">
        <v>-6950251.5700000003</v>
      </c>
      <c r="E37" s="23">
        <f t="shared" si="8"/>
        <v>33528748.43</v>
      </c>
      <c r="F37" s="23">
        <v>1693964.51</v>
      </c>
      <c r="G37" s="23">
        <v>1260042.3700000001</v>
      </c>
      <c r="H37" s="23">
        <f t="shared" si="5"/>
        <v>31834783.919999998</v>
      </c>
    </row>
    <row r="38" spans="1:8" s="7" customFormat="1" x14ac:dyDescent="0.2">
      <c r="A38" s="29" t="s">
        <v>38</v>
      </c>
      <c r="B38" s="30"/>
      <c r="C38" s="21">
        <f>SUM(C39:C47)</f>
        <v>1195711532</v>
      </c>
      <c r="D38" s="21">
        <f t="shared" ref="D38:G38" si="9">SUM(D39:D47)</f>
        <v>-53556392.439999998</v>
      </c>
      <c r="E38" s="21">
        <f t="shared" si="9"/>
        <v>1142155139.5600002</v>
      </c>
      <c r="F38" s="21">
        <f t="shared" si="9"/>
        <v>591609064.02999997</v>
      </c>
      <c r="G38" s="21">
        <f t="shared" si="9"/>
        <v>591556505.67999995</v>
      </c>
      <c r="H38" s="21">
        <f t="shared" si="5"/>
        <v>550546075.53000021</v>
      </c>
    </row>
    <row r="39" spans="1:8" x14ac:dyDescent="0.2">
      <c r="A39" s="2" t="s">
        <v>39</v>
      </c>
      <c r="B39" s="11"/>
      <c r="C39" s="22">
        <v>16500000</v>
      </c>
      <c r="D39" s="23">
        <v>6317890</v>
      </c>
      <c r="E39" s="23">
        <f t="shared" ref="E39:E60" si="10">SUM(C39:D39)</f>
        <v>22817890</v>
      </c>
      <c r="F39" s="23">
        <v>22817890</v>
      </c>
      <c r="G39" s="23">
        <v>22817890</v>
      </c>
      <c r="H39" s="23">
        <f t="shared" si="5"/>
        <v>0</v>
      </c>
    </row>
    <row r="40" spans="1:8" x14ac:dyDescent="0.2">
      <c r="A40" s="2" t="s">
        <v>40</v>
      </c>
      <c r="B40" s="11"/>
      <c r="C40" s="22">
        <v>863050008</v>
      </c>
      <c r="D40" s="23">
        <v>20449389.219999999</v>
      </c>
      <c r="E40" s="23">
        <f t="shared" si="10"/>
        <v>883499397.22000003</v>
      </c>
      <c r="F40" s="23">
        <v>465336576.75999999</v>
      </c>
      <c r="G40" s="23">
        <v>465336583.41000003</v>
      </c>
      <c r="H40" s="23">
        <f t="shared" si="5"/>
        <v>418162820.46000004</v>
      </c>
    </row>
    <row r="41" spans="1:8" x14ac:dyDescent="0.2">
      <c r="A41" s="2" t="s">
        <v>41</v>
      </c>
      <c r="B41" s="11"/>
      <c r="C41" s="22">
        <v>9100000</v>
      </c>
      <c r="D41" s="23">
        <v>-9100000</v>
      </c>
      <c r="E41" s="23">
        <f t="shared" si="10"/>
        <v>0</v>
      </c>
      <c r="F41" s="23">
        <v>0</v>
      </c>
      <c r="G41" s="23">
        <v>0</v>
      </c>
      <c r="H41" s="23">
        <f>SUM(E41-F41)</f>
        <v>0</v>
      </c>
    </row>
    <row r="42" spans="1:8" x14ac:dyDescent="0.2">
      <c r="A42" s="2" t="s">
        <v>42</v>
      </c>
      <c r="B42" s="11"/>
      <c r="C42" s="22">
        <v>212080288</v>
      </c>
      <c r="D42" s="23">
        <v>-66938671.579999998</v>
      </c>
      <c r="E42" s="23">
        <f t="shared" si="10"/>
        <v>145141616.42000002</v>
      </c>
      <c r="F42" s="23">
        <v>63020682.229999997</v>
      </c>
      <c r="G42" s="23">
        <v>62968117.229999997</v>
      </c>
      <c r="H42" s="23">
        <f t="shared" si="5"/>
        <v>82120934.190000027</v>
      </c>
    </row>
    <row r="43" spans="1:8" x14ac:dyDescent="0.2">
      <c r="A43" s="2" t="s">
        <v>43</v>
      </c>
      <c r="B43" s="11"/>
      <c r="C43" s="22">
        <v>0</v>
      </c>
      <c r="D43" s="23">
        <v>0</v>
      </c>
      <c r="E43" s="23">
        <f t="shared" si="10"/>
        <v>0</v>
      </c>
      <c r="F43" s="23">
        <v>0</v>
      </c>
      <c r="G43" s="23">
        <v>0</v>
      </c>
      <c r="H43" s="23">
        <f t="shared" si="5"/>
        <v>0</v>
      </c>
    </row>
    <row r="44" spans="1:8" x14ac:dyDescent="0.2">
      <c r="A44" s="2" t="s">
        <v>44</v>
      </c>
      <c r="B44" s="11"/>
      <c r="C44" s="22"/>
      <c r="D44" s="23">
        <v>0</v>
      </c>
      <c r="E44" s="23">
        <f t="shared" si="10"/>
        <v>0</v>
      </c>
      <c r="F44" s="23">
        <v>0</v>
      </c>
      <c r="G44" s="23">
        <v>0</v>
      </c>
      <c r="H44" s="23">
        <f t="shared" si="5"/>
        <v>0</v>
      </c>
    </row>
    <row r="45" spans="1:8" x14ac:dyDescent="0.2">
      <c r="A45" s="2" t="s">
        <v>45</v>
      </c>
      <c r="B45" s="11"/>
      <c r="C45" s="22">
        <v>0</v>
      </c>
      <c r="D45" s="23">
        <v>0</v>
      </c>
      <c r="E45" s="23">
        <f t="shared" si="10"/>
        <v>0</v>
      </c>
      <c r="F45" s="23">
        <v>0</v>
      </c>
      <c r="G45" s="23">
        <v>0</v>
      </c>
      <c r="H45" s="23">
        <f t="shared" si="5"/>
        <v>0</v>
      </c>
    </row>
    <row r="46" spans="1:8" x14ac:dyDescent="0.2">
      <c r="A46" s="2" t="s">
        <v>46</v>
      </c>
      <c r="B46" s="11"/>
      <c r="C46" s="22">
        <v>94981236</v>
      </c>
      <c r="D46" s="23">
        <v>-4285000.08</v>
      </c>
      <c r="E46" s="23">
        <f t="shared" si="10"/>
        <v>90696235.920000002</v>
      </c>
      <c r="F46" s="23">
        <v>40433915.039999999</v>
      </c>
      <c r="G46" s="23">
        <v>40433915.039999999</v>
      </c>
      <c r="H46" s="23">
        <f t="shared" si="5"/>
        <v>50262320.880000003</v>
      </c>
    </row>
    <row r="47" spans="1:8" x14ac:dyDescent="0.2">
      <c r="A47" s="2" t="s">
        <v>47</v>
      </c>
      <c r="B47" s="11"/>
      <c r="C47" s="22">
        <v>0</v>
      </c>
      <c r="D47" s="23">
        <v>0</v>
      </c>
      <c r="E47" s="23">
        <f t="shared" si="10"/>
        <v>0</v>
      </c>
      <c r="F47" s="23">
        <v>0</v>
      </c>
      <c r="G47" s="23">
        <v>0</v>
      </c>
      <c r="H47" s="23">
        <f t="shared" si="5"/>
        <v>0</v>
      </c>
    </row>
    <row r="48" spans="1:8" s="7" customFormat="1" x14ac:dyDescent="0.2">
      <c r="A48" s="29" t="s">
        <v>48</v>
      </c>
      <c r="B48" s="30"/>
      <c r="C48" s="21">
        <f>SUM(C49:C57)</f>
        <v>164894551.43000001</v>
      </c>
      <c r="D48" s="21">
        <f t="shared" ref="D48:G48" si="11">SUM(D49:D57)</f>
        <v>-43680167.25</v>
      </c>
      <c r="E48" s="21">
        <f t="shared" si="11"/>
        <v>121214384.18000001</v>
      </c>
      <c r="F48" s="21">
        <f t="shared" si="11"/>
        <v>17842011.719999999</v>
      </c>
      <c r="G48" s="21">
        <f t="shared" si="11"/>
        <v>12243962</v>
      </c>
      <c r="H48" s="21">
        <f t="shared" si="5"/>
        <v>103372372.46000001</v>
      </c>
    </row>
    <row r="49" spans="1:8" x14ac:dyDescent="0.2">
      <c r="A49" s="2" t="s">
        <v>49</v>
      </c>
      <c r="B49" s="11"/>
      <c r="C49" s="22">
        <v>27898344.100000001</v>
      </c>
      <c r="D49" s="23">
        <v>-13420953.83</v>
      </c>
      <c r="E49" s="23">
        <f t="shared" si="10"/>
        <v>14477390.270000001</v>
      </c>
      <c r="F49" s="23">
        <v>10623345.01</v>
      </c>
      <c r="G49" s="23">
        <v>5670013.7699999996</v>
      </c>
      <c r="H49" s="23">
        <f t="shared" si="5"/>
        <v>3854045.2600000016</v>
      </c>
    </row>
    <row r="50" spans="1:8" x14ac:dyDescent="0.2">
      <c r="A50" s="2" t="s">
        <v>50</v>
      </c>
      <c r="B50" s="11"/>
      <c r="C50" s="22">
        <v>2257071</v>
      </c>
      <c r="D50" s="23">
        <v>-2124240.84</v>
      </c>
      <c r="E50" s="23">
        <f t="shared" si="10"/>
        <v>132830.16000000015</v>
      </c>
      <c r="F50" s="23">
        <v>131754.84</v>
      </c>
      <c r="G50" s="23">
        <v>131754.84</v>
      </c>
      <c r="H50" s="23">
        <f t="shared" si="5"/>
        <v>1075.3200000001525</v>
      </c>
    </row>
    <row r="51" spans="1:8" x14ac:dyDescent="0.2">
      <c r="A51" s="2" t="s">
        <v>51</v>
      </c>
      <c r="B51" s="11"/>
      <c r="C51" s="22">
        <v>893000</v>
      </c>
      <c r="D51" s="23">
        <v>-625678</v>
      </c>
      <c r="E51" s="23">
        <f t="shared" si="10"/>
        <v>267322</v>
      </c>
      <c r="F51" s="23">
        <v>267322</v>
      </c>
      <c r="G51" s="23">
        <v>267322</v>
      </c>
      <c r="H51" s="23">
        <f t="shared" si="5"/>
        <v>0</v>
      </c>
    </row>
    <row r="52" spans="1:8" x14ac:dyDescent="0.2">
      <c r="A52" s="2" t="s">
        <v>52</v>
      </c>
      <c r="B52" s="11"/>
      <c r="C52" s="22">
        <v>101990000</v>
      </c>
      <c r="D52" s="23">
        <v>-15064190.67</v>
      </c>
      <c r="E52" s="23">
        <f t="shared" si="10"/>
        <v>86925809.329999998</v>
      </c>
      <c r="F52" s="23">
        <v>560644</v>
      </c>
      <c r="G52" s="23">
        <v>201840</v>
      </c>
      <c r="H52" s="23">
        <f t="shared" si="5"/>
        <v>86365165.329999998</v>
      </c>
    </row>
    <row r="53" spans="1:8" x14ac:dyDescent="0.2">
      <c r="A53" s="2" t="s">
        <v>53</v>
      </c>
      <c r="B53" s="11"/>
      <c r="C53" s="22">
        <v>0</v>
      </c>
      <c r="D53" s="23">
        <v>0</v>
      </c>
      <c r="E53" s="23">
        <f t="shared" si="10"/>
        <v>0</v>
      </c>
      <c r="F53" s="23">
        <v>0</v>
      </c>
      <c r="G53" s="23">
        <v>0</v>
      </c>
      <c r="H53" s="23">
        <f t="shared" si="5"/>
        <v>0</v>
      </c>
    </row>
    <row r="54" spans="1:8" x14ac:dyDescent="0.2">
      <c r="A54" s="2" t="s">
        <v>54</v>
      </c>
      <c r="B54" s="11"/>
      <c r="C54" s="22">
        <v>15421684.33</v>
      </c>
      <c r="D54" s="23">
        <v>-1690221.17</v>
      </c>
      <c r="E54" s="23">
        <f t="shared" si="10"/>
        <v>13731463.16</v>
      </c>
      <c r="F54" s="23">
        <v>4387707.3</v>
      </c>
      <c r="G54" s="23">
        <v>4101792.82</v>
      </c>
      <c r="H54" s="23">
        <f t="shared" si="5"/>
        <v>9343755.8599999994</v>
      </c>
    </row>
    <row r="55" spans="1:8" x14ac:dyDescent="0.2">
      <c r="A55" s="2" t="s">
        <v>55</v>
      </c>
      <c r="B55" s="11"/>
      <c r="C55" s="22">
        <v>0</v>
      </c>
      <c r="D55" s="23">
        <v>0</v>
      </c>
      <c r="E55" s="23">
        <f t="shared" si="10"/>
        <v>0</v>
      </c>
      <c r="F55" s="23">
        <v>0</v>
      </c>
      <c r="G55" s="23">
        <v>0</v>
      </c>
      <c r="H55" s="23">
        <f t="shared" si="5"/>
        <v>0</v>
      </c>
    </row>
    <row r="56" spans="1:8" x14ac:dyDescent="0.2">
      <c r="A56" s="2" t="s">
        <v>56</v>
      </c>
      <c r="B56" s="11"/>
      <c r="C56" s="22">
        <v>10500000</v>
      </c>
      <c r="D56" s="23">
        <v>-8631965</v>
      </c>
      <c r="E56" s="23">
        <f t="shared" si="10"/>
        <v>1868035</v>
      </c>
      <c r="F56" s="23">
        <v>1868035</v>
      </c>
      <c r="G56" s="23">
        <v>1868035</v>
      </c>
      <c r="H56" s="23">
        <f t="shared" si="5"/>
        <v>0</v>
      </c>
    </row>
    <row r="57" spans="1:8" x14ac:dyDescent="0.2">
      <c r="A57" s="2" t="s">
        <v>57</v>
      </c>
      <c r="B57" s="11"/>
      <c r="C57" s="22">
        <v>5934452</v>
      </c>
      <c r="D57" s="23">
        <v>-2122917.7400000002</v>
      </c>
      <c r="E57" s="23">
        <f t="shared" si="10"/>
        <v>3811534.26</v>
      </c>
      <c r="F57" s="23">
        <v>3203.57</v>
      </c>
      <c r="G57" s="23">
        <v>3203.57</v>
      </c>
      <c r="H57" s="23">
        <f t="shared" si="5"/>
        <v>3808330.69</v>
      </c>
    </row>
    <row r="58" spans="1:8" s="7" customFormat="1" x14ac:dyDescent="0.2">
      <c r="A58" s="29" t="s">
        <v>58</v>
      </c>
      <c r="B58" s="30"/>
      <c r="C58" s="21">
        <f>SUM(C59:C61)</f>
        <v>363107853.94</v>
      </c>
      <c r="D58" s="21">
        <f t="shared" ref="D58:G58" si="12">SUM(D59:D61)</f>
        <v>-39849154</v>
      </c>
      <c r="E58" s="21">
        <f t="shared" si="12"/>
        <v>323258699.94</v>
      </c>
      <c r="F58" s="21">
        <f t="shared" si="12"/>
        <v>58174066.909999996</v>
      </c>
      <c r="G58" s="21">
        <f t="shared" si="12"/>
        <v>58174066.909999996</v>
      </c>
      <c r="H58" s="24">
        <f t="shared" si="5"/>
        <v>265084633.03</v>
      </c>
    </row>
    <row r="59" spans="1:8" x14ac:dyDescent="0.2">
      <c r="A59" s="2" t="s">
        <v>59</v>
      </c>
      <c r="B59" s="11"/>
      <c r="C59" s="22">
        <v>363107853.94</v>
      </c>
      <c r="D59" s="23">
        <v>-52140424.460000001</v>
      </c>
      <c r="E59" s="23">
        <f t="shared" si="10"/>
        <v>310967429.48000002</v>
      </c>
      <c r="F59" s="23">
        <v>50444827.07</v>
      </c>
      <c r="G59" s="23">
        <v>50444827.07</v>
      </c>
      <c r="H59" s="23">
        <f t="shared" si="5"/>
        <v>260522602.41000003</v>
      </c>
    </row>
    <row r="60" spans="1:8" x14ac:dyDescent="0.2">
      <c r="A60" s="2" t="s">
        <v>60</v>
      </c>
      <c r="B60" s="11"/>
      <c r="C60" s="22">
        <v>0</v>
      </c>
      <c r="D60" s="23">
        <v>12291270.460000001</v>
      </c>
      <c r="E60" s="23">
        <f t="shared" si="10"/>
        <v>12291270.460000001</v>
      </c>
      <c r="F60" s="23">
        <v>7729239.8399999999</v>
      </c>
      <c r="G60" s="23">
        <v>7729239.8399999999</v>
      </c>
      <c r="H60" s="23">
        <f t="shared" si="5"/>
        <v>4562030.620000001</v>
      </c>
    </row>
    <row r="61" spans="1:8" x14ac:dyDescent="0.2">
      <c r="A61" s="2" t="s">
        <v>61</v>
      </c>
      <c r="B61" s="11"/>
      <c r="C61" s="22"/>
      <c r="D61" s="23"/>
      <c r="E61" s="23"/>
      <c r="F61" s="23"/>
      <c r="G61" s="23"/>
      <c r="H61" s="23">
        <f t="shared" si="5"/>
        <v>0</v>
      </c>
    </row>
    <row r="62" spans="1:8" s="7" customFormat="1" x14ac:dyDescent="0.2">
      <c r="A62" s="29" t="s">
        <v>62</v>
      </c>
      <c r="B62" s="30"/>
      <c r="C62" s="21">
        <f>SUM(C63:C70)</f>
        <v>1000000</v>
      </c>
      <c r="D62" s="21">
        <f t="shared" ref="D62:G62" si="13">SUM(D63:D70)</f>
        <v>-1000000</v>
      </c>
      <c r="E62" s="21">
        <f t="shared" si="13"/>
        <v>0</v>
      </c>
      <c r="F62" s="21">
        <f t="shared" si="13"/>
        <v>0</v>
      </c>
      <c r="G62" s="21">
        <f t="shared" si="13"/>
        <v>0</v>
      </c>
      <c r="H62" s="21">
        <f t="shared" si="5"/>
        <v>0</v>
      </c>
    </row>
    <row r="63" spans="1:8" x14ac:dyDescent="0.2">
      <c r="A63" s="2" t="s">
        <v>63</v>
      </c>
      <c r="B63" s="11"/>
      <c r="C63" s="22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</row>
    <row r="64" spans="1:8" x14ac:dyDescent="0.2">
      <c r="A64" s="2" t="s">
        <v>64</v>
      </c>
      <c r="B64" s="11"/>
      <c r="C64" s="22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</row>
    <row r="65" spans="1:10" x14ac:dyDescent="0.2">
      <c r="A65" s="2" t="s">
        <v>65</v>
      </c>
      <c r="B65" s="11"/>
      <c r="C65" s="22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</row>
    <row r="66" spans="1:10" x14ac:dyDescent="0.2">
      <c r="A66" s="2" t="s">
        <v>66</v>
      </c>
      <c r="B66" s="11"/>
      <c r="C66" s="22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</row>
    <row r="67" spans="1:10" x14ac:dyDescent="0.2">
      <c r="A67" s="2" t="s">
        <v>67</v>
      </c>
      <c r="B67" s="11"/>
      <c r="C67" s="22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</row>
    <row r="68" spans="1:10" x14ac:dyDescent="0.2">
      <c r="A68" s="2" t="s">
        <v>68</v>
      </c>
      <c r="B68" s="11"/>
      <c r="C68" s="22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</row>
    <row r="69" spans="1:10" x14ac:dyDescent="0.2">
      <c r="A69" s="2" t="s">
        <v>69</v>
      </c>
      <c r="B69" s="11"/>
      <c r="C69" s="22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</row>
    <row r="70" spans="1:10" x14ac:dyDescent="0.2">
      <c r="A70" s="2" t="s">
        <v>70</v>
      </c>
      <c r="B70" s="11"/>
      <c r="C70" s="22">
        <v>1000000</v>
      </c>
      <c r="D70" s="23">
        <v>-1000000</v>
      </c>
      <c r="E70" s="23">
        <f>SUM(C70:D70)</f>
        <v>0</v>
      </c>
      <c r="F70" s="23">
        <v>0</v>
      </c>
      <c r="G70" s="23">
        <v>0</v>
      </c>
      <c r="H70" s="23">
        <f>SUM(E70)</f>
        <v>0</v>
      </c>
    </row>
    <row r="71" spans="1:10" s="7" customFormat="1" x14ac:dyDescent="0.2">
      <c r="A71" s="29" t="s">
        <v>71</v>
      </c>
      <c r="B71" s="30"/>
      <c r="C71" s="21">
        <f>SUM(C72:C74)</f>
        <v>0</v>
      </c>
      <c r="D71" s="21"/>
      <c r="E71" s="21">
        <v>0</v>
      </c>
      <c r="F71" s="21">
        <v>0</v>
      </c>
      <c r="G71" s="21">
        <v>0</v>
      </c>
      <c r="H71" s="21">
        <v>0</v>
      </c>
    </row>
    <row r="72" spans="1:10" x14ac:dyDescent="0.2">
      <c r="A72" s="2" t="s">
        <v>72</v>
      </c>
      <c r="B72" s="11"/>
      <c r="C72" s="22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</row>
    <row r="73" spans="1:10" x14ac:dyDescent="0.2">
      <c r="A73" s="2" t="s">
        <v>73</v>
      </c>
      <c r="B73" s="11"/>
      <c r="C73" s="22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</row>
    <row r="74" spans="1:10" x14ac:dyDescent="0.2">
      <c r="A74" s="2" t="s">
        <v>74</v>
      </c>
      <c r="B74" s="11"/>
      <c r="C74" s="22">
        <v>0</v>
      </c>
      <c r="D74" s="23"/>
      <c r="E74" s="23"/>
      <c r="F74" s="23"/>
      <c r="G74" s="23"/>
      <c r="H74" s="23"/>
    </row>
    <row r="75" spans="1:10" s="7" customFormat="1" x14ac:dyDescent="0.2">
      <c r="A75" s="29" t="s">
        <v>75</v>
      </c>
      <c r="B75" s="30"/>
      <c r="C75" s="21">
        <f>SUM(C76:C82)</f>
        <v>151367007.00999999</v>
      </c>
      <c r="D75" s="21">
        <f t="shared" ref="D75:G75" si="14">SUM(D76:D82)</f>
        <v>-12881975.17</v>
      </c>
      <c r="E75" s="21">
        <f t="shared" si="14"/>
        <v>138485031.83999997</v>
      </c>
      <c r="F75" s="21">
        <f t="shared" si="14"/>
        <v>351227.38</v>
      </c>
      <c r="G75" s="21">
        <f t="shared" si="14"/>
        <v>351227.38</v>
      </c>
      <c r="H75" s="21">
        <f t="shared" ref="H75:H77" si="15">SUM(E75-F75)</f>
        <v>138133804.45999998</v>
      </c>
    </row>
    <row r="76" spans="1:10" x14ac:dyDescent="0.2">
      <c r="A76" s="2" t="s">
        <v>76</v>
      </c>
      <c r="B76" s="11"/>
      <c r="C76" s="22">
        <v>0</v>
      </c>
      <c r="D76" s="23">
        <v>0</v>
      </c>
      <c r="E76" s="23">
        <f>SUM(C76:D76)</f>
        <v>0</v>
      </c>
      <c r="F76" s="23">
        <v>0</v>
      </c>
      <c r="G76" s="23">
        <v>0</v>
      </c>
      <c r="H76" s="22">
        <f t="shared" si="15"/>
        <v>0</v>
      </c>
    </row>
    <row r="77" spans="1:10" x14ac:dyDescent="0.2">
      <c r="A77" s="2" t="s">
        <v>77</v>
      </c>
      <c r="B77" s="11"/>
      <c r="C77" s="22">
        <v>0</v>
      </c>
      <c r="D77" s="23">
        <v>92099.74</v>
      </c>
      <c r="E77" s="23">
        <f>SUM(C77:D77)</f>
        <v>92099.74</v>
      </c>
      <c r="F77" s="23">
        <v>92099.74</v>
      </c>
      <c r="G77" s="23">
        <v>92099.74</v>
      </c>
      <c r="H77" s="22">
        <f t="shared" si="15"/>
        <v>0</v>
      </c>
    </row>
    <row r="78" spans="1:10" x14ac:dyDescent="0.2">
      <c r="A78" s="2" t="s">
        <v>78</v>
      </c>
      <c r="B78" s="11"/>
      <c r="C78" s="22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</row>
    <row r="79" spans="1:10" x14ac:dyDescent="0.2">
      <c r="A79" s="2" t="s">
        <v>79</v>
      </c>
      <c r="B79" s="11"/>
      <c r="C79" s="22">
        <v>22757.75</v>
      </c>
      <c r="D79" s="23">
        <v>303728.64000000001</v>
      </c>
      <c r="E79" s="23">
        <f>SUM(C79:D79)</f>
        <v>326486.39</v>
      </c>
      <c r="F79" s="23">
        <v>163243.20000000001</v>
      </c>
      <c r="G79" s="23">
        <v>163243.20000000001</v>
      </c>
      <c r="H79" s="23">
        <f>SUM(E79-F79)</f>
        <v>163243.19</v>
      </c>
      <c r="J79" s="58">
        <f>SUM(F79)</f>
        <v>163243.20000000001</v>
      </c>
    </row>
    <row r="80" spans="1:10" x14ac:dyDescent="0.2">
      <c r="A80" s="2" t="s">
        <v>80</v>
      </c>
      <c r="B80" s="11"/>
      <c r="C80" s="22">
        <v>0</v>
      </c>
      <c r="D80" s="23">
        <v>0</v>
      </c>
      <c r="E80" s="23">
        <f t="shared" ref="E80:E82" si="16">SUM(C80:D80)</f>
        <v>0</v>
      </c>
      <c r="F80" s="23">
        <v>0</v>
      </c>
      <c r="G80" s="23">
        <v>0</v>
      </c>
      <c r="H80" s="23">
        <f t="shared" ref="H80:H82" si="17">SUM(E80-F80)</f>
        <v>0</v>
      </c>
    </row>
    <row r="81" spans="1:8" x14ac:dyDescent="0.2">
      <c r="A81" s="2" t="s">
        <v>81</v>
      </c>
      <c r="B81" s="11"/>
      <c r="C81" s="22">
        <v>0</v>
      </c>
      <c r="D81" s="23">
        <v>0</v>
      </c>
      <c r="E81" s="23">
        <f t="shared" si="16"/>
        <v>0</v>
      </c>
      <c r="F81" s="23">
        <v>0</v>
      </c>
      <c r="G81" s="23">
        <v>0</v>
      </c>
      <c r="H81" s="23">
        <f t="shared" si="17"/>
        <v>0</v>
      </c>
    </row>
    <row r="82" spans="1:8" x14ac:dyDescent="0.2">
      <c r="A82" s="2" t="s">
        <v>82</v>
      </c>
      <c r="B82" s="11"/>
      <c r="C82" s="22">
        <v>151344249.25999999</v>
      </c>
      <c r="D82" s="23">
        <v>-13277803.550000001</v>
      </c>
      <c r="E82" s="23">
        <f t="shared" si="16"/>
        <v>138066445.70999998</v>
      </c>
      <c r="F82" s="23">
        <v>95884.44</v>
      </c>
      <c r="G82" s="23">
        <v>95884.44</v>
      </c>
      <c r="H82" s="23">
        <f t="shared" si="17"/>
        <v>137970561.26999998</v>
      </c>
    </row>
    <row r="83" spans="1:8" ht="12.75" thickBot="1" x14ac:dyDescent="0.25">
      <c r="A83" s="27"/>
      <c r="B83" s="28"/>
      <c r="C83" s="25"/>
      <c r="D83" s="26"/>
      <c r="E83" s="26"/>
      <c r="F83" s="26"/>
      <c r="G83" s="26"/>
      <c r="H83" s="26"/>
    </row>
    <row r="84" spans="1:8" ht="15" customHeight="1" x14ac:dyDescent="0.2">
      <c r="A84" s="53" t="s">
        <v>83</v>
      </c>
      <c r="B84" s="54"/>
      <c r="C84" s="49">
        <f>SUM(C94+C104+C114+C124+C134+C138+C147+C151)</f>
        <v>1002932593</v>
      </c>
      <c r="D84" s="49">
        <f>SUM(D94+D104+D114+D124+D134+D138+D147+D151+D86)</f>
        <v>102026651.07000001</v>
      </c>
      <c r="E84" s="49">
        <f>SUM(E94+E104+E114+E124+E134+E138+E147+E151+E86)</f>
        <v>1104959244.0699999</v>
      </c>
      <c r="F84" s="49">
        <f>SUM(F94+F104+F114+F124+F134+F138+F147+F151+F86)</f>
        <v>401852011.18999994</v>
      </c>
      <c r="G84" s="49">
        <f>SUM(G94+G104+G114+G124+G134+G138+G147+G151+G86)</f>
        <v>401852011.18999994</v>
      </c>
      <c r="H84" s="49">
        <f>SUM(H94+H104+H114+H124+H134+H138+H147+H151+H86)</f>
        <v>703107232.88</v>
      </c>
    </row>
    <row r="85" spans="1:8" x14ac:dyDescent="0.2">
      <c r="A85" s="55"/>
      <c r="B85" s="56"/>
      <c r="C85" s="50"/>
      <c r="D85" s="50"/>
      <c r="E85" s="50"/>
      <c r="F85" s="50"/>
      <c r="G85" s="50"/>
      <c r="H85" s="50"/>
    </row>
    <row r="86" spans="1:8" x14ac:dyDescent="0.2">
      <c r="A86" s="51" t="s">
        <v>10</v>
      </c>
      <c r="B86" s="52"/>
      <c r="C86" s="22">
        <f>SUM(C87:C93)</f>
        <v>0</v>
      </c>
      <c r="D86" s="22">
        <v>7416842.04</v>
      </c>
      <c r="E86" s="22">
        <f t="shared" ref="E86:G86" si="18">SUM(E87:E93)</f>
        <v>7416842.04</v>
      </c>
      <c r="F86" s="22">
        <f t="shared" si="18"/>
        <v>6957009.6100000003</v>
      </c>
      <c r="G86" s="22">
        <f t="shared" si="18"/>
        <v>6957009.6100000003</v>
      </c>
      <c r="H86" s="22">
        <f t="shared" ref="H86:H90" si="19">SUM(E86-F86)</f>
        <v>459832.4299999997</v>
      </c>
    </row>
    <row r="87" spans="1:8" x14ac:dyDescent="0.2">
      <c r="A87" s="2" t="s">
        <v>11</v>
      </c>
      <c r="B87" s="11"/>
      <c r="C87" s="22">
        <v>0</v>
      </c>
      <c r="D87" s="23">
        <v>0</v>
      </c>
      <c r="E87" s="23">
        <v>0</v>
      </c>
      <c r="F87" s="23">
        <v>0</v>
      </c>
      <c r="G87" s="23">
        <v>0</v>
      </c>
      <c r="H87" s="22">
        <f t="shared" si="19"/>
        <v>0</v>
      </c>
    </row>
    <row r="88" spans="1:8" x14ac:dyDescent="0.2">
      <c r="A88" s="2" t="s">
        <v>12</v>
      </c>
      <c r="B88" s="11"/>
      <c r="C88" s="22">
        <v>0</v>
      </c>
      <c r="D88" s="23">
        <v>0</v>
      </c>
      <c r="E88" s="23">
        <v>0</v>
      </c>
      <c r="F88" s="23">
        <v>0</v>
      </c>
      <c r="G88" s="23">
        <v>0</v>
      </c>
      <c r="H88" s="22">
        <f t="shared" si="19"/>
        <v>0</v>
      </c>
    </row>
    <row r="89" spans="1:8" x14ac:dyDescent="0.2">
      <c r="A89" s="2" t="s">
        <v>13</v>
      </c>
      <c r="B89" s="11"/>
      <c r="C89" s="22">
        <v>0</v>
      </c>
      <c r="D89" s="23">
        <v>0</v>
      </c>
      <c r="E89" s="23">
        <v>0</v>
      </c>
      <c r="F89" s="23">
        <v>0</v>
      </c>
      <c r="G89" s="23">
        <v>0</v>
      </c>
      <c r="H89" s="22">
        <f t="shared" si="19"/>
        <v>0</v>
      </c>
    </row>
    <row r="90" spans="1:8" x14ac:dyDescent="0.2">
      <c r="A90" s="2" t="s">
        <v>14</v>
      </c>
      <c r="B90" s="11"/>
      <c r="C90" s="22">
        <v>0</v>
      </c>
      <c r="D90" s="23">
        <v>517454.09</v>
      </c>
      <c r="E90" s="23">
        <f>SUM(C90+D90)</f>
        <v>517454.09</v>
      </c>
      <c r="F90" s="23">
        <v>72818.320000000007</v>
      </c>
      <c r="G90" s="23">
        <v>72818.320000000007</v>
      </c>
      <c r="H90" s="22">
        <f t="shared" si="19"/>
        <v>444635.77</v>
      </c>
    </row>
    <row r="91" spans="1:8" x14ac:dyDescent="0.2">
      <c r="A91" s="2" t="s">
        <v>15</v>
      </c>
      <c r="B91" s="11"/>
      <c r="C91" s="22">
        <v>0</v>
      </c>
      <c r="D91" s="23">
        <v>0</v>
      </c>
      <c r="E91" s="23">
        <f t="shared" ref="E91:E93" si="20">SUM(C91:D91)</f>
        <v>0</v>
      </c>
      <c r="F91" s="23">
        <v>0</v>
      </c>
      <c r="G91" s="23">
        <v>0</v>
      </c>
      <c r="H91" s="23">
        <f t="shared" ref="H91:H93" si="21">SUM(E91-F91)</f>
        <v>0</v>
      </c>
    </row>
    <row r="92" spans="1:8" x14ac:dyDescent="0.2">
      <c r="A92" s="2" t="s">
        <v>16</v>
      </c>
      <c r="B92" s="11"/>
      <c r="C92" s="22">
        <v>0</v>
      </c>
      <c r="D92" s="23">
        <v>0</v>
      </c>
      <c r="E92" s="23">
        <f t="shared" si="20"/>
        <v>0</v>
      </c>
      <c r="F92" s="23">
        <v>0</v>
      </c>
      <c r="G92" s="23">
        <v>0</v>
      </c>
      <c r="H92" s="23">
        <f t="shared" si="21"/>
        <v>0</v>
      </c>
    </row>
    <row r="93" spans="1:8" x14ac:dyDescent="0.2">
      <c r="A93" s="2" t="s">
        <v>17</v>
      </c>
      <c r="B93" s="11"/>
      <c r="C93" s="22">
        <v>0</v>
      </c>
      <c r="D93" s="23">
        <v>6899387.9500000002</v>
      </c>
      <c r="E93" s="23">
        <f t="shared" si="20"/>
        <v>6899387.9500000002</v>
      </c>
      <c r="F93" s="23">
        <v>6884191.29</v>
      </c>
      <c r="G93" s="23">
        <v>6884191.29</v>
      </c>
      <c r="H93" s="23">
        <f t="shared" si="21"/>
        <v>15196.660000000149</v>
      </c>
    </row>
    <row r="94" spans="1:8" s="7" customFormat="1" x14ac:dyDescent="0.2">
      <c r="A94" s="29" t="s">
        <v>18</v>
      </c>
      <c r="B94" s="30"/>
      <c r="C94" s="21">
        <f>SUM(C95:C103)</f>
        <v>0</v>
      </c>
      <c r="D94" s="21">
        <f t="shared" ref="D94:H94" si="22">SUM(D95:D103)</f>
        <v>21877723.199999999</v>
      </c>
      <c r="E94" s="21">
        <f>SUM(E95:E103)</f>
        <v>21877723.199999999</v>
      </c>
      <c r="F94" s="21">
        <f t="shared" si="22"/>
        <v>0</v>
      </c>
      <c r="G94" s="21">
        <f t="shared" si="22"/>
        <v>0</v>
      </c>
      <c r="H94" s="21">
        <f t="shared" si="22"/>
        <v>21877723.199999999</v>
      </c>
    </row>
    <row r="95" spans="1:8" x14ac:dyDescent="0.2">
      <c r="A95" s="2" t="s">
        <v>19</v>
      </c>
      <c r="B95" s="11"/>
      <c r="C95" s="22">
        <v>0</v>
      </c>
      <c r="D95" s="23">
        <v>388374</v>
      </c>
      <c r="E95" s="23">
        <v>388374</v>
      </c>
      <c r="F95" s="23">
        <v>0</v>
      </c>
      <c r="G95" s="23">
        <v>0</v>
      </c>
      <c r="H95" s="23">
        <f t="shared" ref="H95:H103" si="23">SUM(E95-F95)</f>
        <v>388374</v>
      </c>
    </row>
    <row r="96" spans="1:8" x14ac:dyDescent="0.2">
      <c r="A96" s="2" t="s">
        <v>20</v>
      </c>
      <c r="B96" s="11"/>
      <c r="C96" s="22">
        <v>0</v>
      </c>
      <c r="D96" s="23">
        <v>0</v>
      </c>
      <c r="E96" s="23">
        <f>SUM(C96:D96)</f>
        <v>0</v>
      </c>
      <c r="F96" s="23">
        <v>0</v>
      </c>
      <c r="G96" s="23">
        <v>0</v>
      </c>
      <c r="H96" s="23">
        <f t="shared" si="23"/>
        <v>0</v>
      </c>
    </row>
    <row r="97" spans="1:8" x14ac:dyDescent="0.2">
      <c r="A97" s="2" t="s">
        <v>21</v>
      </c>
      <c r="B97" s="11"/>
      <c r="C97" s="22">
        <v>0</v>
      </c>
      <c r="D97" s="23">
        <v>0</v>
      </c>
      <c r="E97" s="23">
        <f>SUM(C97:D97)</f>
        <v>0</v>
      </c>
      <c r="F97" s="23">
        <v>0</v>
      </c>
      <c r="G97" s="23">
        <v>0</v>
      </c>
      <c r="H97" s="23">
        <f t="shared" si="23"/>
        <v>0</v>
      </c>
    </row>
    <row r="98" spans="1:8" x14ac:dyDescent="0.2">
      <c r="A98" s="2" t="s">
        <v>22</v>
      </c>
      <c r="B98" s="11"/>
      <c r="C98" s="22">
        <v>0</v>
      </c>
      <c r="D98" s="23">
        <v>0</v>
      </c>
      <c r="E98" s="23">
        <f t="shared" ref="E98:E103" si="24">SUM(C98:D98)</f>
        <v>0</v>
      </c>
      <c r="F98" s="23">
        <v>0</v>
      </c>
      <c r="G98" s="23">
        <v>0</v>
      </c>
      <c r="H98" s="23">
        <f t="shared" si="23"/>
        <v>0</v>
      </c>
    </row>
    <row r="99" spans="1:8" x14ac:dyDescent="0.2">
      <c r="A99" s="2" t="s">
        <v>23</v>
      </c>
      <c r="B99" s="11"/>
      <c r="C99" s="22">
        <v>0</v>
      </c>
      <c r="D99" s="23">
        <v>155208</v>
      </c>
      <c r="E99" s="23">
        <v>155208</v>
      </c>
      <c r="F99" s="23">
        <v>0</v>
      </c>
      <c r="G99" s="23">
        <v>0</v>
      </c>
      <c r="H99" s="23">
        <f t="shared" si="23"/>
        <v>155208</v>
      </c>
    </row>
    <row r="100" spans="1:8" x14ac:dyDescent="0.2">
      <c r="A100" s="2" t="s">
        <v>24</v>
      </c>
      <c r="B100" s="11"/>
      <c r="C100" s="22">
        <v>0</v>
      </c>
      <c r="D100" s="23">
        <v>0</v>
      </c>
      <c r="E100" s="23">
        <f t="shared" si="24"/>
        <v>0</v>
      </c>
      <c r="F100" s="23">
        <v>0</v>
      </c>
      <c r="G100" s="23">
        <v>0</v>
      </c>
      <c r="H100" s="23">
        <f t="shared" si="23"/>
        <v>0</v>
      </c>
    </row>
    <row r="101" spans="1:8" x14ac:dyDescent="0.2">
      <c r="A101" s="2" t="s">
        <v>25</v>
      </c>
      <c r="B101" s="11"/>
      <c r="C101" s="22">
        <v>0</v>
      </c>
      <c r="D101" s="23">
        <v>20185141.199999999</v>
      </c>
      <c r="E101" s="23">
        <v>20185141.199999999</v>
      </c>
      <c r="F101" s="23">
        <v>0</v>
      </c>
      <c r="G101" s="23">
        <v>0</v>
      </c>
      <c r="H101" s="23">
        <f t="shared" si="23"/>
        <v>20185141.199999999</v>
      </c>
    </row>
    <row r="102" spans="1:8" x14ac:dyDescent="0.2">
      <c r="A102" s="2" t="s">
        <v>26</v>
      </c>
      <c r="B102" s="11"/>
      <c r="C102" s="22">
        <v>0</v>
      </c>
      <c r="D102" s="23">
        <v>1149000</v>
      </c>
      <c r="E102" s="23">
        <v>1149000</v>
      </c>
      <c r="F102" s="23">
        <v>0</v>
      </c>
      <c r="G102" s="23">
        <v>0</v>
      </c>
      <c r="H102" s="23">
        <f t="shared" si="23"/>
        <v>1149000</v>
      </c>
    </row>
    <row r="103" spans="1:8" x14ac:dyDescent="0.2">
      <c r="A103" s="2" t="s">
        <v>27</v>
      </c>
      <c r="B103" s="11"/>
      <c r="C103" s="22">
        <v>0</v>
      </c>
      <c r="D103" s="23">
        <v>0</v>
      </c>
      <c r="E103" s="23">
        <f t="shared" si="24"/>
        <v>0</v>
      </c>
      <c r="F103" s="23">
        <v>0</v>
      </c>
      <c r="G103" s="23">
        <v>0</v>
      </c>
      <c r="H103" s="23">
        <f t="shared" si="23"/>
        <v>0</v>
      </c>
    </row>
    <row r="104" spans="1:8" s="7" customFormat="1" x14ac:dyDescent="0.2">
      <c r="A104" s="29" t="s">
        <v>28</v>
      </c>
      <c r="B104" s="30"/>
      <c r="C104" s="21">
        <f>SUM(C105:C113)</f>
        <v>463567593.60999995</v>
      </c>
      <c r="D104" s="21">
        <f t="shared" ref="D104:H104" si="25">SUM(D105:D113)</f>
        <v>5871999.9999999991</v>
      </c>
      <c r="E104" s="21">
        <f>SUM(C104:D104)</f>
        <v>469439593.60999995</v>
      </c>
      <c r="F104" s="21">
        <f t="shared" si="25"/>
        <v>230118246.25999999</v>
      </c>
      <c r="G104" s="21">
        <f t="shared" si="25"/>
        <v>230118246.25999999</v>
      </c>
      <c r="H104" s="21">
        <f t="shared" si="25"/>
        <v>239321347.34999999</v>
      </c>
    </row>
    <row r="105" spans="1:8" x14ac:dyDescent="0.2">
      <c r="A105" s="2" t="s">
        <v>29</v>
      </c>
      <c r="B105" s="11"/>
      <c r="C105" s="22">
        <v>214259152</v>
      </c>
      <c r="D105" s="23">
        <v>0</v>
      </c>
      <c r="E105" s="23">
        <f>SUM(C105:D105)</f>
        <v>214259152</v>
      </c>
      <c r="F105" s="23">
        <v>117226411</v>
      </c>
      <c r="G105" s="23">
        <v>117226411</v>
      </c>
      <c r="H105" s="23">
        <f>SUM(E105-F105)</f>
        <v>97032741</v>
      </c>
    </row>
    <row r="106" spans="1:8" x14ac:dyDescent="0.2">
      <c r="A106" s="2" t="s">
        <v>30</v>
      </c>
      <c r="B106" s="11"/>
      <c r="C106" s="22">
        <v>206528035.78</v>
      </c>
      <c r="D106" s="23">
        <v>0.04</v>
      </c>
      <c r="E106" s="23">
        <f>SUM(C106:D106)</f>
        <v>206528035.81999999</v>
      </c>
      <c r="F106" s="23">
        <v>103264017.95999999</v>
      </c>
      <c r="G106" s="23">
        <v>103264017.95999999</v>
      </c>
      <c r="H106" s="23">
        <f>SUM(E106-F106)</f>
        <v>103264017.86</v>
      </c>
    </row>
    <row r="107" spans="1:8" x14ac:dyDescent="0.2">
      <c r="A107" s="2" t="s">
        <v>31</v>
      </c>
      <c r="B107" s="11"/>
      <c r="C107" s="22">
        <v>39680405.829999998</v>
      </c>
      <c r="D107" s="23">
        <v>-17208405.829999998</v>
      </c>
      <c r="E107" s="23">
        <f>SUM(C107:D107)</f>
        <v>22472000</v>
      </c>
      <c r="F107" s="23">
        <v>8838333.3000000007</v>
      </c>
      <c r="G107" s="23">
        <v>8838333.3000000007</v>
      </c>
      <c r="H107" s="23">
        <f>SUM(E107-F107)</f>
        <v>13633666.699999999</v>
      </c>
    </row>
    <row r="108" spans="1:8" x14ac:dyDescent="0.2">
      <c r="A108" s="2" t="s">
        <v>32</v>
      </c>
      <c r="B108" s="11"/>
      <c r="C108" s="22">
        <v>0</v>
      </c>
      <c r="D108" s="23">
        <v>0</v>
      </c>
      <c r="E108" s="23">
        <f t="shared" ref="E108:E113" si="26">SUM(C108:D108)</f>
        <v>0</v>
      </c>
      <c r="F108" s="23">
        <v>0</v>
      </c>
      <c r="G108" s="23">
        <v>0</v>
      </c>
      <c r="H108" s="23">
        <f t="shared" ref="H108:H113" si="27">SUM(E108-F108)</f>
        <v>0</v>
      </c>
    </row>
    <row r="109" spans="1:8" x14ac:dyDescent="0.2">
      <c r="A109" s="2" t="s">
        <v>33</v>
      </c>
      <c r="B109" s="11"/>
      <c r="C109" s="22">
        <v>0</v>
      </c>
      <c r="D109" s="23">
        <v>23080405.829999998</v>
      </c>
      <c r="E109" s="23">
        <f t="shared" si="26"/>
        <v>23080405.829999998</v>
      </c>
      <c r="F109" s="23">
        <v>0</v>
      </c>
      <c r="G109" s="23">
        <v>0</v>
      </c>
      <c r="H109" s="23">
        <f t="shared" si="27"/>
        <v>23080405.829999998</v>
      </c>
    </row>
    <row r="110" spans="1:8" x14ac:dyDescent="0.2">
      <c r="A110" s="2" t="s">
        <v>34</v>
      </c>
      <c r="B110" s="11"/>
      <c r="C110" s="22">
        <v>0</v>
      </c>
      <c r="D110" s="23">
        <v>0</v>
      </c>
      <c r="E110" s="23">
        <f t="shared" si="26"/>
        <v>0</v>
      </c>
      <c r="F110" s="23">
        <v>0</v>
      </c>
      <c r="G110" s="23">
        <v>0</v>
      </c>
      <c r="H110" s="23">
        <f t="shared" si="27"/>
        <v>0</v>
      </c>
    </row>
    <row r="111" spans="1:8" x14ac:dyDescent="0.2">
      <c r="A111" s="2" t="s">
        <v>35</v>
      </c>
      <c r="B111" s="11"/>
      <c r="C111" s="22">
        <v>0</v>
      </c>
      <c r="D111" s="23">
        <v>0</v>
      </c>
      <c r="E111" s="23">
        <f t="shared" si="26"/>
        <v>0</v>
      </c>
      <c r="F111" s="23">
        <v>0</v>
      </c>
      <c r="G111" s="23">
        <v>0</v>
      </c>
      <c r="H111" s="23">
        <f t="shared" si="27"/>
        <v>0</v>
      </c>
    </row>
    <row r="112" spans="1:8" x14ac:dyDescent="0.2">
      <c r="A112" s="2" t="s">
        <v>36</v>
      </c>
      <c r="B112" s="11"/>
      <c r="C112" s="22">
        <v>0</v>
      </c>
      <c r="D112" s="23">
        <v>0</v>
      </c>
      <c r="E112" s="23">
        <f t="shared" si="26"/>
        <v>0</v>
      </c>
      <c r="F112" s="23">
        <v>0</v>
      </c>
      <c r="G112" s="23">
        <v>0</v>
      </c>
      <c r="H112" s="23">
        <f t="shared" si="27"/>
        <v>0</v>
      </c>
    </row>
    <row r="113" spans="1:8" x14ac:dyDescent="0.2">
      <c r="A113" s="2" t="s">
        <v>37</v>
      </c>
      <c r="B113" s="11"/>
      <c r="C113" s="22">
        <v>3100000</v>
      </c>
      <c r="D113" s="23">
        <v>-0.04</v>
      </c>
      <c r="E113" s="23">
        <f t="shared" si="26"/>
        <v>3099999.96</v>
      </c>
      <c r="F113" s="23">
        <v>789484</v>
      </c>
      <c r="G113" s="23">
        <v>789484</v>
      </c>
      <c r="H113" s="23">
        <f t="shared" si="27"/>
        <v>2310515.96</v>
      </c>
    </row>
    <row r="114" spans="1:8" s="7" customFormat="1" x14ac:dyDescent="0.2">
      <c r="A114" s="29" t="s">
        <v>38</v>
      </c>
      <c r="B114" s="30"/>
      <c r="C114" s="21">
        <f>SUM(C115:C123)</f>
        <v>0</v>
      </c>
      <c r="D114" s="21">
        <f t="shared" ref="D114:G114" si="28">SUM(D115:D123)</f>
        <v>0</v>
      </c>
      <c r="E114" s="21">
        <f>SUM(C114:D114)</f>
        <v>0</v>
      </c>
      <c r="F114" s="21">
        <f t="shared" si="28"/>
        <v>0</v>
      </c>
      <c r="G114" s="21">
        <f t="shared" si="28"/>
        <v>0</v>
      </c>
      <c r="H114" s="21">
        <f t="shared" ref="H114" si="29">SUM(E114-F114)</f>
        <v>0</v>
      </c>
    </row>
    <row r="115" spans="1:8" x14ac:dyDescent="0.2">
      <c r="A115" s="2" t="s">
        <v>39</v>
      </c>
      <c r="B115" s="11"/>
      <c r="C115" s="22">
        <v>0</v>
      </c>
      <c r="D115" s="23">
        <v>0</v>
      </c>
      <c r="E115" s="22">
        <f t="shared" ref="E115:E123" si="30">SUM(C115:D115)</f>
        <v>0</v>
      </c>
      <c r="F115" s="23">
        <v>0</v>
      </c>
      <c r="G115" s="23">
        <v>0</v>
      </c>
      <c r="H115" s="23">
        <v>0</v>
      </c>
    </row>
    <row r="116" spans="1:8" x14ac:dyDescent="0.2">
      <c r="A116" s="2" t="s">
        <v>40</v>
      </c>
      <c r="B116" s="11"/>
      <c r="C116" s="22">
        <v>0</v>
      </c>
      <c r="D116" s="23">
        <v>0</v>
      </c>
      <c r="E116" s="22">
        <f t="shared" si="30"/>
        <v>0</v>
      </c>
      <c r="F116" s="23">
        <v>0</v>
      </c>
      <c r="G116" s="23">
        <v>0</v>
      </c>
      <c r="H116" s="23">
        <f t="shared" ref="H116:H118" si="31">SUM(E116-F116)</f>
        <v>0</v>
      </c>
    </row>
    <row r="117" spans="1:8" x14ac:dyDescent="0.2">
      <c r="A117" s="2" t="s">
        <v>41</v>
      </c>
      <c r="B117" s="11"/>
      <c r="C117" s="22">
        <v>0</v>
      </c>
      <c r="D117" s="23">
        <v>0</v>
      </c>
      <c r="E117" s="22">
        <f t="shared" si="30"/>
        <v>0</v>
      </c>
      <c r="F117" s="23">
        <v>0</v>
      </c>
      <c r="G117" s="23">
        <v>0</v>
      </c>
      <c r="H117" s="23">
        <v>0</v>
      </c>
    </row>
    <row r="118" spans="1:8" x14ac:dyDescent="0.2">
      <c r="A118" s="2" t="s">
        <v>42</v>
      </c>
      <c r="B118" s="11"/>
      <c r="C118" s="22">
        <v>0</v>
      </c>
      <c r="D118" s="23">
        <v>0</v>
      </c>
      <c r="E118" s="22">
        <f t="shared" si="30"/>
        <v>0</v>
      </c>
      <c r="F118" s="23">
        <v>0</v>
      </c>
      <c r="G118" s="23">
        <v>0</v>
      </c>
      <c r="H118" s="23">
        <f t="shared" si="31"/>
        <v>0</v>
      </c>
    </row>
    <row r="119" spans="1:8" x14ac:dyDescent="0.2">
      <c r="A119" s="2" t="s">
        <v>43</v>
      </c>
      <c r="B119" s="11"/>
      <c r="C119" s="22">
        <v>0</v>
      </c>
      <c r="D119" s="23">
        <v>0</v>
      </c>
      <c r="E119" s="23">
        <f t="shared" si="30"/>
        <v>0</v>
      </c>
      <c r="F119" s="23">
        <v>0</v>
      </c>
      <c r="G119" s="23">
        <v>0</v>
      </c>
      <c r="H119" s="23">
        <v>0</v>
      </c>
    </row>
    <row r="120" spans="1:8" x14ac:dyDescent="0.2">
      <c r="A120" s="2" t="s">
        <v>44</v>
      </c>
      <c r="B120" s="11"/>
      <c r="C120" s="22">
        <v>0</v>
      </c>
      <c r="D120" s="23">
        <v>0</v>
      </c>
      <c r="E120" s="23">
        <f t="shared" si="30"/>
        <v>0</v>
      </c>
      <c r="F120" s="23">
        <v>0</v>
      </c>
      <c r="G120" s="23">
        <v>0</v>
      </c>
      <c r="H120" s="23">
        <v>0</v>
      </c>
    </row>
    <row r="121" spans="1:8" x14ac:dyDescent="0.2">
      <c r="A121" s="2" t="s">
        <v>45</v>
      </c>
      <c r="B121" s="11"/>
      <c r="C121" s="22">
        <v>0</v>
      </c>
      <c r="D121" s="23">
        <v>0</v>
      </c>
      <c r="E121" s="23">
        <f t="shared" si="30"/>
        <v>0</v>
      </c>
      <c r="F121" s="23">
        <v>0</v>
      </c>
      <c r="G121" s="23">
        <v>0</v>
      </c>
      <c r="H121" s="23">
        <v>0</v>
      </c>
    </row>
    <row r="122" spans="1:8" x14ac:dyDescent="0.2">
      <c r="A122" s="2" t="s">
        <v>46</v>
      </c>
      <c r="B122" s="11"/>
      <c r="C122" s="22">
        <v>0</v>
      </c>
      <c r="D122" s="23">
        <v>0</v>
      </c>
      <c r="E122" s="23">
        <f t="shared" si="30"/>
        <v>0</v>
      </c>
      <c r="F122" s="23">
        <v>0</v>
      </c>
      <c r="G122" s="23">
        <v>0</v>
      </c>
      <c r="H122" s="23">
        <v>0</v>
      </c>
    </row>
    <row r="123" spans="1:8" x14ac:dyDescent="0.2">
      <c r="A123" s="2" t="s">
        <v>47</v>
      </c>
      <c r="B123" s="11"/>
      <c r="C123" s="22">
        <v>0</v>
      </c>
      <c r="D123" s="23">
        <v>0</v>
      </c>
      <c r="E123" s="23">
        <f t="shared" si="30"/>
        <v>0</v>
      </c>
      <c r="F123" s="23">
        <v>0</v>
      </c>
      <c r="G123" s="23">
        <v>0</v>
      </c>
      <c r="H123" s="23">
        <v>0</v>
      </c>
    </row>
    <row r="124" spans="1:8" s="7" customFormat="1" x14ac:dyDescent="0.2">
      <c r="A124" s="29" t="s">
        <v>48</v>
      </c>
      <c r="B124" s="30"/>
      <c r="C124" s="21">
        <f>SUM(C125:C133)</f>
        <v>1000000</v>
      </c>
      <c r="D124" s="21">
        <f t="shared" ref="D124:G124" si="32">SUM(D125:D133)</f>
        <v>2800000</v>
      </c>
      <c r="E124" s="21">
        <f>SUM(C124:D124)</f>
        <v>3800000</v>
      </c>
      <c r="F124" s="21">
        <f t="shared" si="32"/>
        <v>0</v>
      </c>
      <c r="G124" s="21">
        <f t="shared" si="32"/>
        <v>0</v>
      </c>
      <c r="H124" s="21">
        <f t="shared" ref="H124" si="33">SUM(E124-F124)</f>
        <v>3800000</v>
      </c>
    </row>
    <row r="125" spans="1:8" x14ac:dyDescent="0.2">
      <c r="A125" s="2" t="s">
        <v>49</v>
      </c>
      <c r="B125" s="11"/>
      <c r="C125" s="22"/>
      <c r="D125" s="22"/>
      <c r="E125" s="22">
        <f>SUM(C125:D125)</f>
        <v>0</v>
      </c>
      <c r="F125" s="22">
        <v>0</v>
      </c>
      <c r="G125" s="22">
        <v>0</v>
      </c>
      <c r="H125" s="22">
        <f t="shared" ref="H125:H133" si="34">SUM(E125-F125)</f>
        <v>0</v>
      </c>
    </row>
    <row r="126" spans="1:8" x14ac:dyDescent="0.2">
      <c r="A126" s="2" t="s">
        <v>50</v>
      </c>
      <c r="B126" s="11"/>
      <c r="C126" s="22"/>
      <c r="D126" s="22"/>
      <c r="E126" s="22">
        <f t="shared" ref="E126:E133" si="35">SUM(C126:D126)</f>
        <v>0</v>
      </c>
      <c r="F126" s="22">
        <v>0</v>
      </c>
      <c r="G126" s="22">
        <v>0</v>
      </c>
      <c r="H126" s="22">
        <f t="shared" si="34"/>
        <v>0</v>
      </c>
    </row>
    <row r="127" spans="1:8" x14ac:dyDescent="0.2">
      <c r="A127" s="2" t="s">
        <v>51</v>
      </c>
      <c r="B127" s="11"/>
      <c r="C127" s="22"/>
      <c r="D127" s="22"/>
      <c r="E127" s="22">
        <f t="shared" si="35"/>
        <v>0</v>
      </c>
      <c r="F127" s="22">
        <v>0</v>
      </c>
      <c r="G127" s="22">
        <v>0</v>
      </c>
      <c r="H127" s="22">
        <f t="shared" si="34"/>
        <v>0</v>
      </c>
    </row>
    <row r="128" spans="1:8" x14ac:dyDescent="0.2">
      <c r="A128" s="2" t="s">
        <v>52</v>
      </c>
      <c r="B128" s="11"/>
      <c r="C128" s="22"/>
      <c r="D128" s="23"/>
      <c r="E128" s="22">
        <f t="shared" si="35"/>
        <v>0</v>
      </c>
      <c r="F128" s="23">
        <v>0</v>
      </c>
      <c r="G128" s="23">
        <v>0</v>
      </c>
      <c r="H128" s="22">
        <f t="shared" si="34"/>
        <v>0</v>
      </c>
    </row>
    <row r="129" spans="1:12" x14ac:dyDescent="0.2">
      <c r="A129" s="2" t="s">
        <v>53</v>
      </c>
      <c r="B129" s="11"/>
      <c r="C129" s="22"/>
      <c r="D129" s="22">
        <v>2800000</v>
      </c>
      <c r="E129" s="22">
        <f t="shared" si="35"/>
        <v>2800000</v>
      </c>
      <c r="F129" s="22">
        <v>0</v>
      </c>
      <c r="G129" s="22">
        <v>0</v>
      </c>
      <c r="H129" s="22">
        <f t="shared" si="34"/>
        <v>2800000</v>
      </c>
    </row>
    <row r="130" spans="1:12" x14ac:dyDescent="0.2">
      <c r="A130" s="2" t="s">
        <v>54</v>
      </c>
      <c r="B130" s="11"/>
      <c r="C130" s="22"/>
      <c r="D130" s="22"/>
      <c r="E130" s="22">
        <f t="shared" si="35"/>
        <v>0</v>
      </c>
      <c r="F130" s="22">
        <v>0</v>
      </c>
      <c r="G130" s="22">
        <v>0</v>
      </c>
      <c r="H130" s="22">
        <f t="shared" si="34"/>
        <v>0</v>
      </c>
    </row>
    <row r="131" spans="1:12" x14ac:dyDescent="0.2">
      <c r="A131" s="2" t="s">
        <v>55</v>
      </c>
      <c r="B131" s="11"/>
      <c r="C131" s="22"/>
      <c r="D131" s="22"/>
      <c r="E131" s="22">
        <f t="shared" si="35"/>
        <v>0</v>
      </c>
      <c r="F131" s="22">
        <v>0</v>
      </c>
      <c r="G131" s="22">
        <v>0</v>
      </c>
      <c r="H131" s="22">
        <f t="shared" si="34"/>
        <v>0</v>
      </c>
    </row>
    <row r="132" spans="1:12" x14ac:dyDescent="0.2">
      <c r="A132" s="2" t="s">
        <v>56</v>
      </c>
      <c r="B132" s="11"/>
      <c r="C132" s="22"/>
      <c r="D132" s="22"/>
      <c r="E132" s="22">
        <f t="shared" si="35"/>
        <v>0</v>
      </c>
      <c r="F132" s="22">
        <v>0</v>
      </c>
      <c r="G132" s="22">
        <v>0</v>
      </c>
      <c r="H132" s="22">
        <f t="shared" si="34"/>
        <v>0</v>
      </c>
    </row>
    <row r="133" spans="1:12" x14ac:dyDescent="0.2">
      <c r="A133" s="2" t="s">
        <v>57</v>
      </c>
      <c r="B133" s="11"/>
      <c r="C133" s="22">
        <v>1000000</v>
      </c>
      <c r="D133" s="22">
        <v>0</v>
      </c>
      <c r="E133" s="22">
        <f t="shared" si="35"/>
        <v>1000000</v>
      </c>
      <c r="F133" s="22">
        <v>0</v>
      </c>
      <c r="G133" s="22">
        <v>0</v>
      </c>
      <c r="H133" s="22">
        <f t="shared" si="34"/>
        <v>1000000</v>
      </c>
    </row>
    <row r="134" spans="1:12" s="7" customFormat="1" x14ac:dyDescent="0.2">
      <c r="A134" s="29" t="s">
        <v>58</v>
      </c>
      <c r="B134" s="30"/>
      <c r="C134" s="21">
        <f>SUM(C135:C137)</f>
        <v>418875635.13999999</v>
      </c>
      <c r="D134" s="21">
        <f t="shared" ref="D134:H134" si="36">SUM(D135:D137)</f>
        <v>64060085.829999998</v>
      </c>
      <c r="E134" s="21">
        <f>SUM(C134:D134)</f>
        <v>482935720.96999997</v>
      </c>
      <c r="F134" s="21">
        <f t="shared" si="36"/>
        <v>105849168.03999999</v>
      </c>
      <c r="G134" s="21">
        <f t="shared" si="36"/>
        <v>105849168.03999999</v>
      </c>
      <c r="H134" s="21">
        <f t="shared" si="36"/>
        <v>377086552.93000001</v>
      </c>
    </row>
    <row r="135" spans="1:12" x14ac:dyDescent="0.2">
      <c r="A135" s="2" t="s">
        <v>59</v>
      </c>
      <c r="B135" s="11"/>
      <c r="C135" s="22">
        <v>244881329.86000001</v>
      </c>
      <c r="D135" s="23">
        <v>64060085.829999998</v>
      </c>
      <c r="E135" s="23">
        <f>SUM(C135:D135)</f>
        <v>308941415.69</v>
      </c>
      <c r="F135" s="23">
        <v>18852015.460000001</v>
      </c>
      <c r="G135" s="23">
        <v>18852015.460000001</v>
      </c>
      <c r="H135" s="23">
        <f>SUM(E135-F135)</f>
        <v>290089400.23000002</v>
      </c>
    </row>
    <row r="136" spans="1:12" x14ac:dyDescent="0.2">
      <c r="A136" s="2" t="s">
        <v>60</v>
      </c>
      <c r="B136" s="11"/>
      <c r="C136" s="22">
        <v>173994305.28</v>
      </c>
      <c r="D136" s="23">
        <v>0</v>
      </c>
      <c r="E136" s="23">
        <f>SUM(C136:D136)</f>
        <v>173994305.28</v>
      </c>
      <c r="F136" s="23">
        <v>86997152.579999998</v>
      </c>
      <c r="G136" s="23">
        <v>86997152.579999998</v>
      </c>
      <c r="H136" s="23">
        <f>SUM(E136-F136)</f>
        <v>86997152.700000003</v>
      </c>
    </row>
    <row r="137" spans="1:12" x14ac:dyDescent="0.2">
      <c r="A137" s="2" t="s">
        <v>61</v>
      </c>
      <c r="B137" s="11"/>
      <c r="C137" s="22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f t="shared" ref="H137" si="37">SUM(E137-F137)</f>
        <v>0</v>
      </c>
    </row>
    <row r="138" spans="1:12" s="7" customFormat="1" x14ac:dyDescent="0.2">
      <c r="A138" s="29" t="s">
        <v>62</v>
      </c>
      <c r="B138" s="30"/>
      <c r="C138" s="21">
        <f>SUM(C139:C146)</f>
        <v>0</v>
      </c>
      <c r="D138" s="21">
        <f t="shared" ref="D138:H138" si="38">SUM(D139:D146)</f>
        <v>0</v>
      </c>
      <c r="E138" s="21">
        <f t="shared" si="38"/>
        <v>0</v>
      </c>
      <c r="F138" s="21">
        <f t="shared" si="38"/>
        <v>0</v>
      </c>
      <c r="G138" s="21">
        <f t="shared" si="38"/>
        <v>0</v>
      </c>
      <c r="H138" s="21">
        <f t="shared" si="38"/>
        <v>0</v>
      </c>
    </row>
    <row r="139" spans="1:12" x14ac:dyDescent="0.2">
      <c r="A139" s="2" t="s">
        <v>63</v>
      </c>
      <c r="B139" s="11"/>
      <c r="C139" s="22">
        <v>0</v>
      </c>
      <c r="D139" s="23">
        <v>0</v>
      </c>
      <c r="E139" s="23">
        <v>0</v>
      </c>
      <c r="F139" s="23">
        <v>0</v>
      </c>
      <c r="G139" s="23">
        <v>0</v>
      </c>
      <c r="H139" s="23">
        <v>0</v>
      </c>
    </row>
    <row r="140" spans="1:12" x14ac:dyDescent="0.2">
      <c r="A140" s="2" t="s">
        <v>64</v>
      </c>
      <c r="B140" s="11"/>
      <c r="C140" s="22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v>0</v>
      </c>
    </row>
    <row r="141" spans="1:12" x14ac:dyDescent="0.2">
      <c r="A141" s="2" t="s">
        <v>65</v>
      </c>
      <c r="B141" s="11"/>
      <c r="C141" s="22">
        <v>0</v>
      </c>
      <c r="D141" s="23">
        <v>0</v>
      </c>
      <c r="E141" s="23">
        <v>0</v>
      </c>
      <c r="F141" s="23">
        <v>0</v>
      </c>
      <c r="G141" s="23">
        <v>0</v>
      </c>
      <c r="H141" s="23">
        <v>0</v>
      </c>
      <c r="K141" s="14"/>
    </row>
    <row r="142" spans="1:12" x14ac:dyDescent="0.2">
      <c r="A142" s="2" t="s">
        <v>66</v>
      </c>
      <c r="B142" s="11"/>
      <c r="C142" s="22">
        <v>0</v>
      </c>
      <c r="D142" s="23">
        <v>0</v>
      </c>
      <c r="E142" s="23">
        <v>0</v>
      </c>
      <c r="F142" s="23">
        <v>0</v>
      </c>
      <c r="G142" s="23">
        <v>0</v>
      </c>
      <c r="H142" s="23">
        <v>0</v>
      </c>
    </row>
    <row r="143" spans="1:12" x14ac:dyDescent="0.2">
      <c r="A143" s="2" t="s">
        <v>67</v>
      </c>
      <c r="B143" s="11"/>
      <c r="C143" s="22">
        <v>0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  <c r="J143" s="14"/>
      <c r="K143" s="14"/>
      <c r="L143" s="14"/>
    </row>
    <row r="144" spans="1:12" x14ac:dyDescent="0.2">
      <c r="A144" s="2" t="s">
        <v>68</v>
      </c>
      <c r="B144" s="11"/>
      <c r="C144" s="22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v>0</v>
      </c>
    </row>
    <row r="145" spans="1:10" x14ac:dyDescent="0.2">
      <c r="A145" s="2" t="s">
        <v>69</v>
      </c>
      <c r="B145" s="11"/>
      <c r="C145" s="22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v>0</v>
      </c>
    </row>
    <row r="146" spans="1:10" x14ac:dyDescent="0.2">
      <c r="A146" s="2" t="s">
        <v>70</v>
      </c>
      <c r="B146" s="11"/>
      <c r="C146" s="22">
        <v>0</v>
      </c>
      <c r="D146" s="23">
        <v>0</v>
      </c>
      <c r="E146" s="23">
        <v>0</v>
      </c>
      <c r="F146" s="23">
        <v>0</v>
      </c>
      <c r="G146" s="23">
        <v>0</v>
      </c>
      <c r="H146" s="23">
        <v>0</v>
      </c>
    </row>
    <row r="147" spans="1:10" s="7" customFormat="1" x14ac:dyDescent="0.2">
      <c r="A147" s="29" t="s">
        <v>71</v>
      </c>
      <c r="B147" s="30"/>
      <c r="C147" s="21">
        <f>SUM(C148:C150)</f>
        <v>0</v>
      </c>
      <c r="D147" s="21">
        <f t="shared" ref="D147:H147" si="39">SUM(D148:D150)</f>
        <v>0</v>
      </c>
      <c r="E147" s="21">
        <f t="shared" si="39"/>
        <v>0</v>
      </c>
      <c r="F147" s="21">
        <f t="shared" si="39"/>
        <v>0</v>
      </c>
      <c r="G147" s="21">
        <f t="shared" si="39"/>
        <v>0</v>
      </c>
      <c r="H147" s="21">
        <f t="shared" si="39"/>
        <v>0</v>
      </c>
    </row>
    <row r="148" spans="1:10" x14ac:dyDescent="0.2">
      <c r="A148" s="2" t="s">
        <v>72</v>
      </c>
      <c r="B148" s="11"/>
      <c r="C148" s="22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v>0</v>
      </c>
    </row>
    <row r="149" spans="1:10" x14ac:dyDescent="0.2">
      <c r="A149" s="2" t="s">
        <v>73</v>
      </c>
      <c r="B149" s="11"/>
      <c r="C149" s="22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v>0</v>
      </c>
    </row>
    <row r="150" spans="1:10" x14ac:dyDescent="0.2">
      <c r="A150" s="2" t="s">
        <v>74</v>
      </c>
      <c r="B150" s="11"/>
      <c r="C150" s="22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v>0</v>
      </c>
    </row>
    <row r="151" spans="1:10" s="7" customFormat="1" x14ac:dyDescent="0.2">
      <c r="A151" s="29" t="s">
        <v>75</v>
      </c>
      <c r="B151" s="30"/>
      <c r="C151" s="21">
        <f>SUM(C152:C158)</f>
        <v>119489364.25</v>
      </c>
      <c r="D151" s="21">
        <f t="shared" ref="D151:H151" si="40">SUM(D152:D158)</f>
        <v>0</v>
      </c>
      <c r="E151" s="21">
        <f t="shared" si="40"/>
        <v>119489364.25</v>
      </c>
      <c r="F151" s="21">
        <f t="shared" si="40"/>
        <v>58927587.280000001</v>
      </c>
      <c r="G151" s="21">
        <f t="shared" si="40"/>
        <v>58927587.280000001</v>
      </c>
      <c r="H151" s="21">
        <f t="shared" si="40"/>
        <v>60561776.969999999</v>
      </c>
    </row>
    <row r="152" spans="1:10" x14ac:dyDescent="0.2">
      <c r="A152" s="2" t="s">
        <v>76</v>
      </c>
      <c r="B152" s="11"/>
      <c r="C152" s="22">
        <v>48336661</v>
      </c>
      <c r="D152" s="23">
        <v>0</v>
      </c>
      <c r="E152" s="23">
        <f>SUM(C152:D152)</f>
        <v>48336661</v>
      </c>
      <c r="F152" s="23">
        <v>23232308.030000001</v>
      </c>
      <c r="G152" s="23">
        <v>23232308.030000001</v>
      </c>
      <c r="H152" s="23">
        <f>SUM(E152-F152)</f>
        <v>25104352.969999999</v>
      </c>
    </row>
    <row r="153" spans="1:10" x14ac:dyDescent="0.2">
      <c r="A153" s="2" t="s">
        <v>77</v>
      </c>
      <c r="B153" s="11"/>
      <c r="C153" s="22">
        <v>69575461</v>
      </c>
      <c r="D153" s="23">
        <v>-1591448.64</v>
      </c>
      <c r="E153" s="23">
        <f>SUM(C153:D153)</f>
        <v>67984012.359999999</v>
      </c>
      <c r="F153" s="23">
        <v>34321549.149999999</v>
      </c>
      <c r="G153" s="23">
        <v>34321549.149999999</v>
      </c>
      <c r="H153" s="23">
        <f>SUM(E153-F153)</f>
        <v>33662463.210000001</v>
      </c>
    </row>
    <row r="154" spans="1:10" x14ac:dyDescent="0.2">
      <c r="A154" s="2" t="s">
        <v>78</v>
      </c>
      <c r="B154" s="11"/>
      <c r="C154" s="22">
        <v>0</v>
      </c>
      <c r="D154" s="23">
        <v>0</v>
      </c>
      <c r="E154" s="23">
        <v>0</v>
      </c>
      <c r="F154" s="23">
        <v>0</v>
      </c>
      <c r="G154" s="23">
        <v>0</v>
      </c>
      <c r="H154" s="23">
        <f t="shared" ref="H154:H156" si="41">SUM(E154-F154)</f>
        <v>0</v>
      </c>
    </row>
    <row r="155" spans="1:10" x14ac:dyDescent="0.2">
      <c r="A155" s="2" t="s">
        <v>79</v>
      </c>
      <c r="B155" s="11"/>
      <c r="C155" s="22">
        <v>1577242.25</v>
      </c>
      <c r="D155" s="23"/>
      <c r="E155" s="23">
        <f>SUM(C155:D155)</f>
        <v>1577242.25</v>
      </c>
      <c r="F155" s="23">
        <v>455702.61</v>
      </c>
      <c r="G155" s="23">
        <v>455702.61</v>
      </c>
      <c r="H155" s="23">
        <f t="shared" si="41"/>
        <v>1121539.6400000001</v>
      </c>
      <c r="J155" s="57">
        <f>SUM(G155+J79)</f>
        <v>618945.81000000006</v>
      </c>
    </row>
    <row r="156" spans="1:10" x14ac:dyDescent="0.2">
      <c r="A156" s="2" t="s">
        <v>80</v>
      </c>
      <c r="B156" s="11"/>
      <c r="C156" s="22">
        <v>0</v>
      </c>
      <c r="D156" s="22">
        <v>1591448.64</v>
      </c>
      <c r="E156" s="23">
        <f>SUM(C156:D156)</f>
        <v>1591448.64</v>
      </c>
      <c r="F156" s="22">
        <v>918027.49</v>
      </c>
      <c r="G156" s="22">
        <v>918027.49</v>
      </c>
      <c r="H156" s="23">
        <f t="shared" si="41"/>
        <v>673421.14999999991</v>
      </c>
    </row>
    <row r="157" spans="1:10" x14ac:dyDescent="0.2">
      <c r="A157" s="2" t="s">
        <v>81</v>
      </c>
      <c r="B157" s="11"/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J157" s="58">
        <f>SUM(G155:G156)</f>
        <v>1373730.1</v>
      </c>
    </row>
    <row r="158" spans="1:10" x14ac:dyDescent="0.2">
      <c r="A158" s="2" t="s">
        <v>82</v>
      </c>
      <c r="B158" s="11"/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J158" s="1">
        <v>54414.400000000001</v>
      </c>
    </row>
    <row r="159" spans="1:10" x14ac:dyDescent="0.2">
      <c r="A159" s="2"/>
      <c r="B159" s="12"/>
      <c r="C159" s="22"/>
      <c r="D159" s="23"/>
      <c r="E159" s="23"/>
      <c r="F159" s="23"/>
      <c r="G159" s="23"/>
      <c r="H159" s="23"/>
      <c r="J159" s="14">
        <f>SUM(J157-J158)</f>
        <v>1319315.7000000002</v>
      </c>
    </row>
    <row r="160" spans="1:10" x14ac:dyDescent="0.2">
      <c r="A160" s="29" t="s">
        <v>84</v>
      </c>
      <c r="B160" s="30"/>
      <c r="C160" s="21">
        <f>C84+C9</f>
        <v>7567212463.000001</v>
      </c>
      <c r="D160" s="21">
        <f>D84+D9</f>
        <v>396931512.81</v>
      </c>
      <c r="E160" s="21">
        <f t="shared" ref="E160:G160" si="42">E84+E9</f>
        <v>7964143975.8100004</v>
      </c>
      <c r="F160" s="21">
        <f t="shared" si="42"/>
        <v>3075202678.0799999</v>
      </c>
      <c r="G160" s="21">
        <f t="shared" si="42"/>
        <v>3050668038.6100001</v>
      </c>
      <c r="H160" s="21">
        <f>SUM(E160-F160)</f>
        <v>4888941297.7300005</v>
      </c>
      <c r="I160" s="14"/>
    </row>
    <row r="161" spans="1:8" ht="12.75" thickBot="1" x14ac:dyDescent="0.25">
      <c r="A161" s="3"/>
      <c r="B161" s="4"/>
      <c r="C161" s="5"/>
      <c r="D161" s="6"/>
      <c r="E161" s="6"/>
      <c r="F161" s="6"/>
      <c r="G161" s="6"/>
      <c r="H161" s="6"/>
    </row>
  </sheetData>
  <mergeCells count="36">
    <mergeCell ref="A147:B147"/>
    <mergeCell ref="A151:B151"/>
    <mergeCell ref="A160:B160"/>
    <mergeCell ref="A104:B104"/>
    <mergeCell ref="A114:B114"/>
    <mergeCell ref="A124:B124"/>
    <mergeCell ref="A134:B134"/>
    <mergeCell ref="A138:B138"/>
    <mergeCell ref="F84:F85"/>
    <mergeCell ref="G84:G85"/>
    <mergeCell ref="H84:H85"/>
    <mergeCell ref="A86:B86"/>
    <mergeCell ref="A94:B94"/>
    <mergeCell ref="C84:C85"/>
    <mergeCell ref="D84:D85"/>
    <mergeCell ref="E84:E85"/>
    <mergeCell ref="A84:B85"/>
    <mergeCell ref="A7:B8"/>
    <mergeCell ref="C7:G7"/>
    <mergeCell ref="A18:B18"/>
    <mergeCell ref="H7:H8"/>
    <mergeCell ref="A48:B48"/>
    <mergeCell ref="A9:B9"/>
    <mergeCell ref="A10:B10"/>
    <mergeCell ref="A1:H1"/>
    <mergeCell ref="A2:H2"/>
    <mergeCell ref="A3:H3"/>
    <mergeCell ref="A4:H4"/>
    <mergeCell ref="A5:H5"/>
    <mergeCell ref="A83:B83"/>
    <mergeCell ref="A28:B28"/>
    <mergeCell ref="A38:B38"/>
    <mergeCell ref="A58:B58"/>
    <mergeCell ref="A62:B62"/>
    <mergeCell ref="A71:B71"/>
    <mergeCell ref="A75:B75"/>
  </mergeCells>
  <pageMargins left="0.7" right="0.7" top="0.75" bottom="0.75" header="0.3" footer="0.3"/>
  <pageSetup scale="88" orientation="landscape" verticalDpi="0" r:id="rId1"/>
  <ignoredErrors>
    <ignoredError sqref="E58 E48 E18 E104 E114 E124 E134 H134 E38 E94 H94 H104" formula="1"/>
    <ignoredError sqref="D62:G6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lastPrinted>2019-08-01T19:30:35Z</cp:lastPrinted>
  <dcterms:created xsi:type="dcterms:W3CDTF">2018-09-04T19:21:14Z</dcterms:created>
  <dcterms:modified xsi:type="dcterms:W3CDTF">2020-08-06T02:40:00Z</dcterms:modified>
</cp:coreProperties>
</file>