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375" windowWidth="20490" windowHeight="691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I49" i="1"/>
  <c r="F49" i="1"/>
  <c r="I42" i="1"/>
  <c r="I43" i="1"/>
  <c r="I44" i="1"/>
  <c r="F42" i="1"/>
  <c r="F43" i="1"/>
  <c r="F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E20" i="1"/>
  <c r="D20" i="1"/>
  <c r="E10" i="1"/>
  <c r="F10" i="1"/>
  <c r="I10" i="1" s="1"/>
  <c r="D10" i="1"/>
  <c r="I9" i="1" l="1"/>
  <c r="G46" i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<sst xmlns="http://schemas.openxmlformats.org/spreadsheetml/2006/main" count="80" uniqueCount="50">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</sst>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64" zoomScaleNormal="100" zoomScaleSheetLayoutView="100" workbookViewId="0">
      <selection activeCell="F81" sqref="F81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0" t="s">
        <v>6</v>
      </c>
      <c r="B1" s="21"/>
      <c r="C1" s="21"/>
      <c r="D1" s="21"/>
      <c r="E1" s="21"/>
      <c r="F1" s="21"/>
      <c r="G1" s="21"/>
      <c r="H1" s="21"/>
      <c r="I1" s="22"/>
    </row>
    <row r="2" spans="1:9" ht="15" customHeight="1" x14ac:dyDescent="0.25">
      <c r="A2" s="23" t="s">
        <v>48</v>
      </c>
      <c r="B2" s="24"/>
      <c r="C2" s="24"/>
      <c r="D2" s="24"/>
      <c r="E2" s="24"/>
      <c r="F2" s="24"/>
      <c r="G2" s="24"/>
      <c r="H2" s="24"/>
      <c r="I2" s="25"/>
    </row>
    <row r="3" spans="1:9" ht="15" customHeight="1" x14ac:dyDescent="0.25">
      <c r="A3" s="3"/>
      <c r="B3" s="24" t="s">
        <v>47</v>
      </c>
      <c r="C3" s="24"/>
      <c r="D3" s="24"/>
      <c r="E3" s="24"/>
      <c r="F3" s="24"/>
      <c r="G3" s="24"/>
      <c r="H3" s="24"/>
      <c r="I3" s="25"/>
    </row>
    <row r="4" spans="1:9" ht="15" customHeight="1" x14ac:dyDescent="0.25">
      <c r="A4" s="23" t="s">
        <v>49</v>
      </c>
      <c r="B4" s="24"/>
      <c r="C4" s="24"/>
      <c r="D4" s="24"/>
      <c r="E4" s="24"/>
      <c r="F4" s="24"/>
      <c r="G4" s="24"/>
      <c r="H4" s="24"/>
      <c r="I4" s="25"/>
    </row>
    <row r="5" spans="1:9" ht="15.75" thickBo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5.75" thickBot="1" x14ac:dyDescent="0.3"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>
      <c r="A7" s="29" t="s">
        <v>7</v>
      </c>
      <c r="B7" s="30"/>
      <c r="C7" s="31"/>
      <c r="D7" s="13" t="s">
        <v>2</v>
      </c>
      <c r="E7" s="14"/>
      <c r="F7" s="14"/>
      <c r="G7" s="14"/>
      <c r="H7" s="15"/>
      <c r="I7" s="16" t="s">
        <v>9</v>
      </c>
    </row>
    <row r="8" spans="1:9" ht="30.75" thickBot="1" x14ac:dyDescent="0.3">
      <c r="A8" s="32"/>
      <c r="B8" s="33"/>
      <c r="C8" s="34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7"/>
    </row>
    <row r="9" spans="1:9" ht="15" customHeight="1" x14ac:dyDescent="0.25">
      <c r="A9" s="11" t="s">
        <v>10</v>
      </c>
      <c r="B9" s="12"/>
      <c r="C9" s="12"/>
      <c r="D9" s="6">
        <f>SUM(D10+D20+D29+D40)</f>
        <v>6564279870</v>
      </c>
      <c r="E9" s="6">
        <f t="shared" ref="E9:H9" si="0">SUM(E10+E20+E29+E40)</f>
        <v>280410992.69</v>
      </c>
      <c r="F9" s="6">
        <f t="shared" si="0"/>
        <v>6844690862.6900005</v>
      </c>
      <c r="G9" s="6">
        <f t="shared" si="0"/>
        <v>1124511341.2</v>
      </c>
      <c r="H9" s="6">
        <f t="shared" si="0"/>
        <v>1108702947.23</v>
      </c>
      <c r="I9" s="6">
        <f>SUM(I10+I20+I29+I40)</f>
        <v>5720179521.4899998</v>
      </c>
    </row>
    <row r="10" spans="1:9" x14ac:dyDescent="0.25">
      <c r="A10" s="18" t="s">
        <v>11</v>
      </c>
      <c r="B10" s="19"/>
      <c r="C10" s="19"/>
      <c r="D10" s="7">
        <f>SUM(D11:D18)</f>
        <v>4694314673.8599997</v>
      </c>
      <c r="E10" s="7">
        <f t="shared" ref="E10:F10" si="1">SUM(E11:E18)</f>
        <v>-5948825.3799999999</v>
      </c>
      <c r="F10" s="7">
        <f t="shared" si="1"/>
        <v>4688365848.4800005</v>
      </c>
      <c r="G10" s="7">
        <f>SUM(G11:G18)</f>
        <v>875435510.56000006</v>
      </c>
      <c r="H10" s="7">
        <f>SUM(H11:H18)</f>
        <v>859681972.25999999</v>
      </c>
      <c r="I10" s="7">
        <f>SUM(F10-G10)</f>
        <v>3812930337.9200006</v>
      </c>
    </row>
    <row r="11" spans="1:9" x14ac:dyDescent="0.25">
      <c r="A11" s="36" t="s">
        <v>12</v>
      </c>
      <c r="B11" s="37"/>
      <c r="C11" s="37"/>
      <c r="D11" s="8">
        <v>592000</v>
      </c>
      <c r="E11" s="8">
        <v>52569.07</v>
      </c>
      <c r="F11" s="8">
        <f>SUM(D11+E11)</f>
        <v>644569.06999999995</v>
      </c>
      <c r="G11" s="8">
        <v>223474.17</v>
      </c>
      <c r="H11" s="8">
        <v>223474.17</v>
      </c>
      <c r="I11" s="7">
        <f t="shared" ref="I11:I18" si="2">SUM(F11-G11)</f>
        <v>421094.89999999991</v>
      </c>
    </row>
    <row r="12" spans="1:9" x14ac:dyDescent="0.25">
      <c r="A12" s="36" t="s">
        <v>13</v>
      </c>
      <c r="B12" s="37"/>
      <c r="C12" s="37"/>
      <c r="D12" s="9">
        <v>167427080.83000001</v>
      </c>
      <c r="E12" s="9">
        <v>7958375.9900000002</v>
      </c>
      <c r="F12" s="8">
        <f t="shared" ref="F12:F30" si="3">SUM(D12+E12)</f>
        <v>175385456.82000002</v>
      </c>
      <c r="G12" s="9">
        <v>4377808.9800000004</v>
      </c>
      <c r="H12" s="9">
        <v>4362361.26</v>
      </c>
      <c r="I12" s="7">
        <f t="shared" si="2"/>
        <v>171007647.84000003</v>
      </c>
    </row>
    <row r="13" spans="1:9" x14ac:dyDescent="0.25">
      <c r="A13" s="36" t="s">
        <v>14</v>
      </c>
      <c r="B13" s="37"/>
      <c r="C13" s="37"/>
      <c r="D13" s="9">
        <v>4284297805.75</v>
      </c>
      <c r="E13" s="9">
        <v>-6059111</v>
      </c>
      <c r="F13" s="8">
        <f t="shared" si="3"/>
        <v>4278238694.75</v>
      </c>
      <c r="G13" s="9">
        <v>841076299.25999999</v>
      </c>
      <c r="H13" s="9">
        <v>825676738.91999996</v>
      </c>
      <c r="I13" s="7">
        <f t="shared" si="2"/>
        <v>3437162395.4899998</v>
      </c>
    </row>
    <row r="14" spans="1:9" x14ac:dyDescent="0.25">
      <c r="A14" s="36" t="s">
        <v>15</v>
      </c>
      <c r="B14" s="37"/>
      <c r="C14" s="37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36" t="s">
        <v>16</v>
      </c>
      <c r="B15" s="37"/>
      <c r="C15" s="37"/>
      <c r="D15" s="9">
        <v>187380936</v>
      </c>
      <c r="E15" s="9">
        <v>-7900659.4400000004</v>
      </c>
      <c r="F15" s="8">
        <f t="shared" si="3"/>
        <v>179480276.56</v>
      </c>
      <c r="G15" s="9">
        <v>29707653.690000001</v>
      </c>
      <c r="H15" s="9">
        <v>29369123.449999999</v>
      </c>
      <c r="I15" s="7">
        <f>SUM(F15-G15)</f>
        <v>149772622.87</v>
      </c>
    </row>
    <row r="16" spans="1:9" x14ac:dyDescent="0.25">
      <c r="A16" s="36" t="s">
        <v>17</v>
      </c>
      <c r="B16" s="37"/>
      <c r="C16" s="37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>SUM(F16-G16)</f>
        <v>0</v>
      </c>
    </row>
    <row r="17" spans="1:9" x14ac:dyDescent="0.25">
      <c r="A17" s="36" t="s">
        <v>18</v>
      </c>
      <c r="B17" s="37"/>
      <c r="C17" s="37"/>
      <c r="D17" s="9">
        <v>38513998.439999998</v>
      </c>
      <c r="E17" s="9">
        <v>0</v>
      </c>
      <c r="F17" s="8">
        <f t="shared" si="3"/>
        <v>38513998.439999998</v>
      </c>
      <c r="G17" s="9">
        <v>11774.46</v>
      </c>
      <c r="H17" s="9">
        <v>11774.46</v>
      </c>
      <c r="I17" s="7">
        <f t="shared" si="2"/>
        <v>38502223.979999997</v>
      </c>
    </row>
    <row r="18" spans="1:9" x14ac:dyDescent="0.25">
      <c r="A18" s="36" t="s">
        <v>19</v>
      </c>
      <c r="B18" s="37"/>
      <c r="C18" s="37"/>
      <c r="D18" s="9">
        <v>16102852.84</v>
      </c>
      <c r="E18" s="9">
        <v>0</v>
      </c>
      <c r="F18" s="8">
        <f t="shared" si="3"/>
        <v>16102852.84</v>
      </c>
      <c r="G18" s="9">
        <v>38500</v>
      </c>
      <c r="H18" s="9">
        <v>38500</v>
      </c>
      <c r="I18" s="7">
        <f t="shared" si="2"/>
        <v>16064352.84</v>
      </c>
    </row>
    <row r="19" spans="1:9" x14ac:dyDescent="0.25">
      <c r="A19" s="38"/>
      <c r="B19" s="39"/>
      <c r="C19" s="39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8" t="s">
        <v>20</v>
      </c>
      <c r="B20" s="19"/>
      <c r="C20" s="19"/>
      <c r="D20" s="7">
        <f>SUM(D21:D27)</f>
        <v>1703813189.1300001</v>
      </c>
      <c r="E20" s="7">
        <f t="shared" ref="E20:I20" si="4">SUM(E21:E27)</f>
        <v>300837604.43000001</v>
      </c>
      <c r="F20" s="8">
        <f>SUM(F21:F27)</f>
        <v>2004650793.5599999</v>
      </c>
      <c r="G20" s="7">
        <f>SUM(G21:G27)</f>
        <v>240106152.47999999</v>
      </c>
      <c r="H20" s="7">
        <f>SUM(H21:H27)</f>
        <v>240051296.80999997</v>
      </c>
      <c r="I20" s="7">
        <f t="shared" si="4"/>
        <v>1764544641.0799997</v>
      </c>
    </row>
    <row r="21" spans="1:9" x14ac:dyDescent="0.25">
      <c r="A21" s="36" t="s">
        <v>21</v>
      </c>
      <c r="B21" s="37"/>
      <c r="C21" s="37"/>
      <c r="D21" s="7">
        <v>37323635</v>
      </c>
      <c r="E21" s="7">
        <v>15925637.17</v>
      </c>
      <c r="F21" s="8">
        <f t="shared" si="3"/>
        <v>53249272.170000002</v>
      </c>
      <c r="G21" s="7">
        <v>2694557.45</v>
      </c>
      <c r="H21" s="7">
        <v>2694557.45</v>
      </c>
      <c r="I21" s="7">
        <f>SUM(F21-G21)</f>
        <v>50554714.719999999</v>
      </c>
    </row>
    <row r="22" spans="1:9" x14ac:dyDescent="0.25">
      <c r="A22" s="36" t="s">
        <v>22</v>
      </c>
      <c r="B22" s="37"/>
      <c r="C22" s="37"/>
      <c r="D22" s="7">
        <v>494246403.94</v>
      </c>
      <c r="E22" s="7">
        <v>263804937.25999999</v>
      </c>
      <c r="F22" s="8">
        <f t="shared" si="3"/>
        <v>758051341.20000005</v>
      </c>
      <c r="G22" s="7">
        <v>22469683.149999999</v>
      </c>
      <c r="H22" s="7">
        <v>22469683.149999999</v>
      </c>
      <c r="I22" s="7">
        <f t="shared" ref="I22:I27" si="5">SUM(F22-G22)</f>
        <v>735581658.05000007</v>
      </c>
    </row>
    <row r="23" spans="1:9" x14ac:dyDescent="0.25">
      <c r="A23" s="36" t="s">
        <v>23</v>
      </c>
      <c r="B23" s="37"/>
      <c r="C23" s="37"/>
      <c r="D23" s="7">
        <v>430000000</v>
      </c>
      <c r="E23" s="7">
        <v>0</v>
      </c>
      <c r="F23" s="8">
        <f t="shared" si="3"/>
        <v>430000000</v>
      </c>
      <c r="G23" s="7">
        <v>96000000</v>
      </c>
      <c r="H23" s="7">
        <v>96000000</v>
      </c>
      <c r="I23" s="7">
        <f t="shared" si="5"/>
        <v>334000000</v>
      </c>
    </row>
    <row r="24" spans="1:9" x14ac:dyDescent="0.25">
      <c r="A24" s="36" t="s">
        <v>24</v>
      </c>
      <c r="B24" s="37"/>
      <c r="C24" s="37"/>
      <c r="D24" s="7">
        <v>128479093.90000001</v>
      </c>
      <c r="E24" s="7">
        <v>-60000</v>
      </c>
      <c r="F24" s="8">
        <f t="shared" si="3"/>
        <v>128419093.90000001</v>
      </c>
      <c r="G24" s="7">
        <v>26291055.93</v>
      </c>
      <c r="H24" s="7">
        <v>26291057.219999999</v>
      </c>
      <c r="I24" s="7">
        <f t="shared" si="5"/>
        <v>102128037.97</v>
      </c>
    </row>
    <row r="25" spans="1:9" x14ac:dyDescent="0.25">
      <c r="A25" s="36" t="s">
        <v>25</v>
      </c>
      <c r="B25" s="37"/>
      <c r="C25" s="37"/>
      <c r="D25" s="7">
        <v>37500000</v>
      </c>
      <c r="E25" s="7">
        <v>4189710.96</v>
      </c>
      <c r="F25" s="8">
        <f t="shared" si="3"/>
        <v>41689710.960000001</v>
      </c>
      <c r="G25" s="7">
        <v>2164556.6</v>
      </c>
      <c r="H25" s="7">
        <v>2109696.94</v>
      </c>
      <c r="I25" s="7">
        <f t="shared" si="5"/>
        <v>39525154.359999999</v>
      </c>
    </row>
    <row r="26" spans="1:9" x14ac:dyDescent="0.25">
      <c r="A26" s="36" t="s">
        <v>26</v>
      </c>
      <c r="B26" s="37"/>
      <c r="C26" s="37"/>
      <c r="D26" s="7">
        <v>570214056.28999996</v>
      </c>
      <c r="E26" s="10">
        <v>14266538.039999999</v>
      </c>
      <c r="F26" s="8">
        <f t="shared" si="3"/>
        <v>584480594.32999992</v>
      </c>
      <c r="G26" s="7">
        <v>90072052.379999995</v>
      </c>
      <c r="H26" s="7">
        <v>90072055.079999998</v>
      </c>
      <c r="I26" s="7">
        <f t="shared" si="5"/>
        <v>494408541.94999993</v>
      </c>
    </row>
    <row r="27" spans="1:9" x14ac:dyDescent="0.25">
      <c r="A27" s="36" t="s">
        <v>27</v>
      </c>
      <c r="B27" s="37"/>
      <c r="C27" s="37"/>
      <c r="D27" s="7">
        <v>6050000</v>
      </c>
      <c r="E27" s="7">
        <v>2710781</v>
      </c>
      <c r="F27" s="8">
        <f t="shared" si="3"/>
        <v>8760781</v>
      </c>
      <c r="G27" s="7">
        <v>414246.97</v>
      </c>
      <c r="H27" s="7">
        <v>414246.97</v>
      </c>
      <c r="I27" s="7">
        <f t="shared" si="5"/>
        <v>8346534.0300000003</v>
      </c>
    </row>
    <row r="28" spans="1:9" x14ac:dyDescent="0.25">
      <c r="A28" s="38"/>
      <c r="B28" s="39"/>
      <c r="C28" s="39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8" t="s">
        <v>28</v>
      </c>
      <c r="B29" s="19"/>
      <c r="C29" s="19"/>
      <c r="D29" s="7">
        <f>SUM(D30:D38)</f>
        <v>14785000</v>
      </c>
      <c r="E29" s="7">
        <f t="shared" ref="E29:I29" si="6">SUM(E30:E38)</f>
        <v>-1407827</v>
      </c>
      <c r="F29" s="8">
        <f>SUM(F30)</f>
        <v>13377173</v>
      </c>
      <c r="G29" s="7">
        <f>SUM(G30)</f>
        <v>8915263.7599999998</v>
      </c>
      <c r="H29" s="7">
        <f>SUM(H30)</f>
        <v>8915263.7599999998</v>
      </c>
      <c r="I29" s="7">
        <f t="shared" si="6"/>
        <v>4461909.24</v>
      </c>
    </row>
    <row r="30" spans="1:9" x14ac:dyDescent="0.25">
      <c r="A30" s="36" t="s">
        <v>29</v>
      </c>
      <c r="B30" s="37"/>
      <c r="C30" s="37"/>
      <c r="D30" s="7">
        <v>14785000</v>
      </c>
      <c r="E30" s="7">
        <v>-1407827</v>
      </c>
      <c r="F30" s="8">
        <f t="shared" si="3"/>
        <v>13377173</v>
      </c>
      <c r="G30" s="7">
        <v>8915263.7599999998</v>
      </c>
      <c r="H30" s="7">
        <v>8915263.7599999998</v>
      </c>
      <c r="I30" s="7">
        <f>SUM(F30-G30)</f>
        <v>4461909.24</v>
      </c>
    </row>
    <row r="31" spans="1:9" x14ac:dyDescent="0.25">
      <c r="A31" s="36" t="s">
        <v>30</v>
      </c>
      <c r="B31" s="37"/>
      <c r="C31" s="37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36" t="s">
        <v>31</v>
      </c>
      <c r="B32" s="37"/>
      <c r="C32" s="37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36" t="s">
        <v>32</v>
      </c>
      <c r="B33" s="37"/>
      <c r="C33" s="37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36" t="s">
        <v>33</v>
      </c>
      <c r="B34" s="37"/>
      <c r="C34" s="37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36" t="s">
        <v>34</v>
      </c>
      <c r="B35" s="37"/>
      <c r="C35" s="3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36" t="s">
        <v>35</v>
      </c>
      <c r="B36" s="37"/>
      <c r="C36" s="37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36" t="s">
        <v>36</v>
      </c>
      <c r="B37" s="37"/>
      <c r="C37" s="37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36" t="s">
        <v>37</v>
      </c>
      <c r="B38" s="37"/>
      <c r="C38" s="37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40"/>
      <c r="B39" s="41"/>
      <c r="C39" s="41"/>
      <c r="D39" s="7"/>
      <c r="E39" s="7"/>
      <c r="F39" s="7"/>
      <c r="G39" s="7"/>
      <c r="H39" s="7"/>
      <c r="I39" s="7"/>
    </row>
    <row r="40" spans="1:9" x14ac:dyDescent="0.25">
      <c r="A40" s="18" t="s">
        <v>38</v>
      </c>
      <c r="B40" s="19"/>
      <c r="C40" s="19"/>
      <c r="D40" s="7">
        <f>SUM(D41:D44)</f>
        <v>151367007.00999999</v>
      </c>
      <c r="E40" s="7">
        <f t="shared" ref="E40:I40" si="7">SUM(E41:E44)</f>
        <v>-13069959.359999999</v>
      </c>
      <c r="F40" s="7">
        <f t="shared" si="7"/>
        <v>138297047.64999998</v>
      </c>
      <c r="G40" s="7">
        <f t="shared" si="7"/>
        <v>54414.400000000001</v>
      </c>
      <c r="H40" s="7">
        <f t="shared" si="7"/>
        <v>54414.400000000001</v>
      </c>
      <c r="I40" s="7">
        <f t="shared" si="7"/>
        <v>138242633.25</v>
      </c>
    </row>
    <row r="41" spans="1:9" x14ac:dyDescent="0.25">
      <c r="A41" s="36" t="s">
        <v>39</v>
      </c>
      <c r="B41" s="37"/>
      <c r="C41" s="37"/>
      <c r="D41" s="7">
        <v>22757.75</v>
      </c>
      <c r="E41" s="7">
        <v>303728.64000000001</v>
      </c>
      <c r="F41" s="7">
        <f>SUM(D41:E41)</f>
        <v>326486.39</v>
      </c>
      <c r="G41" s="7">
        <v>54414.400000000001</v>
      </c>
      <c r="H41" s="7">
        <v>54414.400000000001</v>
      </c>
      <c r="I41" s="7">
        <f>SUM(F41-G41)</f>
        <v>272071.99</v>
      </c>
    </row>
    <row r="42" spans="1:9" x14ac:dyDescent="0.25">
      <c r="A42" s="36" t="s">
        <v>40</v>
      </c>
      <c r="B42" s="37"/>
      <c r="C42" s="37"/>
      <c r="D42" s="7"/>
      <c r="E42" s="7"/>
      <c r="F42" s="7">
        <f t="shared" ref="F42:F44" si="8">SUM(D42:E42)</f>
        <v>0</v>
      </c>
      <c r="G42" s="7">
        <v>0</v>
      </c>
      <c r="H42" s="7"/>
      <c r="I42" s="7">
        <f t="shared" ref="I42:I44" si="9">SUM(F42-G42)</f>
        <v>0</v>
      </c>
    </row>
    <row r="43" spans="1:9" x14ac:dyDescent="0.25">
      <c r="A43" s="36" t="s">
        <v>41</v>
      </c>
      <c r="B43" s="37"/>
      <c r="C43" s="37"/>
      <c r="D43" s="7">
        <v>0</v>
      </c>
      <c r="E43" s="7">
        <v>0</v>
      </c>
      <c r="F43" s="7">
        <f t="shared" si="8"/>
        <v>0</v>
      </c>
      <c r="G43" s="7">
        <v>0</v>
      </c>
      <c r="H43" s="7">
        <v>0</v>
      </c>
      <c r="I43" s="7">
        <f t="shared" si="9"/>
        <v>0</v>
      </c>
    </row>
    <row r="44" spans="1:9" x14ac:dyDescent="0.25">
      <c r="A44" s="36" t="s">
        <v>42</v>
      </c>
      <c r="B44" s="37"/>
      <c r="C44" s="37"/>
      <c r="D44" s="7">
        <v>151344249.25999999</v>
      </c>
      <c r="E44" s="7">
        <v>-13373688</v>
      </c>
      <c r="F44" s="7">
        <f t="shared" si="8"/>
        <v>137970561.25999999</v>
      </c>
      <c r="G44" s="7">
        <v>0</v>
      </c>
      <c r="H44" s="7">
        <v>0</v>
      </c>
      <c r="I44" s="7">
        <f t="shared" si="9"/>
        <v>137970561.25999999</v>
      </c>
    </row>
    <row r="45" spans="1:9" x14ac:dyDescent="0.25">
      <c r="A45" s="40"/>
      <c r="B45" s="41"/>
      <c r="C45" s="41"/>
      <c r="D45" s="7"/>
      <c r="E45" s="7"/>
      <c r="F45" s="7"/>
      <c r="G45" s="7"/>
      <c r="H45" s="7"/>
      <c r="I45" s="7"/>
    </row>
    <row r="46" spans="1:9" x14ac:dyDescent="0.25">
      <c r="A46" s="18" t="s">
        <v>43</v>
      </c>
      <c r="B46" s="19"/>
      <c r="C46" s="19"/>
      <c r="D46" s="7">
        <f>SUM(D47+D57+D66+D77)</f>
        <v>1002932593</v>
      </c>
      <c r="E46" s="7">
        <f t="shared" ref="E46:I46" si="10">SUM(E47+E57+E66+E77)</f>
        <v>34102858.25</v>
      </c>
      <c r="F46" s="7">
        <f t="shared" si="10"/>
        <v>1037035451.25</v>
      </c>
      <c r="G46" s="7">
        <f t="shared" si="10"/>
        <v>187480192.91000003</v>
      </c>
      <c r="H46" s="7">
        <f t="shared" si="10"/>
        <v>187480192.91000003</v>
      </c>
      <c r="I46" s="7">
        <f t="shared" si="10"/>
        <v>849555258.33999991</v>
      </c>
    </row>
    <row r="47" spans="1:9" x14ac:dyDescent="0.25">
      <c r="A47" s="18" t="s">
        <v>11</v>
      </c>
      <c r="B47" s="19"/>
      <c r="C47" s="19"/>
      <c r="D47" s="7">
        <f>SUM(D48:D55)</f>
        <v>217774711.11000001</v>
      </c>
      <c r="E47" s="7">
        <f>SUM(E48:E55)</f>
        <v>34102858.210000001</v>
      </c>
      <c r="F47" s="7">
        <f t="shared" ref="F47:I47" si="11">SUM(F48:F55)</f>
        <v>251877569.32000002</v>
      </c>
      <c r="G47" s="7">
        <f t="shared" si="11"/>
        <v>47320806.32</v>
      </c>
      <c r="H47" s="7">
        <f>SUM(H48:H55)</f>
        <v>47320806.32</v>
      </c>
      <c r="I47" s="7">
        <f t="shared" si="11"/>
        <v>204556763.00000003</v>
      </c>
    </row>
    <row r="48" spans="1:9" x14ac:dyDescent="0.25">
      <c r="A48" s="36" t="s">
        <v>12</v>
      </c>
      <c r="B48" s="37"/>
      <c r="C48" s="37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36" t="s">
        <v>13</v>
      </c>
      <c r="B49" s="37"/>
      <c r="C49" s="37"/>
      <c r="D49" s="7">
        <v>4100000</v>
      </c>
      <c r="E49" s="7">
        <v>30387723.16</v>
      </c>
      <c r="F49" s="7">
        <f>SUM(D49:E49)</f>
        <v>34487723.159999996</v>
      </c>
      <c r="G49" s="7">
        <v>372538</v>
      </c>
      <c r="H49" s="7">
        <v>372538</v>
      </c>
      <c r="I49" s="7">
        <f>SUM(F49-G49)</f>
        <v>34115185.159999996</v>
      </c>
    </row>
    <row r="50" spans="1:9" x14ac:dyDescent="0.25">
      <c r="A50" s="36" t="s">
        <v>14</v>
      </c>
      <c r="B50" s="37"/>
      <c r="C50" s="37"/>
      <c r="D50" s="7">
        <v>213674711.11000001</v>
      </c>
      <c r="E50" s="7">
        <v>3715135.05</v>
      </c>
      <c r="F50" s="7">
        <f>SUM(D50:E50)</f>
        <v>217389846.16000003</v>
      </c>
      <c r="G50" s="7">
        <v>46948268.32</v>
      </c>
      <c r="H50" s="7">
        <v>46948268.32</v>
      </c>
      <c r="I50" s="7">
        <f>SUM(F50-G50)</f>
        <v>170441577.84000003</v>
      </c>
    </row>
    <row r="51" spans="1:9" x14ac:dyDescent="0.25">
      <c r="A51" s="36" t="s">
        <v>15</v>
      </c>
      <c r="B51" s="37"/>
      <c r="C51" s="37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36" t="s">
        <v>16</v>
      </c>
      <c r="B52" s="37"/>
      <c r="C52" s="37"/>
      <c r="D52" s="7">
        <v>0</v>
      </c>
      <c r="E52" s="7">
        <v>0</v>
      </c>
      <c r="F52" s="7">
        <f>SUM(D52+E52)</f>
        <v>0</v>
      </c>
      <c r="G52" s="7">
        <v>0</v>
      </c>
      <c r="H52" s="7">
        <v>0</v>
      </c>
      <c r="I52" s="7">
        <f>SUM(F52-G52)</f>
        <v>0</v>
      </c>
    </row>
    <row r="53" spans="1:9" x14ac:dyDescent="0.25">
      <c r="A53" s="36" t="s">
        <v>44</v>
      </c>
      <c r="B53" s="37"/>
      <c r="C53" s="37"/>
      <c r="D53" s="7">
        <v>0</v>
      </c>
      <c r="E53" s="7">
        <v>0</v>
      </c>
      <c r="F53" s="7">
        <f t="shared" ref="F53:F54" si="12">SUM(D53+E53)</f>
        <v>0</v>
      </c>
      <c r="G53" s="7">
        <v>0</v>
      </c>
      <c r="H53" s="7">
        <v>0</v>
      </c>
      <c r="I53" s="7">
        <f t="shared" ref="I53:I54" si="13">SUM(F53-G53)</f>
        <v>0</v>
      </c>
    </row>
    <row r="54" spans="1:9" x14ac:dyDescent="0.25">
      <c r="A54" s="36" t="s">
        <v>18</v>
      </c>
      <c r="B54" s="37"/>
      <c r="C54" s="37"/>
      <c r="D54" s="7">
        <v>0</v>
      </c>
      <c r="E54" s="7">
        <v>0</v>
      </c>
      <c r="F54" s="7">
        <f t="shared" si="12"/>
        <v>0</v>
      </c>
      <c r="G54" s="7">
        <v>0</v>
      </c>
      <c r="H54" s="7">
        <v>0</v>
      </c>
      <c r="I54" s="7">
        <f t="shared" si="13"/>
        <v>0</v>
      </c>
    </row>
    <row r="55" spans="1:9" x14ac:dyDescent="0.25">
      <c r="A55" s="36" t="s">
        <v>19</v>
      </c>
      <c r="B55" s="37"/>
      <c r="C55" s="3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40"/>
      <c r="B56" s="41"/>
      <c r="C56" s="41"/>
      <c r="D56" s="7"/>
      <c r="E56" s="7"/>
      <c r="F56" s="7"/>
      <c r="G56" s="7"/>
      <c r="H56" s="7"/>
      <c r="I56" s="7"/>
    </row>
    <row r="57" spans="1:9" x14ac:dyDescent="0.25">
      <c r="A57" s="18" t="s">
        <v>20</v>
      </c>
      <c r="B57" s="19"/>
      <c r="C57" s="19"/>
      <c r="D57" s="7">
        <f>SUM(D58:D64)</f>
        <v>665668517.63999999</v>
      </c>
      <c r="E57" s="7">
        <f t="shared" ref="E57:I57" si="14">SUM(E58:E64)</f>
        <v>0.04</v>
      </c>
      <c r="F57" s="7">
        <f t="shared" si="14"/>
        <v>665668517.67999995</v>
      </c>
      <c r="G57" s="7">
        <f t="shared" si="14"/>
        <v>111109825.98</v>
      </c>
      <c r="H57" s="7">
        <f>SUM(H58:H64)</f>
        <v>111109825.98</v>
      </c>
      <c r="I57" s="7">
        <f t="shared" si="14"/>
        <v>554558691.69999993</v>
      </c>
    </row>
    <row r="58" spans="1:9" x14ac:dyDescent="0.25">
      <c r="A58" s="36" t="s">
        <v>21</v>
      </c>
      <c r="B58" s="37"/>
      <c r="C58" s="37"/>
      <c r="D58" s="7">
        <v>0</v>
      </c>
      <c r="E58" s="7">
        <v>0</v>
      </c>
      <c r="F58" s="7">
        <f>SUM(D58+E58)</f>
        <v>0</v>
      </c>
      <c r="G58" s="7">
        <v>0</v>
      </c>
      <c r="H58" s="7">
        <v>0</v>
      </c>
      <c r="I58" s="7">
        <f>SUM(F58-G58)</f>
        <v>0</v>
      </c>
    </row>
    <row r="59" spans="1:9" x14ac:dyDescent="0.25">
      <c r="A59" s="36" t="s">
        <v>22</v>
      </c>
      <c r="B59" s="37"/>
      <c r="C59" s="37"/>
      <c r="D59" s="9">
        <v>665668517.63999999</v>
      </c>
      <c r="E59" s="9">
        <v>0.04</v>
      </c>
      <c r="F59" s="9">
        <f>SUM(D59+E59)</f>
        <v>665668517.67999995</v>
      </c>
      <c r="G59" s="9">
        <v>111109825.98</v>
      </c>
      <c r="H59" s="9">
        <v>111109825.98</v>
      </c>
      <c r="I59" s="9">
        <f>SUM(F59-G59)</f>
        <v>554558691.69999993</v>
      </c>
    </row>
    <row r="60" spans="1:9" x14ac:dyDescent="0.25">
      <c r="A60" s="36" t="s">
        <v>23</v>
      </c>
      <c r="B60" s="37"/>
      <c r="C60" s="37"/>
      <c r="D60" s="7">
        <v>0</v>
      </c>
      <c r="E60" s="7">
        <v>0</v>
      </c>
      <c r="F60" s="9">
        <f t="shared" ref="F60:F61" si="15">SUM(D60+E60)</f>
        <v>0</v>
      </c>
      <c r="G60" s="7">
        <v>0</v>
      </c>
      <c r="H60" s="7">
        <v>0</v>
      </c>
      <c r="I60" s="7">
        <v>0</v>
      </c>
    </row>
    <row r="61" spans="1:9" x14ac:dyDescent="0.25">
      <c r="A61" s="36" t="s">
        <v>24</v>
      </c>
      <c r="B61" s="37"/>
      <c r="C61" s="37"/>
      <c r="D61" s="7">
        <v>0</v>
      </c>
      <c r="E61" s="7">
        <v>0</v>
      </c>
      <c r="F61" s="9">
        <f t="shared" si="15"/>
        <v>0</v>
      </c>
      <c r="G61" s="7">
        <v>0</v>
      </c>
      <c r="H61" s="7">
        <v>0</v>
      </c>
      <c r="I61" s="7">
        <v>0</v>
      </c>
    </row>
    <row r="62" spans="1:9" x14ac:dyDescent="0.25">
      <c r="A62" s="36" t="s">
        <v>25</v>
      </c>
      <c r="B62" s="37"/>
      <c r="C62" s="37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36" t="s">
        <v>26</v>
      </c>
      <c r="B63" s="37"/>
      <c r="C63" s="37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36" t="s">
        <v>27</v>
      </c>
      <c r="B64" s="37"/>
      <c r="C64" s="37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40"/>
      <c r="B65" s="41"/>
      <c r="C65" s="41"/>
      <c r="D65" s="7"/>
      <c r="E65" s="7"/>
      <c r="F65" s="7"/>
      <c r="G65" s="7"/>
      <c r="H65" s="7"/>
      <c r="I65" s="7"/>
    </row>
    <row r="66" spans="1:9" x14ac:dyDescent="0.25">
      <c r="A66" s="18" t="s">
        <v>28</v>
      </c>
      <c r="B66" s="19"/>
      <c r="C66" s="19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36" t="s">
        <v>29</v>
      </c>
      <c r="B67" s="37"/>
      <c r="C67" s="37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36" t="s">
        <v>30</v>
      </c>
      <c r="B68" s="37"/>
      <c r="C68" s="37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36" t="s">
        <v>31</v>
      </c>
      <c r="B69" s="37"/>
      <c r="C69" s="37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36" t="s">
        <v>45</v>
      </c>
      <c r="B70" s="37"/>
      <c r="C70" s="37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36" t="s">
        <v>33</v>
      </c>
      <c r="B71" s="37"/>
      <c r="C71" s="37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36" t="s">
        <v>34</v>
      </c>
      <c r="B72" s="37"/>
      <c r="C72" s="37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36" t="s">
        <v>35</v>
      </c>
      <c r="B73" s="37"/>
      <c r="C73" s="37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36" t="s">
        <v>36</v>
      </c>
      <c r="B74" s="37"/>
      <c r="C74" s="37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36" t="s">
        <v>37</v>
      </c>
      <c r="B75" s="37"/>
      <c r="C75" s="37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40"/>
      <c r="B76" s="41"/>
      <c r="C76" s="41"/>
      <c r="D76" s="7"/>
      <c r="E76" s="7"/>
      <c r="F76" s="7"/>
      <c r="G76" s="7"/>
      <c r="H76" s="7"/>
      <c r="I76" s="7"/>
    </row>
    <row r="77" spans="1:9" x14ac:dyDescent="0.25">
      <c r="A77" s="18" t="s">
        <v>38</v>
      </c>
      <c r="B77" s="19"/>
      <c r="C77" s="19"/>
      <c r="D77" s="7">
        <f>SUM(D78:D81)</f>
        <v>119489364.25</v>
      </c>
      <c r="E77" s="7">
        <f t="shared" ref="E77:F77" si="16">SUM(E78:E81)</f>
        <v>0</v>
      </c>
      <c r="F77" s="7">
        <f t="shared" si="16"/>
        <v>119489364.25</v>
      </c>
      <c r="G77" s="7">
        <f>SUM(G78:G81)</f>
        <v>29049560.609999999</v>
      </c>
      <c r="H77" s="7">
        <f t="shared" ref="H77" si="17">SUM(H78:H81)</f>
        <v>29049560.609999999</v>
      </c>
      <c r="I77" s="7">
        <f t="shared" ref="I77" si="18">SUM(I78:I81)</f>
        <v>90439803.640000001</v>
      </c>
    </row>
    <row r="78" spans="1:9" x14ac:dyDescent="0.25">
      <c r="A78" s="36" t="s">
        <v>39</v>
      </c>
      <c r="B78" s="37"/>
      <c r="C78" s="37"/>
      <c r="D78" s="7">
        <v>119489364.25</v>
      </c>
      <c r="E78" s="7">
        <v>0</v>
      </c>
      <c r="F78" s="7">
        <f>SUM(D78:E78)</f>
        <v>119489364.25</v>
      </c>
      <c r="G78" s="7">
        <v>29049560.609999999</v>
      </c>
      <c r="H78" s="7">
        <v>29049560.609999999</v>
      </c>
      <c r="I78" s="7">
        <f>SUM(F78-G78)</f>
        <v>90439803.640000001</v>
      </c>
    </row>
    <row r="79" spans="1:9" x14ac:dyDescent="0.25">
      <c r="A79" s="36" t="s">
        <v>40</v>
      </c>
      <c r="B79" s="37"/>
      <c r="C79" s="37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36" t="s">
        <v>41</v>
      </c>
      <c r="B80" s="37"/>
      <c r="C80" s="37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36" t="s">
        <v>42</v>
      </c>
      <c r="B81" s="37"/>
      <c r="C81" s="37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40"/>
      <c r="B82" s="41"/>
      <c r="C82" s="41"/>
      <c r="D82" s="7"/>
      <c r="E82" s="7"/>
      <c r="F82" s="7"/>
      <c r="G82" s="7"/>
      <c r="H82" s="7"/>
      <c r="I82" s="7"/>
    </row>
    <row r="83" spans="1:9" x14ac:dyDescent="0.25">
      <c r="A83" s="18" t="s">
        <v>46</v>
      </c>
      <c r="B83" s="19"/>
      <c r="C83" s="19"/>
      <c r="D83" s="7">
        <f>SUM(D9+D46)</f>
        <v>7567212463</v>
      </c>
      <c r="E83" s="7">
        <f t="shared" ref="E83:I83" si="19">SUM(E9+E46)</f>
        <v>314513850.94</v>
      </c>
      <c r="F83" s="7">
        <f t="shared" si="19"/>
        <v>7881726313.9400005</v>
      </c>
      <c r="G83" s="7">
        <f t="shared" si="19"/>
        <v>1311991534.1100001</v>
      </c>
      <c r="H83" s="7">
        <f t="shared" si="19"/>
        <v>1296183140.1400001</v>
      </c>
      <c r="I83" s="7">
        <f t="shared" si="19"/>
        <v>6569734779.8299999</v>
      </c>
    </row>
    <row r="84" spans="1:9" ht="15.75" thickBot="1" x14ac:dyDescent="0.3">
      <c r="A84" s="42"/>
      <c r="B84" s="43"/>
      <c r="C84" s="43"/>
      <c r="D84" s="5"/>
      <c r="E84" s="5"/>
      <c r="F84" s="5"/>
      <c r="G84" s="5"/>
      <c r="H84" s="5"/>
      <c r="I84" s="5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</mergeCells>
  <pageMargins left="0.47" right="0.7" top="0.42" bottom="0.28999999999999998" header="0.3" footer="0.3"/>
  <pageSetup scale="84" orientation="landscape" verticalDpi="0" r:id="rId1"/>
  <ignoredErrors>
    <ignoredError sqref="F29 F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2019-01-11T01:27:46Z</cp:lastPrinted>
  <dcterms:created xsi:type="dcterms:W3CDTF">2018-09-04T19:21:14Z</dcterms:created>
  <dcterms:modified xsi:type="dcterms:W3CDTF">2020-06-18T18:18:26Z</dcterms:modified>
</cp:coreProperties>
</file>