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xWindow="0" yWindow="0" windowWidth="20490" windowHeight="7755"/>
  </bookViews>
  <sheets>
    <sheet name="Estadística Septiembre 2020" sheetId="1" r:id="rId1"/>
  </sheets>
  <externalReferences>
    <externalReference r:id="rId2"/>
  </externalReferences>
  <definedNames>
    <definedName name="_xlnm.Print_Area" localSheetId="0">'Estadística Septiembre 2020'!$A$1:$Q$352</definedName>
  </definedNames>
  <calcPr calcId="145621"/>
</workbook>
</file>

<file path=xl/calcChain.xml><?xml version="1.0" encoding="utf-8"?>
<calcChain xmlns="http://schemas.openxmlformats.org/spreadsheetml/2006/main">
  <c r="J138" i="1" l="1"/>
  <c r="I103" i="1" l="1"/>
  <c r="J97" i="1" s="1"/>
  <c r="J60" i="1"/>
  <c r="M57" i="1" s="1"/>
  <c r="J133" i="1"/>
  <c r="F21" i="1"/>
  <c r="E22" i="1" s="1"/>
  <c r="I218" i="1"/>
  <c r="J213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4" i="1" s="1"/>
  <c r="E156" i="1"/>
  <c r="E155" i="1"/>
  <c r="E154" i="1"/>
  <c r="J148" i="1"/>
  <c r="J143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J186" i="1" l="1"/>
  <c r="J184" i="1"/>
  <c r="J99" i="1"/>
  <c r="J100" i="1"/>
  <c r="J98" i="1"/>
  <c r="J101" i="1"/>
  <c r="J214" i="1"/>
  <c r="J216" i="1"/>
  <c r="J215" i="1"/>
  <c r="J217" i="1"/>
  <c r="J183" i="1"/>
  <c r="J157" i="1"/>
  <c r="J155" i="1"/>
  <c r="J156" i="1"/>
  <c r="M47" i="1"/>
  <c r="M53" i="1"/>
  <c r="M58" i="1"/>
  <c r="M49" i="1"/>
  <c r="M56" i="1"/>
  <c r="M55" i="1"/>
  <c r="M54" i="1"/>
  <c r="M59" i="1"/>
  <c r="M48" i="1"/>
  <c r="M46" i="1"/>
  <c r="M44" i="1"/>
  <c r="M43" i="1"/>
  <c r="M45" i="1"/>
  <c r="M52" i="1"/>
  <c r="M51" i="1"/>
  <c r="M50" i="1"/>
  <c r="I22" i="1"/>
  <c r="H22" i="1"/>
  <c r="J22" i="1"/>
  <c r="C22" i="1"/>
  <c r="D22" i="1"/>
  <c r="J188" i="1" l="1"/>
  <c r="F22" i="1"/>
  <c r="J103" i="1"/>
  <c r="J218" i="1"/>
  <c r="J159" i="1"/>
  <c r="M60" i="1"/>
  <c r="L22" i="1"/>
</calcChain>
</file>

<file path=xl/sharedStrings.xml><?xml version="1.0" encoding="utf-8"?>
<sst xmlns="http://schemas.openxmlformats.org/spreadsheetml/2006/main" count="123" uniqueCount="98">
  <si>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</si>
  <si>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</si>
  <si>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</si>
  <si>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</si>
  <si>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</si>
  <si>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</si>
  <si>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</si>
  <si>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</si>
  <si>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</si>
  <si>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</si>
  <si>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</si>
  <si>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</si>
  <si>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</si>
  <si>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</si>
  <si>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</si>
  <si>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</si>
  <si>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</si>
  <si>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</si>
  <si>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</si>
  <si>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</si>
  <si>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</si>
  <si>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</si>
  <si>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</si>
  <si>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</si>
  <si>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</si>
  <si>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</si>
  <si>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</si>
  <si>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</si>
  <si>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</si>
  <si>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</si>
  <si>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</si>
  <si>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</si>
  <si>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</si>
  <si>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</si>
  <si>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</si>
  <si>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</si>
  <si>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</si>
  <si>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</si>
  <si>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</si>
  <si>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</si>
  <si>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</si>
  <si>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</si>
  <si>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</si>
  <si>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</si>
  <si>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</si>
  <si>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</si>
  <si>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</si>
  <si>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</si>
  <si>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</si>
  <si>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</si>
  <si>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</si>
  <si>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</si>
  <si>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</si>
  <si>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</si>
  <si>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</si>
  <si>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</si>
  <si>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</si>
  <si>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</si>
  <si>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</si>
  <si>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</si>
  <si>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</si>
  <si>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</si>
  <si>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</si>
  <si>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</si>
  <si>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</si>
  <si>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</si>
  <si>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</si>
  <si>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</si>
  <si>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</si>
  <si>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</si>
  <si>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</si>
  <si>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</si>
  <si>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</si>
  <si>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</si>
  <si>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</si>
  <si>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</si>
  <si>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</si>
  <si>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</si>
  <si>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</si>
  <si>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</si>
  <si>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</si>
  <si>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</si>
  <si>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</si>
  <si>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</si>
  <si>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</si>
  <si>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</si>
  <si>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</si>
  <si>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</si>
  <si>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</si>
  <si>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</si>
  <si>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</si>
  <si>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</si>
  <si>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</si>
  <si>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</si>
  <si>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</si>
  <si>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</si>
  <si>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Dir. De Copplademun</t>
  </si>
  <si>
    <t>INFORMACIÓN ESTADÍSTICA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</si>
</sst>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7" borderId="25" xfId="2" applyFont="1" applyFill="1" applyBorder="1" applyAlignment="1">
      <alignment wrapText="1"/>
    </xf>
    <xf numFmtId="0" fontId="4" fillId="7" borderId="26" xfId="2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70044288"/>
        <c:axId val="70054272"/>
        <c:axId val="0"/>
      </c:bar3DChart>
      <c:catAx>
        <c:axId val="70044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70054272"/>
        <c:crosses val="autoZero"/>
        <c:auto val="1"/>
        <c:lblAlgn val="ctr"/>
        <c:lblOffset val="100"/>
        <c:noMultiLvlLbl val="0"/>
      </c:catAx>
      <c:valAx>
        <c:axId val="70054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0044288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2020'!$I$97:$I$101</c:f>
              <c:numCache>
                <c:formatCode>General</c:formatCode>
                <c:ptCount val="5"/>
                <c:pt idx="0">
                  <c:v>242</c:v>
                </c:pt>
                <c:pt idx="1">
                  <c:v>732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2020'!$J$97:$J$101</c:f>
              <c:numCache>
                <c:formatCode>0%</c:formatCode>
                <c:ptCount val="5"/>
                <c:pt idx="0">
                  <c:v>0.24845995893223818</c:v>
                </c:pt>
                <c:pt idx="1">
                  <c:v>0.75154004106776184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0996352"/>
        <c:axId val="70997888"/>
        <c:axId val="0"/>
      </c:bar3DChart>
      <c:catAx>
        <c:axId val="709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997888"/>
        <c:crosses val="autoZero"/>
        <c:auto val="1"/>
        <c:lblAlgn val="ctr"/>
        <c:lblOffset val="100"/>
        <c:noMultiLvlLbl val="0"/>
      </c:catAx>
      <c:valAx>
        <c:axId val="7099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99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2020'!$I$154:$I$157</c:f>
              <c:numCache>
                <c:formatCode>General</c:formatCode>
                <c:ptCount val="4"/>
                <c:pt idx="0">
                  <c:v>699</c:v>
                </c:pt>
                <c:pt idx="1">
                  <c:v>249</c:v>
                </c:pt>
                <c:pt idx="2">
                  <c:v>2</c:v>
                </c:pt>
                <c:pt idx="3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2020'!$J$154:$J$157</c:f>
              <c:numCache>
                <c:formatCode>0%</c:formatCode>
                <c:ptCount val="4"/>
                <c:pt idx="0">
                  <c:v>0.71765913757700206</c:v>
                </c:pt>
                <c:pt idx="1">
                  <c:v>0.25564681724845995</c:v>
                </c:pt>
                <c:pt idx="2">
                  <c:v>2.0533880903490761E-3</c:v>
                </c:pt>
                <c:pt idx="3">
                  <c:v>2.4640657084188913E-2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1072384"/>
        <c:axId val="72167808"/>
        <c:axId val="0"/>
      </c:bar3DChart>
      <c:catAx>
        <c:axId val="7107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167808"/>
        <c:crosses val="autoZero"/>
        <c:auto val="1"/>
        <c:lblAlgn val="ctr"/>
        <c:lblOffset val="100"/>
        <c:noMultiLvlLbl val="0"/>
      </c:catAx>
      <c:valAx>
        <c:axId val="7216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07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2020'!$I$213:$I$217</c:f>
              <c:numCache>
                <c:formatCode>General</c:formatCode>
                <c:ptCount val="5"/>
                <c:pt idx="0">
                  <c:v>773</c:v>
                </c:pt>
                <c:pt idx="1">
                  <c:v>169</c:v>
                </c:pt>
                <c:pt idx="2">
                  <c:v>9</c:v>
                </c:pt>
                <c:pt idx="3">
                  <c:v>22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2020'!$J$213:$J$217</c:f>
              <c:numCache>
                <c:formatCode>0%</c:formatCode>
                <c:ptCount val="5"/>
                <c:pt idx="0">
                  <c:v>0.79363449691991783</c:v>
                </c:pt>
                <c:pt idx="1">
                  <c:v>0.17351129363449691</c:v>
                </c:pt>
                <c:pt idx="2">
                  <c:v>9.2402464065708418E-3</c:v>
                </c:pt>
                <c:pt idx="3">
                  <c:v>2.2587268993839837E-2</c:v>
                </c:pt>
                <c:pt idx="4">
                  <c:v>1.026694045174538E-3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72190592"/>
        <c:axId val="72487296"/>
        <c:axId val="0"/>
      </c:bar3DChart>
      <c:catAx>
        <c:axId val="7219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487296"/>
        <c:crosses val="autoZero"/>
        <c:auto val="1"/>
        <c:lblAlgn val="ctr"/>
        <c:lblOffset val="100"/>
        <c:noMultiLvlLbl val="0"/>
      </c:catAx>
      <c:valAx>
        <c:axId val="724872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7219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2020'!$C$21:$E$21</c:f>
              <c:numCache>
                <c:formatCode>General</c:formatCode>
                <c:ptCount val="3"/>
                <c:pt idx="0">
                  <c:v>756</c:v>
                </c:pt>
                <c:pt idx="1">
                  <c:v>4</c:v>
                </c:pt>
                <c:pt idx="2">
                  <c:v>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2020'!$C$22:$E$22</c:f>
              <c:numCache>
                <c:formatCode>0%</c:formatCode>
                <c:ptCount val="3"/>
                <c:pt idx="0">
                  <c:v>0.77618069815195068</c:v>
                </c:pt>
                <c:pt idx="1">
                  <c:v>4.1067761806981521E-3</c:v>
                </c:pt>
                <c:pt idx="2">
                  <c:v>0.21971252566735114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2569216"/>
        <c:axId val="72570752"/>
        <c:axId val="0"/>
      </c:bar3DChart>
      <c:catAx>
        <c:axId val="725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570752"/>
        <c:crosses val="autoZero"/>
        <c:auto val="1"/>
        <c:lblAlgn val="ctr"/>
        <c:lblOffset val="100"/>
        <c:noMultiLvlLbl val="0"/>
      </c:catAx>
      <c:valAx>
        <c:axId val="7257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56921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Septiembre 2020'!$H$19:$O$19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2020'!$H$21:$K$21</c:f>
              <c:numCache>
                <c:formatCode>General</c:formatCode>
                <c:ptCount val="4"/>
                <c:pt idx="0">
                  <c:v>593</c:v>
                </c:pt>
                <c:pt idx="1">
                  <c:v>305</c:v>
                </c:pt>
                <c:pt idx="2">
                  <c:v>20</c:v>
                </c:pt>
                <c:pt idx="3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2020'!$H$22:$K$22</c:f>
              <c:numCache>
                <c:formatCode>0%</c:formatCode>
                <c:ptCount val="4"/>
                <c:pt idx="0">
                  <c:v>0.60882956878850103</c:v>
                </c:pt>
                <c:pt idx="1">
                  <c:v>0.31314168377823409</c:v>
                </c:pt>
                <c:pt idx="2">
                  <c:v>2.0533880903490759E-2</c:v>
                </c:pt>
                <c:pt idx="3">
                  <c:v>5.7494866529774126E-2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2613248"/>
        <c:axId val="72709248"/>
        <c:axId val="0"/>
      </c:bar3DChart>
      <c:catAx>
        <c:axId val="726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709248"/>
        <c:crosses val="autoZero"/>
        <c:auto val="1"/>
        <c:lblAlgn val="ctr"/>
        <c:lblOffset val="100"/>
        <c:noMultiLvlLbl val="0"/>
      </c:catAx>
      <c:valAx>
        <c:axId val="7270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61324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2020'!$I$183:$I$186</c:f>
              <c:numCache>
                <c:formatCode>General</c:formatCode>
                <c:ptCount val="4"/>
                <c:pt idx="0">
                  <c:v>650</c:v>
                </c:pt>
                <c:pt idx="1">
                  <c:v>324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2020'!$J$183:$J$186</c:f>
              <c:numCache>
                <c:formatCode>0%</c:formatCode>
                <c:ptCount val="4"/>
                <c:pt idx="0">
                  <c:v>0.66735112936344965</c:v>
                </c:pt>
                <c:pt idx="1">
                  <c:v>0.3326488706365503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82303232"/>
        <c:axId val="84938752"/>
        <c:axId val="0"/>
      </c:bar3DChart>
      <c:catAx>
        <c:axId val="82303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938752"/>
        <c:crosses val="autoZero"/>
        <c:auto val="1"/>
        <c:lblAlgn val="ctr"/>
        <c:lblOffset val="100"/>
        <c:noMultiLvlLbl val="0"/>
      </c:catAx>
      <c:valAx>
        <c:axId val="84938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230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  <c:pt idx="5">
                  <c:v>1</c:v>
                </c:pt>
                <c:pt idx="6">
                  <c:v>4</c:v>
                </c:pt>
                <c:pt idx="7">
                  <c:v>14</c:v>
                </c:pt>
                <c:pt idx="8">
                  <c:v>83</c:v>
                </c:pt>
                <c:pt idx="9">
                  <c:v>19</c:v>
                </c:pt>
                <c:pt idx="10">
                  <c:v>49</c:v>
                </c:pt>
                <c:pt idx="11">
                  <c:v>2</c:v>
                </c:pt>
                <c:pt idx="12">
                  <c:v>12</c:v>
                </c:pt>
                <c:pt idx="13">
                  <c:v>1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22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10</c:v>
                </c:pt>
                <c:pt idx="24">
                  <c:v>57</c:v>
                </c:pt>
                <c:pt idx="25">
                  <c:v>8</c:v>
                </c:pt>
                <c:pt idx="26">
                  <c:v>4</c:v>
                </c:pt>
                <c:pt idx="27">
                  <c:v>0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175</c:v>
                </c:pt>
                <c:pt idx="34">
                  <c:v>42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336</c:v>
                </c:pt>
                <c:pt idx="39">
                  <c:v>200</c:v>
                </c:pt>
                <c:pt idx="40">
                  <c:v>210</c:v>
                </c:pt>
                <c:pt idx="41">
                  <c:v>28</c:v>
                </c:pt>
                <c:pt idx="42">
                  <c:v>13</c:v>
                </c:pt>
                <c:pt idx="43">
                  <c:v>19</c:v>
                </c:pt>
                <c:pt idx="44">
                  <c:v>0</c:v>
                </c:pt>
                <c:pt idx="45">
                  <c:v>0</c:v>
                </c:pt>
                <c:pt idx="46">
                  <c:v>11</c:v>
                </c:pt>
                <c:pt idx="47">
                  <c:v>3</c:v>
                </c:pt>
                <c:pt idx="48">
                  <c:v>149</c:v>
                </c:pt>
                <c:pt idx="49">
                  <c:v>1</c:v>
                </c:pt>
                <c:pt idx="50">
                  <c:v>0</c:v>
                </c:pt>
                <c:pt idx="51">
                  <c:v>5</c:v>
                </c:pt>
                <c:pt idx="52">
                  <c:v>15</c:v>
                </c:pt>
                <c:pt idx="53">
                  <c:v>2</c:v>
                </c:pt>
                <c:pt idx="54">
                  <c:v>2</c:v>
                </c:pt>
                <c:pt idx="55">
                  <c:v>0</c:v>
                </c:pt>
                <c:pt idx="56">
                  <c:v>1</c:v>
                </c:pt>
                <c:pt idx="57">
                  <c:v>79</c:v>
                </c:pt>
                <c:pt idx="58">
                  <c:v>201</c:v>
                </c:pt>
                <c:pt idx="59">
                  <c:v>43</c:v>
                </c:pt>
                <c:pt idx="60">
                  <c:v>1</c:v>
                </c:pt>
                <c:pt idx="6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4966016"/>
        <c:axId val="84976000"/>
        <c:axId val="0"/>
      </c:bar3DChart>
      <c:catAx>
        <c:axId val="8496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84976000"/>
        <c:crosses val="autoZero"/>
        <c:auto val="1"/>
        <c:lblAlgn val="ctr"/>
        <c:lblOffset val="100"/>
        <c:noMultiLvlLbl val="0"/>
      </c:catAx>
      <c:valAx>
        <c:axId val="84976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496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2020'!$J$43:$J$59</c:f>
              <c:numCache>
                <c:formatCode>General</c:formatCode>
                <c:ptCount val="17"/>
                <c:pt idx="0">
                  <c:v>17</c:v>
                </c:pt>
                <c:pt idx="1">
                  <c:v>0</c:v>
                </c:pt>
                <c:pt idx="2">
                  <c:v>12</c:v>
                </c:pt>
                <c:pt idx="3">
                  <c:v>165</c:v>
                </c:pt>
                <c:pt idx="4">
                  <c:v>0</c:v>
                </c:pt>
                <c:pt idx="5">
                  <c:v>510</c:v>
                </c:pt>
                <c:pt idx="6">
                  <c:v>169</c:v>
                </c:pt>
                <c:pt idx="7">
                  <c:v>0</c:v>
                </c:pt>
                <c:pt idx="8">
                  <c:v>32</c:v>
                </c:pt>
                <c:pt idx="9">
                  <c:v>0</c:v>
                </c:pt>
                <c:pt idx="10">
                  <c:v>47</c:v>
                </c:pt>
                <c:pt idx="11">
                  <c:v>6</c:v>
                </c:pt>
                <c:pt idx="12">
                  <c:v>13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171200"/>
        <c:axId val="85172992"/>
        <c:axId val="0"/>
      </c:bar3DChart>
      <c:catAx>
        <c:axId val="851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5172992"/>
        <c:crosses val="autoZero"/>
        <c:auto val="1"/>
        <c:lblAlgn val="ctr"/>
        <c:lblOffset val="100"/>
        <c:noMultiLvlLbl val="0"/>
      </c:catAx>
      <c:valAx>
        <c:axId val="85172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517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/>
          <cell r="E22"/>
          <cell r="F22"/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zoomScale="70" zoomScaleNormal="70" workbookViewId="0">
      <selection activeCell="C19" sqref="C19:F19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24" t="s">
        <v>0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1"/>
      <c r="Q13" s="4"/>
    </row>
    <row r="14" spans="1:17" ht="43.5" customHeight="1" thickBot="1" x14ac:dyDescent="0.3">
      <c r="A14" s="4"/>
      <c r="B14" s="126" t="s">
        <v>97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61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97" t="s">
        <v>1</v>
      </c>
      <c r="D19" s="98"/>
      <c r="E19" s="98"/>
      <c r="F19" s="99"/>
      <c r="G19" s="62"/>
      <c r="H19" s="97" t="s">
        <v>2</v>
      </c>
      <c r="I19" s="98"/>
      <c r="J19" s="98"/>
      <c r="K19" s="98"/>
      <c r="L19" s="99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756</v>
      </c>
      <c r="D21" s="14">
        <v>4</v>
      </c>
      <c r="E21" s="14">
        <v>214</v>
      </c>
      <c r="F21" s="8">
        <f>SUM(C21:E21)</f>
        <v>974</v>
      </c>
      <c r="G21" s="5"/>
      <c r="H21" s="8">
        <v>593</v>
      </c>
      <c r="I21" s="8">
        <v>305</v>
      </c>
      <c r="J21" s="8">
        <v>20</v>
      </c>
      <c r="K21" s="8">
        <v>56</v>
      </c>
      <c r="L21" s="8">
        <f>SUM(H21:K21)</f>
        <v>974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0.77618069815195068</v>
      </c>
      <c r="D22" s="17">
        <f>+D21/F21</f>
        <v>4.1067761806981521E-3</v>
      </c>
      <c r="E22" s="18">
        <f>+E21/F21</f>
        <v>0.21971252566735114</v>
      </c>
      <c r="F22" s="66">
        <f>SUM(C22:E22)</f>
        <v>0.99999999999999989</v>
      </c>
      <c r="G22" s="5"/>
      <c r="H22" s="16">
        <f>+H21/L21</f>
        <v>0.60882956878850103</v>
      </c>
      <c r="I22" s="16">
        <f>+I21/L21</f>
        <v>0.31314168377823409</v>
      </c>
      <c r="J22" s="16">
        <f>J21/L21</f>
        <v>2.0533880903490759E-2</v>
      </c>
      <c r="K22" s="16">
        <f>+K21/L21</f>
        <v>5.7494866529774126E-2</v>
      </c>
      <c r="L22" s="66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28" t="s">
        <v>11</v>
      </c>
      <c r="E42" s="128"/>
      <c r="F42" s="128"/>
      <c r="G42" s="128"/>
      <c r="H42" s="128"/>
      <c r="I42" s="128"/>
      <c r="J42" s="128"/>
      <c r="K42" s="128"/>
      <c r="L42" s="128"/>
      <c r="M42" s="128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129">
        <v>17</v>
      </c>
      <c r="K43" s="130"/>
      <c r="L43" s="131"/>
      <c r="M43" s="16">
        <f>+$J43/$J60</f>
        <v>1.7453798767967144E-2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129">
        <v>0</v>
      </c>
      <c r="K44" s="130"/>
      <c r="L44" s="131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129">
        <v>12</v>
      </c>
      <c r="K45" s="130"/>
      <c r="L45" s="131"/>
      <c r="M45" s="16">
        <f>+$J45/$J60</f>
        <v>1.2320328542094456E-2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129">
        <v>165</v>
      </c>
      <c r="K46" s="130"/>
      <c r="L46" s="131"/>
      <c r="M46" s="16">
        <f>+$J46/$J60</f>
        <v>0.16940451745379878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129">
        <v>0</v>
      </c>
      <c r="K47" s="130"/>
      <c r="L47" s="131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129">
        <v>510</v>
      </c>
      <c r="K48" s="130"/>
      <c r="L48" s="131"/>
      <c r="M48" s="16">
        <f>+$J48/J60</f>
        <v>0.52361396303901442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129">
        <v>169</v>
      </c>
      <c r="K49" s="130"/>
      <c r="L49" s="131"/>
      <c r="M49" s="16">
        <f>+$J49/J60</f>
        <v>0.17351129363449691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129">
        <v>0</v>
      </c>
      <c r="K50" s="130"/>
      <c r="L50" s="131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129">
        <v>32</v>
      </c>
      <c r="K51" s="130"/>
      <c r="L51" s="131"/>
      <c r="M51" s="16">
        <f>+$J51/J60</f>
        <v>3.2854209445585217E-2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129">
        <v>0</v>
      </c>
      <c r="K52" s="130"/>
      <c r="L52" s="131"/>
      <c r="M52" s="16">
        <f>+J52/J60</f>
        <v>0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129">
        <v>47</v>
      </c>
      <c r="K53" s="130"/>
      <c r="L53" s="131"/>
      <c r="M53" s="16">
        <f>+$J53/J60</f>
        <v>4.8254620123203286E-2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129">
        <v>6</v>
      </c>
      <c r="K54" s="130"/>
      <c r="L54" s="131"/>
      <c r="M54" s="16">
        <f>+$J54/J60</f>
        <v>6.1601642710472282E-3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129">
        <v>13</v>
      </c>
      <c r="K55" s="130"/>
      <c r="L55" s="131"/>
      <c r="M55" s="16">
        <f>+$J55/J60</f>
        <v>1.3347022587268994E-2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129">
        <v>0</v>
      </c>
      <c r="K56" s="130"/>
      <c r="L56" s="131"/>
      <c r="M56" s="16">
        <f>+$J56/J60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129">
        <v>2</v>
      </c>
      <c r="K57" s="130"/>
      <c r="L57" s="131"/>
      <c r="M57" s="16">
        <f>+$J57/J60</f>
        <v>2.0533880903490761E-3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129">
        <v>0</v>
      </c>
      <c r="K58" s="130"/>
      <c r="L58" s="131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88</v>
      </c>
      <c r="F59" s="27"/>
      <c r="G59" s="27"/>
      <c r="H59" s="27"/>
      <c r="I59" s="27"/>
      <c r="J59" s="132">
        <v>1</v>
      </c>
      <c r="K59" s="133"/>
      <c r="L59" s="134"/>
      <c r="M59" s="80">
        <f>+$J59/J60</f>
        <v>1.026694045174538E-3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03">
        <f>SUM(J43:L59)</f>
        <v>974</v>
      </c>
      <c r="K60" s="104"/>
      <c r="L60" s="105"/>
      <c r="M60" s="77">
        <f>SUM(M43:M59)</f>
        <v>1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06" t="s">
        <v>12</v>
      </c>
      <c r="E96" s="107"/>
      <c r="F96" s="107"/>
      <c r="G96" s="107"/>
      <c r="H96" s="107"/>
      <c r="I96" s="107"/>
      <c r="J96" s="108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242</v>
      </c>
      <c r="J97" s="29">
        <f>+I97/I103</f>
        <v>0.24845995893223818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732</v>
      </c>
      <c r="J98" s="29">
        <f>I98/I103</f>
        <v>0.75154004106776184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0</v>
      </c>
      <c r="J99" s="29">
        <f>+I99/I103</f>
        <v>0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0</v>
      </c>
      <c r="J101" s="36">
        <f>+I101/I103</f>
        <v>0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974</v>
      </c>
      <c r="J103" s="69">
        <f>SUM(J97:J102)</f>
        <v>1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09"/>
      <c r="E106" s="109"/>
      <c r="F106" s="109"/>
      <c r="G106" s="109"/>
      <c r="H106" s="109"/>
      <c r="I106" s="109"/>
      <c r="J106" s="109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97" t="s">
        <v>14</v>
      </c>
      <c r="F131" s="98"/>
      <c r="G131" s="98"/>
      <c r="H131" s="98"/>
      <c r="I131" s="98"/>
      <c r="J131" s="99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91" t="s">
        <v>15</v>
      </c>
      <c r="F132" s="92"/>
      <c r="G132" s="92"/>
      <c r="H132" s="92"/>
      <c r="I132" s="93"/>
      <c r="J132" s="37">
        <v>1700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1700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97" t="s">
        <v>16</v>
      </c>
      <c r="F136" s="98"/>
      <c r="G136" s="98"/>
      <c r="H136" s="98"/>
      <c r="I136" s="98"/>
      <c r="J136" s="99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91" t="s">
        <v>17</v>
      </c>
      <c r="F137" s="92"/>
      <c r="G137" s="92"/>
      <c r="H137" s="92"/>
      <c r="I137" s="93"/>
      <c r="J137" s="39">
        <v>1015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J137</f>
        <v>1015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94" t="s">
        <v>18</v>
      </c>
      <c r="F141" s="95"/>
      <c r="G141" s="95"/>
      <c r="H141" s="95"/>
      <c r="I141" s="95"/>
      <c r="J141" s="96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91" t="s">
        <v>19</v>
      </c>
      <c r="F142" s="92"/>
      <c r="G142" s="92"/>
      <c r="H142" s="92"/>
      <c r="I142" s="93"/>
      <c r="J142" s="39">
        <v>15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15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94" t="s">
        <v>20</v>
      </c>
      <c r="F146" s="95"/>
      <c r="G146" s="95"/>
      <c r="H146" s="95"/>
      <c r="I146" s="95"/>
      <c r="J146" s="96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91" t="s">
        <v>20</v>
      </c>
      <c r="F147" s="92"/>
      <c r="G147" s="92"/>
      <c r="H147" s="92"/>
      <c r="I147" s="93"/>
      <c r="J147" s="39">
        <v>12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12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97" t="s">
        <v>21</v>
      </c>
      <c r="E153" s="98"/>
      <c r="F153" s="98"/>
      <c r="G153" s="98"/>
      <c r="H153" s="98"/>
      <c r="I153" s="98"/>
      <c r="J153" s="99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100" t="str">
        <f>+'[1]ACUM-MAYO'!A162</f>
        <v>ORDINARIA</v>
      </c>
      <c r="F154" s="101"/>
      <c r="G154" s="101"/>
      <c r="H154" s="102"/>
      <c r="I154" s="33">
        <v>699</v>
      </c>
      <c r="J154" s="42">
        <f>I154/I159</f>
        <v>0.71765913757700206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100" t="str">
        <f>+'[1]ACUM-MAYO'!A163</f>
        <v>FUNDAMENTAL</v>
      </c>
      <c r="F155" s="101"/>
      <c r="G155" s="101"/>
      <c r="H155" s="102"/>
      <c r="I155" s="33">
        <v>249</v>
      </c>
      <c r="J155" s="44">
        <f>I155/I159</f>
        <v>0.25564681724845995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100" t="str">
        <f>+'[1]ACUM-MAYO'!A165</f>
        <v>RESERVADA</v>
      </c>
      <c r="F156" s="101"/>
      <c r="G156" s="101"/>
      <c r="H156" s="102"/>
      <c r="I156" s="33">
        <v>2</v>
      </c>
      <c r="J156" s="44">
        <f>I156/I159</f>
        <v>2.0533880903490761E-3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100" t="s">
        <v>80</v>
      </c>
      <c r="F157" s="101"/>
      <c r="G157" s="101"/>
      <c r="H157" s="102"/>
      <c r="I157" s="33">
        <v>24</v>
      </c>
      <c r="J157" s="46">
        <f>I157/I159</f>
        <v>2.4640657084188913E-2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974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97" t="s">
        <v>22</v>
      </c>
      <c r="E182" s="98"/>
      <c r="F182" s="98"/>
      <c r="G182" s="98"/>
      <c r="H182" s="98"/>
      <c r="I182" s="98"/>
      <c r="J182" s="99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100" t="str">
        <f>+'[1]ACUM-MAYO'!A173</f>
        <v>ECONOMICA ADMINISTRATIVA</v>
      </c>
      <c r="F183" s="101"/>
      <c r="G183" s="101"/>
      <c r="H183" s="102"/>
      <c r="I183" s="33">
        <v>650</v>
      </c>
      <c r="J183" s="29">
        <f>I183/I188</f>
        <v>0.66735112936344965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100" t="str">
        <f>+'[1]ACUM-MAYO'!A174</f>
        <v>TRAMITE</v>
      </c>
      <c r="F184" s="101"/>
      <c r="G184" s="101"/>
      <c r="H184" s="102"/>
      <c r="I184" s="33">
        <v>324</v>
      </c>
      <c r="J184" s="49">
        <f>I184/I188</f>
        <v>0.3326488706365503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100" t="str">
        <f>+'[1]ACUM-MAYO'!A175</f>
        <v>SERV. PUB.</v>
      </c>
      <c r="F185" s="101"/>
      <c r="G185" s="101"/>
      <c r="H185" s="102"/>
      <c r="I185" s="33">
        <v>0</v>
      </c>
      <c r="J185" s="49">
        <f>I185/I188</f>
        <v>0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100" t="str">
        <f>+'[1]ACUM-MAYO'!A176</f>
        <v>LEGAL</v>
      </c>
      <c r="F186" s="101"/>
      <c r="G186" s="101"/>
      <c r="H186" s="102"/>
      <c r="I186" s="33">
        <v>0</v>
      </c>
      <c r="J186" s="50">
        <f>I186/I188</f>
        <v>0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974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97" t="s">
        <v>23</v>
      </c>
      <c r="E212" s="98"/>
      <c r="F212" s="98"/>
      <c r="G212" s="98"/>
      <c r="H212" s="98"/>
      <c r="I212" s="98"/>
      <c r="J212" s="99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773</v>
      </c>
      <c r="J213" s="85">
        <f>I213/I218</f>
        <v>0.79363449691991783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169</v>
      </c>
      <c r="J214" s="85">
        <f>I214/I218</f>
        <v>0.17351129363449691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9</v>
      </c>
      <c r="J215" s="85">
        <f>I215/I218</f>
        <v>9.2402464065708418E-3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22</v>
      </c>
      <c r="J216" s="86">
        <f>I216/I218</f>
        <v>2.2587268993839837E-2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89</v>
      </c>
      <c r="F217" s="82"/>
      <c r="G217" s="82"/>
      <c r="H217" s="83"/>
      <c r="I217" s="78">
        <v>1</v>
      </c>
      <c r="J217" s="80">
        <f>I217/I218</f>
        <v>1.026694045174538E-3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974</v>
      </c>
      <c r="J218" s="87">
        <f>SUM(J213:J217)</f>
        <v>0.99999999999999989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35" t="s">
        <v>24</v>
      </c>
      <c r="E245" s="136"/>
      <c r="F245" s="136"/>
      <c r="G245" s="137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12" t="s">
        <v>26</v>
      </c>
      <c r="F246" s="113"/>
      <c r="G246" s="88" t="s">
        <v>91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10" t="s">
        <v>27</v>
      </c>
      <c r="F247" s="111"/>
      <c r="G247" s="88">
        <v>3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10" t="s">
        <v>29</v>
      </c>
      <c r="F248" s="111"/>
      <c r="G248" s="88">
        <v>2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10" t="s">
        <v>38</v>
      </c>
      <c r="F249" s="111"/>
      <c r="G249" s="88" t="s">
        <v>91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10" t="s">
        <v>58</v>
      </c>
      <c r="F250" s="111"/>
      <c r="G250" s="88">
        <v>6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10" t="s">
        <v>63</v>
      </c>
      <c r="F251" s="111"/>
      <c r="G251" s="88">
        <v>1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10" t="s">
        <v>81</v>
      </c>
      <c r="F252" s="111"/>
      <c r="G252" s="88">
        <v>4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10" t="s">
        <v>83</v>
      </c>
      <c r="F253" s="111"/>
      <c r="G253" s="88">
        <v>14</v>
      </c>
      <c r="H253" s="5"/>
      <c r="I253" s="138"/>
      <c r="J253" s="138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10" t="s">
        <v>28</v>
      </c>
      <c r="F254" s="111"/>
      <c r="G254" s="88">
        <v>83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10" t="s">
        <v>30</v>
      </c>
      <c r="F255" s="111"/>
      <c r="G255" s="88">
        <v>19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10" t="s">
        <v>31</v>
      </c>
      <c r="F256" s="111"/>
      <c r="G256" s="88">
        <v>49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10" t="s">
        <v>35</v>
      </c>
      <c r="F257" s="111"/>
      <c r="G257" s="88">
        <v>2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10" t="s">
        <v>37</v>
      </c>
      <c r="F258" s="111"/>
      <c r="G258" s="88">
        <v>12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10" t="s">
        <v>40</v>
      </c>
      <c r="F259" s="111"/>
      <c r="G259" s="88">
        <v>1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10" t="s">
        <v>43</v>
      </c>
      <c r="F260" s="111"/>
      <c r="G260" s="88">
        <v>5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10" t="s">
        <v>46</v>
      </c>
      <c r="F261" s="111"/>
      <c r="G261" s="88">
        <v>3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10" t="s">
        <v>47</v>
      </c>
      <c r="F262" s="111"/>
      <c r="G262" s="88">
        <v>1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10" t="s">
        <v>51</v>
      </c>
      <c r="F263" s="111"/>
      <c r="G263" s="88">
        <v>22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10" t="s">
        <v>52</v>
      </c>
      <c r="F264" s="111"/>
      <c r="G264" s="88">
        <v>3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10" t="s">
        <v>92</v>
      </c>
      <c r="F265" s="111"/>
      <c r="G265" s="88">
        <v>4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10" t="s">
        <v>67</v>
      </c>
      <c r="F266" s="111"/>
      <c r="G266" s="88">
        <v>3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10" t="s">
        <v>82</v>
      </c>
      <c r="F267" s="111"/>
      <c r="G267" s="88" t="s">
        <v>91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22" t="s">
        <v>32</v>
      </c>
      <c r="F268" s="123"/>
      <c r="G268" s="88" t="s">
        <v>91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10" t="s">
        <v>42</v>
      </c>
      <c r="F269" s="111"/>
      <c r="G269" s="88">
        <v>10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10" t="s">
        <v>93</v>
      </c>
      <c r="F270" s="111"/>
      <c r="G270" s="88">
        <v>57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10" t="s">
        <v>54</v>
      </c>
      <c r="F271" s="111"/>
      <c r="G271" s="88">
        <v>8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10" t="s">
        <v>61</v>
      </c>
      <c r="F272" s="111"/>
      <c r="G272" s="88">
        <v>4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10" t="s">
        <v>94</v>
      </c>
      <c r="F273" s="111"/>
      <c r="G273" s="88" t="s">
        <v>91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10" t="s">
        <v>77</v>
      </c>
      <c r="F274" s="111"/>
      <c r="G274" s="88" t="s">
        <v>91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10" t="s">
        <v>78</v>
      </c>
      <c r="F275" s="111"/>
      <c r="G275" s="88">
        <v>5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10" t="s">
        <v>79</v>
      </c>
      <c r="F276" s="111"/>
      <c r="G276" s="88" t="s">
        <v>91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10" t="s">
        <v>86</v>
      </c>
      <c r="F277" s="111"/>
      <c r="G277" s="88" t="s">
        <v>91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10" t="s">
        <v>87</v>
      </c>
      <c r="F278" s="111"/>
      <c r="G278" s="88">
        <v>1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38.25" customHeight="1" thickBot="1" x14ac:dyDescent="0.3">
      <c r="A279" s="4"/>
      <c r="B279" s="5"/>
      <c r="C279" s="58"/>
      <c r="D279" s="8">
        <v>34</v>
      </c>
      <c r="E279" s="110" t="s">
        <v>33</v>
      </c>
      <c r="F279" s="111"/>
      <c r="G279" s="88">
        <v>175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10" t="s">
        <v>44</v>
      </c>
      <c r="F280" s="111"/>
      <c r="G280" s="88">
        <v>42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10" t="s">
        <v>66</v>
      </c>
      <c r="F281" s="111"/>
      <c r="G281" s="88" t="s">
        <v>91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10" t="s">
        <v>84</v>
      </c>
      <c r="F282" s="111"/>
      <c r="G282" s="88" t="s">
        <v>91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10" t="s">
        <v>34</v>
      </c>
      <c r="F283" s="111"/>
      <c r="G283" s="88" t="s">
        <v>91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10" t="s">
        <v>48</v>
      </c>
      <c r="F284" s="111"/>
      <c r="G284" s="88">
        <v>336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10" t="s">
        <v>49</v>
      </c>
      <c r="F285" s="111"/>
      <c r="G285" s="88">
        <v>200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10" t="s">
        <v>50</v>
      </c>
      <c r="F286" s="111"/>
      <c r="G286" s="88">
        <v>210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10" t="s">
        <v>55</v>
      </c>
      <c r="F287" s="111"/>
      <c r="G287" s="88">
        <v>28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10" t="s">
        <v>62</v>
      </c>
      <c r="F288" s="111"/>
      <c r="G288" s="88">
        <v>13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10" t="s">
        <v>36</v>
      </c>
      <c r="F289" s="111"/>
      <c r="G289" s="88">
        <v>19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10" t="s">
        <v>95</v>
      </c>
      <c r="F290" s="111"/>
      <c r="G290" s="88" t="s">
        <v>91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6" t="s">
        <v>45</v>
      </c>
      <c r="F291" s="117"/>
      <c r="G291" s="88" t="s">
        <v>91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8" t="s">
        <v>56</v>
      </c>
      <c r="F292" s="119"/>
      <c r="G292" s="88">
        <v>11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6" t="s">
        <v>57</v>
      </c>
      <c r="F293" s="117"/>
      <c r="G293" s="88">
        <v>3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6" t="s">
        <v>75</v>
      </c>
      <c r="F294" s="117"/>
      <c r="G294" s="88">
        <v>149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6" t="s">
        <v>76</v>
      </c>
      <c r="F295" s="117"/>
      <c r="G295" s="88">
        <v>1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6" t="s">
        <v>73</v>
      </c>
      <c r="F296" s="117"/>
      <c r="G296" s="88" t="s">
        <v>91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8" t="s">
        <v>41</v>
      </c>
      <c r="F297" s="119"/>
      <c r="G297" s="88">
        <v>5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6" t="s">
        <v>53</v>
      </c>
      <c r="F298" s="117"/>
      <c r="G298" s="88">
        <v>15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6" t="s">
        <v>59</v>
      </c>
      <c r="F299" s="117"/>
      <c r="G299" s="88">
        <v>2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6" t="s">
        <v>60</v>
      </c>
      <c r="F300" s="117"/>
      <c r="G300" s="88">
        <v>2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6" t="s">
        <v>96</v>
      </c>
      <c r="F301" s="117"/>
      <c r="G301" s="88" t="s">
        <v>91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6" t="s">
        <v>90</v>
      </c>
      <c r="F302" s="117"/>
      <c r="G302" s="88">
        <v>1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6" t="s">
        <v>64</v>
      </c>
      <c r="F303" s="117"/>
      <c r="G303" s="88">
        <v>79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6" t="s">
        <v>65</v>
      </c>
      <c r="F304" s="117"/>
      <c r="G304" s="88">
        <v>201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6" t="s">
        <v>39</v>
      </c>
      <c r="F305" s="117"/>
      <c r="G305" s="88">
        <v>43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20.100000000000001" customHeight="1" thickBot="1" x14ac:dyDescent="0.3">
      <c r="A306" s="4"/>
      <c r="B306" s="5"/>
      <c r="C306" s="58"/>
      <c r="D306" s="8">
        <v>61</v>
      </c>
      <c r="E306" s="116" t="s">
        <v>74</v>
      </c>
      <c r="F306" s="117"/>
      <c r="G306" s="88">
        <v>1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20.100000000000001" customHeight="1" thickBot="1" x14ac:dyDescent="0.3">
      <c r="A307" s="4"/>
      <c r="B307" s="5"/>
      <c r="C307" s="58"/>
      <c r="D307" s="8">
        <v>62</v>
      </c>
      <c r="E307" s="116" t="s">
        <v>85</v>
      </c>
      <c r="F307" s="117"/>
      <c r="G307" s="88">
        <v>1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14" t="s">
        <v>6</v>
      </c>
      <c r="F308" s="115"/>
      <c r="G308" s="74">
        <f>SUM(G246:G307)</f>
        <v>1859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20" t="s">
        <v>25</v>
      </c>
      <c r="C309" s="121"/>
      <c r="D309" s="121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Septiembre 2020</vt:lpstr>
      <vt:lpstr>'Estadística Septiembre 2020'!Área_de_impresión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2019-07-18T17:17:44Z</cp:lastPrinted>
  <dcterms:created xsi:type="dcterms:W3CDTF">2016-07-14T16:59:51Z</dcterms:created>
  <dcterms:modified xsi:type="dcterms:W3CDTF">2020-10-15T21:18:36Z</dcterms:modified>
</cp:coreProperties>
</file>