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90" windowWidth="20115" windowHeight="46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C26" i="1"/>
  <c r="F79" i="1" l="1"/>
  <c r="F72" i="1" l="1"/>
  <c r="G72" i="1"/>
  <c r="G83" i="1" s="1"/>
  <c r="G67" i="1"/>
  <c r="F67" i="1"/>
  <c r="G61" i="1"/>
  <c r="G43" i="1"/>
  <c r="G32" i="1"/>
  <c r="G28" i="1"/>
  <c r="G24" i="1"/>
  <c r="F24" i="1"/>
  <c r="D38" i="1"/>
  <c r="C38" i="1"/>
  <c r="D18" i="1"/>
  <c r="D61" i="1"/>
  <c r="D10" i="1"/>
  <c r="C61" i="1"/>
  <c r="F61" i="1"/>
  <c r="F43" i="1"/>
  <c r="F32" i="1"/>
  <c r="F28" i="1"/>
  <c r="C18" i="1"/>
  <c r="C10" i="1"/>
  <c r="D48" i="1" l="1"/>
  <c r="D63" i="1" s="1"/>
  <c r="C48" i="1"/>
  <c r="C63" i="1" s="1"/>
  <c r="G48" i="1"/>
  <c r="G63" i="1" s="1"/>
  <c r="G85" i="1" s="1"/>
  <c r="F83" i="1"/>
  <c r="F48" i="1"/>
  <c r="F63" i="1" s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<sst xmlns="http://schemas.openxmlformats.org/spreadsheetml/2006/main" count="124" uniqueCount="122">
  <si>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</si>
  <si>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</si>
  <si>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</si>
  <si>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</si>
  <si>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</si>
  <si>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</si>
  <si>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</si>
  <si>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</si>
  <si>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</si>
  <si>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</si>
  <si>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</si>
  <si>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</si>
  <si>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</si>
  <si>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</si>
  <si>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</si>
  <si>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</si>
  <si>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</si>
  <si>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</si>
  <si>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</si>
  <si>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</si>
  <si>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</si>
  <si>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</si>
  <si>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</si>
  <si>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</si>
  <si>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</si>
  <si>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</si>
  <si>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</si>
  <si>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</si>
  <si>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</si>
  <si>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</si>
  <si>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</si>
  <si>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</si>
  <si>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</si>
  <si>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</si>
  <si>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</si>
  <si>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</si>
  <si>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</si>
  <si>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</si>
  <si>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</si>
  <si>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</si>
  <si>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</si>
  <si>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</si>
  <si>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</si>
  <si>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</si>
  <si>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</si>
  <si>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</si>
  <si>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</si>
  <si>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</si>
  <si>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</si>
  <si>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</si>
  <si>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</si>
  <si>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</si>
  <si>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</si>
  <si>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</si>
  <si>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</si>
  <si>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</si>
  <si>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</si>
  <si>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</si>
  <si>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</si>
  <si>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</si>
  <si>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</si>
  <si>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</si>
  <si>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</si>
  <si>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</si>
  <si>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</si>
  <si>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</si>
  <si>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</si>
  <si>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</si>
  <si>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</si>
  <si>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</si>
  <si>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</si>
  <si>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</si>
  <si>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</si>
  <si>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</si>
  <si>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</si>
  <si>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</si>
  <si>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</si>
  <si>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</si>
  <si>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</si>
  <si>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</si>
  <si>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</si>
  <si>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</si>
  <si>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</si>
  <si>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</si>
  <si>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</si>
  <si>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</si>
  <si>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</si>
  <si>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</si>
  <si>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</si>
  <si>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</si>
  <si>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</si>
  <si>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</si>
  <si>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</si>
  <si>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</si>
  <si>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</si>
  <si>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</si>
  <si>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</si>
  <si>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</si>
  <si>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</si>
  <si>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</si>
  <si>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</si>
  <si>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</si>
  <si>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</si>
  <si>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</si>
  <si>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</si>
  <si>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</si>
  <si>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</si>
  <si>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</si>
  <si>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</si>
  <si>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</si>
  <si>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</si>
  <si>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</si>
  <si>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</si>
  <si>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</si>
  <si>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</si>
  <si>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</si>
  <si>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</si>
  <si>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</si>
  <si>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</si>
  <si>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</si>
  <si>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Almacen de Materiales y Suministros de Consumo </t>
  </si>
  <si>
    <t>Del 01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</si>
</sst>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zoomScaleNormal="100" workbookViewId="0">
      <selection activeCell="I74" sqref="I74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8.42578125" style="21" customWidth="1"/>
    <col min="7" max="7" width="18.7109375" style="19" customWidth="1"/>
    <col min="8" max="16384" width="11.42578125" style="19"/>
  </cols>
  <sheetData>
    <row r="1" spans="2:7" s="1" customFormat="1" ht="30" customHeight="1" x14ac:dyDescent="0.2">
      <c r="B1" s="57" t="s">
        <v>10</v>
      </c>
      <c r="C1" s="58"/>
      <c r="D1" s="58"/>
      <c r="E1" s="58"/>
      <c r="F1" s="58"/>
      <c r="G1" s="59"/>
    </row>
    <row r="2" spans="2:7" s="1" customFormat="1" ht="12.75" customHeight="1" x14ac:dyDescent="0.2">
      <c r="B2" s="60" t="s">
        <v>0</v>
      </c>
      <c r="C2" s="61"/>
      <c r="D2" s="61"/>
      <c r="E2" s="61"/>
      <c r="F2" s="61"/>
      <c r="G2" s="62"/>
    </row>
    <row r="3" spans="2:7" s="1" customFormat="1" ht="12" customHeight="1" x14ac:dyDescent="0.2">
      <c r="B3" s="60" t="s">
        <v>121</v>
      </c>
      <c r="C3" s="61"/>
      <c r="D3" s="61"/>
      <c r="E3" s="61"/>
      <c r="F3" s="61"/>
      <c r="G3" s="62"/>
    </row>
    <row r="4" spans="2:7" s="1" customFormat="1" ht="41.25" customHeight="1" thickBot="1" x14ac:dyDescent="0.25">
      <c r="B4" s="63" t="s">
        <v>1</v>
      </c>
      <c r="C4" s="64"/>
      <c r="D4" s="64"/>
      <c r="E4" s="64"/>
      <c r="F4" s="64"/>
      <c r="G4" s="65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2020</v>
      </c>
      <c r="D6" s="31">
        <v>2019</v>
      </c>
      <c r="E6" s="30" t="s">
        <v>57</v>
      </c>
      <c r="F6" s="31">
        <v>2020</v>
      </c>
      <c r="G6" s="31">
        <v>2019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1477797226.4699998</v>
      </c>
      <c r="D10" s="36">
        <f>SUM(D11:D17)</f>
        <v>553587649.68000007</v>
      </c>
      <c r="E10" s="22" t="s">
        <v>58</v>
      </c>
      <c r="F10" s="36">
        <f>SUM(F11:F19)</f>
        <v>120291927.44999999</v>
      </c>
      <c r="G10" s="45">
        <f>SUM(G11:G19)</f>
        <v>259692211.38999999</v>
      </c>
    </row>
    <row r="11" spans="2:7" s="1" customFormat="1" ht="12.75" customHeight="1" x14ac:dyDescent="0.2">
      <c r="B11" s="3" t="s">
        <v>12</v>
      </c>
      <c r="C11" s="35">
        <v>449500</v>
      </c>
      <c r="D11" s="35">
        <v>4357594.3600000003</v>
      </c>
      <c r="E11" s="22" t="s">
        <v>59</v>
      </c>
      <c r="F11" s="35">
        <v>-2985165.49</v>
      </c>
      <c r="G11" s="46">
        <v>47147.64</v>
      </c>
    </row>
    <row r="12" spans="2:7" s="1" customFormat="1" x14ac:dyDescent="0.2">
      <c r="B12" s="3" t="s">
        <v>13</v>
      </c>
      <c r="C12" s="35">
        <v>1051713320.41</v>
      </c>
      <c r="D12" s="35">
        <v>487509639.87</v>
      </c>
      <c r="E12" s="22" t="s">
        <v>61</v>
      </c>
      <c r="F12" s="35">
        <v>2695433.35</v>
      </c>
      <c r="G12" s="46">
        <v>7564616.7400000002</v>
      </c>
    </row>
    <row r="13" spans="2:7" s="1" customFormat="1" x14ac:dyDescent="0.2">
      <c r="B13" s="3" t="s">
        <v>14</v>
      </c>
      <c r="C13" s="51">
        <v>0</v>
      </c>
      <c r="D13" s="51">
        <v>0</v>
      </c>
      <c r="E13" s="22" t="s">
        <v>60</v>
      </c>
      <c r="F13" s="35">
        <v>2452514.87</v>
      </c>
      <c r="G13" s="52">
        <v>114215127.55</v>
      </c>
    </row>
    <row r="14" spans="2:7" s="1" customFormat="1" x14ac:dyDescent="0.2">
      <c r="B14" s="3" t="s">
        <v>15</v>
      </c>
      <c r="C14" s="35">
        <v>420489137.51999998</v>
      </c>
      <c r="D14" s="35">
        <v>52887220.369999997</v>
      </c>
      <c r="E14" s="22" t="s">
        <v>62</v>
      </c>
      <c r="F14" s="51">
        <v>0</v>
      </c>
      <c r="G14" s="51">
        <v>0</v>
      </c>
    </row>
    <row r="15" spans="2:7" s="1" customFormat="1" x14ac:dyDescent="0.2">
      <c r="B15" s="3" t="s">
        <v>16</v>
      </c>
      <c r="C15" s="35">
        <v>5050928.92</v>
      </c>
      <c r="D15" s="35">
        <v>8738855.4600000009</v>
      </c>
      <c r="E15" s="22" t="s">
        <v>63</v>
      </c>
      <c r="F15" s="35">
        <v>266733.8</v>
      </c>
      <c r="G15" s="46">
        <v>209788.79999999999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0</v>
      </c>
      <c r="G16" s="47">
        <v>0</v>
      </c>
    </row>
    <row r="17" spans="2:7" s="1" customFormat="1" x14ac:dyDescent="0.2">
      <c r="B17" s="3" t="s">
        <v>18</v>
      </c>
      <c r="C17" s="51">
        <v>0</v>
      </c>
      <c r="D17" s="51">
        <v>0</v>
      </c>
      <c r="E17" s="22" t="s">
        <v>65</v>
      </c>
      <c r="F17" s="35">
        <v>84340967.099999994</v>
      </c>
      <c r="G17" s="46">
        <v>79778937.400000006</v>
      </c>
    </row>
    <row r="18" spans="2:7" s="1" customFormat="1" ht="25.5" x14ac:dyDescent="0.2">
      <c r="B18" s="9" t="s">
        <v>19</v>
      </c>
      <c r="C18" s="36">
        <f>SUM(C19:C25)</f>
        <v>236666081.56</v>
      </c>
      <c r="D18" s="36">
        <f>SUM(D19:D25)</f>
        <v>287984596.35000002</v>
      </c>
      <c r="E18" s="22" t="s">
        <v>66</v>
      </c>
      <c r="F18" s="35">
        <v>8414126.9100000001</v>
      </c>
      <c r="G18" s="46">
        <v>9595125.9700000007</v>
      </c>
    </row>
    <row r="19" spans="2:7" s="1" customFormat="1" x14ac:dyDescent="0.2">
      <c r="B19" s="3" t="s">
        <v>20</v>
      </c>
      <c r="C19" s="51">
        <v>0</v>
      </c>
      <c r="D19" s="51">
        <v>0</v>
      </c>
      <c r="E19" s="22" t="s">
        <v>67</v>
      </c>
      <c r="F19" s="35">
        <v>25107316.91</v>
      </c>
      <c r="G19" s="46">
        <v>48281467.289999999</v>
      </c>
    </row>
    <row r="20" spans="2:7" s="1" customFormat="1" x14ac:dyDescent="0.2">
      <c r="B20" s="3" t="s">
        <v>21</v>
      </c>
      <c r="C20" s="35">
        <v>220846960.52000001</v>
      </c>
      <c r="D20" s="35">
        <v>271702718.42000002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15719121.039999999</v>
      </c>
      <c r="D21" s="35">
        <v>16181877.93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51">
        <v>0</v>
      </c>
      <c r="D22" s="51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100000</v>
      </c>
      <c r="D23" s="35">
        <v>100000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>
        <v>0</v>
      </c>
      <c r="E24" s="22" t="s">
        <v>72</v>
      </c>
      <c r="F24" s="36">
        <f>SUM(F25)</f>
        <v>12795336.07</v>
      </c>
      <c r="G24" s="45">
        <f>SUM(G25)</f>
        <v>0</v>
      </c>
    </row>
    <row r="25" spans="2:7" s="1" customFormat="1" x14ac:dyDescent="0.2">
      <c r="B25" s="3" t="s">
        <v>26</v>
      </c>
      <c r="C25" s="16">
        <v>0</v>
      </c>
      <c r="D25" s="35">
        <v>0</v>
      </c>
      <c r="E25" s="22" t="s">
        <v>73</v>
      </c>
      <c r="F25" s="35">
        <v>12795336.07</v>
      </c>
      <c r="G25" s="46">
        <v>0</v>
      </c>
    </row>
    <row r="26" spans="2:7" s="1" customFormat="1" x14ac:dyDescent="0.2">
      <c r="B26" s="4" t="s">
        <v>27</v>
      </c>
      <c r="C26" s="36">
        <f>SUM(C27:C31)</f>
        <v>22618047.449999999</v>
      </c>
      <c r="D26" s="36">
        <v>463915.8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567576.55000000005</v>
      </c>
      <c r="D27" s="35">
        <v>252325.97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0</v>
      </c>
      <c r="D28" s="35">
        <v>0</v>
      </c>
      <c r="E28" s="12" t="s">
        <v>76</v>
      </c>
      <c r="F28" s="36">
        <f>SUM(F29:F31)</f>
        <v>56039615.009999998</v>
      </c>
      <c r="G28" s="45">
        <f>SUM(G29:G31)</f>
        <v>56039615.009999998</v>
      </c>
    </row>
    <row r="29" spans="2:7" s="1" customFormat="1" ht="25.5" x14ac:dyDescent="0.2">
      <c r="B29" s="3" t="s">
        <v>30</v>
      </c>
      <c r="C29" s="16">
        <v>0</v>
      </c>
      <c r="D29" s="35">
        <v>0</v>
      </c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>
        <v>0</v>
      </c>
      <c r="E30" s="22" t="s">
        <v>78</v>
      </c>
      <c r="F30" s="35"/>
      <c r="G30" s="47"/>
    </row>
    <row r="31" spans="2:7" s="1" customFormat="1" x14ac:dyDescent="0.2">
      <c r="B31" s="3" t="s">
        <v>32</v>
      </c>
      <c r="C31" s="56">
        <v>22050470.899999999</v>
      </c>
      <c r="D31" s="35">
        <v>211589.83</v>
      </c>
      <c r="E31" s="22" t="s">
        <v>79</v>
      </c>
      <c r="F31" s="35">
        <v>56039615.009999998</v>
      </c>
      <c r="G31" s="46">
        <v>56039615.009999998</v>
      </c>
    </row>
    <row r="32" spans="2:7" s="1" customFormat="1" ht="25.5" x14ac:dyDescent="0.2">
      <c r="B32" s="4" t="s">
        <v>33</v>
      </c>
      <c r="C32" s="16">
        <v>0</v>
      </c>
      <c r="D32" s="35"/>
      <c r="E32" s="22" t="s">
        <v>80</v>
      </c>
      <c r="F32" s="36">
        <f>SUM(F33:F38)</f>
        <v>57027965.18</v>
      </c>
      <c r="G32" s="53">
        <f>SUM(G33:G38)</f>
        <v>51026345.869999997</v>
      </c>
    </row>
    <row r="33" spans="2:7" s="1" customFormat="1" x14ac:dyDescent="0.2">
      <c r="B33" s="3" t="s">
        <v>34</v>
      </c>
      <c r="C33" s="16">
        <v>0</v>
      </c>
      <c r="D33" s="35"/>
      <c r="E33" s="22" t="s">
        <v>81</v>
      </c>
      <c r="F33" s="35">
        <v>0</v>
      </c>
      <c r="G33" s="46">
        <v>0</v>
      </c>
    </row>
    <row r="34" spans="2:7" s="1" customFormat="1" x14ac:dyDescent="0.2">
      <c r="B34" s="3" t="s">
        <v>35</v>
      </c>
      <c r="C34" s="16">
        <v>0</v>
      </c>
      <c r="D34" s="35"/>
      <c r="E34" s="22" t="s">
        <v>82</v>
      </c>
      <c r="F34" s="35">
        <v>57027965.18</v>
      </c>
      <c r="G34" s="46">
        <v>51026345.869999997</v>
      </c>
    </row>
    <row r="35" spans="2:7" s="1" customFormat="1" x14ac:dyDescent="0.2">
      <c r="B35" s="3" t="s">
        <v>36</v>
      </c>
      <c r="C35" s="16">
        <v>0</v>
      </c>
      <c r="D35" s="35"/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/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/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0</v>
      </c>
      <c r="D38" s="36">
        <f>SUM(D39:D41)</f>
        <v>0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120</v>
      </c>
      <c r="C39" s="52">
        <v>0</v>
      </c>
      <c r="D39" s="35">
        <v>0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78705204.689999998</v>
      </c>
      <c r="G43" s="45">
        <f>SUM(G44:G46)</f>
        <v>39194640.760000005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8414988.25</v>
      </c>
      <c r="G44" s="46">
        <v>9386446.4100000001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70290216.439999998</v>
      </c>
      <c r="G46" s="46">
        <v>29808194.350000001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1737081355.4799998</v>
      </c>
      <c r="D48" s="36">
        <f>SUM(D10+D18+D26+D32+D38+D42)</f>
        <v>842036161.83000004</v>
      </c>
      <c r="E48" s="12" t="s">
        <v>95</v>
      </c>
      <c r="F48" s="36">
        <f>F10+F20+F24+F28+F32+F39+F43</f>
        <v>324860048.39999998</v>
      </c>
      <c r="G48" s="45">
        <f>G10+G20+G24+G28+G32+G39+G43</f>
        <v>405952813.02999997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85421222.010000005</v>
      </c>
      <c r="D51" s="35">
        <v>86858191.790000007</v>
      </c>
      <c r="E51" s="22" t="s">
        <v>97</v>
      </c>
      <c r="F51" s="16">
        <v>0</v>
      </c>
      <c r="G51" s="16">
        <v>0</v>
      </c>
    </row>
    <row r="52" spans="2:7" s="1" customFormat="1" x14ac:dyDescent="0.2">
      <c r="B52" s="3" t="s">
        <v>49</v>
      </c>
      <c r="C52" s="35">
        <v>288861.73</v>
      </c>
      <c r="D52" s="35">
        <v>288861.73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39508325413.449997</v>
      </c>
      <c r="D53" s="35">
        <v>39588119947.175003</v>
      </c>
      <c r="E53" s="22" t="s">
        <v>99</v>
      </c>
      <c r="F53" s="35">
        <v>956088340.32000005</v>
      </c>
      <c r="G53" s="46">
        <v>952675873.28999996</v>
      </c>
    </row>
    <row r="54" spans="2:7" s="1" customFormat="1" x14ac:dyDescent="0.2">
      <c r="B54" s="3" t="s">
        <v>51</v>
      </c>
      <c r="C54" s="35">
        <v>1689305995.03</v>
      </c>
      <c r="D54" s="35">
        <v>1669963056.0919998</v>
      </c>
      <c r="E54" s="22" t="s">
        <v>100</v>
      </c>
      <c r="F54" s="35">
        <v>2284.9699999999998</v>
      </c>
      <c r="G54" s="46">
        <v>48486.97</v>
      </c>
    </row>
    <row r="55" spans="2:7" s="1" customFormat="1" ht="25.5" x14ac:dyDescent="0.2">
      <c r="B55" s="3" t="s">
        <v>52</v>
      </c>
      <c r="C55" s="35">
        <v>135946792.27000001</v>
      </c>
      <c r="D55" s="35">
        <v>136211038.25999999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-455612861.26999998</v>
      </c>
      <c r="D56" s="41">
        <v>-355243584.06999999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/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/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/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40963675423.219994</v>
      </c>
      <c r="D61" s="36">
        <f>SUM(D51+D52+D53+D54+D55+D56)</f>
        <v>41126197510.977005</v>
      </c>
      <c r="E61" s="12" t="s">
        <v>103</v>
      </c>
      <c r="F61" s="36">
        <f>SUM(F51:F56)</f>
        <v>956090625.29000008</v>
      </c>
      <c r="G61" s="45">
        <f>SUM(G51:G56)</f>
        <v>952724360.25999999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42700756778.699997</v>
      </c>
      <c r="D63" s="36">
        <f>SUM(D48+D61)</f>
        <v>41968233672.807007</v>
      </c>
      <c r="E63" s="12" t="s">
        <v>104</v>
      </c>
      <c r="F63" s="36">
        <f>SUM(F48+F61)</f>
        <v>1280950673.6900001</v>
      </c>
      <c r="G63" s="45">
        <f>SUM(G48+G61)</f>
        <v>1358677173.29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1602937444.6400001</v>
      </c>
      <c r="G67" s="45">
        <f>SUM(G68:G70)</f>
        <v>1602937444.6400001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1602937444.6400001</v>
      </c>
      <c r="G69" s="46">
        <v>1602937444.6400001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39816868660.370003</v>
      </c>
      <c r="G72" s="45">
        <f>G73+G74+G75+G76+G77</f>
        <v>39006619054.879997</v>
      </c>
    </row>
    <row r="73" spans="2:7" s="1" customFormat="1" x14ac:dyDescent="0.2">
      <c r="B73" s="3"/>
      <c r="C73" s="37"/>
      <c r="D73" s="35"/>
      <c r="E73" s="22" t="s">
        <v>110</v>
      </c>
      <c r="F73" s="35">
        <v>1249761845.21</v>
      </c>
      <c r="G73" s="46">
        <v>1288334750.04</v>
      </c>
    </row>
    <row r="74" spans="2:7" s="1" customFormat="1" x14ac:dyDescent="0.2">
      <c r="B74" s="3"/>
      <c r="C74" s="37"/>
      <c r="D74" s="35"/>
      <c r="E74" s="22" t="s">
        <v>111</v>
      </c>
      <c r="F74" s="35">
        <v>4950836151.8299999</v>
      </c>
      <c r="G74" s="46">
        <v>4066136277.4200001</v>
      </c>
    </row>
    <row r="75" spans="2:7" s="1" customFormat="1" x14ac:dyDescent="0.2">
      <c r="B75" s="3"/>
      <c r="C75" s="37"/>
      <c r="D75" s="35"/>
      <c r="E75" s="22" t="s">
        <v>112</v>
      </c>
      <c r="F75" s="35">
        <v>31821491592.419998</v>
      </c>
      <c r="G75" s="54">
        <v>31858749885.919998</v>
      </c>
    </row>
    <row r="76" spans="2:7" s="1" customFormat="1" x14ac:dyDescent="0.2">
      <c r="B76" s="3"/>
      <c r="C76" s="37"/>
      <c r="D76" s="35"/>
      <c r="E76" s="22" t="s">
        <v>113</v>
      </c>
      <c r="F76" s="16">
        <v>1380929.41</v>
      </c>
      <c r="G76" s="16">
        <v>0</v>
      </c>
    </row>
    <row r="77" spans="2:7" s="1" customFormat="1" x14ac:dyDescent="0.2">
      <c r="B77" s="3"/>
      <c r="C77" s="37"/>
      <c r="D77" s="35"/>
      <c r="E77" s="22" t="s">
        <v>114</v>
      </c>
      <c r="F77" s="35">
        <v>1793398141.5</v>
      </c>
      <c r="G77" s="46">
        <v>1793398141.5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41419806105.010002</v>
      </c>
      <c r="G83" s="45">
        <f>G72+G79+G69</f>
        <v>40609556499.519997</v>
      </c>
    </row>
    <row r="84" spans="2:7" s="1" customFormat="1" x14ac:dyDescent="0.2">
      <c r="B84" s="3"/>
      <c r="C84" s="37"/>
      <c r="D84" s="35"/>
      <c r="E84" s="22"/>
      <c r="F84" s="36"/>
      <c r="G84" s="55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42700756778.700005</v>
      </c>
      <c r="G85" s="45">
        <f>G63+G83</f>
        <v>41968233672.809998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 F10:G10 C18:D18 C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2018-09-04T21:15:47Z</cp:lastPrinted>
  <dcterms:created xsi:type="dcterms:W3CDTF">2018-09-04T19:09:03Z</dcterms:created>
  <dcterms:modified xsi:type="dcterms:W3CDTF">2020-10-26T22:28:35Z</dcterms:modified>
</cp:coreProperties>
</file>