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" yWindow="495" windowWidth="20490" windowHeight="679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20" i="1"/>
  <c r="F49" i="1" l="1"/>
  <c r="I49" i="1" s="1"/>
  <c r="I43" i="1"/>
  <c r="I44" i="1"/>
  <c r="F42" i="1"/>
  <c r="I42" i="1" s="1"/>
  <c r="F43" i="1"/>
  <c r="F44" i="1"/>
  <c r="G20" i="1" l="1"/>
  <c r="F60" i="1"/>
  <c r="F61" i="1"/>
  <c r="H10" i="1" l="1"/>
  <c r="H57" i="1"/>
  <c r="H47" i="1"/>
  <c r="G77" i="1" l="1"/>
  <c r="H77" i="1"/>
  <c r="E77" i="1"/>
  <c r="D77" i="1"/>
  <c r="F78" i="1"/>
  <c r="F77" i="1" s="1"/>
  <c r="F58" i="1"/>
  <c r="I58" i="1" s="1"/>
  <c r="F53" i="1"/>
  <c r="I53" i="1" s="1"/>
  <c r="F54" i="1"/>
  <c r="I54" i="1" s="1"/>
  <c r="F50" i="1"/>
  <c r="I50" i="1" s="1"/>
  <c r="F41" i="1"/>
  <c r="I41" i="1" s="1"/>
  <c r="F59" i="1"/>
  <c r="I59" i="1" s="1"/>
  <c r="F52" i="1"/>
  <c r="I52" i="1" s="1"/>
  <c r="H29" i="1"/>
  <c r="H20" i="1"/>
  <c r="G29" i="1"/>
  <c r="G10" i="1"/>
  <c r="F28" i="1"/>
  <c r="F30" i="1"/>
  <c r="F29" i="1" s="1"/>
  <c r="F21" i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19" i="1"/>
  <c r="F12" i="1"/>
  <c r="I12" i="1" s="1"/>
  <c r="F13" i="1"/>
  <c r="I13" i="1" s="1"/>
  <c r="F14" i="1"/>
  <c r="I14" i="1" s="1"/>
  <c r="F16" i="1"/>
  <c r="I16" i="1" s="1"/>
  <c r="F17" i="1"/>
  <c r="I17" i="1" s="1"/>
  <c r="F18" i="1"/>
  <c r="I18" i="1" s="1"/>
  <c r="F11" i="1"/>
  <c r="I11" i="1" s="1"/>
  <c r="F15" i="1"/>
  <c r="I15" i="1" s="1"/>
  <c r="I78" i="1" l="1"/>
  <c r="I77" i="1" s="1"/>
  <c r="F20" i="1"/>
  <c r="I21" i="1"/>
  <c r="I20" i="1" s="1"/>
  <c r="I30" i="1"/>
  <c r="I29" i="1" s="1"/>
  <c r="F47" i="1"/>
  <c r="G47" i="1"/>
  <c r="I47" i="1"/>
  <c r="E57" i="1"/>
  <c r="F57" i="1"/>
  <c r="G57" i="1"/>
  <c r="I57" i="1"/>
  <c r="D57" i="1"/>
  <c r="D47" i="1"/>
  <c r="E40" i="1"/>
  <c r="F40" i="1"/>
  <c r="G40" i="1"/>
  <c r="H40" i="1"/>
  <c r="I40" i="1"/>
  <c r="D40" i="1"/>
  <c r="E29" i="1"/>
  <c r="D29" i="1"/>
  <c r="D20" i="1"/>
  <c r="E10" i="1"/>
  <c r="F10" i="1"/>
  <c r="I10" i="1" s="1"/>
  <c r="D10" i="1"/>
  <c r="I9" i="1" l="1"/>
  <c r="G46" i="1"/>
  <c r="H46" i="1"/>
  <c r="F46" i="1"/>
  <c r="I46" i="1"/>
  <c r="E46" i="1"/>
  <c r="F9" i="1"/>
  <c r="E9" i="1"/>
  <c r="G9" i="1"/>
  <c r="D46" i="1"/>
  <c r="H9" i="1"/>
  <c r="D9" i="1"/>
  <c r="G83" i="1" l="1"/>
  <c r="H83" i="1"/>
  <c r="F83" i="1"/>
  <c r="E83" i="1"/>
  <c r="I83" i="1"/>
  <c r="D83" i="1"/>
</calcChain>
</file>

<file path=xl/sharedStrings.xml><?xml version="1.0" encoding="utf-8"?>
<sst xmlns="http://schemas.openxmlformats.org/spreadsheetml/2006/main" count="80" uniqueCount="50">
  <si>
    <t>(PESOS)</t>
  </si>
  <si>
    <t>Devengado</t>
  </si>
  <si>
    <t>Egresos</t>
  </si>
  <si>
    <t xml:space="preserve">Ampliaciones/ (Reducciones) </t>
  </si>
  <si>
    <t xml:space="preserve">Modificado </t>
  </si>
  <si>
    <t>Pagado</t>
  </si>
  <si>
    <t>MUNICIPIO DE ZAPOPAN</t>
  </si>
  <si>
    <t>Concepto</t>
  </si>
  <si>
    <t xml:space="preserve">Aprobado </t>
  </si>
  <si>
    <t xml:space="preserve">Subejercicio </t>
  </si>
  <si>
    <t>Gasto No Etiquetado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</si>
  <si>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</si>
  <si>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</si>
  <si>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</si>
  <si>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</si>
  <si>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</si>
  <si>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</si>
  <si>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>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</si>
  <si>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</si>
  <si>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</si>
  <si>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</si>
  <si>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</si>
  <si>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</si>
  <si>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</si>
  <si>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</si>
  <si>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</si>
  <si>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</si>
  <si>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</si>
  <si>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</si>
  <si>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</si>
  <si>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</si>
  <si>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</si>
  <si>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>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</si>
  <si>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</si>
  <si>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</si>
  <si>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</si>
  <si>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</si>
  <si>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</si>
  <si>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</si>
  <si>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</si>
  <si>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</si>
  <si>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</si>
  <si>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</si>
  <si>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Gasto Etiquetado </t>
  </si>
  <si>
    <t xml:space="preserve"> Seguridad Nacional</t>
  </si>
  <si>
    <t xml:space="preserve"> Minería, Manufacturas y Construcción</t>
  </si>
  <si>
    <t xml:space="preserve">Total de Egresos </t>
  </si>
  <si>
    <t>Clasificación Funcional (Finalidad y función)</t>
  </si>
  <si>
    <t xml:space="preserve"> Estado Analítico del Ejercicio del Presupuesto de Egresos Detallado - LDF</t>
  </si>
  <si>
    <t>Del 1 de Enero 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</si>
</sst>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A8EA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0" borderId="0" xfId="0" applyFont="1"/>
    <xf numFmtId="3" fontId="10" fillId="0" borderId="4" xfId="1" applyNumberFormat="1" applyFont="1" applyBorder="1" applyAlignment="1">
      <alignment horizontal="right" vertical="center"/>
    </xf>
    <xf numFmtId="164" fontId="10" fillId="5" borderId="14" xfId="1" applyNumberFormat="1" applyFont="1" applyFill="1" applyBorder="1" applyAlignment="1">
      <alignment horizontal="right" vertical="center" wrapText="1"/>
    </xf>
    <xf numFmtId="164" fontId="10" fillId="0" borderId="14" xfId="1" applyNumberFormat="1" applyFont="1" applyBorder="1" applyAlignment="1">
      <alignment horizontal="right" vertical="center"/>
    </xf>
    <xf numFmtId="164" fontId="11" fillId="0" borderId="14" xfId="1" applyNumberFormat="1" applyFont="1" applyFill="1" applyBorder="1" applyAlignment="1">
      <alignment horizontal="right" vertical="center"/>
    </xf>
    <xf numFmtId="164" fontId="11" fillId="0" borderId="14" xfId="1" applyNumberFormat="1" applyFont="1" applyBorder="1" applyAlignment="1">
      <alignment horizontal="right" vertical="center"/>
    </xf>
    <xf numFmtId="164" fontId="12" fillId="0" borderId="14" xfId="1" applyNumberFormat="1" applyFont="1" applyBorder="1" applyAlignment="1">
      <alignment horizontal="right" vertical="center"/>
    </xf>
    <xf numFmtId="0" fontId="5" fillId="5" borderId="12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2" xfId="0" applyFont="1" applyBorder="1"/>
    <xf numFmtId="0" fontId="7" fillId="0" borderId="0" xfId="0" applyFont="1" applyBorder="1"/>
    <xf numFmtId="0" fontId="7" fillId="0" borderId="5" xfId="0" applyFont="1" applyBorder="1"/>
    <xf numFmtId="0" fontId="7" fillId="0" borderId="6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4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781050</xdr:colOff>
      <xdr:row>4</xdr:row>
      <xdr:rowOff>198385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305050" cy="960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Normal="100" zoomScaleSheetLayoutView="100" workbookViewId="0">
      <selection activeCell="E91" sqref="E91"/>
    </sheetView>
  </sheetViews>
  <sheetFormatPr baseColWidth="10" defaultRowHeight="15" x14ac:dyDescent="0.25"/>
  <cols>
    <col min="1" max="2" width="11.42578125" style="4"/>
    <col min="3" max="3" width="18.28515625" style="4" customWidth="1"/>
    <col min="4" max="4" width="22" customWidth="1"/>
    <col min="5" max="5" width="16.28515625" customWidth="1"/>
    <col min="6" max="9" width="16.5703125" bestFit="1" customWidth="1"/>
  </cols>
  <sheetData>
    <row r="1" spans="1:9" x14ac:dyDescent="0.25">
      <c r="A1" s="20" t="s">
        <v>6</v>
      </c>
      <c r="B1" s="21"/>
      <c r="C1" s="21"/>
      <c r="D1" s="21"/>
      <c r="E1" s="21"/>
      <c r="F1" s="21"/>
      <c r="G1" s="21"/>
      <c r="H1" s="21"/>
      <c r="I1" s="22"/>
    </row>
    <row r="2" spans="1:9" ht="15" customHeight="1" x14ac:dyDescent="0.25">
      <c r="A2" s="23" t="s">
        <v>48</v>
      </c>
      <c r="B2" s="24"/>
      <c r="C2" s="24"/>
      <c r="D2" s="24"/>
      <c r="E2" s="24"/>
      <c r="F2" s="24"/>
      <c r="G2" s="24"/>
      <c r="H2" s="24"/>
      <c r="I2" s="25"/>
    </row>
    <row r="3" spans="1:9" ht="15" customHeight="1" x14ac:dyDescent="0.25">
      <c r="A3" s="3"/>
      <c r="B3" s="24" t="s">
        <v>47</v>
      </c>
      <c r="C3" s="24"/>
      <c r="D3" s="24"/>
      <c r="E3" s="24"/>
      <c r="F3" s="24"/>
      <c r="G3" s="24"/>
      <c r="H3" s="24"/>
      <c r="I3" s="25"/>
    </row>
    <row r="4" spans="1:9" ht="15" customHeight="1" x14ac:dyDescent="0.25">
      <c r="A4" s="23" t="s">
        <v>49</v>
      </c>
      <c r="B4" s="24"/>
      <c r="C4" s="24"/>
      <c r="D4" s="24"/>
      <c r="E4" s="24"/>
      <c r="F4" s="24"/>
      <c r="G4" s="24"/>
      <c r="H4" s="24"/>
      <c r="I4" s="25"/>
    </row>
    <row r="5" spans="1:9" ht="15.75" thickBot="1" x14ac:dyDescent="0.3">
      <c r="A5" s="26" t="s">
        <v>0</v>
      </c>
      <c r="B5" s="27"/>
      <c r="C5" s="27"/>
      <c r="D5" s="27"/>
      <c r="E5" s="27"/>
      <c r="F5" s="27"/>
      <c r="G5" s="27"/>
      <c r="H5" s="27"/>
      <c r="I5" s="28"/>
    </row>
    <row r="6" spans="1:9" ht="15.75" thickBot="1" x14ac:dyDescent="0.3">
      <c r="B6" s="35"/>
      <c r="C6" s="35"/>
      <c r="D6" s="35"/>
      <c r="E6" s="35"/>
      <c r="F6" s="35"/>
      <c r="G6" s="35"/>
      <c r="H6" s="35"/>
      <c r="I6" s="35"/>
    </row>
    <row r="7" spans="1:9" ht="15.75" thickBot="1" x14ac:dyDescent="0.3">
      <c r="A7" s="29" t="s">
        <v>7</v>
      </c>
      <c r="B7" s="30"/>
      <c r="C7" s="31"/>
      <c r="D7" s="13" t="s">
        <v>2</v>
      </c>
      <c r="E7" s="14"/>
      <c r="F7" s="14"/>
      <c r="G7" s="14"/>
      <c r="H7" s="15"/>
      <c r="I7" s="16" t="s">
        <v>9</v>
      </c>
    </row>
    <row r="8" spans="1:9" ht="30.75" thickBot="1" x14ac:dyDescent="0.3">
      <c r="A8" s="32"/>
      <c r="B8" s="33"/>
      <c r="C8" s="34"/>
      <c r="D8" s="1" t="s">
        <v>8</v>
      </c>
      <c r="E8" s="2" t="s">
        <v>3</v>
      </c>
      <c r="F8" s="1" t="s">
        <v>4</v>
      </c>
      <c r="G8" s="2" t="s">
        <v>1</v>
      </c>
      <c r="H8" s="1" t="s">
        <v>5</v>
      </c>
      <c r="I8" s="17"/>
    </row>
    <row r="9" spans="1:9" ht="15" customHeight="1" x14ac:dyDescent="0.25">
      <c r="A9" s="11" t="s">
        <v>10</v>
      </c>
      <c r="B9" s="12"/>
      <c r="C9" s="12"/>
      <c r="D9" s="6">
        <f>SUM(D10+D20+D29+D40)</f>
        <v>6564279870</v>
      </c>
      <c r="E9" s="6">
        <f t="shared" ref="E9:H9" si="0">SUM(E10+E20+E29+E40)</f>
        <v>326554081.05999994</v>
      </c>
      <c r="F9" s="6">
        <f t="shared" si="0"/>
        <v>6890833951.0599995</v>
      </c>
      <c r="G9" s="6">
        <f t="shared" si="0"/>
        <v>4062536553.710001</v>
      </c>
      <c r="H9" s="6">
        <f t="shared" si="0"/>
        <v>4060024815.71</v>
      </c>
      <c r="I9" s="6">
        <f>SUM(I10+I20+I29+I40)</f>
        <v>2828297397.3499994</v>
      </c>
    </row>
    <row r="10" spans="1:9" x14ac:dyDescent="0.25">
      <c r="A10" s="18" t="s">
        <v>11</v>
      </c>
      <c r="B10" s="19"/>
      <c r="C10" s="19"/>
      <c r="D10" s="7">
        <f>SUM(D11:D18)</f>
        <v>4694314673.8599997</v>
      </c>
      <c r="E10" s="7">
        <f t="shared" ref="E10:F10" si="1">SUM(E11:E18)</f>
        <v>355216119.46999997</v>
      </c>
      <c r="F10" s="7">
        <f t="shared" si="1"/>
        <v>5049530793.3299999</v>
      </c>
      <c r="G10" s="7">
        <f>SUM(G11:G18)</f>
        <v>2922015540.7800002</v>
      </c>
      <c r="H10" s="7">
        <f>SUM(H11:H18)</f>
        <v>2920294921.1599998</v>
      </c>
      <c r="I10" s="7">
        <f>SUM(F10-G10)</f>
        <v>2127515252.5499997</v>
      </c>
    </row>
    <row r="11" spans="1:9" x14ac:dyDescent="0.25">
      <c r="A11" s="36" t="s">
        <v>12</v>
      </c>
      <c r="B11" s="37"/>
      <c r="C11" s="37"/>
      <c r="D11" s="8">
        <v>592000</v>
      </c>
      <c r="E11" s="8">
        <v>-293845.46999999997</v>
      </c>
      <c r="F11" s="8">
        <f>SUM(D11+E11)</f>
        <v>298154.53000000003</v>
      </c>
      <c r="G11" s="8">
        <v>294618.51</v>
      </c>
      <c r="H11" s="8">
        <v>294618.51</v>
      </c>
      <c r="I11" s="7">
        <f t="shared" ref="I11:I18" si="2">SUM(F11-G11)</f>
        <v>3536.0200000000186</v>
      </c>
    </row>
    <row r="12" spans="1:9" x14ac:dyDescent="0.25">
      <c r="A12" s="36" t="s">
        <v>13</v>
      </c>
      <c r="B12" s="37"/>
      <c r="C12" s="37"/>
      <c r="D12" s="9">
        <v>167427080.83000001</v>
      </c>
      <c r="E12" s="9">
        <v>-5520907.8300000001</v>
      </c>
      <c r="F12" s="8">
        <f t="shared" ref="F12:F30" si="3">SUM(D12+E12)</f>
        <v>161906173</v>
      </c>
      <c r="G12" s="9">
        <v>21651592.280000001</v>
      </c>
      <c r="H12" s="9">
        <v>21651592.280000001</v>
      </c>
      <c r="I12" s="7">
        <f t="shared" si="2"/>
        <v>140254580.72</v>
      </c>
    </row>
    <row r="13" spans="1:9" x14ac:dyDescent="0.25">
      <c r="A13" s="36" t="s">
        <v>14</v>
      </c>
      <c r="B13" s="37"/>
      <c r="C13" s="37"/>
      <c r="D13" s="9">
        <v>4284297805.75</v>
      </c>
      <c r="E13" s="9">
        <v>-242186152.21000001</v>
      </c>
      <c r="F13" s="8">
        <f t="shared" si="3"/>
        <v>4042111653.54</v>
      </c>
      <c r="G13" s="9">
        <v>2787706774.3600001</v>
      </c>
      <c r="H13" s="9">
        <v>2786190922.27</v>
      </c>
      <c r="I13" s="7">
        <f t="shared" si="2"/>
        <v>1254404879.1799998</v>
      </c>
    </row>
    <row r="14" spans="1:9" x14ac:dyDescent="0.25">
      <c r="A14" s="36" t="s">
        <v>15</v>
      </c>
      <c r="B14" s="37"/>
      <c r="C14" s="37"/>
      <c r="D14" s="7">
        <v>0</v>
      </c>
      <c r="E14" s="7">
        <v>0</v>
      </c>
      <c r="F14" s="8">
        <f t="shared" si="3"/>
        <v>0</v>
      </c>
      <c r="G14" s="7">
        <v>0</v>
      </c>
      <c r="H14" s="7">
        <v>0</v>
      </c>
      <c r="I14" s="7">
        <f t="shared" si="2"/>
        <v>0</v>
      </c>
    </row>
    <row r="15" spans="1:9" x14ac:dyDescent="0.25">
      <c r="A15" s="36" t="s">
        <v>16</v>
      </c>
      <c r="B15" s="37"/>
      <c r="C15" s="37"/>
      <c r="D15" s="9">
        <v>187380936</v>
      </c>
      <c r="E15" s="9">
        <v>622032768.79999995</v>
      </c>
      <c r="F15" s="8">
        <f t="shared" si="3"/>
        <v>809413704.79999995</v>
      </c>
      <c r="G15" s="9">
        <v>89913891.859999999</v>
      </c>
      <c r="H15" s="9">
        <v>89779582.730000004</v>
      </c>
      <c r="I15" s="7">
        <f>SUM(F15-G15)</f>
        <v>719499812.93999994</v>
      </c>
    </row>
    <row r="16" spans="1:9" x14ac:dyDescent="0.25">
      <c r="A16" s="36" t="s">
        <v>17</v>
      </c>
      <c r="B16" s="37"/>
      <c r="C16" s="37"/>
      <c r="D16" s="7">
        <v>0</v>
      </c>
      <c r="E16" s="7">
        <v>0</v>
      </c>
      <c r="F16" s="8">
        <f t="shared" si="3"/>
        <v>0</v>
      </c>
      <c r="G16" s="7">
        <v>0</v>
      </c>
      <c r="H16" s="7">
        <v>0</v>
      </c>
      <c r="I16" s="7">
        <f>SUM(F16-G16)</f>
        <v>0</v>
      </c>
    </row>
    <row r="17" spans="1:9" x14ac:dyDescent="0.25">
      <c r="A17" s="36" t="s">
        <v>18</v>
      </c>
      <c r="B17" s="37"/>
      <c r="C17" s="37"/>
      <c r="D17" s="9">
        <v>38513998.439999998</v>
      </c>
      <c r="E17" s="9">
        <v>-6010348.8099999996</v>
      </c>
      <c r="F17" s="8">
        <f t="shared" si="3"/>
        <v>32503649.629999999</v>
      </c>
      <c r="G17" s="9">
        <v>20363094.75</v>
      </c>
      <c r="H17" s="9">
        <v>20363094.75</v>
      </c>
      <c r="I17" s="7">
        <f t="shared" si="2"/>
        <v>12140554.879999999</v>
      </c>
    </row>
    <row r="18" spans="1:9" x14ac:dyDescent="0.25">
      <c r="A18" s="36" t="s">
        <v>19</v>
      </c>
      <c r="B18" s="37"/>
      <c r="C18" s="37"/>
      <c r="D18" s="9">
        <v>16102852.84</v>
      </c>
      <c r="E18" s="9">
        <v>-12805395.01</v>
      </c>
      <c r="F18" s="8">
        <f t="shared" si="3"/>
        <v>3297457.83</v>
      </c>
      <c r="G18" s="9">
        <v>2085569.02</v>
      </c>
      <c r="H18" s="9">
        <v>2015110.62</v>
      </c>
      <c r="I18" s="7">
        <f t="shared" si="2"/>
        <v>1211888.81</v>
      </c>
    </row>
    <row r="19" spans="1:9" x14ac:dyDescent="0.25">
      <c r="A19" s="38"/>
      <c r="B19" s="39"/>
      <c r="C19" s="39"/>
      <c r="D19" s="7"/>
      <c r="E19" s="7"/>
      <c r="F19" s="8">
        <f>SUM(D19+E19)</f>
        <v>0</v>
      </c>
      <c r="G19" s="7"/>
      <c r="H19" s="7"/>
      <c r="I19" s="7"/>
    </row>
    <row r="20" spans="1:9" x14ac:dyDescent="0.25">
      <c r="A20" s="18" t="s">
        <v>20</v>
      </c>
      <c r="B20" s="19"/>
      <c r="C20" s="19"/>
      <c r="D20" s="7">
        <f>SUM(D21:D27)</f>
        <v>1703813189.1300001</v>
      </c>
      <c r="E20" s="7">
        <f t="shared" ref="E20:I20" si="4">SUM(E21:E27)</f>
        <v>-10793898.359999999</v>
      </c>
      <c r="F20" s="8">
        <f>SUM(F21:F27)</f>
        <v>1693019290.7699997</v>
      </c>
      <c r="G20" s="7">
        <f>SUM(G21:G27)</f>
        <v>1130269557.5800002</v>
      </c>
      <c r="H20" s="7">
        <f>SUM(H21:H27)</f>
        <v>1129478439.2</v>
      </c>
      <c r="I20" s="7">
        <f t="shared" si="4"/>
        <v>562749733.18999994</v>
      </c>
    </row>
    <row r="21" spans="1:9" x14ac:dyDescent="0.25">
      <c r="A21" s="36" t="s">
        <v>21</v>
      </c>
      <c r="B21" s="37"/>
      <c r="C21" s="37"/>
      <c r="D21" s="7">
        <v>37323635</v>
      </c>
      <c r="E21" s="7">
        <v>15076114.699999999</v>
      </c>
      <c r="F21" s="8">
        <f t="shared" si="3"/>
        <v>52399749.700000003</v>
      </c>
      <c r="G21" s="7">
        <v>23327113.539999999</v>
      </c>
      <c r="H21" s="7">
        <v>23126581.390000001</v>
      </c>
      <c r="I21" s="7">
        <f>SUM(F21-G21)</f>
        <v>29072636.160000004</v>
      </c>
    </row>
    <row r="22" spans="1:9" x14ac:dyDescent="0.25">
      <c r="A22" s="36" t="s">
        <v>22</v>
      </c>
      <c r="B22" s="37"/>
      <c r="C22" s="37"/>
      <c r="D22" s="7">
        <v>494246403.94</v>
      </c>
      <c r="E22" s="7">
        <v>-19623793.289999999</v>
      </c>
      <c r="F22" s="8">
        <f t="shared" si="3"/>
        <v>474622610.64999998</v>
      </c>
      <c r="G22" s="7">
        <v>195202256.43000001</v>
      </c>
      <c r="H22" s="7">
        <v>194757099.16999999</v>
      </c>
      <c r="I22" s="7">
        <f t="shared" ref="I22:I27" si="5">SUM(F22-G22)</f>
        <v>279420354.21999997</v>
      </c>
    </row>
    <row r="23" spans="1:9" x14ac:dyDescent="0.25">
      <c r="A23" s="36" t="s">
        <v>23</v>
      </c>
      <c r="B23" s="37"/>
      <c r="C23" s="37"/>
      <c r="D23" s="7">
        <v>430000000</v>
      </c>
      <c r="E23" s="7">
        <v>500000</v>
      </c>
      <c r="F23" s="8">
        <f t="shared" si="3"/>
        <v>430500000</v>
      </c>
      <c r="G23" s="7">
        <v>365100000</v>
      </c>
      <c r="H23" s="7">
        <v>365100000</v>
      </c>
      <c r="I23" s="7">
        <f t="shared" si="5"/>
        <v>65400000</v>
      </c>
    </row>
    <row r="24" spans="1:9" x14ac:dyDescent="0.25">
      <c r="A24" s="36" t="s">
        <v>24</v>
      </c>
      <c r="B24" s="37"/>
      <c r="C24" s="37"/>
      <c r="D24" s="7">
        <v>128479093.90000001</v>
      </c>
      <c r="E24" s="7">
        <v>-4795627.32</v>
      </c>
      <c r="F24" s="8">
        <f t="shared" si="3"/>
        <v>123683466.58000001</v>
      </c>
      <c r="G24" s="7">
        <v>90183131</v>
      </c>
      <c r="H24" s="7">
        <v>90091944.780000001</v>
      </c>
      <c r="I24" s="7">
        <f t="shared" si="5"/>
        <v>33500335.580000013</v>
      </c>
    </row>
    <row r="25" spans="1:9" x14ac:dyDescent="0.25">
      <c r="A25" s="36" t="s">
        <v>25</v>
      </c>
      <c r="B25" s="37"/>
      <c r="C25" s="37"/>
      <c r="D25" s="7">
        <v>37500000</v>
      </c>
      <c r="E25" s="7">
        <v>-15848123.27</v>
      </c>
      <c r="F25" s="8">
        <f t="shared" si="3"/>
        <v>21651876.73</v>
      </c>
      <c r="G25" s="7">
        <v>15392425.279999999</v>
      </c>
      <c r="H25" s="7">
        <v>15350180.279999999</v>
      </c>
      <c r="I25" s="7">
        <f t="shared" si="5"/>
        <v>6259451.4500000011</v>
      </c>
    </row>
    <row r="26" spans="1:9" x14ac:dyDescent="0.25">
      <c r="A26" s="36" t="s">
        <v>26</v>
      </c>
      <c r="B26" s="37"/>
      <c r="C26" s="37"/>
      <c r="D26" s="7">
        <v>570214056.28999996</v>
      </c>
      <c r="E26" s="10">
        <v>15122551.18</v>
      </c>
      <c r="F26" s="8">
        <f t="shared" si="3"/>
        <v>585336607.46999991</v>
      </c>
      <c r="G26" s="7">
        <v>438875324.36000001</v>
      </c>
      <c r="H26" s="7">
        <v>438863326.61000001</v>
      </c>
      <c r="I26" s="7">
        <f t="shared" si="5"/>
        <v>146461283.1099999</v>
      </c>
    </row>
    <row r="27" spans="1:9" x14ac:dyDescent="0.25">
      <c r="A27" s="36" t="s">
        <v>27</v>
      </c>
      <c r="B27" s="37"/>
      <c r="C27" s="37"/>
      <c r="D27" s="7">
        <v>6050000</v>
      </c>
      <c r="E27" s="7">
        <v>-1225020.3600000001</v>
      </c>
      <c r="F27" s="8">
        <f t="shared" si="3"/>
        <v>4824979.6399999997</v>
      </c>
      <c r="G27" s="7">
        <v>2189306.9700000002</v>
      </c>
      <c r="H27" s="7">
        <v>2189306.9700000002</v>
      </c>
      <c r="I27" s="7">
        <f t="shared" si="5"/>
        <v>2635672.6699999995</v>
      </c>
    </row>
    <row r="28" spans="1:9" x14ac:dyDescent="0.25">
      <c r="A28" s="38"/>
      <c r="B28" s="39"/>
      <c r="C28" s="39"/>
      <c r="D28" s="7"/>
      <c r="E28" s="7"/>
      <c r="F28" s="8">
        <f t="shared" si="3"/>
        <v>0</v>
      </c>
      <c r="G28" s="7"/>
      <c r="H28" s="7"/>
      <c r="I28" s="7"/>
    </row>
    <row r="29" spans="1:9" x14ac:dyDescent="0.25">
      <c r="A29" s="18" t="s">
        <v>28</v>
      </c>
      <c r="B29" s="19"/>
      <c r="C29" s="19"/>
      <c r="D29" s="7">
        <f>SUM(D30:D38)</f>
        <v>14785000</v>
      </c>
      <c r="E29" s="7">
        <f t="shared" ref="E29:I29" si="6">SUM(E30:E38)</f>
        <v>-5344960.4400000004</v>
      </c>
      <c r="F29" s="8">
        <f>SUM(F30)</f>
        <v>9440039.5599999987</v>
      </c>
      <c r="G29" s="7">
        <f>SUM(G30)</f>
        <v>9209055.5700000003</v>
      </c>
      <c r="H29" s="7">
        <f>SUM(H30)</f>
        <v>9209055.5700000003</v>
      </c>
      <c r="I29" s="7">
        <f t="shared" si="6"/>
        <v>230983.98999999836</v>
      </c>
    </row>
    <row r="30" spans="1:9" x14ac:dyDescent="0.25">
      <c r="A30" s="36" t="s">
        <v>29</v>
      </c>
      <c r="B30" s="37"/>
      <c r="C30" s="37"/>
      <c r="D30" s="7">
        <v>14785000</v>
      </c>
      <c r="E30" s="7">
        <v>-5344960.4400000004</v>
      </c>
      <c r="F30" s="8">
        <f t="shared" si="3"/>
        <v>9440039.5599999987</v>
      </c>
      <c r="G30" s="7">
        <v>9209055.5700000003</v>
      </c>
      <c r="H30" s="7">
        <v>9209055.5700000003</v>
      </c>
      <c r="I30" s="7">
        <f>SUM(F30-G30)</f>
        <v>230983.98999999836</v>
      </c>
    </row>
    <row r="31" spans="1:9" x14ac:dyDescent="0.25">
      <c r="A31" s="36" t="s">
        <v>30</v>
      </c>
      <c r="B31" s="37"/>
      <c r="C31" s="37"/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</row>
    <row r="32" spans="1:9" x14ac:dyDescent="0.25">
      <c r="A32" s="36" t="s">
        <v>31</v>
      </c>
      <c r="B32" s="37"/>
      <c r="C32" s="37"/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</row>
    <row r="33" spans="1:9" x14ac:dyDescent="0.25">
      <c r="A33" s="36" t="s">
        <v>32</v>
      </c>
      <c r="B33" s="37"/>
      <c r="C33" s="37"/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</row>
    <row r="34" spans="1:9" x14ac:dyDescent="0.25">
      <c r="A34" s="36" t="s">
        <v>33</v>
      </c>
      <c r="B34" s="37"/>
      <c r="C34" s="37"/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</row>
    <row r="35" spans="1:9" x14ac:dyDescent="0.25">
      <c r="A35" s="36" t="s">
        <v>34</v>
      </c>
      <c r="B35" s="37"/>
      <c r="C35" s="37"/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</row>
    <row r="36" spans="1:9" x14ac:dyDescent="0.25">
      <c r="A36" s="36" t="s">
        <v>35</v>
      </c>
      <c r="B36" s="37"/>
      <c r="C36" s="37"/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</row>
    <row r="37" spans="1:9" x14ac:dyDescent="0.25">
      <c r="A37" s="36" t="s">
        <v>36</v>
      </c>
      <c r="B37" s="37"/>
      <c r="C37" s="37"/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</row>
    <row r="38" spans="1:9" x14ac:dyDescent="0.25">
      <c r="A38" s="36" t="s">
        <v>37</v>
      </c>
      <c r="B38" s="37"/>
      <c r="C38" s="37"/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</row>
    <row r="39" spans="1:9" x14ac:dyDescent="0.25">
      <c r="A39" s="40"/>
      <c r="B39" s="41"/>
      <c r="C39" s="41"/>
      <c r="D39" s="7"/>
      <c r="E39" s="7"/>
      <c r="F39" s="7"/>
      <c r="G39" s="7"/>
      <c r="H39" s="7"/>
      <c r="I39" s="7"/>
    </row>
    <row r="40" spans="1:9" x14ac:dyDescent="0.25">
      <c r="A40" s="18" t="s">
        <v>38</v>
      </c>
      <c r="B40" s="19"/>
      <c r="C40" s="19"/>
      <c r="D40" s="7">
        <f>SUM(D41:D44)</f>
        <v>151367007.00999999</v>
      </c>
      <c r="E40" s="7">
        <f t="shared" ref="E40:I40" si="7">SUM(E41:E44)</f>
        <v>-12523179.609999999</v>
      </c>
      <c r="F40" s="7">
        <f t="shared" si="7"/>
        <v>138843827.39999998</v>
      </c>
      <c r="G40" s="7">
        <f t="shared" si="7"/>
        <v>1042399.78</v>
      </c>
      <c r="H40" s="7">
        <f t="shared" si="7"/>
        <v>1042399.78</v>
      </c>
      <c r="I40" s="7">
        <f t="shared" si="7"/>
        <v>137801427.62</v>
      </c>
    </row>
    <row r="41" spans="1:9" x14ac:dyDescent="0.25">
      <c r="A41" s="36" t="s">
        <v>39</v>
      </c>
      <c r="B41" s="37"/>
      <c r="C41" s="37"/>
      <c r="D41" s="7">
        <v>22757.75</v>
      </c>
      <c r="E41" s="7">
        <v>850508.39</v>
      </c>
      <c r="F41" s="7">
        <f>SUM(D41:E41)</f>
        <v>873266.14</v>
      </c>
      <c r="G41" s="7">
        <v>1042399.78</v>
      </c>
      <c r="H41" s="7">
        <v>1042399.78</v>
      </c>
      <c r="I41" s="7">
        <f>SUM(F41-G41)</f>
        <v>-169133.64</v>
      </c>
    </row>
    <row r="42" spans="1:9" x14ac:dyDescent="0.25">
      <c r="A42" s="36" t="s">
        <v>40</v>
      </c>
      <c r="B42" s="37"/>
      <c r="C42" s="37"/>
      <c r="D42" s="7"/>
      <c r="E42" s="7"/>
      <c r="F42" s="7">
        <f t="shared" ref="F42:F44" si="8">SUM(D42:E42)</f>
        <v>0</v>
      </c>
      <c r="G42" s="7">
        <v>0</v>
      </c>
      <c r="H42" s="7"/>
      <c r="I42" s="7">
        <f t="shared" ref="I42:I44" si="9">SUM(F42-G42)</f>
        <v>0</v>
      </c>
    </row>
    <row r="43" spans="1:9" x14ac:dyDescent="0.25">
      <c r="A43" s="36" t="s">
        <v>41</v>
      </c>
      <c r="B43" s="37"/>
      <c r="C43" s="37"/>
      <c r="D43" s="7">
        <v>0</v>
      </c>
      <c r="E43" s="7">
        <v>0</v>
      </c>
      <c r="F43" s="7">
        <f t="shared" si="8"/>
        <v>0</v>
      </c>
      <c r="G43" s="7">
        <v>0</v>
      </c>
      <c r="H43" s="7">
        <v>0</v>
      </c>
      <c r="I43" s="7">
        <f t="shared" si="9"/>
        <v>0</v>
      </c>
    </row>
    <row r="44" spans="1:9" x14ac:dyDescent="0.25">
      <c r="A44" s="36" t="s">
        <v>42</v>
      </c>
      <c r="B44" s="37"/>
      <c r="C44" s="37"/>
      <c r="D44" s="7">
        <v>151344249.25999999</v>
      </c>
      <c r="E44" s="7">
        <v>-13373688</v>
      </c>
      <c r="F44" s="7">
        <f t="shared" si="8"/>
        <v>137970561.25999999</v>
      </c>
      <c r="G44" s="7">
        <v>0</v>
      </c>
      <c r="H44" s="7">
        <v>0</v>
      </c>
      <c r="I44" s="7">
        <f t="shared" si="9"/>
        <v>137970561.25999999</v>
      </c>
    </row>
    <row r="45" spans="1:9" x14ac:dyDescent="0.25">
      <c r="A45" s="40"/>
      <c r="B45" s="41"/>
      <c r="C45" s="41"/>
      <c r="D45" s="7"/>
      <c r="E45" s="7"/>
      <c r="F45" s="7"/>
      <c r="G45" s="7"/>
      <c r="H45" s="7"/>
      <c r="I45" s="7"/>
    </row>
    <row r="46" spans="1:9" x14ac:dyDescent="0.25">
      <c r="A46" s="18" t="s">
        <v>43</v>
      </c>
      <c r="B46" s="19"/>
      <c r="C46" s="19"/>
      <c r="D46" s="7">
        <f>SUM(D47+D57+D66+D77)</f>
        <v>1002932593</v>
      </c>
      <c r="E46" s="7">
        <f t="shared" ref="E46:I46" si="10">SUM(E47+E57+E66+E77)</f>
        <v>106675498.41</v>
      </c>
      <c r="F46" s="7">
        <f t="shared" si="10"/>
        <v>1109608091.4099998</v>
      </c>
      <c r="G46" s="7">
        <f t="shared" si="10"/>
        <v>667326532.07999992</v>
      </c>
      <c r="H46" s="7">
        <f t="shared" si="10"/>
        <v>667326532.07999992</v>
      </c>
      <c r="I46" s="7">
        <f t="shared" si="10"/>
        <v>442281559.32999998</v>
      </c>
    </row>
    <row r="47" spans="1:9" x14ac:dyDescent="0.25">
      <c r="A47" s="18" t="s">
        <v>11</v>
      </c>
      <c r="B47" s="19"/>
      <c r="C47" s="19"/>
      <c r="D47" s="7">
        <f>SUM(D48:D55)</f>
        <v>217774711.11000001</v>
      </c>
      <c r="E47" s="7">
        <f>SUM(E48:E55)</f>
        <v>108550812.14</v>
      </c>
      <c r="F47" s="7">
        <f t="shared" ref="F47:I47" si="11">SUM(F48:F55)</f>
        <v>326325523.25</v>
      </c>
      <c r="G47" s="7">
        <f t="shared" si="11"/>
        <v>161206600.92000002</v>
      </c>
      <c r="H47" s="7">
        <f>SUM(H48:H55)</f>
        <v>161206600.92000002</v>
      </c>
      <c r="I47" s="7">
        <f t="shared" si="11"/>
        <v>165118922.32999998</v>
      </c>
    </row>
    <row r="48" spans="1:9" x14ac:dyDescent="0.25">
      <c r="A48" s="36" t="s">
        <v>12</v>
      </c>
      <c r="B48" s="37"/>
      <c r="C48" s="37"/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</row>
    <row r="49" spans="1:9" x14ac:dyDescent="0.25">
      <c r="A49" s="36" t="s">
        <v>13</v>
      </c>
      <c r="B49" s="37"/>
      <c r="C49" s="37"/>
      <c r="D49" s="7">
        <v>4100000</v>
      </c>
      <c r="E49" s="7">
        <v>35770921.439999998</v>
      </c>
      <c r="F49" s="7">
        <f>SUM(D49:E49)</f>
        <v>39870921.439999998</v>
      </c>
      <c r="G49" s="7">
        <v>13800725.060000001</v>
      </c>
      <c r="H49" s="7">
        <v>13800725.060000001</v>
      </c>
      <c r="I49" s="7">
        <f>SUM(F49-G49)</f>
        <v>26070196.379999995</v>
      </c>
    </row>
    <row r="50" spans="1:9" x14ac:dyDescent="0.25">
      <c r="A50" s="36" t="s">
        <v>14</v>
      </c>
      <c r="B50" s="37"/>
      <c r="C50" s="37"/>
      <c r="D50" s="7">
        <v>213674711.11000001</v>
      </c>
      <c r="E50" s="7">
        <v>72779890.700000003</v>
      </c>
      <c r="F50" s="7">
        <f>SUM(D50:E50)</f>
        <v>286454601.81</v>
      </c>
      <c r="G50" s="7">
        <v>147405875.86000001</v>
      </c>
      <c r="H50" s="7">
        <v>147405875.86000001</v>
      </c>
      <c r="I50" s="7">
        <f>SUM(F50-G50)</f>
        <v>139048725.94999999</v>
      </c>
    </row>
    <row r="51" spans="1:9" x14ac:dyDescent="0.25">
      <c r="A51" s="36" t="s">
        <v>15</v>
      </c>
      <c r="B51" s="37"/>
      <c r="C51" s="37"/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</row>
    <row r="52" spans="1:9" x14ac:dyDescent="0.25">
      <c r="A52" s="36" t="s">
        <v>16</v>
      </c>
      <c r="B52" s="37"/>
      <c r="C52" s="37"/>
      <c r="D52" s="7">
        <v>0</v>
      </c>
      <c r="E52" s="7">
        <v>0</v>
      </c>
      <c r="F52" s="7">
        <f>SUM(D52+E52)</f>
        <v>0</v>
      </c>
      <c r="G52" s="7">
        <v>0</v>
      </c>
      <c r="H52" s="7">
        <v>0</v>
      </c>
      <c r="I52" s="7">
        <f>SUM(F52-G52)</f>
        <v>0</v>
      </c>
    </row>
    <row r="53" spans="1:9" x14ac:dyDescent="0.25">
      <c r="A53" s="36" t="s">
        <v>44</v>
      </c>
      <c r="B53" s="37"/>
      <c r="C53" s="37"/>
      <c r="D53" s="7">
        <v>0</v>
      </c>
      <c r="E53" s="7">
        <v>0</v>
      </c>
      <c r="F53" s="7">
        <f t="shared" ref="F53:F54" si="12">SUM(D53+E53)</f>
        <v>0</v>
      </c>
      <c r="G53" s="7">
        <v>0</v>
      </c>
      <c r="H53" s="7">
        <v>0</v>
      </c>
      <c r="I53" s="7">
        <f t="shared" ref="I53:I54" si="13">SUM(F53-G53)</f>
        <v>0</v>
      </c>
    </row>
    <row r="54" spans="1:9" x14ac:dyDescent="0.25">
      <c r="A54" s="36" t="s">
        <v>18</v>
      </c>
      <c r="B54" s="37"/>
      <c r="C54" s="37"/>
      <c r="D54" s="7">
        <v>0</v>
      </c>
      <c r="E54" s="7">
        <v>0</v>
      </c>
      <c r="F54" s="7">
        <f t="shared" si="12"/>
        <v>0</v>
      </c>
      <c r="G54" s="7">
        <v>0</v>
      </c>
      <c r="H54" s="7">
        <v>0</v>
      </c>
      <c r="I54" s="7">
        <f t="shared" si="13"/>
        <v>0</v>
      </c>
    </row>
    <row r="55" spans="1:9" x14ac:dyDescent="0.25">
      <c r="A55" s="36" t="s">
        <v>19</v>
      </c>
      <c r="B55" s="37"/>
      <c r="C55" s="37"/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</row>
    <row r="56" spans="1:9" x14ac:dyDescent="0.25">
      <c r="A56" s="40"/>
      <c r="B56" s="41"/>
      <c r="C56" s="41"/>
      <c r="D56" s="7"/>
      <c r="E56" s="7"/>
      <c r="F56" s="7"/>
      <c r="G56" s="7"/>
      <c r="H56" s="7"/>
      <c r="I56" s="7"/>
    </row>
    <row r="57" spans="1:9" x14ac:dyDescent="0.25">
      <c r="A57" s="18" t="s">
        <v>20</v>
      </c>
      <c r="B57" s="19"/>
      <c r="C57" s="19"/>
      <c r="D57" s="7">
        <f>SUM(D58:D64)</f>
        <v>665668517.63999999</v>
      </c>
      <c r="E57" s="7">
        <f t="shared" ref="E57:I57" si="14">SUM(E58:E64)</f>
        <v>-1875313.73</v>
      </c>
      <c r="F57" s="7">
        <f t="shared" si="14"/>
        <v>663793203.90999997</v>
      </c>
      <c r="G57" s="7">
        <f t="shared" si="14"/>
        <v>417522195.64999998</v>
      </c>
      <c r="H57" s="7">
        <f>SUM(H58:H64)</f>
        <v>417522195.64999998</v>
      </c>
      <c r="I57" s="7">
        <f t="shared" si="14"/>
        <v>246271008.25999999</v>
      </c>
    </row>
    <row r="58" spans="1:9" x14ac:dyDescent="0.25">
      <c r="A58" s="36" t="s">
        <v>21</v>
      </c>
      <c r="B58" s="37"/>
      <c r="C58" s="37"/>
      <c r="D58" s="7">
        <v>0</v>
      </c>
      <c r="E58" s="7">
        <v>0</v>
      </c>
      <c r="F58" s="7">
        <f>SUM(D58+E58)</f>
        <v>0</v>
      </c>
      <c r="G58" s="7">
        <v>0</v>
      </c>
      <c r="H58" s="7">
        <v>0</v>
      </c>
      <c r="I58" s="7">
        <f>SUM(F58-G58)</f>
        <v>0</v>
      </c>
    </row>
    <row r="59" spans="1:9" x14ac:dyDescent="0.25">
      <c r="A59" s="36" t="s">
        <v>22</v>
      </c>
      <c r="B59" s="37"/>
      <c r="C59" s="37"/>
      <c r="D59" s="9">
        <v>665668517.63999999</v>
      </c>
      <c r="E59" s="9">
        <v>-1875313.73</v>
      </c>
      <c r="F59" s="9">
        <f>SUM(D59+E59)</f>
        <v>663793203.90999997</v>
      </c>
      <c r="G59" s="9">
        <v>417522195.64999998</v>
      </c>
      <c r="H59" s="9">
        <v>417522195.64999998</v>
      </c>
      <c r="I59" s="9">
        <f>SUM(F59-G59)</f>
        <v>246271008.25999999</v>
      </c>
    </row>
    <row r="60" spans="1:9" x14ac:dyDescent="0.25">
      <c r="A60" s="36" t="s">
        <v>23</v>
      </c>
      <c r="B60" s="37"/>
      <c r="C60" s="37"/>
      <c r="D60" s="7">
        <v>0</v>
      </c>
      <c r="E60" s="7">
        <v>0</v>
      </c>
      <c r="F60" s="9">
        <f t="shared" ref="F60:F61" si="15">SUM(D60+E60)</f>
        <v>0</v>
      </c>
      <c r="G60" s="7">
        <v>0</v>
      </c>
      <c r="H60" s="7">
        <v>0</v>
      </c>
      <c r="I60" s="7">
        <v>0</v>
      </c>
    </row>
    <row r="61" spans="1:9" x14ac:dyDescent="0.25">
      <c r="A61" s="36" t="s">
        <v>24</v>
      </c>
      <c r="B61" s="37"/>
      <c r="C61" s="37"/>
      <c r="D61" s="7">
        <v>0</v>
      </c>
      <c r="E61" s="7">
        <v>0</v>
      </c>
      <c r="F61" s="9">
        <f t="shared" si="15"/>
        <v>0</v>
      </c>
      <c r="G61" s="7">
        <v>0</v>
      </c>
      <c r="H61" s="7">
        <v>0</v>
      </c>
      <c r="I61" s="7">
        <v>0</v>
      </c>
    </row>
    <row r="62" spans="1:9" x14ac:dyDescent="0.25">
      <c r="A62" s="36" t="s">
        <v>25</v>
      </c>
      <c r="B62" s="37"/>
      <c r="C62" s="37"/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</row>
    <row r="63" spans="1:9" x14ac:dyDescent="0.25">
      <c r="A63" s="36" t="s">
        <v>26</v>
      </c>
      <c r="B63" s="37"/>
      <c r="C63" s="37"/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</row>
    <row r="64" spans="1:9" x14ac:dyDescent="0.25">
      <c r="A64" s="36" t="s">
        <v>27</v>
      </c>
      <c r="B64" s="37"/>
      <c r="C64" s="37"/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</row>
    <row r="65" spans="1:9" x14ac:dyDescent="0.25">
      <c r="A65" s="40"/>
      <c r="B65" s="41"/>
      <c r="C65" s="41"/>
      <c r="D65" s="7"/>
      <c r="E65" s="7"/>
      <c r="F65" s="7"/>
      <c r="G65" s="7"/>
      <c r="H65" s="7"/>
      <c r="I65" s="7"/>
    </row>
    <row r="66" spans="1:9" x14ac:dyDescent="0.25">
      <c r="A66" s="18" t="s">
        <v>28</v>
      </c>
      <c r="B66" s="19"/>
      <c r="C66" s="19"/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</row>
    <row r="67" spans="1:9" x14ac:dyDescent="0.25">
      <c r="A67" s="36" t="s">
        <v>29</v>
      </c>
      <c r="B67" s="37"/>
      <c r="C67" s="37"/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</row>
    <row r="68" spans="1:9" x14ac:dyDescent="0.25">
      <c r="A68" s="36" t="s">
        <v>30</v>
      </c>
      <c r="B68" s="37"/>
      <c r="C68" s="37"/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</row>
    <row r="69" spans="1:9" x14ac:dyDescent="0.25">
      <c r="A69" s="36" t="s">
        <v>31</v>
      </c>
      <c r="B69" s="37"/>
      <c r="C69" s="37"/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</row>
    <row r="70" spans="1:9" x14ac:dyDescent="0.25">
      <c r="A70" s="36" t="s">
        <v>45</v>
      </c>
      <c r="B70" s="37"/>
      <c r="C70" s="37"/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</row>
    <row r="71" spans="1:9" x14ac:dyDescent="0.25">
      <c r="A71" s="36" t="s">
        <v>33</v>
      </c>
      <c r="B71" s="37"/>
      <c r="C71" s="37"/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</row>
    <row r="72" spans="1:9" x14ac:dyDescent="0.25">
      <c r="A72" s="36" t="s">
        <v>34</v>
      </c>
      <c r="B72" s="37"/>
      <c r="C72" s="37"/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</row>
    <row r="73" spans="1:9" x14ac:dyDescent="0.25">
      <c r="A73" s="36" t="s">
        <v>35</v>
      </c>
      <c r="B73" s="37"/>
      <c r="C73" s="37"/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</row>
    <row r="74" spans="1:9" x14ac:dyDescent="0.25">
      <c r="A74" s="36" t="s">
        <v>36</v>
      </c>
      <c r="B74" s="37"/>
      <c r="C74" s="37"/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</row>
    <row r="75" spans="1:9" x14ac:dyDescent="0.25">
      <c r="A75" s="36" t="s">
        <v>37</v>
      </c>
      <c r="B75" s="37"/>
      <c r="C75" s="37"/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</row>
    <row r="76" spans="1:9" x14ac:dyDescent="0.25">
      <c r="A76" s="40"/>
      <c r="B76" s="41"/>
      <c r="C76" s="41"/>
      <c r="D76" s="7"/>
      <c r="E76" s="7"/>
      <c r="F76" s="7"/>
      <c r="G76" s="7"/>
      <c r="H76" s="7"/>
      <c r="I76" s="7"/>
    </row>
    <row r="77" spans="1:9" x14ac:dyDescent="0.25">
      <c r="A77" s="18" t="s">
        <v>38</v>
      </c>
      <c r="B77" s="19"/>
      <c r="C77" s="19"/>
      <c r="D77" s="7">
        <f>SUM(D78:D81)</f>
        <v>119489364.25</v>
      </c>
      <c r="E77" s="7">
        <f t="shared" ref="E77:F77" si="16">SUM(E78:E81)</f>
        <v>0</v>
      </c>
      <c r="F77" s="7">
        <f t="shared" si="16"/>
        <v>119489364.25</v>
      </c>
      <c r="G77" s="7">
        <f>SUM(G78:G81)</f>
        <v>88597735.510000005</v>
      </c>
      <c r="H77" s="7">
        <f t="shared" ref="H77" si="17">SUM(H78:H81)</f>
        <v>88597735.510000005</v>
      </c>
      <c r="I77" s="7">
        <f t="shared" ref="I77" si="18">SUM(I78:I81)</f>
        <v>30891628.739999995</v>
      </c>
    </row>
    <row r="78" spans="1:9" x14ac:dyDescent="0.25">
      <c r="A78" s="36" t="s">
        <v>39</v>
      </c>
      <c r="B78" s="37"/>
      <c r="C78" s="37"/>
      <c r="D78" s="7">
        <v>119489364.25</v>
      </c>
      <c r="E78" s="7">
        <v>0</v>
      </c>
      <c r="F78" s="7">
        <f>SUM(D78:E78)</f>
        <v>119489364.25</v>
      </c>
      <c r="G78" s="7">
        <v>88597735.510000005</v>
      </c>
      <c r="H78" s="7">
        <v>88597735.510000005</v>
      </c>
      <c r="I78" s="7">
        <f>SUM(F78-G78)</f>
        <v>30891628.739999995</v>
      </c>
    </row>
    <row r="79" spans="1:9" x14ac:dyDescent="0.25">
      <c r="A79" s="36" t="s">
        <v>40</v>
      </c>
      <c r="B79" s="37"/>
      <c r="C79" s="37"/>
      <c r="D79" s="7"/>
      <c r="E79" s="7">
        <v>0</v>
      </c>
      <c r="F79" s="7">
        <v>0</v>
      </c>
      <c r="G79" s="7">
        <v>0</v>
      </c>
      <c r="H79" s="7">
        <v>0</v>
      </c>
      <c r="I79" s="7">
        <v>0</v>
      </c>
    </row>
    <row r="80" spans="1:9" x14ac:dyDescent="0.25">
      <c r="A80" s="36" t="s">
        <v>41</v>
      </c>
      <c r="B80" s="37"/>
      <c r="C80" s="37"/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</row>
    <row r="81" spans="1:9" x14ac:dyDescent="0.25">
      <c r="A81" s="36" t="s">
        <v>42</v>
      </c>
      <c r="B81" s="37"/>
      <c r="C81" s="37"/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</row>
    <row r="82" spans="1:9" x14ac:dyDescent="0.25">
      <c r="A82" s="40"/>
      <c r="B82" s="41"/>
      <c r="C82" s="41"/>
      <c r="D82" s="7"/>
      <c r="E82" s="7"/>
      <c r="F82" s="7"/>
      <c r="G82" s="7"/>
      <c r="H82" s="7"/>
      <c r="I82" s="7"/>
    </row>
    <row r="83" spans="1:9" x14ac:dyDescent="0.25">
      <c r="A83" s="18" t="s">
        <v>46</v>
      </c>
      <c r="B83" s="19"/>
      <c r="C83" s="19"/>
      <c r="D83" s="7">
        <f>SUM(D9+D46)</f>
        <v>7567212463</v>
      </c>
      <c r="E83" s="7">
        <f t="shared" ref="E83:I83" si="19">SUM(E9+E46)</f>
        <v>433229579.46999991</v>
      </c>
      <c r="F83" s="7">
        <f t="shared" si="19"/>
        <v>8000442042.4699993</v>
      </c>
      <c r="G83" s="7">
        <f t="shared" si="19"/>
        <v>4729863085.7900009</v>
      </c>
      <c r="H83" s="7">
        <f t="shared" si="19"/>
        <v>4727351347.79</v>
      </c>
      <c r="I83" s="7">
        <f t="shared" si="19"/>
        <v>3270578956.6799994</v>
      </c>
    </row>
    <row r="84" spans="1:9" ht="15.75" thickBot="1" x14ac:dyDescent="0.3">
      <c r="A84" s="42"/>
      <c r="B84" s="43"/>
      <c r="C84" s="43"/>
      <c r="D84" s="5"/>
      <c r="E84" s="5"/>
      <c r="F84" s="5"/>
      <c r="G84" s="5"/>
      <c r="H84" s="5"/>
      <c r="I84" s="5"/>
    </row>
  </sheetData>
  <mergeCells count="85">
    <mergeCell ref="A84:C84"/>
    <mergeCell ref="A79:C79"/>
    <mergeCell ref="A80:C80"/>
    <mergeCell ref="A81:C81"/>
    <mergeCell ref="A82:C82"/>
    <mergeCell ref="A83:C83"/>
    <mergeCell ref="A74:C74"/>
    <mergeCell ref="A75:C75"/>
    <mergeCell ref="A76:C76"/>
    <mergeCell ref="A77:C77"/>
    <mergeCell ref="A78:C78"/>
    <mergeCell ref="A69:C69"/>
    <mergeCell ref="A70:C70"/>
    <mergeCell ref="A71:C71"/>
    <mergeCell ref="A72:C72"/>
    <mergeCell ref="A73:C73"/>
    <mergeCell ref="A64:C64"/>
    <mergeCell ref="A65:C65"/>
    <mergeCell ref="A66:C66"/>
    <mergeCell ref="A67:C67"/>
    <mergeCell ref="A68:C68"/>
    <mergeCell ref="A59:C59"/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44:C44"/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5:C15"/>
    <mergeCell ref="A16:C16"/>
    <mergeCell ref="A17:C17"/>
    <mergeCell ref="A18:C18"/>
    <mergeCell ref="A11:C11"/>
    <mergeCell ref="A12:C12"/>
    <mergeCell ref="A13:C13"/>
    <mergeCell ref="A14:C14"/>
    <mergeCell ref="A9:C9"/>
    <mergeCell ref="D7:H7"/>
    <mergeCell ref="I7:I8"/>
    <mergeCell ref="A10:C10"/>
    <mergeCell ref="A1:I1"/>
    <mergeCell ref="A2:I2"/>
    <mergeCell ref="A4:I4"/>
    <mergeCell ref="A5:I5"/>
    <mergeCell ref="A7:C8"/>
    <mergeCell ref="B6:I6"/>
    <mergeCell ref="B3:I3"/>
  </mergeCells>
  <pageMargins left="0.47" right="0.7" top="0.42" bottom="0.28999999999999998" header="0.3" footer="0.3"/>
  <pageSetup scale="84" orientation="landscape" r:id="rId1"/>
  <ignoredErrors>
    <ignoredError sqref="F29 F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2019-01-11T01:27:46Z</cp:lastPrinted>
  <dcterms:created xsi:type="dcterms:W3CDTF">2018-09-04T19:21:14Z</dcterms:created>
  <dcterms:modified xsi:type="dcterms:W3CDTF">2020-10-27T20:00:01Z</dcterms:modified>
</cp:coreProperties>
</file>