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JEU\Estadística\AÑO 2020\NOVIEMBRE 2020\"/>
    </mc:Choice>
  </mc:AlternateContent>
  <bookViews>
    <workbookView showHorizontalScroll="0" showVerticalScroll="0" xWindow="0" yWindow="0" windowWidth="20490" windowHeight="7755"/>
  </bookViews>
  <sheets>
    <sheet name="Estadística Septiembre 2020" sheetId="1" r:id="rId1"/>
  </sheets>
  <externalReferences>
    <externalReference r:id="rId2"/>
  </externalReferences>
  <definedNames>
    <definedName name="_xlnm.Print_Area" localSheetId="0">'Estadística Septiembre 2020'!$A$1:$Q$352</definedName>
  </definedNames>
  <calcPr calcId="152511"/>
</workbook>
</file>

<file path=xl/calcChain.xml><?xml version="1.0" encoding="utf-8"?>
<calcChain xmlns="http://schemas.openxmlformats.org/spreadsheetml/2006/main">
  <c r="J138" i="1" l="1"/>
  <c r="I103" i="1" l="1"/>
  <c r="J97" i="1" s="1"/>
  <c r="J60" i="1"/>
  <c r="M57" i="1" s="1"/>
  <c r="J133" i="1"/>
  <c r="F21" i="1"/>
  <c r="E22" i="1" s="1"/>
  <c r="I218" i="1"/>
  <c r="J213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4" i="1" s="1"/>
  <c r="E156" i="1"/>
  <c r="E155" i="1"/>
  <c r="E154" i="1"/>
  <c r="J148" i="1"/>
  <c r="J143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J186" i="1" l="1"/>
  <c r="J184" i="1"/>
  <c r="J99" i="1"/>
  <c r="J100" i="1"/>
  <c r="J98" i="1"/>
  <c r="J101" i="1"/>
  <c r="J214" i="1"/>
  <c r="J216" i="1"/>
  <c r="J215" i="1"/>
  <c r="J217" i="1"/>
  <c r="J183" i="1"/>
  <c r="J157" i="1"/>
  <c r="J155" i="1"/>
  <c r="J156" i="1"/>
  <c r="M47" i="1"/>
  <c r="M53" i="1"/>
  <c r="M58" i="1"/>
  <c r="M49" i="1"/>
  <c r="M56" i="1"/>
  <c r="M55" i="1"/>
  <c r="M54" i="1"/>
  <c r="M59" i="1"/>
  <c r="M48" i="1"/>
  <c r="M46" i="1"/>
  <c r="M44" i="1"/>
  <c r="M43" i="1"/>
  <c r="M45" i="1"/>
  <c r="M52" i="1"/>
  <c r="M51" i="1"/>
  <c r="M50" i="1"/>
  <c r="I22" i="1"/>
  <c r="H22" i="1"/>
  <c r="J22" i="1"/>
  <c r="C22" i="1"/>
  <c r="D22" i="1"/>
  <c r="J188" i="1" l="1"/>
  <c r="F22" i="1"/>
  <c r="J103" i="1"/>
  <c r="J218" i="1"/>
  <c r="J159" i="1"/>
  <c r="M60" i="1"/>
  <c r="L22" i="1"/>
</calcChain>
</file>

<file path=xl/sharedStrings.xml><?xml version="1.0" encoding="utf-8"?>
<sst xmlns="http://schemas.openxmlformats.org/spreadsheetml/2006/main" count="120" uniqueCount="98">
  <si>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</si>
  <si>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</si>
  <si>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</si>
  <si>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</si>
  <si>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</si>
  <si>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</si>
  <si>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</si>
  <si>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</si>
  <si>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</si>
  <si>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</si>
  <si>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</si>
  <si>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</si>
  <si>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</si>
  <si>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</si>
  <si>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</si>
  <si>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</si>
  <si>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</si>
  <si>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</si>
  <si>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</si>
  <si>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</si>
  <si>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</si>
  <si>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</si>
  <si>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</si>
  <si>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</si>
  <si>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</si>
  <si>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</si>
  <si>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</si>
  <si>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</si>
  <si>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</si>
  <si>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</si>
  <si>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</si>
  <si>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</si>
  <si>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</si>
  <si>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</si>
  <si>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</si>
  <si>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</si>
  <si>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</si>
  <si>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</si>
  <si>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</si>
  <si>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</si>
  <si>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</si>
  <si>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</si>
  <si>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</si>
  <si>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</si>
  <si>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</si>
  <si>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</si>
  <si>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</si>
  <si>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</si>
  <si>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</si>
  <si>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</si>
  <si>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</si>
  <si>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</si>
  <si>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</si>
  <si>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</si>
  <si>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</si>
  <si>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</si>
  <si>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</si>
  <si>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</si>
  <si>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</si>
  <si>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</si>
  <si>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</si>
  <si>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</si>
  <si>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</si>
  <si>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</si>
  <si>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</si>
  <si>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</si>
  <si>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</si>
  <si>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</si>
  <si>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</si>
  <si>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</si>
  <si>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</si>
  <si>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</si>
  <si>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</si>
  <si>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</si>
  <si>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</si>
  <si>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</si>
  <si>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</si>
  <si>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</si>
  <si>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</si>
  <si>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</si>
  <si>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</si>
  <si>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</si>
  <si>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</si>
  <si>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</si>
  <si>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</si>
  <si>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</si>
  <si>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</si>
  <si>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</si>
  <si>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</si>
  <si>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</si>
  <si>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</si>
  <si>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</si>
  <si>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</si>
  <si>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</si>
  <si>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</si>
  <si>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</si>
  <si>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Dir. De Copplademun</t>
  </si>
  <si>
    <t>INFORMACIÓN ESTADÍSTICA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</si>
</sst>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7" borderId="25" xfId="2" applyFont="1" applyFill="1" applyBorder="1" applyAlignment="1">
      <alignment wrapText="1"/>
    </xf>
    <xf numFmtId="0" fontId="4" fillId="7" borderId="26" xfId="2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29333256"/>
        <c:axId val="329329336"/>
        <c:axId val="0"/>
      </c:bar3DChart>
      <c:catAx>
        <c:axId val="329333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329329336"/>
        <c:crosses val="autoZero"/>
        <c:auto val="1"/>
        <c:lblAlgn val="ctr"/>
        <c:lblOffset val="100"/>
        <c:noMultiLvlLbl val="0"/>
      </c:catAx>
      <c:valAx>
        <c:axId val="329329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29333256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2020'!$I$97:$I$101</c:f>
              <c:numCache>
                <c:formatCode>General</c:formatCode>
                <c:ptCount val="5"/>
                <c:pt idx="0">
                  <c:v>254</c:v>
                </c:pt>
                <c:pt idx="1">
                  <c:v>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2020'!$J$97:$J$101</c:f>
              <c:numCache>
                <c:formatCode>0%</c:formatCode>
                <c:ptCount val="5"/>
                <c:pt idx="0">
                  <c:v>0.27608695652173915</c:v>
                </c:pt>
                <c:pt idx="1">
                  <c:v>0.72391304347826091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29332472"/>
        <c:axId val="329332864"/>
        <c:axId val="0"/>
      </c:bar3DChart>
      <c:catAx>
        <c:axId val="32933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9332864"/>
        <c:crosses val="autoZero"/>
        <c:auto val="1"/>
        <c:lblAlgn val="ctr"/>
        <c:lblOffset val="100"/>
        <c:noMultiLvlLbl val="0"/>
      </c:catAx>
      <c:valAx>
        <c:axId val="3293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9332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2020'!$I$154:$I$157</c:f>
              <c:numCache>
                <c:formatCode>General</c:formatCode>
                <c:ptCount val="4"/>
                <c:pt idx="0">
                  <c:v>903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2020'!$J$154:$J$157</c:f>
              <c:numCache>
                <c:formatCode>0%</c:formatCode>
                <c:ptCount val="4"/>
                <c:pt idx="0">
                  <c:v>0.98152173913043483</c:v>
                </c:pt>
                <c:pt idx="1">
                  <c:v>1.8478260869565218E-2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78049480"/>
        <c:axId val="378054968"/>
        <c:axId val="0"/>
      </c:bar3DChart>
      <c:catAx>
        <c:axId val="378049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8054968"/>
        <c:crosses val="autoZero"/>
        <c:auto val="1"/>
        <c:lblAlgn val="ctr"/>
        <c:lblOffset val="100"/>
        <c:noMultiLvlLbl val="0"/>
      </c:catAx>
      <c:valAx>
        <c:axId val="3780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8049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2020'!$I$213:$I$217</c:f>
              <c:numCache>
                <c:formatCode>General</c:formatCode>
                <c:ptCount val="5"/>
                <c:pt idx="0">
                  <c:v>751</c:v>
                </c:pt>
                <c:pt idx="1">
                  <c:v>160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2020'!$J$213:$J$217</c:f>
              <c:numCache>
                <c:formatCode>0%</c:formatCode>
                <c:ptCount val="5"/>
                <c:pt idx="0">
                  <c:v>0.81630434782608696</c:v>
                </c:pt>
                <c:pt idx="1">
                  <c:v>0.17391304347826086</c:v>
                </c:pt>
                <c:pt idx="2">
                  <c:v>7.6086956521739134E-3</c:v>
                </c:pt>
                <c:pt idx="3">
                  <c:v>2.1739130434782609E-3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378054184"/>
        <c:axId val="378053792"/>
        <c:axId val="0"/>
      </c:bar3DChart>
      <c:catAx>
        <c:axId val="37805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8053792"/>
        <c:crosses val="autoZero"/>
        <c:auto val="1"/>
        <c:lblAlgn val="ctr"/>
        <c:lblOffset val="100"/>
        <c:noMultiLvlLbl val="0"/>
      </c:catAx>
      <c:valAx>
        <c:axId val="3780537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378054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2020'!$C$21:$E$21</c:f>
              <c:numCache>
                <c:formatCode>General</c:formatCode>
                <c:ptCount val="3"/>
                <c:pt idx="0">
                  <c:v>751</c:v>
                </c:pt>
                <c:pt idx="1">
                  <c:v>14</c:v>
                </c:pt>
                <c:pt idx="2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2020'!$C$22:$E$22</c:f>
              <c:numCache>
                <c:formatCode>0%</c:formatCode>
                <c:ptCount val="3"/>
                <c:pt idx="0">
                  <c:v>0.81630434782608696</c:v>
                </c:pt>
                <c:pt idx="1">
                  <c:v>1.5217391304347827E-2</c:v>
                </c:pt>
                <c:pt idx="2">
                  <c:v>0.16847826086956522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78047912"/>
        <c:axId val="378050264"/>
        <c:axId val="0"/>
      </c:bar3DChart>
      <c:catAx>
        <c:axId val="378047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8050264"/>
        <c:crosses val="autoZero"/>
        <c:auto val="1"/>
        <c:lblAlgn val="ctr"/>
        <c:lblOffset val="100"/>
        <c:noMultiLvlLbl val="0"/>
      </c:catAx>
      <c:valAx>
        <c:axId val="378050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804791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Septiembre 2020'!$H$19:$O$19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2020'!$H$21:$K$21</c:f>
              <c:numCache>
                <c:formatCode>General</c:formatCode>
                <c:ptCount val="4"/>
                <c:pt idx="0">
                  <c:v>504</c:v>
                </c:pt>
                <c:pt idx="1">
                  <c:v>326</c:v>
                </c:pt>
                <c:pt idx="2">
                  <c:v>33</c:v>
                </c:pt>
                <c:pt idx="3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2020'!$H$22:$K$22</c:f>
              <c:numCache>
                <c:formatCode>0%</c:formatCode>
                <c:ptCount val="4"/>
                <c:pt idx="0">
                  <c:v>0.54782608695652169</c:v>
                </c:pt>
                <c:pt idx="1">
                  <c:v>0.35434782608695653</c:v>
                </c:pt>
                <c:pt idx="2">
                  <c:v>3.5869565217391305E-2</c:v>
                </c:pt>
                <c:pt idx="3">
                  <c:v>6.1956521739130438E-2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78050656"/>
        <c:axId val="378053400"/>
        <c:axId val="0"/>
      </c:bar3DChart>
      <c:catAx>
        <c:axId val="37805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8053400"/>
        <c:crosses val="autoZero"/>
        <c:auto val="1"/>
        <c:lblAlgn val="ctr"/>
        <c:lblOffset val="100"/>
        <c:noMultiLvlLbl val="0"/>
      </c:catAx>
      <c:valAx>
        <c:axId val="3780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805065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2020'!$I$183:$I$186</c:f>
              <c:numCache>
                <c:formatCode>General</c:formatCode>
                <c:ptCount val="4"/>
                <c:pt idx="0">
                  <c:v>271</c:v>
                </c:pt>
                <c:pt idx="1">
                  <c:v>649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2020'!$J$183:$J$186</c:f>
              <c:numCache>
                <c:formatCode>0%</c:formatCode>
                <c:ptCount val="4"/>
                <c:pt idx="0">
                  <c:v>0.29456521739130437</c:v>
                </c:pt>
                <c:pt idx="1">
                  <c:v>0.70543478260869563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378055360"/>
        <c:axId val="378051440"/>
        <c:axId val="0"/>
      </c:bar3DChart>
      <c:catAx>
        <c:axId val="3780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8051440"/>
        <c:crosses val="autoZero"/>
        <c:auto val="1"/>
        <c:lblAlgn val="ctr"/>
        <c:lblOffset val="100"/>
        <c:noMultiLvlLbl val="0"/>
      </c:catAx>
      <c:valAx>
        <c:axId val="378051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805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Septiembre 2020'!$F$246:$F$307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Septiembre 2020'!$G$246:$G$307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17</c:v>
                </c:pt>
                <c:pt idx="6">
                  <c:v>2</c:v>
                </c:pt>
                <c:pt idx="7">
                  <c:v>10</c:v>
                </c:pt>
                <c:pt idx="8">
                  <c:v>74</c:v>
                </c:pt>
                <c:pt idx="9">
                  <c:v>8</c:v>
                </c:pt>
                <c:pt idx="10">
                  <c:v>52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10</c:v>
                </c:pt>
                <c:pt idx="17">
                  <c:v>13</c:v>
                </c:pt>
                <c:pt idx="18">
                  <c:v>4</c:v>
                </c:pt>
                <c:pt idx="19">
                  <c:v>16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58</c:v>
                </c:pt>
                <c:pt idx="25">
                  <c:v>19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16</c:v>
                </c:pt>
                <c:pt idx="30">
                  <c:v>3</c:v>
                </c:pt>
                <c:pt idx="31">
                  <c:v>0</c:v>
                </c:pt>
                <c:pt idx="32">
                  <c:v>1</c:v>
                </c:pt>
                <c:pt idx="33">
                  <c:v>137</c:v>
                </c:pt>
                <c:pt idx="34">
                  <c:v>31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326</c:v>
                </c:pt>
                <c:pt idx="39">
                  <c:v>174</c:v>
                </c:pt>
                <c:pt idx="40">
                  <c:v>172</c:v>
                </c:pt>
                <c:pt idx="41">
                  <c:v>12</c:v>
                </c:pt>
                <c:pt idx="42">
                  <c:v>10</c:v>
                </c:pt>
                <c:pt idx="43">
                  <c:v>15</c:v>
                </c:pt>
                <c:pt idx="44">
                  <c:v>0</c:v>
                </c:pt>
                <c:pt idx="45">
                  <c:v>5</c:v>
                </c:pt>
                <c:pt idx="46">
                  <c:v>20</c:v>
                </c:pt>
                <c:pt idx="47">
                  <c:v>5</c:v>
                </c:pt>
                <c:pt idx="48">
                  <c:v>94</c:v>
                </c:pt>
                <c:pt idx="49">
                  <c:v>2</c:v>
                </c:pt>
                <c:pt idx="50">
                  <c:v>6</c:v>
                </c:pt>
                <c:pt idx="51">
                  <c:v>1</c:v>
                </c:pt>
                <c:pt idx="52">
                  <c:v>21</c:v>
                </c:pt>
                <c:pt idx="53">
                  <c:v>7</c:v>
                </c:pt>
                <c:pt idx="54">
                  <c:v>1</c:v>
                </c:pt>
                <c:pt idx="55">
                  <c:v>2</c:v>
                </c:pt>
                <c:pt idx="56">
                  <c:v>0</c:v>
                </c:pt>
                <c:pt idx="57">
                  <c:v>54</c:v>
                </c:pt>
                <c:pt idx="58">
                  <c:v>184</c:v>
                </c:pt>
                <c:pt idx="59">
                  <c:v>24</c:v>
                </c:pt>
                <c:pt idx="60">
                  <c:v>0</c:v>
                </c:pt>
                <c:pt idx="6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78048304"/>
        <c:axId val="378051832"/>
        <c:axId val="0"/>
      </c:bar3DChart>
      <c:catAx>
        <c:axId val="37804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378051832"/>
        <c:crosses val="autoZero"/>
        <c:auto val="1"/>
        <c:lblAlgn val="ctr"/>
        <c:lblOffset val="100"/>
        <c:noMultiLvlLbl val="0"/>
      </c:catAx>
      <c:valAx>
        <c:axId val="378051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78048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2020'!$J$43:$J$59</c:f>
              <c:numCache>
                <c:formatCode>General</c:formatCode>
                <c:ptCount val="17"/>
                <c:pt idx="0">
                  <c:v>26</c:v>
                </c:pt>
                <c:pt idx="1">
                  <c:v>0</c:v>
                </c:pt>
                <c:pt idx="2">
                  <c:v>24</c:v>
                </c:pt>
                <c:pt idx="3">
                  <c:v>149</c:v>
                </c:pt>
                <c:pt idx="4">
                  <c:v>0</c:v>
                </c:pt>
                <c:pt idx="5">
                  <c:v>463</c:v>
                </c:pt>
                <c:pt idx="6">
                  <c:v>150</c:v>
                </c:pt>
                <c:pt idx="7">
                  <c:v>0</c:v>
                </c:pt>
                <c:pt idx="8">
                  <c:v>32</c:v>
                </c:pt>
                <c:pt idx="9">
                  <c:v>0</c:v>
                </c:pt>
                <c:pt idx="10">
                  <c:v>54</c:v>
                </c:pt>
                <c:pt idx="11">
                  <c:v>14</c:v>
                </c:pt>
                <c:pt idx="12">
                  <c:v>2</c:v>
                </c:pt>
                <c:pt idx="13">
                  <c:v>0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8053008"/>
        <c:axId val="434330608"/>
        <c:axId val="0"/>
      </c:bar3DChart>
      <c:catAx>
        <c:axId val="37805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434330608"/>
        <c:crosses val="autoZero"/>
        <c:auto val="1"/>
        <c:lblAlgn val="ctr"/>
        <c:lblOffset val="100"/>
        <c:noMultiLvlLbl val="0"/>
      </c:catAx>
      <c:valAx>
        <c:axId val="434330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78053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topLeftCell="A108" zoomScale="70" zoomScaleNormal="70" workbookViewId="0">
      <selection activeCell="I138" sqref="I138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25" t="s">
        <v>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1"/>
      <c r="Q13" s="4"/>
    </row>
    <row r="14" spans="1:17" ht="43.5" customHeight="1" thickBot="1" x14ac:dyDescent="0.3">
      <c r="A14" s="4"/>
      <c r="B14" s="127" t="s">
        <v>97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61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98" t="s">
        <v>1</v>
      </c>
      <c r="D19" s="99"/>
      <c r="E19" s="99"/>
      <c r="F19" s="100"/>
      <c r="G19" s="62"/>
      <c r="H19" s="98" t="s">
        <v>2</v>
      </c>
      <c r="I19" s="99"/>
      <c r="J19" s="99"/>
      <c r="K19" s="99"/>
      <c r="L19" s="100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751</v>
      </c>
      <c r="D21" s="14">
        <v>14</v>
      </c>
      <c r="E21" s="14">
        <v>155</v>
      </c>
      <c r="F21" s="8">
        <f>SUM(C21:E21)</f>
        <v>920</v>
      </c>
      <c r="G21" s="5"/>
      <c r="H21" s="8">
        <v>504</v>
      </c>
      <c r="I21" s="8">
        <v>326</v>
      </c>
      <c r="J21" s="8">
        <v>33</v>
      </c>
      <c r="K21" s="8">
        <v>57</v>
      </c>
      <c r="L21" s="8">
        <f>SUM(H21:K21)</f>
        <v>920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0.81630434782608696</v>
      </c>
      <c r="D22" s="17">
        <f>+D21/F21</f>
        <v>1.5217391304347827E-2</v>
      </c>
      <c r="E22" s="18">
        <f>+E21/F21</f>
        <v>0.16847826086956522</v>
      </c>
      <c r="F22" s="66">
        <f>SUM(C22:E22)</f>
        <v>1</v>
      </c>
      <c r="G22" s="5"/>
      <c r="H22" s="16">
        <f>+H21/L21</f>
        <v>0.54782608695652169</v>
      </c>
      <c r="I22" s="16">
        <f>+I21/L21</f>
        <v>0.35434782608695653</v>
      </c>
      <c r="J22" s="16">
        <f>J21/L21</f>
        <v>3.5869565217391305E-2</v>
      </c>
      <c r="K22" s="16">
        <f>+K21/L21</f>
        <v>6.1956521739130438E-2</v>
      </c>
      <c r="L22" s="66">
        <f>SUM(H22:K22)</f>
        <v>1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29" t="s">
        <v>11</v>
      </c>
      <c r="E42" s="129"/>
      <c r="F42" s="129"/>
      <c r="G42" s="129"/>
      <c r="H42" s="129"/>
      <c r="I42" s="129"/>
      <c r="J42" s="129"/>
      <c r="K42" s="129"/>
      <c r="L42" s="129"/>
      <c r="M42" s="129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130">
        <v>26</v>
      </c>
      <c r="K43" s="131"/>
      <c r="L43" s="132"/>
      <c r="M43" s="16">
        <f>+$J43/$J60</f>
        <v>2.8260869565217391E-2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130">
        <v>0</v>
      </c>
      <c r="K44" s="131"/>
      <c r="L44" s="132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130">
        <v>24</v>
      </c>
      <c r="K45" s="131"/>
      <c r="L45" s="132"/>
      <c r="M45" s="16">
        <f>+$J45/$J60</f>
        <v>2.6086956521739129E-2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130">
        <v>149</v>
      </c>
      <c r="K46" s="131"/>
      <c r="L46" s="132"/>
      <c r="M46" s="16">
        <f>+$J46/$J60</f>
        <v>0.16195652173913044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130">
        <v>0</v>
      </c>
      <c r="K47" s="131"/>
      <c r="L47" s="132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130">
        <v>463</v>
      </c>
      <c r="K48" s="131"/>
      <c r="L48" s="132"/>
      <c r="M48" s="16">
        <f>+$J48/J60</f>
        <v>0.50326086956521743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130">
        <v>150</v>
      </c>
      <c r="K49" s="131"/>
      <c r="L49" s="132"/>
      <c r="M49" s="16">
        <f>+$J49/J60</f>
        <v>0.16304347826086957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130">
        <v>0</v>
      </c>
      <c r="K50" s="131"/>
      <c r="L50" s="132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130">
        <v>32</v>
      </c>
      <c r="K51" s="131"/>
      <c r="L51" s="132"/>
      <c r="M51" s="16">
        <f>+$J51/J60</f>
        <v>3.4782608695652174E-2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130">
        <v>0</v>
      </c>
      <c r="K52" s="131"/>
      <c r="L52" s="132"/>
      <c r="M52" s="16">
        <f>+J52/J60</f>
        <v>0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130">
        <v>54</v>
      </c>
      <c r="K53" s="131"/>
      <c r="L53" s="132"/>
      <c r="M53" s="16">
        <f>+$J53/J60</f>
        <v>5.8695652173913045E-2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130">
        <v>14</v>
      </c>
      <c r="K54" s="131"/>
      <c r="L54" s="132"/>
      <c r="M54" s="16">
        <f>+$J54/J60</f>
        <v>1.5217391304347827E-2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130">
        <v>2</v>
      </c>
      <c r="K55" s="131"/>
      <c r="L55" s="132"/>
      <c r="M55" s="16">
        <f>+$J55/J60</f>
        <v>2.1739130434782609E-3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130">
        <v>0</v>
      </c>
      <c r="K56" s="131"/>
      <c r="L56" s="132"/>
      <c r="M56" s="16">
        <f>+$J56/J60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130">
        <v>6</v>
      </c>
      <c r="K57" s="131"/>
      <c r="L57" s="132"/>
      <c r="M57" s="16">
        <f>+$J57/J60</f>
        <v>6.5217391304347823E-3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130">
        <v>0</v>
      </c>
      <c r="K58" s="131"/>
      <c r="L58" s="132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88</v>
      </c>
      <c r="F59" s="27"/>
      <c r="G59" s="27"/>
      <c r="H59" s="27"/>
      <c r="I59" s="27"/>
      <c r="J59" s="133">
        <v>0</v>
      </c>
      <c r="K59" s="134"/>
      <c r="L59" s="135"/>
      <c r="M59" s="80">
        <f>+$J59/J60</f>
        <v>0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04">
        <f>SUM(J43:L59)</f>
        <v>920</v>
      </c>
      <c r="K60" s="105"/>
      <c r="L60" s="106"/>
      <c r="M60" s="77">
        <f>SUM(M43:M59)</f>
        <v>1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07" t="s">
        <v>12</v>
      </c>
      <c r="E96" s="108"/>
      <c r="F96" s="108"/>
      <c r="G96" s="108"/>
      <c r="H96" s="108"/>
      <c r="I96" s="108"/>
      <c r="J96" s="109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254</v>
      </c>
      <c r="J97" s="29">
        <f>+I97/I103</f>
        <v>0.27608695652173915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666</v>
      </c>
      <c r="J98" s="29">
        <f>I98/I103</f>
        <v>0.72391304347826091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0</v>
      </c>
      <c r="J99" s="29">
        <f>+I99/I103</f>
        <v>0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0</v>
      </c>
      <c r="J101" s="36">
        <f>+I101/I103</f>
        <v>0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920</v>
      </c>
      <c r="J103" s="69">
        <f>SUM(J97:J102)</f>
        <v>1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10"/>
      <c r="E106" s="110"/>
      <c r="F106" s="110"/>
      <c r="G106" s="110"/>
      <c r="H106" s="110"/>
      <c r="I106" s="110"/>
      <c r="J106" s="110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98" t="s">
        <v>14</v>
      </c>
      <c r="F131" s="99"/>
      <c r="G131" s="99"/>
      <c r="H131" s="99"/>
      <c r="I131" s="99"/>
      <c r="J131" s="100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92" t="s">
        <v>15</v>
      </c>
      <c r="F132" s="93"/>
      <c r="G132" s="93"/>
      <c r="H132" s="93"/>
      <c r="I132" s="94"/>
      <c r="J132" s="37">
        <v>1772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1772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98" t="s">
        <v>16</v>
      </c>
      <c r="F136" s="99"/>
      <c r="G136" s="99"/>
      <c r="H136" s="99"/>
      <c r="I136" s="99"/>
      <c r="J136" s="100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92" t="s">
        <v>17</v>
      </c>
      <c r="F137" s="93"/>
      <c r="G137" s="93"/>
      <c r="H137" s="93"/>
      <c r="I137" s="94"/>
      <c r="J137" s="39">
        <v>903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J137</f>
        <v>903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95" t="s">
        <v>18</v>
      </c>
      <c r="F141" s="96"/>
      <c r="G141" s="96"/>
      <c r="H141" s="96"/>
      <c r="I141" s="96"/>
      <c r="J141" s="97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92" t="s">
        <v>19</v>
      </c>
      <c r="F142" s="93"/>
      <c r="G142" s="93"/>
      <c r="H142" s="93"/>
      <c r="I142" s="94"/>
      <c r="J142" s="39">
        <v>5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5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95" t="s">
        <v>20</v>
      </c>
      <c r="F146" s="96"/>
      <c r="G146" s="96"/>
      <c r="H146" s="96"/>
      <c r="I146" s="96"/>
      <c r="J146" s="97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92" t="s">
        <v>20</v>
      </c>
      <c r="F147" s="93"/>
      <c r="G147" s="93"/>
      <c r="H147" s="93"/>
      <c r="I147" s="94"/>
      <c r="J147" s="39">
        <v>16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16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98" t="s">
        <v>21</v>
      </c>
      <c r="E153" s="99"/>
      <c r="F153" s="99"/>
      <c r="G153" s="99"/>
      <c r="H153" s="99"/>
      <c r="I153" s="99"/>
      <c r="J153" s="100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101" t="str">
        <f>+'[1]ACUM-MAYO'!A162</f>
        <v>ORDINARIA</v>
      </c>
      <c r="F154" s="102"/>
      <c r="G154" s="102"/>
      <c r="H154" s="103"/>
      <c r="I154" s="33">
        <v>903</v>
      </c>
      <c r="J154" s="42">
        <f>I154/I159</f>
        <v>0.98152173913043483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101" t="str">
        <f>+'[1]ACUM-MAYO'!A163</f>
        <v>FUNDAMENTAL</v>
      </c>
      <c r="F155" s="102"/>
      <c r="G155" s="102"/>
      <c r="H155" s="103"/>
      <c r="I155" s="33">
        <v>17</v>
      </c>
      <c r="J155" s="44">
        <f>I155/I159</f>
        <v>1.8478260869565218E-2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101" t="str">
        <f>+'[1]ACUM-MAYO'!A165</f>
        <v>RESERVADA</v>
      </c>
      <c r="F156" s="102"/>
      <c r="G156" s="102"/>
      <c r="H156" s="103"/>
      <c r="I156" s="33">
        <v>0</v>
      </c>
      <c r="J156" s="44">
        <f>I156/I159</f>
        <v>0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101" t="s">
        <v>80</v>
      </c>
      <c r="F157" s="102"/>
      <c r="G157" s="102"/>
      <c r="H157" s="103"/>
      <c r="I157" s="33">
        <v>0</v>
      </c>
      <c r="J157" s="46">
        <f>I157/I159</f>
        <v>0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920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98" t="s">
        <v>22</v>
      </c>
      <c r="E182" s="99"/>
      <c r="F182" s="99"/>
      <c r="G182" s="99"/>
      <c r="H182" s="99"/>
      <c r="I182" s="99"/>
      <c r="J182" s="100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101" t="str">
        <f>+'[1]ACUM-MAYO'!A173</f>
        <v>ECONOMICA ADMINISTRATIVA</v>
      </c>
      <c r="F183" s="102"/>
      <c r="G183" s="102"/>
      <c r="H183" s="103"/>
      <c r="I183" s="33">
        <v>271</v>
      </c>
      <c r="J183" s="29">
        <f>I183/I188</f>
        <v>0.29456521739130437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101" t="str">
        <f>+'[1]ACUM-MAYO'!A174</f>
        <v>TRAMITE</v>
      </c>
      <c r="F184" s="102"/>
      <c r="G184" s="102"/>
      <c r="H184" s="103"/>
      <c r="I184" s="33">
        <v>649</v>
      </c>
      <c r="J184" s="49">
        <f>I184/I188</f>
        <v>0.70543478260869563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101" t="str">
        <f>+'[1]ACUM-MAYO'!A175</f>
        <v>SERV. PUB.</v>
      </c>
      <c r="F185" s="102"/>
      <c r="G185" s="102"/>
      <c r="H185" s="103"/>
      <c r="I185" s="33">
        <v>0</v>
      </c>
      <c r="J185" s="49">
        <f>I185/I188</f>
        <v>0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101" t="str">
        <f>+'[1]ACUM-MAYO'!A176</f>
        <v>LEGAL</v>
      </c>
      <c r="F186" s="102"/>
      <c r="G186" s="102"/>
      <c r="H186" s="103"/>
      <c r="I186" s="33">
        <v>0</v>
      </c>
      <c r="J186" s="50">
        <f>I186/I188</f>
        <v>0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920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98" t="s">
        <v>23</v>
      </c>
      <c r="E212" s="99"/>
      <c r="F212" s="99"/>
      <c r="G212" s="99"/>
      <c r="H212" s="99"/>
      <c r="I212" s="99"/>
      <c r="J212" s="100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751</v>
      </c>
      <c r="J213" s="85">
        <f>I213/I218</f>
        <v>0.81630434782608696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160</v>
      </c>
      <c r="J214" s="85">
        <f>I214/I218</f>
        <v>0.17391304347826086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7</v>
      </c>
      <c r="J215" s="85">
        <f>I215/I218</f>
        <v>7.6086956521739134E-3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2</v>
      </c>
      <c r="J216" s="86">
        <f>I216/I218</f>
        <v>2.1739130434782609E-3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89</v>
      </c>
      <c r="F217" s="82"/>
      <c r="G217" s="82"/>
      <c r="H217" s="83"/>
      <c r="I217" s="78">
        <v>0</v>
      </c>
      <c r="J217" s="80">
        <f>I217/I218</f>
        <v>0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920</v>
      </c>
      <c r="J218" s="87">
        <f>SUM(J213:J217)</f>
        <v>1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36" t="s">
        <v>24</v>
      </c>
      <c r="E245" s="137"/>
      <c r="F245" s="137"/>
      <c r="G245" s="138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13" t="s">
        <v>26</v>
      </c>
      <c r="F246" s="114"/>
      <c r="G246" s="88" t="s">
        <v>91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11" t="s">
        <v>27</v>
      </c>
      <c r="F247" s="112"/>
      <c r="G247" s="88">
        <v>1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11" t="s">
        <v>29</v>
      </c>
      <c r="F248" s="112"/>
      <c r="G248" s="88">
        <v>3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11" t="s">
        <v>38</v>
      </c>
      <c r="F249" s="112"/>
      <c r="G249" s="88" t="s">
        <v>91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11" t="s">
        <v>58</v>
      </c>
      <c r="F250" s="112"/>
      <c r="G250" s="88">
        <v>2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11" t="s">
        <v>63</v>
      </c>
      <c r="F251" s="112"/>
      <c r="G251" s="88">
        <v>17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11" t="s">
        <v>81</v>
      </c>
      <c r="F252" s="112"/>
      <c r="G252" s="88">
        <v>2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11" t="s">
        <v>83</v>
      </c>
      <c r="F253" s="112"/>
      <c r="G253" s="88">
        <v>10</v>
      </c>
      <c r="H253" s="5"/>
      <c r="I253" s="139"/>
      <c r="J253" s="139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11" t="s">
        <v>28</v>
      </c>
      <c r="F254" s="112"/>
      <c r="G254" s="88">
        <v>74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11" t="s">
        <v>30</v>
      </c>
      <c r="F255" s="112"/>
      <c r="G255" s="88">
        <v>8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11" t="s">
        <v>31</v>
      </c>
      <c r="F256" s="112"/>
      <c r="G256" s="88">
        <v>52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11" t="s">
        <v>35</v>
      </c>
      <c r="F257" s="112"/>
      <c r="G257" s="88">
        <v>8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11" t="s">
        <v>37</v>
      </c>
      <c r="F258" s="112"/>
      <c r="G258" s="88">
        <v>4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11" t="s">
        <v>40</v>
      </c>
      <c r="F259" s="112"/>
      <c r="G259" s="88">
        <v>6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11" t="s">
        <v>43</v>
      </c>
      <c r="F260" s="112"/>
      <c r="G260" s="88">
        <v>8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11" t="s">
        <v>46</v>
      </c>
      <c r="F261" s="112"/>
      <c r="G261" s="88">
        <v>3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11" t="s">
        <v>47</v>
      </c>
      <c r="F262" s="112"/>
      <c r="G262" s="88">
        <v>10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11" t="s">
        <v>51</v>
      </c>
      <c r="F263" s="112"/>
      <c r="G263" s="88">
        <v>13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11" t="s">
        <v>52</v>
      </c>
      <c r="F264" s="112"/>
      <c r="G264" s="88">
        <v>4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11" t="s">
        <v>92</v>
      </c>
      <c r="F265" s="112"/>
      <c r="G265" s="88">
        <v>16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11" t="s">
        <v>67</v>
      </c>
      <c r="F266" s="112"/>
      <c r="G266" s="88">
        <v>4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11" t="s">
        <v>82</v>
      </c>
      <c r="F267" s="112"/>
      <c r="G267" s="88">
        <v>2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23" t="s">
        <v>32</v>
      </c>
      <c r="F268" s="124"/>
      <c r="G268" s="88" t="s">
        <v>91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11" t="s">
        <v>42</v>
      </c>
      <c r="F269" s="112"/>
      <c r="G269" s="88" t="s">
        <v>91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11" t="s">
        <v>93</v>
      </c>
      <c r="F270" s="112"/>
      <c r="G270" s="88">
        <v>58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11" t="s">
        <v>54</v>
      </c>
      <c r="F271" s="112"/>
      <c r="G271" s="88">
        <v>19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11" t="s">
        <v>61</v>
      </c>
      <c r="F272" s="112"/>
      <c r="G272" s="88" t="s">
        <v>91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11" t="s">
        <v>94</v>
      </c>
      <c r="F273" s="112"/>
      <c r="G273" s="88" t="s">
        <v>91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11" t="s">
        <v>77</v>
      </c>
      <c r="F274" s="112"/>
      <c r="G274" s="88">
        <v>2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11" t="s">
        <v>78</v>
      </c>
      <c r="F275" s="112"/>
      <c r="G275" s="88">
        <v>16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11" t="s">
        <v>79</v>
      </c>
      <c r="F276" s="112"/>
      <c r="G276" s="88">
        <v>3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11" t="s">
        <v>86</v>
      </c>
      <c r="F277" s="112"/>
      <c r="G277" s="88" t="s">
        <v>91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11" t="s">
        <v>87</v>
      </c>
      <c r="F278" s="112"/>
      <c r="G278" s="88">
        <v>1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42.75" customHeight="1" thickBot="1" x14ac:dyDescent="0.3">
      <c r="A279" s="4"/>
      <c r="B279" s="5"/>
      <c r="C279" s="58"/>
      <c r="D279" s="78">
        <v>34</v>
      </c>
      <c r="E279" s="111" t="s">
        <v>33</v>
      </c>
      <c r="F279" s="112"/>
      <c r="G279" s="91">
        <v>137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11" t="s">
        <v>44</v>
      </c>
      <c r="F280" s="112"/>
      <c r="G280" s="88">
        <v>31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11" t="s">
        <v>66</v>
      </c>
      <c r="F281" s="112"/>
      <c r="G281" s="88" t="s">
        <v>91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11" t="s">
        <v>84</v>
      </c>
      <c r="F282" s="112"/>
      <c r="G282" s="88" t="s">
        <v>91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11" t="s">
        <v>34</v>
      </c>
      <c r="F283" s="112"/>
      <c r="G283" s="88">
        <v>2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11" t="s">
        <v>48</v>
      </c>
      <c r="F284" s="112"/>
      <c r="G284" s="88">
        <v>326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11" t="s">
        <v>49</v>
      </c>
      <c r="F285" s="112"/>
      <c r="G285" s="88">
        <v>174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11" t="s">
        <v>50</v>
      </c>
      <c r="F286" s="112"/>
      <c r="G286" s="88">
        <v>172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11" t="s">
        <v>55</v>
      </c>
      <c r="F287" s="112"/>
      <c r="G287" s="88">
        <v>12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11" t="s">
        <v>62</v>
      </c>
      <c r="F288" s="112"/>
      <c r="G288" s="88">
        <v>10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11" t="s">
        <v>36</v>
      </c>
      <c r="F289" s="112"/>
      <c r="G289" s="88">
        <v>15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11" t="s">
        <v>95</v>
      </c>
      <c r="F290" s="112"/>
      <c r="G290" s="88" t="s">
        <v>91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7" t="s">
        <v>45</v>
      </c>
      <c r="F291" s="118"/>
      <c r="G291" s="88">
        <v>5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9" t="s">
        <v>56</v>
      </c>
      <c r="F292" s="120"/>
      <c r="G292" s="88">
        <v>20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7" t="s">
        <v>57</v>
      </c>
      <c r="F293" s="118"/>
      <c r="G293" s="88">
        <v>5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7" t="s">
        <v>75</v>
      </c>
      <c r="F294" s="118"/>
      <c r="G294" s="88">
        <v>94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7" t="s">
        <v>76</v>
      </c>
      <c r="F295" s="118"/>
      <c r="G295" s="88">
        <v>2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7" t="s">
        <v>73</v>
      </c>
      <c r="F296" s="118"/>
      <c r="G296" s="88">
        <v>6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9" t="s">
        <v>41</v>
      </c>
      <c r="F297" s="120"/>
      <c r="G297" s="88">
        <v>1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7" t="s">
        <v>53</v>
      </c>
      <c r="F298" s="118"/>
      <c r="G298" s="88">
        <v>21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7" t="s">
        <v>59</v>
      </c>
      <c r="F299" s="118"/>
      <c r="G299" s="88">
        <v>7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7" t="s">
        <v>60</v>
      </c>
      <c r="F300" s="118"/>
      <c r="G300" s="88">
        <v>1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7" t="s">
        <v>96</v>
      </c>
      <c r="F301" s="118"/>
      <c r="G301" s="88">
        <v>2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7" t="s">
        <v>90</v>
      </c>
      <c r="F302" s="118"/>
      <c r="G302" s="88" t="s">
        <v>91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7" t="s">
        <v>64</v>
      </c>
      <c r="F303" s="118"/>
      <c r="G303" s="88">
        <v>54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7" t="s">
        <v>65</v>
      </c>
      <c r="F304" s="118"/>
      <c r="G304" s="88">
        <v>184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7" t="s">
        <v>39</v>
      </c>
      <c r="F305" s="118"/>
      <c r="G305" s="88">
        <v>24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20.100000000000001" customHeight="1" thickBot="1" x14ac:dyDescent="0.3">
      <c r="A306" s="4"/>
      <c r="B306" s="5"/>
      <c r="C306" s="58"/>
      <c r="D306" s="8">
        <v>61</v>
      </c>
      <c r="E306" s="117" t="s">
        <v>74</v>
      </c>
      <c r="F306" s="118"/>
      <c r="G306" s="88" t="s">
        <v>91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20.100000000000001" customHeight="1" thickBot="1" x14ac:dyDescent="0.3">
      <c r="A307" s="4"/>
      <c r="B307" s="5"/>
      <c r="C307" s="58"/>
      <c r="D307" s="8">
        <v>62</v>
      </c>
      <c r="E307" s="117" t="s">
        <v>85</v>
      </c>
      <c r="F307" s="118"/>
      <c r="G307" s="88">
        <v>1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15" t="s">
        <v>6</v>
      </c>
      <c r="F308" s="116"/>
      <c r="G308" s="74">
        <f>SUM(G246:G307)</f>
        <v>1652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21" t="s">
        <v>25</v>
      </c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Septiembre 2020</vt:lpstr>
      <vt:lpstr>'Estadística Septiembre 2020'!Área_de_impresión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Arturo Jeu Tostado Urteaga</cp:lastModifiedBy>
  <cp:lastPrinted>2019-07-18T17:17:44Z</cp:lastPrinted>
  <dcterms:created xsi:type="dcterms:W3CDTF">2016-07-14T16:59:51Z</dcterms:created>
  <dcterms:modified xsi:type="dcterms:W3CDTF">2020-12-15T17:32:04Z</dcterms:modified>
</cp:coreProperties>
</file>