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PORTAL2020\ENVIADOPORTAL000000000\22 de enero\"/>
    </mc:Choice>
  </mc:AlternateContent>
  <xr:revisionPtr revIDLastSave="0" documentId="13_ncr:1_{93C6B540-61A3-4D83-9BA1-8FEBB508206C}" xr6:coauthVersionLast="46" xr6:coauthVersionMax="46" xr10:uidLastSave="{00000000-0000-0000-0000-000000000000}"/>
  <workbookProtection workbookAlgorithmName="SHA-512" workbookHashValue="aE+p5/LY/kHZpu5I9WseXJQsyxR6wmMca2rHa7qAVyjv9mK7y7cG6xsMlfu6eCsFE7UQyWwc2AS43m3DidDxbA==" workbookSaltValue="CtfIGAOC8TBBmshEjb1czg==" workbookSpinCount="100000" lockStructure="1"/>
  <bookViews>
    <workbookView xWindow="-120" yWindow="-120" windowWidth="20730" windowHeight="11160" activeTab="3" xr2:uid="{00000000-000D-0000-FFFF-FFFF00000000}"/>
  </bookViews>
  <sheets>
    <sheet name="PP1" sheetId="1" r:id="rId1"/>
    <sheet name="PP2" sheetId="2" r:id="rId2"/>
    <sheet name="PP3" sheetId="3" r:id="rId3"/>
    <sheet name="COG" sheetId="4" r:id="rId4"/>
    <sheet name="PROGRAMATICO" sheetId="5" r:id="rId5"/>
    <sheet name="UR" sheetId="6" r:id="rId6"/>
    <sheet name="UR DESGLOSADO" sheetId="7" r:id="rId7"/>
    <sheet name="FUNCIONAL" sheetId="8" r:id="rId8"/>
    <sheet name="FUNCIONAL DESGLOSADO" sheetId="9" r:id="rId9"/>
    <sheet name="TIPO DE GASTO" sheetId="10" r:id="rId10"/>
    <sheet name="FF" sheetId="11" r:id="rId11"/>
    <sheet name="AUTONOMÍA DE RECURSOS" sheetId="12" r:id="rId12"/>
    <sheet name="OPD´S" sheetId="14" r:id="rId13"/>
  </sheets>
  <definedNames>
    <definedName name="_xlnm._FilterDatabase" localSheetId="3" hidden="1">COG!$B$1:$B$429</definedName>
    <definedName name="_xlnm._FilterDatabase" localSheetId="8" hidden="1">'FUNCIONAL DESGLOSADO'!$A$1:$D$145</definedName>
    <definedName name="_xlnm._FilterDatabase" localSheetId="6" hidden="1">'UR DESGLOSADO'!$A$1:$B$98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6" i="4" l="1"/>
  <c r="B4" i="12"/>
  <c r="B11" i="11"/>
  <c r="B3" i="11"/>
  <c r="B15" i="11" s="1"/>
  <c r="B8" i="10"/>
  <c r="C143" i="9"/>
  <c r="C138" i="9"/>
  <c r="C134" i="9"/>
  <c r="C131" i="9"/>
  <c r="C130" i="9" s="1"/>
  <c r="C126" i="9"/>
  <c r="C121" i="9"/>
  <c r="C118" i="9"/>
  <c r="C116" i="9"/>
  <c r="C109" i="9"/>
  <c r="C105" i="9"/>
  <c r="C98" i="9"/>
  <c r="C91" i="9"/>
  <c r="C88" i="9"/>
  <c r="C85" i="9"/>
  <c r="C75" i="9"/>
  <c r="C68" i="9"/>
  <c r="C63" i="9"/>
  <c r="C57" i="9"/>
  <c r="C49" i="9"/>
  <c r="C42" i="9"/>
  <c r="C35" i="9"/>
  <c r="C30" i="9"/>
  <c r="C26" i="9"/>
  <c r="C23" i="9"/>
  <c r="C21" i="9"/>
  <c r="C11" i="9"/>
  <c r="C6" i="9"/>
  <c r="C3" i="9"/>
  <c r="C2" i="9" s="1"/>
  <c r="B7" i="8"/>
  <c r="B89" i="7"/>
  <c r="B87" i="7"/>
  <c r="B80" i="7"/>
  <c r="B72" i="7"/>
  <c r="B64" i="7"/>
  <c r="B50" i="7"/>
  <c r="B45" i="7"/>
  <c r="B38" i="7"/>
  <c r="B26" i="7"/>
  <c r="B16" i="7"/>
  <c r="B14" i="7"/>
  <c r="B8" i="7"/>
  <c r="B3" i="7"/>
  <c r="C28" i="5"/>
  <c r="C23" i="5"/>
  <c r="C20" i="5"/>
  <c r="C16" i="5"/>
  <c r="C7" i="5"/>
  <c r="C3" i="5"/>
  <c r="B415" i="4"/>
  <c r="B406" i="4"/>
  <c r="B397" i="4"/>
  <c r="B330" i="4"/>
  <c r="B327" i="4"/>
  <c r="B318" i="4"/>
  <c r="B309" i="4"/>
  <c r="B308" i="4" s="1"/>
  <c r="B298" i="4"/>
  <c r="B293" i="4"/>
  <c r="B283" i="4"/>
  <c r="B274" i="4"/>
  <c r="B272" i="4"/>
  <c r="B265" i="4"/>
  <c r="B262" i="4"/>
  <c r="B257" i="4"/>
  <c r="B250" i="4"/>
  <c r="B249" i="4" s="1"/>
  <c r="B245" i="4"/>
  <c r="B239" i="4"/>
  <c r="B237" i="4"/>
  <c r="B229" i="4"/>
  <c r="B225" i="4"/>
  <c r="B216" i="4"/>
  <c r="B200" i="4"/>
  <c r="B190" i="4"/>
  <c r="B179" i="4"/>
  <c r="B173" i="4"/>
  <c r="B163" i="4"/>
  <c r="B155" i="4"/>
  <c r="B145" i="4"/>
  <c r="B135" i="4"/>
  <c r="B125" i="4"/>
  <c r="B115" i="4"/>
  <c r="B105" i="4"/>
  <c r="B94" i="4"/>
  <c r="B90" i="4"/>
  <c r="B84" i="4"/>
  <c r="B81" i="4"/>
  <c r="B73" i="4"/>
  <c r="B63" i="4"/>
  <c r="B53" i="4"/>
  <c r="B49" i="4"/>
  <c r="B40" i="4"/>
  <c r="B36" i="4"/>
  <c r="B34" i="4"/>
  <c r="B27" i="4"/>
  <c r="B22" i="4"/>
  <c r="B13" i="4"/>
  <c r="B8" i="4"/>
  <c r="B3" i="4"/>
  <c r="D38" i="3"/>
  <c r="C38" i="3"/>
  <c r="B38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B38" i="2"/>
  <c r="E38" i="3" l="1"/>
  <c r="B396" i="4"/>
  <c r="C34" i="5"/>
  <c r="C87" i="9"/>
  <c r="C41" i="9"/>
  <c r="B98" i="7"/>
  <c r="B189" i="4"/>
  <c r="B104" i="4"/>
  <c r="B39" i="4"/>
  <c r="B2" i="4"/>
  <c r="C145" i="9" l="1"/>
  <c r="B428" i="4"/>
</calcChain>
</file>

<file path=xl/sharedStrings.xml><?xml version="1.0" encoding="utf-8"?>
<sst xmlns="http://schemas.openxmlformats.org/spreadsheetml/2006/main" count="1027" uniqueCount="928">
  <si>
    <t>PROGRAMA PRESUPUESTARIO</t>
  </si>
  <si>
    <t xml:space="preserve"> PRESUPUESTO APROBADO PARA EL EJERCICIO FISCAL 2020</t>
  </si>
  <si>
    <t>PRESUPUESTO APROBADO PARA EL EJERCICIO FISCAL 2021</t>
  </si>
  <si>
    <t>01 GESTIÓN GUBERNAMENTAL</t>
  </si>
  <si>
    <t>02 TRANSPARENCIA</t>
  </si>
  <si>
    <t>03 APOYO A LA FUNCIÓN PÚBLICA Y AL MEJORAMIENTO DE LA GESTIÓN</t>
  </si>
  <si>
    <t>04 SEGURIDAD PÚBLICA</t>
  </si>
  <si>
    <t>05 PROCURACIÓN DE JUSTICIA</t>
  </si>
  <si>
    <t>06 CERTEZA JURÍDICA</t>
  </si>
  <si>
    <t>07 EFICIENCIA GUBERNAMENTAL PARA LA POBLACIÓN</t>
  </si>
  <si>
    <t>08 GESTIÓN INTERNA EFICIENTE</t>
  </si>
  <si>
    <t>09 GESTIÓN INTEGRAL DE RIESGO DE DESASTRE PARA EL MUNICIPIO DE ZAPOPAN</t>
  </si>
  <si>
    <t>10 INSPECCIÓN DE LUGARES QUE REQUIEREN DE LICENCIA O PERMISO</t>
  </si>
  <si>
    <t>11 FORTALECIMIENTO Y OPTIMIZACIÓN DEL CATASTRO</t>
  </si>
  <si>
    <t>12 INGRESOS</t>
  </si>
  <si>
    <t xml:space="preserve">13 CONTABILIDAD Y EGRESOS </t>
  </si>
  <si>
    <t>14 FISCALIZACIÓN, AUDITORÍA Y COMBATE A LA CORRUPCIÓN</t>
  </si>
  <si>
    <t>15 IMAGEN URBANA</t>
  </si>
  <si>
    <t>16 ESPACIOS PÚBLICOS</t>
  </si>
  <si>
    <t>17  SERVICIOS PÚBLICOS DE EXCELENCIA</t>
  </si>
  <si>
    <t>18 TECNOLOGÍAS DE LA INFORMACIÓN Y LA COMUNICACIÓN</t>
  </si>
  <si>
    <t>19 MANTENIMIENTO</t>
  </si>
  <si>
    <t>20 ACCESO AL MERCADO LABORAL</t>
  </si>
  <si>
    <t>21 COMBATE A LA DESIGUALDAD</t>
  </si>
  <si>
    <t>22 TURISMO</t>
  </si>
  <si>
    <t>23 EMPRENDEDORES</t>
  </si>
  <si>
    <t>24 ZAPOPAN PRESENTE</t>
  </si>
  <si>
    <t>25 ORDENAMIENTO DEL TERRITORIO</t>
  </si>
  <si>
    <t>26 MOVILIDAD Y TRANSPORTE</t>
  </si>
  <si>
    <t>27 MEDIO AMBIENTE</t>
  </si>
  <si>
    <t>28 OBRA PÚBLICA MUNICIPAL</t>
  </si>
  <si>
    <t>29 MAZ ARTE ZAPOPAN</t>
  </si>
  <si>
    <t>30 EDUCACIÓN ZAPOPAN</t>
  </si>
  <si>
    <t>31 CULTURA PARA TODOS</t>
  </si>
  <si>
    <t>32 PARTICIPACIÓN CIUDADANA</t>
  </si>
  <si>
    <t>33 CIUDAD DE LOS NIÑOS</t>
  </si>
  <si>
    <t>34 DESARROLLO COMUNITARIO</t>
  </si>
  <si>
    <t>35 INSTITUTO DE LA JUVENTUD</t>
  </si>
  <si>
    <t>36 FONDO DE APORTACIONES PARA EL FORTALECIMIENTO MUNICIPAL*</t>
  </si>
  <si>
    <t>PROGRAMAS PRESUPUESTARIOS</t>
  </si>
  <si>
    <t>IMPORTE</t>
  </si>
  <si>
    <t>20 ACCESO AL MERCADO LABORAL.</t>
  </si>
  <si>
    <t>36 FONDO DE APORTACIONES PARA EL FORTALECIMIENTO MUNICIPAL</t>
  </si>
  <si>
    <t>TOTAL GENERAL</t>
  </si>
  <si>
    <t>RECURSOS NO ETIQUETADOS</t>
  </si>
  <si>
    <t>FAISM</t>
  </si>
  <si>
    <t>FAFM</t>
  </si>
  <si>
    <t>PRESUPUESTO</t>
  </si>
  <si>
    <t>08 GESTION INTERNA EFICIENTE</t>
  </si>
  <si>
    <t>Total general</t>
  </si>
  <si>
    <t>CAPITULOS, CONCEPTOS Y PARTIDAS DEL CLASIFICADOR POR OBJETO DEL GASTO</t>
  </si>
  <si>
    <t>1000 SERVICIOS PERSONALES</t>
  </si>
  <si>
    <t>1100 REMUNERACIONES AL PERSONAL DE CARÁCTER PERMANENTE</t>
  </si>
  <si>
    <t>111 DIETAS</t>
  </si>
  <si>
    <t>112 HABERES</t>
  </si>
  <si>
    <t>113 SUELDOS BASE AL PERSONAL PERMANENTE</t>
  </si>
  <si>
    <t>114 REMUNERACIONES POR ADSCRIPCIÓN LABORAL EN EL EXTRANJERO</t>
  </si>
  <si>
    <t>1200 REMUNERACIONES AL PERSONAL DE CARÁCTER TRANSITORIO</t>
  </si>
  <si>
    <t>121 HONORARIOS ASIMILABLES A SALARIOS</t>
  </si>
  <si>
    <t>122 SUELDOS BASE AL PERSONAL EVENTUAL</t>
  </si>
  <si>
    <t>123 RETRIBUCIONES POR SERVICIOS DE CARÁCTER SOCIA</t>
  </si>
  <si>
    <t>124 RETRIBUCIÓN A LOS REPRESENTANTES DE LOS TRABAJADORES Y DE LOS PATRONES EN LA JUNTA DE CONCILIACIÓN Y ARBITRAJE</t>
  </si>
  <si>
    <t>1300 REMUNERACIONES ADICIONALES Y ESPECIALES</t>
  </si>
  <si>
    <t>131 PRIMAS POR AÑOS DE SERVICIOS EFECTIVOS PRESTADOS</t>
  </si>
  <si>
    <t>132 PRIMAS DE VACACIONES, DOMINICAL Y GRATIFICACIÓN DE FIN DE AÑO</t>
  </si>
  <si>
    <t>133 HORAS EXTRAORDINARIAS</t>
  </si>
  <si>
    <t>134 COMPENSACIONES</t>
  </si>
  <si>
    <t>135 SOBRE HABERES</t>
  </si>
  <si>
    <t>136 ASIGNACIONES DE TÉCNICO, DE MANDO, POR COMISIÓN, DE VUELO Y DE TÉCNICO ESPECIAL</t>
  </si>
  <si>
    <t>137 HONORARIOS ESPECIALES</t>
  </si>
  <si>
    <t>138 PARTICIPACIONES POR VIGILANCIA EN EL CUMPLIMIENTO DE LAS LEYES Y CUSTODIA DE VALORES</t>
  </si>
  <si>
    <t>1400 SEGURIDAD SOCIAL</t>
  </si>
  <si>
    <t>141 APORTACIONES DE SEGURIDAD SOCIAL</t>
  </si>
  <si>
    <t>142 APORTACIONES A FONDOS DE VIVIENDA</t>
  </si>
  <si>
    <t>143 APORTACIONES AL SISTEMA PARA EL RETIRO</t>
  </si>
  <si>
    <t>144 APORTACIONES PARA SEGUROS</t>
  </si>
  <si>
    <t>1500 OTRAS PRESTACIONES SOCIALES Y ECONÓMICAS</t>
  </si>
  <si>
    <t>151 CUOTAS PARA EL FONDO DE AHORRO Y FONDO DE TRABAJO</t>
  </si>
  <si>
    <t>152 INDEMNIZACIONES</t>
  </si>
  <si>
    <t>153 PRESTACIONES Y HABERES DE RETIRO</t>
  </si>
  <si>
    <t>154 PRESTACIONES CONTRACTUALES</t>
  </si>
  <si>
    <t>155 APOYOS A LA CAPACITACIÓN DE LOS SERVIDORES PÚBLICOS</t>
  </si>
  <si>
    <t>159 OTRAS PRESTACIONES SOCIALES Y ECONÓMICAS</t>
  </si>
  <si>
    <t>1600 PREVISIONES</t>
  </si>
  <si>
    <t>161 PREVISIONES DE CARÁCTER LABORAL, ECONÓMICA Y SEGURIDAD SOCIAL</t>
  </si>
  <si>
    <t>1700 PAGO DE ESTÍMULOS A SERVIDORES PÚBLICOS</t>
  </si>
  <si>
    <t>171 ESTÍMULOS</t>
  </si>
  <si>
    <t>172 RECOMPENSAS</t>
  </si>
  <si>
    <t>2000 MATERIALES Y SUMINISTROS</t>
  </si>
  <si>
    <t>2100 MATERIALES DE ADMINISTRACIÓN, EMISIÓN DE DOCUMENTOS Y ARTÍCULOS OFICIALES</t>
  </si>
  <si>
    <t>211 MATERIALES, ÚTILES Y EQUIPOS MENORES DE OFICINA</t>
  </si>
  <si>
    <t>212 MATERIALES Y ÚTILES DE IMPRESIÓN Y REPRODUCCIÓN</t>
  </si>
  <si>
    <t>213 MATERIAL ESTADÍSTICO Y GEOGRÁFICO</t>
  </si>
  <si>
    <t>214 MATERIALES, ÚTILES Y EQUIPOS MENORES DE TECNOLOGÍAS DE LA INFORMACIÓN Y COMUNICACIONES</t>
  </si>
  <si>
    <t>215 MATERIAL IMPRESO E INFORMACIÓN DIGITAL</t>
  </si>
  <si>
    <t>216 MATERIAL DE LIMPIEZA</t>
  </si>
  <si>
    <t>217 MATERIALES Y ÚTILES DE ENSEÑANZA</t>
  </si>
  <si>
    <t>218 MATERIALES PARA EL REGISTRO E IDENTIFICACIÓN DE BIENES Y PERSONAS</t>
  </si>
  <si>
    <t>2200 ALIMENTOS Y UTENSILIOS</t>
  </si>
  <si>
    <t>221 PRODUCTOS ALIMENTICIOS PARA PERSONAS</t>
  </si>
  <si>
    <t>222 PRODUCTOS ALIMENTICIOS PARA ANIMALES</t>
  </si>
  <si>
    <t>223 UTENSILIOS PARA EL SERVICIO DE ALIMENTACIÓN</t>
  </si>
  <si>
    <t>2300 MATERIAS PRIMAS Y MATERIALES DE PRODUCCIÓN Y COMERCIALIZACIÓN</t>
  </si>
  <si>
    <t>231 PRODUCTOS ALIMENTICIOS, AGROPECUARIOS Y FORESTALES ADQUIRIDOS COMO MATERIA PRIMA</t>
  </si>
  <si>
    <t>232 INSUMOS TEXTILES ADQUIRIDOS COMO MATERIA PRIMA</t>
  </si>
  <si>
    <t>233 PRODUCTOS DE PAPEL, CARTÓN E IMPRESOS ADQUIRIDOS COMO MATERIA PRIMA</t>
  </si>
  <si>
    <t>234 COMBUSTIBLES, LUBRICANTES, ADITIVOS, CARBÓN Y SUS DERIVADOS ADQUIRIDOS COMO MATERIA PRIMA</t>
  </si>
  <si>
    <t>235 PRODUCTOS QUÍMICOS, FARMACÉUTICOS Y DE LABORATORIO ADQUIRIDOS COMO MATERIA PRIMA</t>
  </si>
  <si>
    <t>236 PRODUCTOS METÁLICOS Y A BASE DE MINERALES NO METÁLICOS ADQUIRIDOS COMO MATERIA PRIMA</t>
  </si>
  <si>
    <t>237 PRODUCTOS DE CUERO, PIEL, PLÁSTICO Y HULE ADQUIRIDOS COMO MATERIA PRIMA</t>
  </si>
  <si>
    <t>238 MERCANCÍAS ADQUIRIDAS PARA SU COMERCIALIZACIÓN</t>
  </si>
  <si>
    <t>239 OTROS PRODUCTOS ADQUIRIDOS COMO MATERIA PRIMA</t>
  </si>
  <si>
    <t>2400 MATERIALES Y ARTÍCULOS DE CONSTRUCCIÓN Y DE REPARACIÓN</t>
  </si>
  <si>
    <t>241 PRODUCTOS MINERALES NO METÁLICOS</t>
  </si>
  <si>
    <t>242 CEMENTO Y PRODUCTOS DE CONCRETO</t>
  </si>
  <si>
    <t>243 CAL, YESO Y PRODUCTOS DE YESO</t>
  </si>
  <si>
    <t>244 MADERA Y PRODUCTOS DE MADERA</t>
  </si>
  <si>
    <t>245 VIDRIO Y PRODUCTOS DE VIDRIO</t>
  </si>
  <si>
    <t>246 MATERIAL ELÉCTRICO Y ELECTRÓNICO</t>
  </si>
  <si>
    <t>247 ARTÍCULOS METÁLICOS PARA LA CONSTRUCCIÓN</t>
  </si>
  <si>
    <t>248 MATERIALES COMPLEMENTARIOS</t>
  </si>
  <si>
    <t>249 OTROS MATERIALES Y ARTÍCULOS DE CONSTRUCCIÓN Y REPARACIÓN</t>
  </si>
  <si>
    <t>2500 PRODUCTOS QUÍMICOS, FARMACÉUTICOS Y DE LABORATORIO</t>
  </si>
  <si>
    <t>251 PRODUCTOS QUÍMICOS BÁSICOS</t>
  </si>
  <si>
    <t>252 FERTILIZANTES, PESTICIDAS Y OTROS AGROQUÍMICOS</t>
  </si>
  <si>
    <t>253 MEDICINAS Y PRODUCTOS FARMACÉUTICOS</t>
  </si>
  <si>
    <t>254 MATERIALES, ACCESORIOS Y SUMINISTROS MÉDICOS</t>
  </si>
  <si>
    <t>255 MATERIALES, ACCESORIOS Y SUMINISTROS DE LABORATORIO</t>
  </si>
  <si>
    <t>256 FIBRAS SINTÉTICAS, HULES, PLÁSTICOS Y DERIVADOS</t>
  </si>
  <si>
    <t>259 OTROS PRODUCTOS QUÍMICOS</t>
  </si>
  <si>
    <t>2600 COMBUSTIBLES, LUBRICANTES Y ADITIVOS</t>
  </si>
  <si>
    <t>261 COMBUSTIBLES, LUBRICANTES Y ADITIVOS</t>
  </si>
  <si>
    <t>262 CARBÓN Y SUS DERIVADOS</t>
  </si>
  <si>
    <t>2700 VESTUARIO, BLANCOS, PRENDAS DE PROTECCIÓN Y ARTÍCULOS DEPORTIVOS</t>
  </si>
  <si>
    <t>271 VESTUARIO Y UNIFORMES</t>
  </si>
  <si>
    <t>272 PRENDAS DE SEGURIDAD Y PROTECCIÓN PERSONAL</t>
  </si>
  <si>
    <t>273 ARTÍCULOS DEPORTIVOS</t>
  </si>
  <si>
    <t>274 PRODUCTOS TEXTILES</t>
  </si>
  <si>
    <t>275 BLANCOS Y OTROS PRODUCTOS TEXTILES, EXCEPTO PRENDAS DE VESTIR</t>
  </si>
  <si>
    <t>2800 MATERIALES Y SUMINISTROS PARA SEGURIDAD</t>
  </si>
  <si>
    <t>281 SUSTANCIAS Y MATERIALES EXPLOSIVOS</t>
  </si>
  <si>
    <t>282 MATERIALES DE SEGURIDAD PUBLICA</t>
  </si>
  <si>
    <t>283 PRENDAS DE PROTECCIÓN PARA SEGURIDAD PÚBLICA Y NACIONAL</t>
  </si>
  <si>
    <t>2900 HERRAMIENTAS, REFACCIONES Y ACCESORIOS MENORES</t>
  </si>
  <si>
    <t>291 HERRAMIENTAS MENORES</t>
  </si>
  <si>
    <t>292 REFACCIONES Y ACCESORIOS MENORES DE EDIFICIOS</t>
  </si>
  <si>
    <t>293 REFACCIONES Y ACCESORIOS MENORES DE MOBILIARIO Y EQUIPO DE ADMINISTRACIÓN, EDUCACIONAL Y RECREATIVO</t>
  </si>
  <si>
    <t>294 REFACCIONES Y ACCESORIOS MENORES DE EQUIPO DE CÓMPUTO Y TECNOLOGÍAS DE LA INFORMACIÓN</t>
  </si>
  <si>
    <t>295 REFACCIONES Y ACCESORIOS MENORES DE EQUIPO E INSTRUMENTAL MÉDICO Y DE LABORATORIO</t>
  </si>
  <si>
    <t>296 REFACCIONES Y ACCESORIOS MENORES DE EQUIPO DE TRANSPORTE</t>
  </si>
  <si>
    <t>297 REFACCIONES Y ACCESORIOS MENORES DE EQUIPO DE DEFENSA Y SEGURIDAD</t>
  </si>
  <si>
    <t>298 REFACCIONES Y ACCESORIOS MENORES DE MAQUINARIA Y OTROS EQUIPOS</t>
  </si>
  <si>
    <t>299 REFACCIONES Y ACCESORIOS MENORES OTROS BIENES MUEBLES</t>
  </si>
  <si>
    <t>3000 SERVICIOS GENERALES</t>
  </si>
  <si>
    <t>3100 SERVICIOS BÁSICOS</t>
  </si>
  <si>
    <t>311 ENERGÍA ELÉCTRICA</t>
  </si>
  <si>
    <t>312 GAS</t>
  </si>
  <si>
    <t>313 AGUA</t>
  </si>
  <si>
    <t>314 TELEFONÍA TRADICIONAL</t>
  </si>
  <si>
    <t>315 TELEFONÍA CELULAR</t>
  </si>
  <si>
    <t>316 SERVICIOS DE TELECOMUNICACIONES Y SATÉLITES</t>
  </si>
  <si>
    <t>317 SERVICIOS DE ACCESO DE INTERNET, REDES Y PROCESAMIENTO DE INFORMACIÓN</t>
  </si>
  <si>
    <t>318 SERVICIOS POSTALES Y TELEGRÁFICOS</t>
  </si>
  <si>
    <t>319 SERVICIOS INTEGRALES Y OTROS SERVICIOS</t>
  </si>
  <si>
    <t>3200 SERVICIOS DE ARRENDAMIENTO</t>
  </si>
  <si>
    <t>321 ARRENDAMIENTO DE TERRENOS</t>
  </si>
  <si>
    <t>322 ARRENDAMIENTO DE EDIFICIOS</t>
  </si>
  <si>
    <t>323 ARRENDAMIENTO DE MOBILIARIO Y EQUIPO DE ADMINISTRACIÓN, EDUCACIONAL Y RECREATIVO</t>
  </si>
  <si>
    <t>324 ARRENDAMIENTO DE EQUIPO E INSTRUMENTAL MÉDICO Y DE LABORATORIO</t>
  </si>
  <si>
    <t>325 ARRENDAMIENTO DE EQUIPO DE TRANSPORTE</t>
  </si>
  <si>
    <t>326 ARRENDAMIENTO DE MAQUINARIA, OTROS EQUIPOS Y HERRAMIENTAS</t>
  </si>
  <si>
    <t>327 ARRENDAMIENTO DE ACTIVOS INTANGIBLES</t>
  </si>
  <si>
    <t>328 ARRENDAMIENTO FINANCIERO</t>
  </si>
  <si>
    <t>329 OTROS ARRENDAMIENTOS</t>
  </si>
  <si>
    <t>3300 SERVICIOS PROFESIONALES, CIENTÍFICOS, TÉCNICOS Y OTROS SERVICIOS</t>
  </si>
  <si>
    <t>331 SERVICIOS LEGALES, DE CONTABILIDAD, AUDITORIA Y RELACIONADOS</t>
  </si>
  <si>
    <t>332 ARRENDAMIENTO DE EDIFICIOS</t>
  </si>
  <si>
    <t>333 SERVICIOS DE CONSULTORÍA ADMINISTRATIVA, PROCESOS, TÉCNICA Y EN TECNOLOGÍAS DE LA INFORMACIÓN</t>
  </si>
  <si>
    <t>334 SERVICIOS DE CAPACITACIÓN</t>
  </si>
  <si>
    <t>335 SERVICIOS DE INVESTIGACIÓN CIENTÍFICA Y DESARROLLO</t>
  </si>
  <si>
    <t>336 SERVICIOS DE APOYO ADMINISTRATIVO, TRADUCCIÓN, FOTOCOPIADO E IMPRESIÓN</t>
  </si>
  <si>
    <t>337 ARRENDAMIENTO DE ACTIVOS INTANGIBLES</t>
  </si>
  <si>
    <t>338 ARRENDAMIENTO FINANCIERO</t>
  </si>
  <si>
    <t>339 SERVICIOS PROFESIONALES, CIENTÍFICOS Y TÉCNICOS INTEGRALES</t>
  </si>
  <si>
    <t>3400 SERVICIOS FINANCIEROS, BANCARIOS Y COMERCIALES</t>
  </si>
  <si>
    <t>341 SERVICIOS FINANCIEROS Y BANCARIOS</t>
  </si>
  <si>
    <t>342 SERVICIOS DE COBRANZA, INVESTIGACIÓN CREDITICIA Y SIMILAR</t>
  </si>
  <si>
    <t>343 SERVICIOS DE RECAUDACIÓN, TRASLADO Y CUSTODIA DE VALORES</t>
  </si>
  <si>
    <t>344 SEGUROS DE RESPONSABILIDAD PATRIMONIAL Y FIANZAS</t>
  </si>
  <si>
    <t>345 SEGURO DE BIENES PATRIMONIALES</t>
  </si>
  <si>
    <t>346 ALMACENAJE, ENVASE Y EMBALAJE</t>
  </si>
  <si>
    <t>347 FLETES Y MANIOBRAS</t>
  </si>
  <si>
    <t>348 COMISIONES POR VENTAS</t>
  </si>
  <si>
    <t>349 SERVICIOS FINANCIEROS, BANCARIOS Y COMERCIALES INTEGRALES</t>
  </si>
  <si>
    <t>3500 SERVICIOS DE INSTALACIÓN, REPARACIÓN, MANTENIMIENTO Y CONSERVACIÓN</t>
  </si>
  <si>
    <t>351 CONSERVACIÓN Y MANTENIMIENTO MENOR DE INMUEBLES</t>
  </si>
  <si>
    <t>352 INSTALACIÓN, REPARACIÓN Y MANTENIMIENTO DE MOBILIARIO Y EQUIPO DE ADMINISTRACIÓN, EDUCACIONAL Y RECREATIVO</t>
  </si>
  <si>
    <t>353 INSTALACIÓN, REPARACIÓN Y MANTENIMIENTO DE EQUIPO DE CÓMPUTO Y TECNOLOGÍA DE LA INFORMACIÓN</t>
  </si>
  <si>
    <t>354 INSTALACIÓN, REPARACIÓN Y MANTENIMIENTO DE EQUIPO E INSTRUMENTAL MÉDICO Y DE LABORATORIO</t>
  </si>
  <si>
    <t>355 REPARACIÓN Y MANTENIMIENTO DE EQUIPO DE TRANSPORTE</t>
  </si>
  <si>
    <t>356 REPARACIÓN Y MANTENIMIENTO DE EQUIPO DE DEFENSA Y SEGURIDAD</t>
  </si>
  <si>
    <t>357 INSTALACIÓN, REPARACIÓN Y MANTENIMIENTO DE MAQUINARIA, OTROS EQUIPOS Y HERRAMIENTA</t>
  </si>
  <si>
    <t>358 SERVICIOS DE LIMPIEZA Y MANEJO DE DESECHOS</t>
  </si>
  <si>
    <t>359 SERVICIOS DE JARDINERÍA Y FUMIGACIÓN</t>
  </si>
  <si>
    <t>3600 SERVICIOS DE COMUNICACIÓN SOCIAL Y PUBLICIDAD</t>
  </si>
  <si>
    <t>361 DIFUSIÓN POR RADIO, TELEVISIÓN Y OTROS MEDIOS DE MENSAJES SOBRE PROGRAMAS Y ACTIVIDADES GUBERNAMENTALES</t>
  </si>
  <si>
    <t>362 DIFUSIÓN POR RADIO, TELEVISIÓN Y OTROS MEDIOS DE MENSAJES COMERCIALES PARA PROMOVER LA VENTA DE BIENES O SERVICIOS</t>
  </si>
  <si>
    <t>363 SERVICIOS DE CREATIVIDAD, PREPRODUCCIÓN Y PRODUCCIÓN DE PUBLICIDAD, EXCEPTO INTERNET</t>
  </si>
  <si>
    <t>364 SERVICIOS DE REVELADO DE FOTOGRAFÍAS</t>
  </si>
  <si>
    <t>365 SERVICIOS DE LA INDUSTRIA FÍLMICA, DEL SONIDO Y DEL VIDEO</t>
  </si>
  <si>
    <t>366 SERVICIO DE CREACIÓN Y DIFUSIÓN DE CONTENIDO EXCLUSIVAMENTE A TRAVÉS DE INTERNET</t>
  </si>
  <si>
    <t>369 OTROS SERVICIOS DE INFORMACIÓN</t>
  </si>
  <si>
    <t>3700 SERVICIOS DE TRASLADO Y VIÁTICOS</t>
  </si>
  <si>
    <t>371 PASAJES AÉREOS</t>
  </si>
  <si>
    <t>372 PASAJES TERRESTRES</t>
  </si>
  <si>
    <t>373 PASAJES MARÍTIMOS, LACUSTRES Y FLUVIALES</t>
  </si>
  <si>
    <t>374 AUTOTRANSPORTE</t>
  </si>
  <si>
    <t>375 VIÁTICOS EN EL PAÍS</t>
  </si>
  <si>
    <t>376 VIÁTICOS EN EL EXTRANJERO</t>
  </si>
  <si>
    <t>377 GASTOS DE INSTALACIÓN Y TRASLADO DE MENAJE</t>
  </si>
  <si>
    <t>378 SERVICIOS INTEGRALES DE TRASLADO Y VIÁTICOS</t>
  </si>
  <si>
    <t>379 OTROS SERVICIOS DE TRASLADO Y HOSPEDAJE</t>
  </si>
  <si>
    <t>3800 SERVICIOS OFICIALES</t>
  </si>
  <si>
    <t>381 GASTOS DE CEREMONIAL</t>
  </si>
  <si>
    <t>382 GASTOS DE ORDEN SOCIAL Y CULTURAL</t>
  </si>
  <si>
    <t>383 CONGRESOS Y CONVENCIONES</t>
  </si>
  <si>
    <t>384 EXPOSICIONES</t>
  </si>
  <si>
    <t>385 GASTOS DE REPRESENTACIÓN</t>
  </si>
  <si>
    <t>3900 OTROS SERVICIOS GENERALES</t>
  </si>
  <si>
    <t>391 SERVICIOS FUNERARIOS Y DE CEMENTERIOS</t>
  </si>
  <si>
    <t>392 IMPUESTOS Y DERECHOS</t>
  </si>
  <si>
    <t>393 IMPUESTOS Y DERECHOS DE IMPORTACIÓN</t>
  </si>
  <si>
    <t>394 SENTENCIAS Y RESOLUCIONES POR AUTORIDAD COMPETENTE</t>
  </si>
  <si>
    <t>395 PENAS, MULTAS, ACCESORIOS Y ACTUALIZACIONES</t>
  </si>
  <si>
    <t>396 OTROS GASTOS POR RESPONSABILIDADES</t>
  </si>
  <si>
    <t>397 UTILIDADES</t>
  </si>
  <si>
    <t>398 IMPUESTO SOBRE NÓMINAS Y OTROS QUE SE DERIVEN DE UNA RELACIÓN LABORAL</t>
  </si>
  <si>
    <t>399 OTROS SERVICIOS GENERALES</t>
  </si>
  <si>
    <t>4000 TRANSFERENCIAS, ASIGNACIONES, SUBSIDIOS Y OTRAS AYUDAS</t>
  </si>
  <si>
    <t>4100 TRANSFERENCIAS INTERNAS Y ASIGNACIONES AL SECTOR PÚBLICO</t>
  </si>
  <si>
    <t>411 ASIGNACIONES PRESUPUESTARIAS AL PODER EJECUTIVO</t>
  </si>
  <si>
    <t>412 ASIGNACIONES PRESUPUESTARIAS AL PODER LEGISLATIVO</t>
  </si>
  <si>
    <t>413 ASIGNACIONES PRESUPUESTARIAS AL PODER JUDICIAL</t>
  </si>
  <si>
    <t>414 ASIGNACIONES PRESUPUESTARIAS A ÓRGANOS AUTÓNOMOS</t>
  </si>
  <si>
    <t>415 TRANSFERENCIAS INTERNAS OTORGADAS A ENTIDADES PARAESTATALES NO EMPRESARIALES Y NO FINANCIERAS</t>
  </si>
  <si>
    <t>416 TRANSFERENCIAS INTERNAS OTORGADAS A ENTIDADES PARAESTATALES EMPRESARIALES Y NO FINANCIERAS</t>
  </si>
  <si>
    <t>417 TRANSFERENCIAS INTERNAS OTORGADAS A FIDEICOMISOS PÚBLICOS EMPRESARIALES Y NO FINANCIEROS</t>
  </si>
  <si>
    <t>418 TRANSFERENCIAS INTERNAS OTORGADAS A INSTITUCIONES PARAESTATALES PÚBLICAS FINANCIERAS</t>
  </si>
  <si>
    <t>419 TRANSFERENCIAS INTERNAS OTORGADAS A FIDEICOMISOS PÚBLICOS FINANCIEROS</t>
  </si>
  <si>
    <t>4200 TRANSFERENCIAS AL RESTO DEL SECTOR PÚBLICO</t>
  </si>
  <si>
    <t>421 TRANSFERENCIAS OTORGADAS A ENTIDADES PARAESTATALES NO EMPRESARIALES Y NO FINANCIERAS</t>
  </si>
  <si>
    <t>422 TRANSFERENCIAS OTORGADAS PARA ENTIDADES PARAESTATALES EMPRESARIALES Y NO FINANCIERAS</t>
  </si>
  <si>
    <t>423 TRANSFERENCIAS OTORGADAS PARA INSTITUCIONES PARAESTATALES PÚBLICAS FINANCIERAS</t>
  </si>
  <si>
    <t>424 TRANSFERENCIAS OTORGADAS A ENTIDADES FEDERATIVAS Y MUNICIPIOS</t>
  </si>
  <si>
    <t>425 TRANSFERENCIAS A FIDEICOMISOS DE ENTIDADES FEDERATIVAS Y MUNICIPIOS</t>
  </si>
  <si>
    <t>4300 SUBSIDIOS Y SUBVENCIONES</t>
  </si>
  <si>
    <t>431 SUBSIDIOS A LA PRODUCCIÓN</t>
  </si>
  <si>
    <t>432 SUBSIDIOS A LA DISTRIBUCIÓN</t>
  </si>
  <si>
    <t>433 SUBSIDIOS A LA INVERSIÓN</t>
  </si>
  <si>
    <t>434 SUBSIDIOS A LA PRESTACIÓN DE SERVICIOS PÚBLICOS</t>
  </si>
  <si>
    <t>435 SUBSIDIOS PARA CUBRIR DIFERENCIALES DE TASAS DE INTERÉS</t>
  </si>
  <si>
    <t>436 SUBSIDIOS A LA VIVIENDA</t>
  </si>
  <si>
    <t>437 SUBVENCIONES AL CONSUMO</t>
  </si>
  <si>
    <t>438 SUBSIDIOS A ENTIDADES FEDERATIVAS Y MUNICIPIOS</t>
  </si>
  <si>
    <t>439 OTROS SUBSIDIOS</t>
  </si>
  <si>
    <t>4400 AYUDAS SOCIALES</t>
  </si>
  <si>
    <t>441 AYUDAS SOCIALES A PERSONAS</t>
  </si>
  <si>
    <t>442 BECAS Y OTRAS AYUDAS PARA PROGRAMAS DE CAPACITACIÓN</t>
  </si>
  <si>
    <t>443 AYUDAS SOCIALES A INSTITUCIONES DE ENSEÑANZA</t>
  </si>
  <si>
    <t>444 AYUDAS SOCIALES A ACTIVIDADES CIENTÍFICAS O ACADÉMICAS</t>
  </si>
  <si>
    <t>445 AYUDAS SOCIALES A INSTITUCIONES SIN FINES DE LUCRO</t>
  </si>
  <si>
    <t>446 AYUDAS SOCIALES A COOPERATIVAS</t>
  </si>
  <si>
    <t>447 AYUDAS SOCIALES A ENTIDADES DE INTERÉS PÚBLICO</t>
  </si>
  <si>
    <t>448 AYUDAS POR DESASTRES NATURALES Y OTROS SINIESTROS</t>
  </si>
  <si>
    <t>4500 PENSIONES Y JUBILACIONES</t>
  </si>
  <si>
    <t>451 PENSIONES</t>
  </si>
  <si>
    <t>452 JUBILACIONES</t>
  </si>
  <si>
    <t>459 OTRAS PENSIONES Y JUBILACIONES</t>
  </si>
  <si>
    <t>4600 TRANSFERENCIAS A FIDEICOMISOS, MANDATOS Y OTROS ANÁLOGOS</t>
  </si>
  <si>
    <t>461 TRANSFERENCIAS A FIDEICOMISOS DEL PODER EJECUTIVO</t>
  </si>
  <si>
    <t>462 TRANSFERENCIAS A FIDEICOMISOS DEL PODER LEGISLATIVO</t>
  </si>
  <si>
    <t>463 TRANSFERENCIAS A FIDEICOMISOS DEL PODER JUDICIAL</t>
  </si>
  <si>
    <t>464 TRANSFERENCIAS A FIDEICOMISOS PÚBLICOS DE ENTIDADES PARAESTATALES NO EMPRESARIALES Y NO FINANCIERAS</t>
  </si>
  <si>
    <t>465 TRANSFERENCIAS A FIDEICOMISOS PÚBLICOS DE ENTIDADES PARAESTATALES EMPRESARIALES Y NO FINANCIERAS</t>
  </si>
  <si>
    <t>466 TRANSFERENCIAS A FIDEICOMISOS DE INSTITUCIONES PÚBLICAS FINANCIERAS</t>
  </si>
  <si>
    <t>469 OTRAS TRANSFERENCIAS A FIDEICOMISOS</t>
  </si>
  <si>
    <t>4700 TRANSFERENCIAS A LA SEGURIDAD SOCIAL</t>
  </si>
  <si>
    <t>471 TRANSFERENCIAS POR OBLIGACIÓN DE LEY</t>
  </si>
  <si>
    <t>4800 DONATIVOS</t>
  </si>
  <si>
    <t>481 DONATIVOS A INSTITUCIONES SIN FINES DE LUCRO</t>
  </si>
  <si>
    <t>482 DONATIVOS A ENTIDADES FEDERATIVAS</t>
  </si>
  <si>
    <t>483 DONATIVOS A FIDEICOMISOS PRIVADOS</t>
  </si>
  <si>
    <t>484 DONATIVOS A FIDEICOMISOS ESTATALES</t>
  </si>
  <si>
    <t>485 DONATIVOS INTERNACIONALES</t>
  </si>
  <si>
    <t>4900 TRANSFERENCIAS AL EXTERIOR</t>
  </si>
  <si>
    <t>491 TRANSFERENCIAS PARA GOBIERNOS EXTRANJEROS</t>
  </si>
  <si>
    <t>492 TRANSFERENCIAS PARA ORGANISMOS INTERNACIONALES</t>
  </si>
  <si>
    <t>493 TRANSFERENCIAS PARA EL SECTOR PRIVADO EXTERNO</t>
  </si>
  <si>
    <t>5000 BIENES MUEBLES, INMUEBLES E INTANGIBLES</t>
  </si>
  <si>
    <t>5100 MOBILIARIO Y EQUIPO DE ADMINISTRACIÓN</t>
  </si>
  <si>
    <t>511 MUEBLES DE OFICINA Y ESTANTERÍA</t>
  </si>
  <si>
    <t>512 MUEBLES, EXCEPTO DE OFICINA Y ESTANTERÍA</t>
  </si>
  <si>
    <t>513 BIENES ARTÍSTICOS, CULTURALES Y CIENTÍFICOS</t>
  </si>
  <si>
    <t>514 OBJETOS DE VALOR</t>
  </si>
  <si>
    <t>515 EQUIPO DE CÓMPUTO Y DE TECNOLOGÍAS DE LA INFORMACIÓN</t>
  </si>
  <si>
    <t>519 OTROS MOBILIARIOS Y EQUIPOS DE ADMINISTRACIÓN</t>
  </si>
  <si>
    <t>5200 MOBILIARIO Y EQUIPO EDUCACIONAL Y RECREATIVO</t>
  </si>
  <si>
    <t>521 EQUIPOS Y APARATOS AUDIOVISUALES</t>
  </si>
  <si>
    <t>522 APARATOS DEPORTIVOS</t>
  </si>
  <si>
    <t>523 CÁMARAS FOTOGRÁFICAS Y DE VIDEO</t>
  </si>
  <si>
    <t>529 OTRO MOBILIARIO Y EQUIPO EDUCACIONAL Y RECREATIVO</t>
  </si>
  <si>
    <t>5300 EQUIPO E INSTRUMENTAL MÉDICO Y DE LABORATORIO</t>
  </si>
  <si>
    <t>531 EQUIPO MÉDICO Y DE LABORATORIO</t>
  </si>
  <si>
    <t>532 INSTRUMENTAL MÉDICO Y DE LABORATORIO</t>
  </si>
  <si>
    <t>5400 VEHÍCULOS Y EQUIPO DE TRANSPORTE</t>
  </si>
  <si>
    <t>541 VEHÍCULOS Y EQUIPO TERRESTRE</t>
  </si>
  <si>
    <t>542 CARROCERÍAS Y REMOLQUES</t>
  </si>
  <si>
    <t>543 EQUIPO AEROESPACIAL</t>
  </si>
  <si>
    <t>544 EQUIPO FERROVIARIO</t>
  </si>
  <si>
    <t>545 EMBARCACIONES</t>
  </si>
  <si>
    <t>549 OTROS EQUIPOS DE TRANSPORTE</t>
  </si>
  <si>
    <t>5500 EQUIPO DE DEFENSA Y SEGURIDAD</t>
  </si>
  <si>
    <t>551 EQUIPO DE DEFENSA Y SEGURIDAD</t>
  </si>
  <si>
    <t>5600 MAQUINARIA, OTROS EQUIPOS Y HERRAMIENTAS</t>
  </si>
  <si>
    <t>561 MAQUINARIA Y EQUIPO AGROPECUARIO</t>
  </si>
  <si>
    <t>562 MAQUINARIA Y EQUIPO INDUSTRIAL</t>
  </si>
  <si>
    <t>563 MAQUINARIA Y EQUIPO DE CONSTRUCCIÓN</t>
  </si>
  <si>
    <t>564 SISTEMAS DE AIRE ACONDICIONADO, CALEFACCIÓN Y DE REFRIGERACIÓN INDUSTRIAL Y COMERCIAL</t>
  </si>
  <si>
    <t>565 EQUIPO DE COMUNICACIÓN Y TELECOMUNICACIÓN</t>
  </si>
  <si>
    <t>566 EQUIPOS DE GENERACIÓN ELÉCTRICA, APARATOS Y ACCESORIOS ELÉCTRICOS</t>
  </si>
  <si>
    <t>567 HERRAMIENTAS Y MÁQUINAS-HERRAMIENTA</t>
  </si>
  <si>
    <t>569 OTROS EQUIPOS</t>
  </si>
  <si>
    <t>5700 ACTIVOS BIOLÓGICOS</t>
  </si>
  <si>
    <t>571 BOVINOS</t>
  </si>
  <si>
    <t>572 PORCINOS</t>
  </si>
  <si>
    <t>573 AVES</t>
  </si>
  <si>
    <t>574 OVINOS Y CAPRINOS</t>
  </si>
  <si>
    <t>575 PECES Y ACUICULTURA</t>
  </si>
  <si>
    <t>576 EQUINOS</t>
  </si>
  <si>
    <t>577 ESPECIES MENORES Y DE ZOOLÓGICO</t>
  </si>
  <si>
    <t>578 ÁRBOLES Y PLANTAS</t>
  </si>
  <si>
    <t>579 OTROS ACTIVOS BIOLÓGICOS</t>
  </si>
  <si>
    <t>5800 BIENES INMUEBLES</t>
  </si>
  <si>
    <t>581 TERRENOS</t>
  </si>
  <si>
    <t>582 VIVIENDAS</t>
  </si>
  <si>
    <t>583 EDIFICIOS NO RESIDENCIALES</t>
  </si>
  <si>
    <t>589 OTROS BIENES INMUEBLES</t>
  </si>
  <si>
    <t>5900 ACTIVOS INTANGIBLES</t>
  </si>
  <si>
    <t>591 SOFTWARE</t>
  </si>
  <si>
    <t>592 PATENTES</t>
  </si>
  <si>
    <t>593 MARCAS</t>
  </si>
  <si>
    <t>594 DERECHOS</t>
  </si>
  <si>
    <t>595 CONCESIONES</t>
  </si>
  <si>
    <t>596 FRANQUICIAS</t>
  </si>
  <si>
    <t>597 LICENCIAS INFORMÁTICAS E INTELECTUALES</t>
  </si>
  <si>
    <t>598 LICENCIAS INDUSTRIALES, COMERCIALES Y OTRAS</t>
  </si>
  <si>
    <t>599 OTROS ACTIVOS INTANGIBLES</t>
  </si>
  <si>
    <t>6000 INVERSIÓN PÚBLICA</t>
  </si>
  <si>
    <t>6100 OBRA PÚBLICA EN BIENES DE DOMINIO PÚBLICO</t>
  </si>
  <si>
    <t>611 EDIFICACIÓN HABITACIONAL</t>
  </si>
  <si>
    <t>612 EDIFICACIÓN NO HABITACIONAL</t>
  </si>
  <si>
    <t>613 CONSTRUCCIÓN DE OBRAS PARA EL ABASTECIMIENTO DE AGUA, PETRÓLEO, GAS, ELECTRICIDAD Y TELECOMUNICACIONES</t>
  </si>
  <si>
    <t>614 DIVISIÓN DE TERRENOS Y CONSTRUCCIÓN DE OBRAS DE URBANIZACIÓN</t>
  </si>
  <si>
    <t>615 CONSTRUCCIÓN DE VÍAS DE COMUNICACIÓN</t>
  </si>
  <si>
    <t>616 OTRAS CONSTRUCCIONES DE INGENIERÍA CIVIL U OBRA PESADA</t>
  </si>
  <si>
    <t>617 INSTALACIONES Y EQUIPAMIENTO EN CONSTRUCCIONES</t>
  </si>
  <si>
    <t>619 TRABAJOS DE ACABADOS EN EDIFICACIONES Y OTROS TRABAJOS ESPECIALIZADOS</t>
  </si>
  <si>
    <t>6200 OBRA PÚBLICA EN BIENES PROPIOS</t>
  </si>
  <si>
    <t>621 EDIFICACIÓN HABITACIONAL</t>
  </si>
  <si>
    <t>622 EDIFICACIÓN NO HABITACIONAL</t>
  </si>
  <si>
    <t>623 CONSTRUCCIÓN DE OBRAS PARA EL ABASTECIMIENTO DE AGUA, PETRÓLEO, GAS, ELECTRICIDAD Y TELECOMUNICACIONES</t>
  </si>
  <si>
    <t>624 DIVISIÓN DE TERRENOS Y CONSTRUCCIÓN DE OBRAS DE URBANIZACIÓN</t>
  </si>
  <si>
    <t>625 CONSTRUCCIÓN DE VÍAS DE COMUNICACIÓN</t>
  </si>
  <si>
    <t>626 OTRAS CONSTRUCCIONES DE INGENIERÍA CIVIL U OBRA PESADA</t>
  </si>
  <si>
    <t>627 INSTALACIONES Y EQUIPAMIENTO EN CONSTRUCCIONES</t>
  </si>
  <si>
    <t>629 TRABAJOS DE ACABADOS EN EDIFICACIONES Y OTROS TRABAJOS ESPECIALIZADOS</t>
  </si>
  <si>
    <t>6300 PROYECTOS PRODUCTIVOS Y ACCIONES DE FOMENTO</t>
  </si>
  <si>
    <t>631 ESTUDIOS, FORMULACIÓN Y EVALUACIÓN DE PROYECTOS PRODUCTIVOS NO INCLUIDOS EN CONCEPTOS ANTERIORES DE ESTE CAPÍTULO</t>
  </si>
  <si>
    <t>632 EJECUCIÓN DE PROYECTOS PRODUCTIVOS NO INCLUIDOS EN CONCEPTOS ANTERIORES DE ESTE CAPÍTULO</t>
  </si>
  <si>
    <t>7000 INVERSIONES FINANCIERAS Y OTRAS PROVISIONES</t>
  </si>
  <si>
    <t>7100 INVERSIONES PARA EL FOMENTO DE ACTIVIDADES PRODUCTIVAS</t>
  </si>
  <si>
    <t>711 CRÉDITOS OTORGADOS POR ENTIDADES FEDERATIVAS Y MUNICIPIOS AL SECTOR SOCIAL Y PRIVADO PARA EL FOMENTO DE ACTIVIDADES PRODUCTIVAS</t>
  </si>
  <si>
    <t>712 CRÉDITOS OTORGADOS POR LAS ENTIDADES FEDERATIVAS A MUNICIPIOS PARA EL FOMENTO DE ACTIVIDADES PRODUCTIVAS</t>
  </si>
  <si>
    <t>7200 ACCIONES Y PARTICIPACIONES DE CAPITAL</t>
  </si>
  <si>
    <t>721 ACCIONES Y PARTICIPACIONES DE CAPITAL EN ENTIDADES PARAESTATALES NO EMPRESARIALES Y NO FINANCIERAS CON FINES DE POLÍTICA ECONÓMICA</t>
  </si>
  <si>
    <t>722 ACCIONES Y PARTICIPACIONES DE CAPITAL EN ENTIDADES PARAESTATALES EMPRESARIALES Y NO FINANCIERAS CON FINES DE POLÍTICA ECONÓMICA</t>
  </si>
  <si>
    <t>723 ACCIONES Y PARTICIPACIONES DE CAPITAL EN INSTITUCIONES PARAESTATALES PÚBLICAS FINANCIERAS CON FINES DE POLÍTICA ECONÓMICA</t>
  </si>
  <si>
    <t>724 ACCIONES Y PARTICIPACIONES DE CAPITAL EN EL SECTOR PRIVADO CON FINES DE POLÍTICA ECONÓMICA</t>
  </si>
  <si>
    <t>725 ACCIONES Y PARTICIPACIONES DE CAPITAL EN ORGANISMOS INTERNACIONALES CON FINES DE POLÍTICA ECONÓMICA</t>
  </si>
  <si>
    <t>726 ACCIONES Y PARTICIPACIONES DE CAPITAL EN EL SECTOR EXTERNO CON FINES DE POLÍTICA ECONÓMICA</t>
  </si>
  <si>
    <t>727 ACCIONES Y PARTICIPACIONES DE CAPITAL EN EL SECTOR PÚBLICO CON FINES DE GESTIÓN DE LIQUIDEZ</t>
  </si>
  <si>
    <t>728 ACCIONES Y PARTICIPACIONES DE CAPITAL EN EL SECTOR PRIVADO CON FINES DE GESTIÓN DE LIQUIDEZ</t>
  </si>
  <si>
    <t>729 ACCIONES Y PARTICIPACIONES DE CAPITAL EN EL SECTOR EXTERNO CON FINES DE GESTIÓN DE LIQUIDEZ</t>
  </si>
  <si>
    <t>7300 COMPRA DE TÍTULOS Y VALORES</t>
  </si>
  <si>
    <t>731 BONOS</t>
  </si>
  <si>
    <t>732 VALORES REPRESENTATIVOS DE DEUDA ADQUIRIDOS CON FINES DE POLÍTICA ECONÓMICA</t>
  </si>
  <si>
    <t>733 VALORES REPRESENTATIVOS DE DEUDA ADQUIRIDOS CON FINES DE GESTIÓN DE LIQUIDEZ</t>
  </si>
  <si>
    <t>734 OBLIGACIONES NEGOCIABLES ADQUIRIDAS CON FINES DE POLÍTICA ECONÓMICA</t>
  </si>
  <si>
    <t>735 OBLIGACIONES NEGOCIABLES ADQUIRIDAS CON FINES DE GESTIÓN DE LIQUIDEZ</t>
  </si>
  <si>
    <t>739 OTROS VALORES</t>
  </si>
  <si>
    <t>7400 CONCESIÓN DE PRÉSTAMOS</t>
  </si>
  <si>
    <t>741 CONCESIÓN DE PRÉSTAMOS A ENTIDADES PARAESTATALES NO EMPRESARIALES Y NO FINANCIERAS CON FINES DE POLÍTICA ECONÓMICA</t>
  </si>
  <si>
    <t>742 CONCESIÓN DE PRÉSTAMOS A ENTIDADES PARAESTATALES EMPRESARIALES Y NO FINANCIERAS CON FINES DE POLÍTICA ECONÓMICA</t>
  </si>
  <si>
    <t>743 CONCESIÓN DE PRÉSTAMOS A INSTITUCIONES PARAESTATALES PÚBLICAS FINANCIERAS CON FINES DE POLÍTICA ECONÓMICA</t>
  </si>
  <si>
    <t>744 CONCESIÓN DE PRÉSTAMOS A ENTIDADES FEDERATIVAS Y MUNICIPIOS CON FINES DE POLÍTICA ECONÓMICA</t>
  </si>
  <si>
    <t>745 CONCESIÓN DE PRÉSTAMOS AL SECTOR PRIVADO CON FINES DE POLÍTICA ECONÓMICA</t>
  </si>
  <si>
    <t>746 CONCESIÓN DE PRÉSTAMOS AL SECTOR EXTERNO CON FINES DE POLÍTICA ECONÓMICA</t>
  </si>
  <si>
    <t>747 CONCESIÓN DE PRÉSTAMOS AL SECTOR PÚBLICO CON FINES DE GESTIÓN DE LIQUIDEZ</t>
  </si>
  <si>
    <t>748 CONCESIÓN DE PRÉSTAMOS AL SECTOR PRIVADO CON FINES DE GESTIÓN DE LIQUIDEZ</t>
  </si>
  <si>
    <t>749 CONCESIÓN DE PRÉSTAMOS AL SECTOR EXTERNO CON FINES DE GESTIÓN DE LIQUIDEZ</t>
  </si>
  <si>
    <t>7500 INVERSIONES EN FIDEICOMISOS, MANDATOS Y OTROS ANÁLOGOS</t>
  </si>
  <si>
    <t>751 INVERSIONES EN FIDEICOMISOS DEL PODER EJECUTIVO</t>
  </si>
  <si>
    <t>752 INVERSIONES EN FIDEICOMISOS DEL PODER LEGISLATIVO</t>
  </si>
  <si>
    <t>753 INVERSIONES EN FIDEICOMISOS DEL PODER JUDICIAL</t>
  </si>
  <si>
    <t>754 INVERSIONES EN FIDEICOMISOS PÚBLICOS NO EMPRESARIALES Y NO FINANCIEROS</t>
  </si>
  <si>
    <t>755 INVERSIONES EN FIDEICOMISOS PÚBLICOS EMPRESARIALES Y NO FINANCIEROS</t>
  </si>
  <si>
    <t>756 INVERSIONES EN FIDEICOMISOS PÚBLICOS FINANCIEROS</t>
  </si>
  <si>
    <t>757 INVERSIONES EN FIDEICOMISOS DE ENTIDADES FEDERATIVAS</t>
  </si>
  <si>
    <t>758 INVERSIONES EN FIDEICOMISOS DE MUNICIPIOS</t>
  </si>
  <si>
    <t>759 OTRAS INVERSIONES EN FIDEICOMISOS</t>
  </si>
  <si>
    <t>7600 OTRAS INVERSIONES FINANCIERAS</t>
  </si>
  <si>
    <t>761 DEPÓSITOS A LARGO PLAZO EN MONEDA NACIONAL</t>
  </si>
  <si>
    <t>762 DEPÓSITOS A LARGO PLAZO EN MONEDA EXTRANJERA</t>
  </si>
  <si>
    <t>7900 PROVISIONES PARA CONTINGENCIAS Y OTRAS EROGACIONES ESPECIALES</t>
  </si>
  <si>
    <t>791 CONTINGENCIAS POR FENÓMENOS NATURALES</t>
  </si>
  <si>
    <t>792 CONTINGENCIAS SOCIOECONÓMICAS</t>
  </si>
  <si>
    <t>799 OTRAS EROGACIONES ESPECIALES</t>
  </si>
  <si>
    <t>8000 PARTICIPACIONES Y APORTACIONES</t>
  </si>
  <si>
    <t>8100 PARTICIPACIONES</t>
  </si>
  <si>
    <t>811 FONDO GENERAL DE PARTICIPACIONES</t>
  </si>
  <si>
    <t>812 FONDO DE FOMENTO MUNICIPAL</t>
  </si>
  <si>
    <t>813 PARTICIPACIONES DE LAS ENTIDADES FEDERATIVAS A LOS MUNICIPIOS</t>
  </si>
  <si>
    <t>814 OTROS CONCEPTOS PARTICIPABLES DE LA FEDERACIÓN A ENTIDADES FEDERATIVAS</t>
  </si>
  <si>
    <t>815 OTROS CONCEPTOS PARTICIPABLES DE LA FEDERACIÓN A MUNICIPIOS</t>
  </si>
  <si>
    <t>816 CONVENIOS DE COLABORACIÓN ADMINISTRATIVA</t>
  </si>
  <si>
    <t>8300 APORTACIONES</t>
  </si>
  <si>
    <t>831 APORTACIONES DE LA FEDERACIÓN A LAS ENTIDADES FEDERATIVAS</t>
  </si>
  <si>
    <t>832 APORTACIONES DE LA FEDERACIÓN A MUNICIPIOS</t>
  </si>
  <si>
    <t>833 APORTACIONES DE LAS ENTIDADES FEDERATIVAS A LOS MUNICIPIOS</t>
  </si>
  <si>
    <t>834 APORTACIONES PREVISTAS EN LEYES Y DECRETOS AL SISTEMA DE PROTECCIÓN SOCIAL</t>
  </si>
  <si>
    <t>835 APORTACIONES PREVISTAS EN LEYES Y DECRETOS COMPENSATORIAS A ENTIDADES FEDERATIVAS Y MUNICIPIOS</t>
  </si>
  <si>
    <t>8500 CONVENIOS</t>
  </si>
  <si>
    <t>851 CONVENIOS DE REASIGNACIÓN</t>
  </si>
  <si>
    <t>852 CONVENIOS DE DESCENTRALIZACIÓN</t>
  </si>
  <si>
    <t>853 OTROS CONVENIOS</t>
  </si>
  <si>
    <t>9000 DEUDA PÚBLICA</t>
  </si>
  <si>
    <t>9100 AMORTIZACIÓN DE LA DEUDA PÚBLICA</t>
  </si>
  <si>
    <t>911 AMORTIZACIÓN DE LA DEUDA INTERNA CON INSTITUCIONES DE CRÉDITO</t>
  </si>
  <si>
    <t>912 AMORTIZACIÓN DE LA DEUDA INTERNA POR EMISIÓN DE TÍTULOS Y VALORES</t>
  </si>
  <si>
    <t>913 AMORTIZACIÓN DE ARRENDAMIENTOS FINANCIEROS NACIONALES</t>
  </si>
  <si>
    <t>914 AMORTIZACIÓN DE LA DEUDA EXTERNA CON INSTITUCIONES DE CRÉDITO</t>
  </si>
  <si>
    <t>915 AMORTIZACIÓN DE DEUDA EXTERNA CON ORGANISMOS FINANCIEROS INTERNACIONALES</t>
  </si>
  <si>
    <t>916 AMORTIZACIÓN DE LA DEUDA BILATERAL</t>
  </si>
  <si>
    <t>917 AMORTIZACIÓN DE LA DEUDA EXTERNA POR EMISIÓN DE TÍTULOS Y VALORES</t>
  </si>
  <si>
    <t>918 AMORTIZACIÓN DE ARRENDAMIENTOS FINANCIEROS INTERNACIONALES</t>
  </si>
  <si>
    <t>9200 INTERESES DE LA DEUDA PÚBLICA</t>
  </si>
  <si>
    <t>921 INTERESES DE LA DEUDA INTERNA CON INSTITUCIONES DE CRÉDITO</t>
  </si>
  <si>
    <t>922 INTERESES DERIVADOS DE LA COLOCACIÓN DE TÍTULOS Y VALORES</t>
  </si>
  <si>
    <t>923 INTERESES POR ARRENDAMIENTOS FINANCIEROS NACIONALES</t>
  </si>
  <si>
    <t>924 INTERESES DE LA DEUDA EXTERNA CON INSTITUCIONES DE CRÉDITO</t>
  </si>
  <si>
    <t>925 INTERESES DE LA DEUDA CON ORGANISMOS FINANCIEROS INTERNACIONALES</t>
  </si>
  <si>
    <t>926 INTERESES DE LA DEUDA BILATERAL</t>
  </si>
  <si>
    <t>927 INTERESES DERIVADOS DE LA COLOCACIÓN DE TÍTULOS Y VALORES EN EL EXTERIOR</t>
  </si>
  <si>
    <t>928 INTERESES POR ARRENDAMIENTOS FINANCIEROS INTERNACIONALES</t>
  </si>
  <si>
    <t>9300 COMISIONES DE LA DEUDA PÚBLICA</t>
  </si>
  <si>
    <t>931 COMISIONES DE LA DEUDA PÚBLICA INTERNA</t>
  </si>
  <si>
    <t>932 COMISIONES DE LA DEUDA PÚBLICA EXTERNA</t>
  </si>
  <si>
    <t>9400 GASTOS DE LA DEUDA PÚBLICA</t>
  </si>
  <si>
    <t>941 GASTOS DE LA DEUDA PÚBLICA INTERNA</t>
  </si>
  <si>
    <t>942 GASTOS DE LA DEUDA PÚBLICA EXTERNA</t>
  </si>
  <si>
    <t>9500 COSTO POR COBERTURAS</t>
  </si>
  <si>
    <t>951 COSTOS POR COBERTURAS</t>
  </si>
  <si>
    <t>9600 APOYOS FINANCIEROS</t>
  </si>
  <si>
    <t>961 APOYOS A INTERMEDIARIOS FINANCIEROS</t>
  </si>
  <si>
    <t>962 APOYOS A AHORRADORES Y DEUDORES DEL SISTEMA FINANCIERO NACIONAL</t>
  </si>
  <si>
    <t>9900 ADEUDOS DE EJERCICIOS FISCALES ANTERIORES (ADEFAS)</t>
  </si>
  <si>
    <t>991 ADEFAS</t>
  </si>
  <si>
    <t>CLASIFICACIÓN PROGRAMÁTICA</t>
  </si>
  <si>
    <t>IDENTIFICACIÓN</t>
  </si>
  <si>
    <t>SUBSIDIOS: SECTOR SOCIAL Y PRIVADO O ENTIDADES</t>
  </si>
  <si>
    <t xml:space="preserve">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</si>
  <si>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</si>
  <si>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</si>
  <si>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</si>
  <si>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</si>
  <si>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</si>
  <si>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</si>
  <si>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</si>
  <si>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</si>
  <si>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</si>
  <si>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</si>
  <si>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</si>
  <si>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</si>
  <si>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</si>
  <si>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</si>
  <si>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</si>
  <si>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 (ÚNICAMENTE GOBIERNO FEDERAL)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</si>
  <si>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</si>
  <si>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</si>
  <si>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</si>
  <si>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</si>
  <si>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</si>
  <si>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</si>
  <si>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</si>
  <si>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</si>
  <si>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</si>
  <si>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</si>
  <si>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</si>
  <si>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</si>
  <si>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</si>
  <si>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</si>
  <si>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</si>
  <si>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</si>
  <si>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</si>
  <si>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</si>
  <si>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PENSIONES Y JUBILACIONES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</si>
  <si>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</si>
  <si>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</si>
  <si>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</si>
  <si>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</si>
  <si>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</si>
  <si>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</si>
  <si>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</si>
  <si>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</t>
  </si>
  <si>
    <t xml:space="preserve"> (GOBIERNO FEDERAL)</t>
  </si>
  <si>
    <t>GASTO FEDERALIZADO</t>
  </si>
  <si>
    <t xml:space="preserve"> I</t>
  </si>
  <si>
    <t>PARTICIPACIONES A ENTIDADES FEDERATIVAS Y MUNICIPIOS</t>
  </si>
  <si>
    <t>C</t>
  </si>
  <si>
    <t>COSTO FINANCIERO, DEUDA O APOYOS A DEUDORES Y AHORRADORES DE LA BANCA</t>
  </si>
  <si>
    <t>D</t>
  </si>
  <si>
    <t>ADEUDOS DE EJERCICIOS FISCALES ANTERIORES</t>
  </si>
  <si>
    <t>H</t>
  </si>
  <si>
    <t>TOTAL</t>
  </si>
  <si>
    <t>UNIDAD RESPONSABLE</t>
  </si>
  <si>
    <t>PRESUPUESTO 2021</t>
  </si>
  <si>
    <t>01 PRESIDENCIA</t>
  </si>
  <si>
    <t>02 JEFATURA DE GABINETE</t>
  </si>
  <si>
    <t xml:space="preserve">03 COMISARIA GENERAL DE SEGURIDAD PÚBLICA </t>
  </si>
  <si>
    <t>04 SINDICATURA DEL AYUNTAMIENTO</t>
  </si>
  <si>
    <t>05 SECRETARIA DEL AYUNTAMIENTO</t>
  </si>
  <si>
    <t>06 TESORERÍA MUNICIPAL*</t>
  </si>
  <si>
    <t>07 CONTRALORIA CIUDADANA</t>
  </si>
  <si>
    <t>08 COORDINACIÓN GENERAL DE SERVICIOS MUNICIPALES</t>
  </si>
  <si>
    <t>09 COORDINACIÓN GENERAL DE ADMINISTRACIÓN E INNOVACIÓN GUBERNAMENTAL.</t>
  </si>
  <si>
    <t xml:space="preserve">10 COORDINACIÓN GENERAL DE DESARROLLO ECONÓMICO Y COMBATE A LA DESIGUALDAD </t>
  </si>
  <si>
    <t>11 COORDINACIÓN GENERAL DE GESTIÓN INTEGRAL DE LA CIUDAD.</t>
  </si>
  <si>
    <t>12 DIRECCIÓN DE OBRAS PÚBLICAS E INFRAESTRUCTURA.</t>
  </si>
  <si>
    <t>13 COORDINACIÓN GENERAL DE CONSTRUCCIÓN DE COMUNIDAD.</t>
  </si>
  <si>
    <t>*Tesorería incluye subsidio de transferencia a OPD`S</t>
  </si>
  <si>
    <t>PRESUPUESTO POR UNIDAD RESPONSABLE Y ÁREAS</t>
  </si>
  <si>
    <t>UNIDAD RESPONSABLE / ÁREA</t>
  </si>
  <si>
    <t>MONTO ASIGNADO</t>
  </si>
  <si>
    <t>01 DESPACHO DE PRESIDENCIA</t>
  </si>
  <si>
    <t>02 SECRETARÍA PARTICULAR</t>
  </si>
  <si>
    <t>04 DIRECCIÓN DE TRANSPARENCIA Y BUENAS PRÁCTICAS</t>
  </si>
  <si>
    <t>14 REGIDORES</t>
  </si>
  <si>
    <t>01 COORDINACIÓN DE ANÁLISIS ESTRATÉGICO Y COMUNICACIÓN</t>
  </si>
  <si>
    <t>03 RELACIONES PÚBLICAS, PROTOCOLO Y EVENTOS</t>
  </si>
  <si>
    <t>04 DIRECCIÓN DE PROYECTOS ESTRATÉGICOS</t>
  </si>
  <si>
    <t>05 DIRECCIÓN DE PROCESOS CIUDADANOS Y EVALUACIÓN Y SEGUIMIENTO</t>
  </si>
  <si>
    <t xml:space="preserve">03 COMISARÍA GENERAL DE SEGURIDAD PÚBLICA </t>
  </si>
  <si>
    <t>01 DIRECCIÓN JURÍDICO CONTENCIOSO</t>
  </si>
  <si>
    <t>02 DIRECCIÓN JURÍDICO CONSULTIVO</t>
  </si>
  <si>
    <t>03 DIRECCIÓN JURÍDICO LABORAL</t>
  </si>
  <si>
    <t>04 SINDICATURA</t>
  </si>
  <si>
    <t>06 DIRECCIÓN DE JUSTICIA MUNICIPAL</t>
  </si>
  <si>
    <t>07 DIRECCIÓN DE JUZGADOS MUNICIPALES</t>
  </si>
  <si>
    <t>08 DIRECCIÓN JURÍDICA ADSCRITA A LA COMISARÍA GENERAL DE SEGURIDAD PÚBLICA</t>
  </si>
  <si>
    <t>09 DIRECCIÓN DE INVESTIGACIÓN Y SUPERVISIÓN INTERNA</t>
  </si>
  <si>
    <t>10 DIRECCIÓN GENERAL JURÍDICA MUNICIPAL</t>
  </si>
  <si>
    <t>05 SECRETARÍA DEL AYUNTAMIENTO</t>
  </si>
  <si>
    <t>01 DIRECCIÓN DE REGISTRO CIVIL</t>
  </si>
  <si>
    <t>02 COORDINACION MUNICIAL DE PROTECCIÓN CIVIL Y BOMBEROS</t>
  </si>
  <si>
    <t>03 DIRECCIÓN DE ARCHIVO GENERAL DEL MUNICIPIO DE ZAPOPAN</t>
  </si>
  <si>
    <t>04 DIRECCIÓN DE INTEGRACIÓN Y DICTAMINACIÓN</t>
  </si>
  <si>
    <t>06 DIRECCIÓN DE ACTAS, ACUERDOS Y SEGUIMIENTO</t>
  </si>
  <si>
    <t>07 DIRECCIÓN DE ATENCIÓN CIUDADANA</t>
  </si>
  <si>
    <t>08 DIRECCIÓN DE DELEGACIONES Y AGENCIAS MUNICIPALES</t>
  </si>
  <si>
    <t>09 DIRECCION DE INSPECCIÓN Y VIGILANCIA</t>
  </si>
  <si>
    <t>10 DIRECCIÓN DE DERECHOS HUMANOS Y ATENCIÓN A VÍCTIMAS DE LOS DESAPARECIDOS</t>
  </si>
  <si>
    <t>11 DIRECCIÓN DE INCLUSIÓN Y MIGRANTES</t>
  </si>
  <si>
    <t>06 TESORERÍA MUNICIPAL</t>
  </si>
  <si>
    <t>01 DIRECCIÓN DE INGRESOS</t>
  </si>
  <si>
    <t>02 DIRECCIÓN DE PRESUPUESTO Y EGRESOS</t>
  </si>
  <si>
    <t>03 DIRECCIÓN  DE CONTABILIDAD</t>
  </si>
  <si>
    <t>04 DIRECCIÓN  DE GLOSA</t>
  </si>
  <si>
    <t>05 DIRECCIÓN DE CATASTRO</t>
  </si>
  <si>
    <t>06 DESPACHO  DE LA TESORERÍA Y UNIDAD ENLACE ADMINISTRATIVO JURÍDICO</t>
  </si>
  <si>
    <t>07 CONTRALORÍA CIUDADANA</t>
  </si>
  <si>
    <t>01 DIRECCIÓN DE AUDITORÍA</t>
  </si>
  <si>
    <t>04 DIRECCIÓN DE SUBSTANCIACIÓN Y RESOLUCIÓN</t>
  </si>
  <si>
    <t>05 DIRECCIÓN DE INVESTIGACIÓN</t>
  </si>
  <si>
    <t>01 DIRECCIÓN DE GESTIÓN INTEGRAL DEL AGUA Y DRENAJE</t>
  </si>
  <si>
    <t>02 DIRECCIÓN DE MERCADOS</t>
  </si>
  <si>
    <t>03 DIRECCIÓN DE MEJORAMIENTO URBANO</t>
  </si>
  <si>
    <t>04 DIRECCIÓN DE PARQUES Y JARDINES</t>
  </si>
  <si>
    <t>05 DIRECCIÓN DE PAVIMENTOS</t>
  </si>
  <si>
    <t>07 DIRECCIÓN DE RASTRO MUNICIPAL</t>
  </si>
  <si>
    <t xml:space="preserve">09 DIRECCIÓN DE CEMENTERIOS </t>
  </si>
  <si>
    <t xml:space="preserve">10 DIRECCIÓN DE TIANGUIS Y COMERCIO EN ESPACIOS ABIERTOS </t>
  </si>
  <si>
    <t>11 DIRECCIÓN DE ALUMBRADO PÚBLICO</t>
  </si>
  <si>
    <t>12 DIRECCIÓN DE ASEO PÚBLICO</t>
  </si>
  <si>
    <t>14 DIRECCIÓN DE SOCIALIZACIÓN Y PROYECTOS</t>
  </si>
  <si>
    <t xml:space="preserve">15 DIRECCIÓN DE CONTROL DE CALIDAD DE SERVICIOS MUNICIPALES </t>
  </si>
  <si>
    <t>09 COORDINACIÓN GENERAL DE ADMINISTRACIÓN E INNOVACIÓN GUBERNAMENTAL</t>
  </si>
  <si>
    <t>01 DIRECCIÓN DE ADMINISTRACIÓN</t>
  </si>
  <si>
    <t>02 DIRECCIÓN DE INNOVACIÓN GUBERNAMENTAL</t>
  </si>
  <si>
    <t>03 DIRECCIÓN DE CONSERVACIÓN DE INMUEBLES</t>
  </si>
  <si>
    <t>04 DIRECCIÓN DE RECURSOS HUMANOS</t>
  </si>
  <si>
    <t>05 DIRECCIÓN DE ADQUISICIONES</t>
  </si>
  <si>
    <t>09 COORDINACIÓN GENERAL DE ADMINISTRACION E INNOVACION GUBERNAMENTAL</t>
  </si>
  <si>
    <t>11 DIRECCIÓN DE MEJORA REGULATORIA</t>
  </si>
  <si>
    <t>03 DIRECCIÓN DE PROGRAMAS SOCIALES MUNICIPALES</t>
  </si>
  <si>
    <t>04 DIRECCIÓN DE GESTIÓN DE PROGRAMAS SOCIALES ESTATALES Y FEDERALES</t>
  </si>
  <si>
    <t>05 DIRECCIÓN DE PROMOCIÓN ECONOMICA</t>
  </si>
  <si>
    <t>06 DIRECCIÓN DE PADRÓN Y LICENCIAS</t>
  </si>
  <si>
    <t xml:space="preserve">07 DIRECCIÓN DE TURISMO Y CENTRO HISTÓRICO </t>
  </si>
  <si>
    <t>08 DIRECCIÓN DE DESARROLLO AGROPECUARIO</t>
  </si>
  <si>
    <t>11 COORDINACIÓN GENERAL DE GESTIÓN INTEGRAL DE LA CIUDAD</t>
  </si>
  <si>
    <t>02 DIRECCIÓN DE ORDENAMIENTO DEL TERRITORIO</t>
  </si>
  <si>
    <t>03 DIRECCIÓN DE MOVILIDAD Y TRANSPORTE</t>
  </si>
  <si>
    <t>04 DIRECCIÓN DE MEDIO AMBIENTE</t>
  </si>
  <si>
    <t>12 DIRECCIÓN DE PLANEACIÓN PARA EL DESARROLLO DE LA CIUDAD</t>
  </si>
  <si>
    <t>13 DIRECCIÓN DE PROTECCIÓN ANIMAL</t>
  </si>
  <si>
    <t>12 DIRECCIÓN DE OBRAS PÚBLICAS E INFRAESTRUCTURA</t>
  </si>
  <si>
    <t>13 COORDINACIÓN GENERAL DE CONSTRUCCIÓN DE COMUNIDAD</t>
  </si>
  <si>
    <t>01 DIRECCION PARTICIPACIÓN CIUDADANA</t>
  </si>
  <si>
    <t>02 DIRECCION DE EDUCACIÓN</t>
  </si>
  <si>
    <t>03 DIRECCIÓN DE CULTURA</t>
  </si>
  <si>
    <t>06 DIRECCIÓN CIUDAD DE LOS NIÑOS</t>
  </si>
  <si>
    <t>14 DIRECCIÓN DE DESARROLLO COMUNITARIO</t>
  </si>
  <si>
    <t>15 MUSEO DE ARTE DE ZAPOPAN</t>
  </si>
  <si>
    <t>16 INSTITUTO MUNICIPAL DE LA JUVENTUD DE ZAPOPAN</t>
  </si>
  <si>
    <t>CLASIFICACIÓN FUNCIONAL DEL GASTO</t>
  </si>
  <si>
    <t>Clasificación Funcional del Gasto</t>
  </si>
  <si>
    <t xml:space="preserve"> Importe </t>
  </si>
  <si>
    <t>Gobierno</t>
  </si>
  <si>
    <t>Desarrollo Social</t>
  </si>
  <si>
    <t>Desarrollo Económico</t>
  </si>
  <si>
    <t>Otras no clasificadas en funciones anteriores</t>
  </si>
  <si>
    <t>Total</t>
  </si>
  <si>
    <t>CLASIFICACIÓN FUNCIONAL</t>
  </si>
  <si>
    <t>1 GOBIERNO</t>
  </si>
  <si>
    <t>1.1. LEGISLACIÓN</t>
  </si>
  <si>
    <t>1.1.1</t>
  </si>
  <si>
    <t>Legislación</t>
  </si>
  <si>
    <t>1.1.2</t>
  </si>
  <si>
    <t>Fiscalización</t>
  </si>
  <si>
    <t>1.2. JUSTICIA</t>
  </si>
  <si>
    <t>1.2.1</t>
  </si>
  <si>
    <t>Impartición de Justicia</t>
  </si>
  <si>
    <t>1.2.2</t>
  </si>
  <si>
    <t>Procuración de Justicia</t>
  </si>
  <si>
    <t>1.2.3</t>
  </si>
  <si>
    <t>Reclusión y Readaptación Social</t>
  </si>
  <si>
    <t>1.2.4</t>
  </si>
  <si>
    <t>Derechos Humanos</t>
  </si>
  <si>
    <t>1.3. COORDINACIÓN DE LA POLÍTICA DE GOBIERNO</t>
  </si>
  <si>
    <t>1.3.1</t>
  </si>
  <si>
    <t>Presidencia / Gubernatura</t>
  </si>
  <si>
    <t>1.3.2</t>
  </si>
  <si>
    <t>Política Interior</t>
  </si>
  <si>
    <t>1.3.3</t>
  </si>
  <si>
    <t>Preservación y Cuidado del Patrimonio Público</t>
  </si>
  <si>
    <t>1.3.4</t>
  </si>
  <si>
    <t>Función Pública</t>
  </si>
  <si>
    <t>1.3.5</t>
  </si>
  <si>
    <t>Asuntos Jurídicos</t>
  </si>
  <si>
    <t>1.3.6</t>
  </si>
  <si>
    <t>Organización de Procesos Electorales</t>
  </si>
  <si>
    <t>1.3.7</t>
  </si>
  <si>
    <t>Población</t>
  </si>
  <si>
    <t>1.3.8</t>
  </si>
  <si>
    <t>Territorio</t>
  </si>
  <si>
    <t>1.3.9</t>
  </si>
  <si>
    <t>Otros</t>
  </si>
  <si>
    <t>1.4. RELACIONES EXTERIORES</t>
  </si>
  <si>
    <t>1.4.1</t>
  </si>
  <si>
    <t>Relaciones Exteriores</t>
  </si>
  <si>
    <t>1.5. ASUNTOS FINANCIEROS Y HACENDARIOS</t>
  </si>
  <si>
    <t>1.5.1</t>
  </si>
  <si>
    <t>Asuntos Financieros</t>
  </si>
  <si>
    <t>1.5.2</t>
  </si>
  <si>
    <t>Asuntos Hacendarios</t>
  </si>
  <si>
    <t>1.6. SEGURIDAD NACIONAL</t>
  </si>
  <si>
    <t>1.6.1</t>
  </si>
  <si>
    <t>Defensa</t>
  </si>
  <si>
    <t>1.6.2</t>
  </si>
  <si>
    <t>Marina</t>
  </si>
  <si>
    <t>1.6.3</t>
  </si>
  <si>
    <t>Inteligencia para la Preservación de la Seguridad Nacional</t>
  </si>
  <si>
    <t>1.7. ASUNTOS DE ORDEN PÚBLICO Y DE SEGURIDAD INTERIOR</t>
  </si>
  <si>
    <t>1.7.1</t>
  </si>
  <si>
    <t>Policía</t>
  </si>
  <si>
    <t>1.7.2</t>
  </si>
  <si>
    <t>Protección Civil</t>
  </si>
  <si>
    <t>1.7.3</t>
  </si>
  <si>
    <t>Otros Asuntos de Orden Público y Seguridad</t>
  </si>
  <si>
    <t>1.7.4</t>
  </si>
  <si>
    <t>Sistema Nacional de Seguridad Pública</t>
  </si>
  <si>
    <t>1.8. OTROS SERVICIOS GENERALES</t>
  </si>
  <si>
    <t>1.8.1</t>
  </si>
  <si>
    <t>Servicios Registrales, Administrativos y Patrimoniales</t>
  </si>
  <si>
    <t>1.8.2</t>
  </si>
  <si>
    <t>Servicios Estadísticos</t>
  </si>
  <si>
    <t>1.8.3</t>
  </si>
  <si>
    <t>Servicios de Comunicación y Medios</t>
  </si>
  <si>
    <t>1.8.4</t>
  </si>
  <si>
    <t>Acceso a la Información Pública Gubernamental</t>
  </si>
  <si>
    <t>1.8.5</t>
  </si>
  <si>
    <t>2 DESARROLLO SOCIAL</t>
  </si>
  <si>
    <t>2.1. PROTECCIÓN AMBIENTAL</t>
  </si>
  <si>
    <t>2.1.1</t>
  </si>
  <si>
    <t>Ordenación de Desechos</t>
  </si>
  <si>
    <t>2.1.2</t>
  </si>
  <si>
    <t>Administración del Agua</t>
  </si>
  <si>
    <t>2.1.3</t>
  </si>
  <si>
    <t>Ordenación de Aguas Residuales, Drenaje y Alcantarillado</t>
  </si>
  <si>
    <t>2.1.4</t>
  </si>
  <si>
    <t>Reducción de la Contaminación</t>
  </si>
  <si>
    <t>2.1.5</t>
  </si>
  <si>
    <t>Protección de la Diversidad Biológica y del Paisaje</t>
  </si>
  <si>
    <t>2.1.6</t>
  </si>
  <si>
    <t>Otros de Protección Ambiental</t>
  </si>
  <si>
    <t>2.2. VIVIENDA Y SERVICIOS A LA COMUNIDAD</t>
  </si>
  <si>
    <t>2.2.1</t>
  </si>
  <si>
    <t>Urbanización</t>
  </si>
  <si>
    <t>2.2.2</t>
  </si>
  <si>
    <t>Desarrollo Comunitario</t>
  </si>
  <si>
    <t>2.2.3</t>
  </si>
  <si>
    <t>Abastecimiento de Agua</t>
  </si>
  <si>
    <t>2.2.4</t>
  </si>
  <si>
    <t>Alumbrado Público</t>
  </si>
  <si>
    <t>2.2.5</t>
  </si>
  <si>
    <t>Vivienda</t>
  </si>
  <si>
    <t>2.2.6</t>
  </si>
  <si>
    <t>Servicios Comunales</t>
  </si>
  <si>
    <t>2.2.7</t>
  </si>
  <si>
    <t>Desarrollo Regional</t>
  </si>
  <si>
    <t>2.3. SALUD</t>
  </si>
  <si>
    <t>2.3.1</t>
  </si>
  <si>
    <t>Prestación de Servicios de Salud a la Comunidad</t>
  </si>
  <si>
    <t>2.3.2</t>
  </si>
  <si>
    <t>Prestación de Servicios de Salud a la Persona</t>
  </si>
  <si>
    <t>2.3.3</t>
  </si>
  <si>
    <t>Generación de Recursos para la Salud</t>
  </si>
  <si>
    <t>2.3.4</t>
  </si>
  <si>
    <t>Rectoría del Sistema de Salud</t>
  </si>
  <si>
    <t>2.3.5</t>
  </si>
  <si>
    <t>Protección Social en Salud</t>
  </si>
  <si>
    <t>2.4. RECREACIÓN, CULTURA Y OTRAS MANIFESTACIONES SOCIALES</t>
  </si>
  <si>
    <t>2.4.1</t>
  </si>
  <si>
    <t>Deporte y Recreación</t>
  </si>
  <si>
    <t>2.4.2</t>
  </si>
  <si>
    <t>Cultura</t>
  </si>
  <si>
    <t>2.4.3</t>
  </si>
  <si>
    <t>Radio, Televisión y Editoriales</t>
  </si>
  <si>
    <t>2.4.4</t>
  </si>
  <si>
    <t>Asuntos Religiosos y Otras Manifestaciones Sociales</t>
  </si>
  <si>
    <t>2.5. EDUCACIÓN</t>
  </si>
  <si>
    <t>2.5.1</t>
  </si>
  <si>
    <t>Educación Básica</t>
  </si>
  <si>
    <t>2.5.2</t>
  </si>
  <si>
    <t>Educación Media Superior</t>
  </si>
  <si>
    <t>2.5.3</t>
  </si>
  <si>
    <t>Educación Superior</t>
  </si>
  <si>
    <t>2.5.4</t>
  </si>
  <si>
    <t>Posgrado</t>
  </si>
  <si>
    <t>2.5.5</t>
  </si>
  <si>
    <t>Educación para Adultos</t>
  </si>
  <si>
    <t>2.5.6</t>
  </si>
  <si>
    <t>Otros Servicios Educativos y Actividades Inherentes</t>
  </si>
  <si>
    <t>2.6. PROTECCIÓN SOCIAL</t>
  </si>
  <si>
    <t>2.6.1</t>
  </si>
  <si>
    <t>Enfermedad e Incapacidad</t>
  </si>
  <si>
    <t>2.6.2</t>
  </si>
  <si>
    <t>Edad Avanzada</t>
  </si>
  <si>
    <t>2.6.3</t>
  </si>
  <si>
    <t>Familia e Hijos</t>
  </si>
  <si>
    <t>2.6.4</t>
  </si>
  <si>
    <t>Desempleo</t>
  </si>
  <si>
    <t>2.6.5</t>
  </si>
  <si>
    <t>Alimentación y Nutrición</t>
  </si>
  <si>
    <t>2.6.6</t>
  </si>
  <si>
    <t>Apoyo Social para la Vivienda</t>
  </si>
  <si>
    <t>2.6.7</t>
  </si>
  <si>
    <t>Indígenas</t>
  </si>
  <si>
    <t>2.6.8</t>
  </si>
  <si>
    <t>Otros Grupos Vulnerables</t>
  </si>
  <si>
    <t>2.6.9</t>
  </si>
  <si>
    <t>Otros de Seguridad Social y Asistencia Social</t>
  </si>
  <si>
    <t>2.7. OTROS ASUNTOS SOCIALES</t>
  </si>
  <si>
    <t>2.7.1</t>
  </si>
  <si>
    <t>Otros Asuntos Sociales</t>
  </si>
  <si>
    <t>3 DESARROLLO ECONÓMICO</t>
  </si>
  <si>
    <t>3.1. ASUNTOS ECONÓMICOS, COMERCIALES Y LABORALES EN GENERAL</t>
  </si>
  <si>
    <t>3.1.1</t>
  </si>
  <si>
    <t>Asuntos Económicos y Comerciales en General</t>
  </si>
  <si>
    <t>3.1.2</t>
  </si>
  <si>
    <t>Asuntos Laborales Generales</t>
  </si>
  <si>
    <t>3.2. AGROPECUARIA, SILVICULTURA, PESCA Y CAZA</t>
  </si>
  <si>
    <t>3.2.1</t>
  </si>
  <si>
    <t>Agropecuaria</t>
  </si>
  <si>
    <t>3.2.2</t>
  </si>
  <si>
    <t>Silvicultura</t>
  </si>
  <si>
    <t>3.2.3</t>
  </si>
  <si>
    <t>Acuacultura, Pesca y Caza</t>
  </si>
  <si>
    <t>3.2.4</t>
  </si>
  <si>
    <t>Agroindustrial</t>
  </si>
  <si>
    <t>3.2.5</t>
  </si>
  <si>
    <t>Hidroagrícola</t>
  </si>
  <si>
    <t>3.2.6</t>
  </si>
  <si>
    <t>Apoyo Financiero a la Banca y Seguro Agropecuario</t>
  </si>
  <si>
    <t>3.3. COMBUSTIBLES Y ENERGÍA</t>
  </si>
  <si>
    <t>3.3.1</t>
  </si>
  <si>
    <t>Carbón y Otros Combustibles Minerales Sólidos</t>
  </si>
  <si>
    <t>3.3.2</t>
  </si>
  <si>
    <t>Petróleo y Gas Natural (Hidrocarburos)</t>
  </si>
  <si>
    <t>3.3.3</t>
  </si>
  <si>
    <t>Combustibles Nucleares</t>
  </si>
  <si>
    <t>3.3.4</t>
  </si>
  <si>
    <t>Otros Combustibles</t>
  </si>
  <si>
    <t>3.3.5</t>
  </si>
  <si>
    <t>Electricidad</t>
  </si>
  <si>
    <t>3.3.6</t>
  </si>
  <si>
    <t>Energía no Eléctrica</t>
  </si>
  <si>
    <t>3.4. MINERÍA, MANUFACTURAS Y CONSTRUCCION</t>
  </si>
  <si>
    <t>3.4.1</t>
  </si>
  <si>
    <t>Extracción de Recursos Minerales excepto los Combustibles Minerales</t>
  </si>
  <si>
    <t>3.4.2</t>
  </si>
  <si>
    <t>Manufacturas</t>
  </si>
  <si>
    <t>3.4.3</t>
  </si>
  <si>
    <t>Construcción</t>
  </si>
  <si>
    <t>3.5. TRANSPORTE</t>
  </si>
  <si>
    <t>3.5.1</t>
  </si>
  <si>
    <t>Transporte por Carretera</t>
  </si>
  <si>
    <t>3.5.2</t>
  </si>
  <si>
    <t>Transporte por Agua y Puertos</t>
  </si>
  <si>
    <t>3.5.3</t>
  </si>
  <si>
    <t>Transporte por Ferrocarril</t>
  </si>
  <si>
    <t>3.5.4</t>
  </si>
  <si>
    <t>Transporte Aéreo</t>
  </si>
  <si>
    <t>3.5.5</t>
  </si>
  <si>
    <t>Transporte por Oleoductos y Gasoductos y Otros Sistemas de Transporte</t>
  </si>
  <si>
    <t>3.5.6</t>
  </si>
  <si>
    <t>Otros Relacionados con Transporte</t>
  </si>
  <si>
    <t>3.6. COMUNICACIONES</t>
  </si>
  <si>
    <t>3.6.1</t>
  </si>
  <si>
    <t>Comunicaciones</t>
  </si>
  <si>
    <t>3.7. TURISMO</t>
  </si>
  <si>
    <t>3.7.1</t>
  </si>
  <si>
    <t>Turismo</t>
  </si>
  <si>
    <t>3.7.2</t>
  </si>
  <si>
    <t>Hoteles y Restaurantes</t>
  </si>
  <si>
    <t>3.8. CIENCIA, TECNOLOGÍA E INNOVACIÓN</t>
  </si>
  <si>
    <t>3.8.1</t>
  </si>
  <si>
    <t>Investigación Científica</t>
  </si>
  <si>
    <t>3.8.2</t>
  </si>
  <si>
    <t>Desarrollo Tecnológico</t>
  </si>
  <si>
    <t>3.8.3</t>
  </si>
  <si>
    <t>Servicios Científicos y Tecnológicos</t>
  </si>
  <si>
    <t>3.8.4</t>
  </si>
  <si>
    <t>Innovación</t>
  </si>
  <si>
    <t>3.9. OTRAS INDUSTRIAS Y OTROS ASUNTOS ECONÓMICOS</t>
  </si>
  <si>
    <t>3.9.1</t>
  </si>
  <si>
    <t>Comercio, Distribución, Almacenamiento y Depósito</t>
  </si>
  <si>
    <t>3.9.2</t>
  </si>
  <si>
    <t>Otras Industrias</t>
  </si>
  <si>
    <t>3.9.3</t>
  </si>
  <si>
    <t>Otros Asuntos Económicos</t>
  </si>
  <si>
    <t>4 OTRAS NO CLASIFICADAS EN FUNCIONES ANTERIORES</t>
  </si>
  <si>
    <t>4.1. TRANSACCIONES DE LA DEUDA PUBLICA / COSTO FINANCIERO DE LA DEUDA</t>
  </si>
  <si>
    <t>4.1.1</t>
  </si>
  <si>
    <t>Deuda Pública Interna</t>
  </si>
  <si>
    <t>4.1.2</t>
  </si>
  <si>
    <t>Deuda Pública Externa</t>
  </si>
  <si>
    <t>4.2. TRANSFERENCIAS, PARTICIPACIONES Y APORTACIONES ENTRE DIFERENTES NIVELES Y ORDENES DE GOBIERNO</t>
  </si>
  <si>
    <t>4.2.1</t>
  </si>
  <si>
    <t>Transferencias entre Diferentes Niveles y Ordenes de Gobierno</t>
  </si>
  <si>
    <t>4.2.2</t>
  </si>
  <si>
    <t>Participaciones entre Diferentes Niveles y Ordenes de Gobierno</t>
  </si>
  <si>
    <t>4.2.3</t>
  </si>
  <si>
    <t>Aportaciones entre Diferentes Niveles y Ordenes de Gobierno</t>
  </si>
  <si>
    <t>4.3. SANEAMIENTO DEL SISTEMA FINANCIERO</t>
  </si>
  <si>
    <t>4.3.1</t>
  </si>
  <si>
    <t>Saneamiento del Sistema Financiero</t>
  </si>
  <si>
    <t>4.3.2</t>
  </si>
  <si>
    <t>Apoyos IPAB</t>
  </si>
  <si>
    <t>4.3.3</t>
  </si>
  <si>
    <t>Banca de Desarrollo</t>
  </si>
  <si>
    <t>4.3.4</t>
  </si>
  <si>
    <t>Apoyo a los programas de reestructura en unidades de inversión (UDIS)</t>
  </si>
  <si>
    <t>4.4. ADEUDOS DE EJERCICIOS FISCALES ANTERIORES</t>
  </si>
  <si>
    <t>4.4.1</t>
  </si>
  <si>
    <t>Adeudos de Ejercicios Fiscales Anteriores</t>
  </si>
  <si>
    <t>CLASIFICACIÓN POR TIPO DE GASTO</t>
  </si>
  <si>
    <t>Tipo de Gasto</t>
  </si>
  <si>
    <t>Importe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</si>
  <si>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</si>
  <si>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</si>
  <si>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</si>
  <si>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</si>
  <si>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</si>
  <si>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CLASIFICADOR POR FUENTE DE FINANCIAMIENTO</t>
  </si>
  <si>
    <t>Fuente Financiamiento</t>
  </si>
  <si>
    <t>1. No Etiquetado</t>
  </si>
  <si>
    <t xml:space="preserve"> 11. Recursos Fiscales</t>
  </si>
  <si>
    <t xml:space="preserve"> 12. Financiamientos Internos</t>
  </si>
  <si>
    <t xml:space="preserve"> 13. Financiamientos Externos</t>
  </si>
  <si>
    <t xml:space="preserve"> 14. Ingresos Propios </t>
  </si>
  <si>
    <t xml:space="preserve"> 15. Recursos Federales </t>
  </si>
  <si>
    <t xml:space="preserve"> 16. Recursos Estatales</t>
  </si>
  <si>
    <t xml:space="preserve"> 17. Otros Recursos de Libre Disposición</t>
  </si>
  <si>
    <t>2. Etiquetado</t>
  </si>
  <si>
    <t xml:space="preserve"> 25. Recursos Federales </t>
  </si>
  <si>
    <t xml:space="preserve"> 26. Recursos Estatales </t>
  </si>
  <si>
    <t xml:space="preserve"> 27. Otros Recursos de Transferencias Federales Etiquetadas</t>
  </si>
  <si>
    <t>ORIGEN DEL RECURSO</t>
  </si>
  <si>
    <t>PORCENTAJE</t>
  </si>
  <si>
    <t>RECURSOS PROPIOS</t>
  </si>
  <si>
    <t>RECURSOS ESTATALES Y FEDERALES</t>
  </si>
  <si>
    <t>PRESUPUESTO PARA ORGANISMOS PÚBLICOS DESCENTRALIZADOS</t>
  </si>
  <si>
    <t>OPD</t>
  </si>
  <si>
    <t>SERVICIOS DE SALUD</t>
  </si>
  <si>
    <t>DESARROLLO INTEGRAL DE LA FAMILIA</t>
  </si>
  <si>
    <t>CONSEJO MUNICIPAL DEL DEPORTE</t>
  </si>
  <si>
    <t>INSTITUTO MUNICIPAL DE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</si>
</sst>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18" x14ac:knownFonts="1">
    <font>
      <sz val="10"/>
      <color rgb="FF000000"/>
      <name val="MS Sans Serif"/>
      <family val="2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000000"/>
      <name val="MS Sans Serif"/>
      <family val="2"/>
    </font>
    <font>
      <b/>
      <sz val="9"/>
      <color rgb="FFFFFFFF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Arial"/>
      <family val="2"/>
    </font>
    <font>
      <b/>
      <sz val="8"/>
      <color rgb="FFFFFFFF"/>
      <name val="Arial"/>
      <family val="2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.5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theme="0"/>
      <name val="Arial"/>
      <family val="2"/>
    </font>
    <font>
      <sz val="10"/>
      <color rgb="FF000000"/>
      <name val="Calibri"/>
      <family val="2"/>
    </font>
    <font>
      <b/>
      <sz val="12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990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EDEDE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6A6A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3" borderId="0" xfId="0" applyFill="1"/>
    <xf numFmtId="0" fontId="3" fillId="0" borderId="3" xfId="0" applyFont="1" applyBorder="1" applyAlignment="1">
      <alignment vertical="center" wrapText="1"/>
    </xf>
    <xf numFmtId="8" fontId="3" fillId="0" borderId="4" xfId="0" applyNumberFormat="1" applyFont="1" applyBorder="1" applyAlignment="1">
      <alignment horizontal="right" vertical="center" wrapText="1"/>
    </xf>
    <xf numFmtId="8" fontId="3" fillId="0" borderId="4" xfId="0" applyNumberFormat="1" applyFont="1" applyBorder="1" applyAlignment="1">
      <alignment horizontal="right" vertical="center"/>
    </xf>
    <xf numFmtId="0" fontId="4" fillId="3" borderId="0" xfId="0" applyFont="1" applyFill="1" applyAlignment="1">
      <alignment wrapText="1"/>
    </xf>
    <xf numFmtId="0" fontId="4" fillId="3" borderId="0" xfId="0" applyFont="1" applyFill="1"/>
    <xf numFmtId="0" fontId="4" fillId="0" borderId="0" xfId="0" applyFont="1" applyAlignment="1">
      <alignment wrapText="1"/>
    </xf>
    <xf numFmtId="0" fontId="4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 wrapText="1"/>
    </xf>
    <xf numFmtId="8" fontId="2" fillId="4" borderId="4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wrapText="1"/>
    </xf>
    <xf numFmtId="0" fontId="3" fillId="3" borderId="0" xfId="0" applyFont="1" applyFill="1"/>
    <xf numFmtId="0" fontId="3" fillId="0" borderId="0" xfId="0" applyFont="1" applyAlignment="1">
      <alignment wrapText="1"/>
    </xf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8" fontId="7" fillId="0" borderId="4" xfId="0" applyNumberFormat="1" applyFont="1" applyBorder="1" applyAlignment="1">
      <alignment horizontal="right" vertical="center"/>
    </xf>
    <xf numFmtId="0" fontId="8" fillId="4" borderId="3" xfId="0" applyFont="1" applyFill="1" applyBorder="1" applyAlignment="1">
      <alignment vertical="center" wrapText="1"/>
    </xf>
    <xf numFmtId="8" fontId="9" fillId="4" borderId="4" xfId="0" applyNumberFormat="1" applyFont="1" applyFill="1" applyBorder="1" applyAlignment="1">
      <alignment horizontal="right" vertical="center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left" vertical="center" wrapText="1"/>
    </xf>
    <xf numFmtId="164" fontId="10" fillId="4" borderId="4" xfId="0" applyNumberFormat="1" applyFont="1" applyFill="1" applyBorder="1" applyAlignment="1">
      <alignment horizontal="right" vertical="center"/>
    </xf>
    <xf numFmtId="0" fontId="11" fillId="5" borderId="3" xfId="0" applyFont="1" applyFill="1" applyBorder="1" applyAlignment="1">
      <alignment horizontal="left" vertical="center" wrapText="1"/>
    </xf>
    <xf numFmtId="164" fontId="11" fillId="5" borderId="4" xfId="0" applyNumberFormat="1" applyFont="1" applyFill="1" applyBorder="1" applyAlignment="1">
      <alignment horizontal="right" vertical="center"/>
    </xf>
    <xf numFmtId="0" fontId="12" fillId="0" borderId="3" xfId="0" applyFont="1" applyBorder="1" applyAlignment="1">
      <alignment horizontal="left" vertical="center" wrapText="1"/>
    </xf>
    <xf numFmtId="8" fontId="12" fillId="0" borderId="4" xfId="0" applyNumberFormat="1" applyFont="1" applyBorder="1" applyAlignment="1">
      <alignment horizontal="right" vertical="center"/>
    </xf>
    <xf numFmtId="164" fontId="11" fillId="6" borderId="4" xfId="0" applyNumberFormat="1" applyFont="1" applyFill="1" applyBorder="1" applyAlignment="1">
      <alignment horizontal="right" vertical="center"/>
    </xf>
    <xf numFmtId="164" fontId="12" fillId="0" borderId="4" xfId="0" applyNumberFormat="1" applyFont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11" fillId="8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right" vertical="center"/>
    </xf>
    <xf numFmtId="164" fontId="11" fillId="9" borderId="1" xfId="0" applyNumberFormat="1" applyFont="1" applyFill="1" applyBorder="1" applyAlignment="1">
      <alignment horizontal="right" vertical="center"/>
    </xf>
    <xf numFmtId="0" fontId="12" fillId="0" borderId="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 wrapText="1"/>
    </xf>
    <xf numFmtId="8" fontId="12" fillId="0" borderId="1" xfId="0" applyNumberFormat="1" applyFont="1" applyFill="1" applyBorder="1" applyAlignment="1">
      <alignment horizontal="right" vertical="center"/>
    </xf>
    <xf numFmtId="0" fontId="0" fillId="3" borderId="0" xfId="0" applyFill="1" applyAlignment="1">
      <alignment horizontal="left" vertical="center"/>
    </xf>
    <xf numFmtId="164" fontId="0" fillId="3" borderId="0" xfId="0" applyNumberFormat="1" applyFill="1" applyAlignment="1">
      <alignment horizontal="right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vertical="center" wrapText="1"/>
    </xf>
    <xf numFmtId="0" fontId="3" fillId="11" borderId="0" xfId="0" applyFont="1" applyFill="1" applyAlignment="1">
      <alignment horizontal="center" vertical="center" wrapText="1"/>
    </xf>
    <xf numFmtId="8" fontId="3" fillId="11" borderId="13" xfId="0" applyNumberFormat="1" applyFont="1" applyFill="1" applyBorder="1" applyAlignment="1">
      <alignment horizontal="right" vertical="center" wrapText="1"/>
    </xf>
    <xf numFmtId="8" fontId="14" fillId="10" borderId="13" xfId="0" applyNumberFormat="1" applyFont="1" applyFill="1" applyBorder="1" applyAlignment="1">
      <alignment horizontal="right" vertical="center"/>
    </xf>
    <xf numFmtId="8" fontId="3" fillId="11" borderId="13" xfId="0" applyNumberFormat="1" applyFont="1" applyFill="1" applyBorder="1" applyAlignment="1">
      <alignment horizontal="right" vertical="center"/>
    </xf>
    <xf numFmtId="0" fontId="14" fillId="10" borderId="12" xfId="0" applyFont="1" applyFill="1" applyBorder="1" applyAlignment="1">
      <alignment vertical="center" wrapText="1"/>
    </xf>
    <xf numFmtId="0" fontId="3" fillId="10" borderId="0" xfId="0" applyFont="1" applyFill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8" fontId="14" fillId="10" borderId="4" xfId="0" applyNumberFormat="1" applyFont="1" applyFill="1" applyBorder="1" applyAlignment="1">
      <alignment horizontal="right" vertical="center"/>
    </xf>
    <xf numFmtId="8" fontId="2" fillId="4" borderId="2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8" fontId="15" fillId="4" borderId="4" xfId="0" applyNumberFormat="1" applyFont="1" applyFill="1" applyBorder="1" applyAlignment="1">
      <alignment horizontal="right" vertical="center"/>
    </xf>
    <xf numFmtId="0" fontId="10" fillId="3" borderId="10" xfId="0" applyFont="1" applyFill="1" applyBorder="1" applyAlignment="1">
      <alignment vertical="center"/>
    </xf>
    <xf numFmtId="8" fontId="12" fillId="3" borderId="0" xfId="0" applyNumberFormat="1" applyFont="1" applyFill="1" applyBorder="1" applyAlignment="1">
      <alignment horizontal="right" vertical="center"/>
    </xf>
    <xf numFmtId="0" fontId="12" fillId="3" borderId="0" xfId="0" applyFont="1" applyFill="1" applyBorder="1" applyAlignment="1">
      <alignment vertical="center"/>
    </xf>
    <xf numFmtId="0" fontId="10" fillId="4" borderId="3" xfId="0" applyFont="1" applyFill="1" applyBorder="1" applyAlignment="1">
      <alignment horizontal="center" vertical="center" wrapText="1"/>
    </xf>
    <xf numFmtId="164" fontId="10" fillId="4" borderId="4" xfId="0" applyNumberFormat="1" applyFont="1" applyFill="1" applyBorder="1" applyAlignment="1">
      <alignment horizontal="center" vertical="center"/>
    </xf>
    <xf numFmtId="0" fontId="11" fillId="12" borderId="3" xfId="0" applyFont="1" applyFill="1" applyBorder="1" applyAlignment="1">
      <alignment vertical="center" wrapText="1"/>
    </xf>
    <xf numFmtId="164" fontId="11" fillId="12" borderId="4" xfId="0" applyNumberFormat="1" applyFont="1" applyFill="1" applyBorder="1" applyAlignment="1">
      <alignment horizontal="right" vertical="center"/>
    </xf>
    <xf numFmtId="0" fontId="12" fillId="0" borderId="3" xfId="0" applyFont="1" applyBorder="1" applyAlignment="1">
      <alignment vertical="center" wrapText="1"/>
    </xf>
    <xf numFmtId="0" fontId="11" fillId="5" borderId="3" xfId="0" applyFont="1" applyFill="1" applyBorder="1" applyAlignment="1">
      <alignment vertical="center" wrapText="1"/>
    </xf>
    <xf numFmtId="8" fontId="16" fillId="0" borderId="0" xfId="0" applyNumberFormat="1" applyFont="1"/>
    <xf numFmtId="0" fontId="10" fillId="4" borderId="3" xfId="0" applyFon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8" fontId="12" fillId="0" borderId="3" xfId="0" applyNumberFormat="1" applyFont="1" applyBorder="1" applyAlignment="1">
      <alignment horizontal="right" vertical="center" wrapText="1"/>
    </xf>
    <xf numFmtId="0" fontId="2" fillId="4" borderId="5" xfId="0" applyFont="1" applyFill="1" applyBorder="1" applyAlignment="1">
      <alignment vertical="center" wrapText="1"/>
    </xf>
    <xf numFmtId="8" fontId="2" fillId="4" borderId="3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164" fontId="2" fillId="2" borderId="4" xfId="0" applyNumberFormat="1" applyFont="1" applyFill="1" applyBorder="1" applyAlignment="1">
      <alignment horizontal="right" vertical="center"/>
    </xf>
    <xf numFmtId="0" fontId="14" fillId="13" borderId="5" xfId="0" applyFont="1" applyFill="1" applyBorder="1" applyAlignment="1">
      <alignment vertical="center" wrapText="1"/>
    </xf>
    <xf numFmtId="164" fontId="14" fillId="10" borderId="3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justify" vertical="center" wrapText="1"/>
    </xf>
    <xf numFmtId="0" fontId="3" fillId="0" borderId="8" xfId="0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right" vertical="center"/>
    </xf>
    <xf numFmtId="164" fontId="0" fillId="3" borderId="0" xfId="0" applyNumberFormat="1" applyFill="1"/>
    <xf numFmtId="0" fontId="3" fillId="0" borderId="8" xfId="0" applyFont="1" applyBorder="1" applyAlignment="1">
      <alignment horizontal="justify" vertical="center" wrapText="1"/>
    </xf>
    <xf numFmtId="164" fontId="14" fillId="13" borderId="3" xfId="0" applyNumberFormat="1" applyFont="1" applyFill="1" applyBorder="1" applyAlignment="1">
      <alignment horizontal="right" vertical="center"/>
    </xf>
    <xf numFmtId="0" fontId="3" fillId="0" borderId="16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64" fontId="3" fillId="0" borderId="16" xfId="0" applyNumberFormat="1" applyFont="1" applyBorder="1" applyAlignment="1">
      <alignment horizontal="right" vertical="center"/>
    </xf>
    <xf numFmtId="164" fontId="2" fillId="4" borderId="1" xfId="0" applyNumberFormat="1" applyFont="1" applyFill="1" applyBorder="1" applyAlignment="1">
      <alignment horizontal="right" vertical="center"/>
    </xf>
    <xf numFmtId="164" fontId="0" fillId="3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  <xf numFmtId="0" fontId="2" fillId="2" borderId="3" xfId="0" applyFont="1" applyFill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164" fontId="2" fillId="4" borderId="3" xfId="0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vertical="center" wrapText="1"/>
    </xf>
    <xf numFmtId="164" fontId="14" fillId="14" borderId="2" xfId="0" applyNumberFormat="1" applyFont="1" applyFill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 wrapText="1"/>
    </xf>
    <xf numFmtId="0" fontId="3" fillId="0" borderId="16" xfId="0" applyFont="1" applyBorder="1" applyAlignment="1">
      <alignment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0" fontId="3" fillId="11" borderId="16" xfId="0" applyFont="1" applyFill="1" applyBorder="1" applyAlignment="1">
      <alignment vertical="center" wrapText="1"/>
    </xf>
    <xf numFmtId="164" fontId="3" fillId="11" borderId="13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vertical="center" wrapText="1"/>
    </xf>
    <xf numFmtId="164" fontId="2" fillId="4" borderId="2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8" fontId="17" fillId="0" borderId="4" xfId="0" applyNumberFormat="1" applyFont="1" applyBorder="1" applyAlignment="1">
      <alignment horizontal="center" vertical="center"/>
    </xf>
    <xf numFmtId="9" fontId="17" fillId="0" borderId="4" xfId="1" applyFont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164" fontId="10" fillId="4" borderId="2" xfId="0" applyNumberFormat="1" applyFont="1" applyFill="1" applyBorder="1" applyAlignment="1">
      <alignment horizontal="center" vertical="center"/>
    </xf>
    <xf numFmtId="9" fontId="10" fillId="4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8" fontId="2" fillId="4" borderId="3" xfId="0" applyNumberFormat="1" applyFont="1" applyFill="1" applyBorder="1" applyAlignment="1">
      <alignment horizontal="right" vertical="center"/>
    </xf>
    <xf numFmtId="8" fontId="12" fillId="0" borderId="1" xfId="0" applyNumberFormat="1" applyFont="1" applyBorder="1" applyAlignment="1">
      <alignment horizontal="right" vertical="center"/>
    </xf>
    <xf numFmtId="8" fontId="12" fillId="0" borderId="3" xfId="0" applyNumberFormat="1" applyFont="1" applyBorder="1" applyAlignment="1">
      <alignment horizontal="right" vertical="center"/>
    </xf>
    <xf numFmtId="8" fontId="3" fillId="0" borderId="1" xfId="0" applyNumberFormat="1" applyFont="1" applyBorder="1" applyAlignment="1">
      <alignment horizontal="right" vertical="center"/>
    </xf>
    <xf numFmtId="8" fontId="3" fillId="0" borderId="3" xfId="0" applyNumberFormat="1" applyFont="1" applyBorder="1" applyAlignment="1">
      <alignment horizontal="right" vertical="center"/>
    </xf>
    <xf numFmtId="0" fontId="14" fillId="10" borderId="12" xfId="0" applyFont="1" applyFill="1" applyBorder="1" applyAlignment="1">
      <alignment vertical="center"/>
    </xf>
    <xf numFmtId="0" fontId="14" fillId="10" borderId="0" xfId="0" applyFont="1" applyFill="1" applyBorder="1" applyAlignment="1">
      <alignment vertical="center"/>
    </xf>
    <xf numFmtId="8" fontId="14" fillId="10" borderId="13" xfId="0" applyNumberFormat="1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4" fillId="10" borderId="9" xfId="0" applyFont="1" applyFill="1" applyBorder="1" applyAlignment="1">
      <alignment vertical="center" wrapText="1"/>
    </xf>
    <xf numFmtId="0" fontId="14" fillId="10" borderId="10" xfId="0" applyFont="1" applyFill="1" applyBorder="1" applyAlignment="1">
      <alignment vertical="center" wrapText="1"/>
    </xf>
    <xf numFmtId="8" fontId="14" fillId="10" borderId="11" xfId="0" applyNumberFormat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zoomScale="85" zoomScaleNormal="85" workbookViewId="0">
      <selection activeCell="B8" sqref="B8"/>
    </sheetView>
  </sheetViews>
  <sheetFormatPr baseColWidth="10" defaultColWidth="0" defaultRowHeight="12.75" zeroHeight="1" x14ac:dyDescent="0.2"/>
  <cols>
    <col min="1" max="1" width="55.7109375" style="9" customWidth="1"/>
    <col min="2" max="2" width="20.42578125" style="10" bestFit="1" customWidth="1"/>
    <col min="3" max="3" width="20.42578125" style="10" customWidth="1"/>
    <col min="4" max="4" width="11.42578125" style="3" customWidth="1"/>
    <col min="5" max="6" width="0" hidden="1" customWidth="1"/>
    <col min="7" max="16384" width="11.42578125" hidden="1"/>
  </cols>
  <sheetData>
    <row r="1" spans="1:3" ht="60.75" thickBot="1" x14ac:dyDescent="0.25">
      <c r="A1" s="1" t="s">
        <v>0</v>
      </c>
      <c r="B1" s="2" t="s">
        <v>1</v>
      </c>
      <c r="C1" s="2" t="s">
        <v>2</v>
      </c>
    </row>
    <row r="2" spans="1:3" ht="15" thickBot="1" x14ac:dyDescent="0.25">
      <c r="A2" s="4" t="s">
        <v>3</v>
      </c>
      <c r="B2" s="5">
        <v>65842415</v>
      </c>
      <c r="C2" s="6">
        <v>69269717.549999982</v>
      </c>
    </row>
    <row r="3" spans="1:3" ht="15" thickBot="1" x14ac:dyDescent="0.25">
      <c r="A3" s="4" t="s">
        <v>4</v>
      </c>
      <c r="B3" s="5">
        <v>3198958</v>
      </c>
      <c r="C3" s="6">
        <v>150000</v>
      </c>
    </row>
    <row r="4" spans="1:3" ht="29.25" thickBot="1" x14ac:dyDescent="0.25">
      <c r="A4" s="4" t="s">
        <v>5</v>
      </c>
      <c r="B4" s="5">
        <v>125683739</v>
      </c>
      <c r="C4" s="6">
        <v>132395081.11</v>
      </c>
    </row>
    <row r="5" spans="1:3" ht="15" thickBot="1" x14ac:dyDescent="0.25">
      <c r="A5" s="4" t="s">
        <v>6</v>
      </c>
      <c r="B5" s="5">
        <v>1220687242</v>
      </c>
      <c r="C5" s="6">
        <v>858887423.80999982</v>
      </c>
    </row>
    <row r="6" spans="1:3" ht="15" thickBot="1" x14ac:dyDescent="0.25">
      <c r="A6" s="4" t="s">
        <v>7</v>
      </c>
      <c r="B6" s="5">
        <v>469250</v>
      </c>
      <c r="C6" s="6">
        <v>469250</v>
      </c>
    </row>
    <row r="7" spans="1:3" ht="15" thickBot="1" x14ac:dyDescent="0.25">
      <c r="A7" s="4" t="s">
        <v>8</v>
      </c>
      <c r="B7" s="5">
        <v>103089088</v>
      </c>
      <c r="C7" s="6">
        <v>161697597.69000003</v>
      </c>
    </row>
    <row r="8" spans="1:3" ht="29.25" thickBot="1" x14ac:dyDescent="0.25">
      <c r="A8" s="4" t="s">
        <v>9</v>
      </c>
      <c r="B8" s="5">
        <v>301557833</v>
      </c>
      <c r="C8" s="6">
        <v>280917966.84999996</v>
      </c>
    </row>
    <row r="9" spans="1:3" ht="15" thickBot="1" x14ac:dyDescent="0.25">
      <c r="A9" s="4" t="s">
        <v>10</v>
      </c>
      <c r="B9" s="5">
        <v>494153</v>
      </c>
      <c r="C9" s="6">
        <v>373000</v>
      </c>
    </row>
    <row r="10" spans="1:3" ht="29.25" thickBot="1" x14ac:dyDescent="0.25">
      <c r="A10" s="4" t="s">
        <v>11</v>
      </c>
      <c r="B10" s="5">
        <v>38513998</v>
      </c>
      <c r="C10" s="6">
        <v>26059179.43</v>
      </c>
    </row>
    <row r="11" spans="1:3" ht="29.25" thickBot="1" x14ac:dyDescent="0.25">
      <c r="A11" s="4" t="s">
        <v>12</v>
      </c>
      <c r="B11" s="5">
        <v>8144000</v>
      </c>
      <c r="C11" s="6">
        <v>7874000</v>
      </c>
    </row>
    <row r="12" spans="1:3" ht="29.25" thickBot="1" x14ac:dyDescent="0.25">
      <c r="A12" s="4" t="s">
        <v>13</v>
      </c>
      <c r="B12" s="5">
        <v>2461500</v>
      </c>
      <c r="C12" s="6">
        <v>471500</v>
      </c>
    </row>
    <row r="13" spans="1:3" ht="15" thickBot="1" x14ac:dyDescent="0.25">
      <c r="A13" s="4" t="s">
        <v>14</v>
      </c>
      <c r="B13" s="5">
        <v>89165136</v>
      </c>
      <c r="C13" s="6">
        <v>87115379.75999999</v>
      </c>
    </row>
    <row r="14" spans="1:3" ht="15" thickBot="1" x14ac:dyDescent="0.25">
      <c r="A14" s="4" t="s">
        <v>15</v>
      </c>
      <c r="B14" s="5">
        <v>232316482</v>
      </c>
      <c r="C14" s="6">
        <v>1091305353.3900001</v>
      </c>
    </row>
    <row r="15" spans="1:3" ht="29.25" thickBot="1" x14ac:dyDescent="0.25">
      <c r="A15" s="4" t="s">
        <v>16</v>
      </c>
      <c r="B15" s="5">
        <v>22975061</v>
      </c>
      <c r="C15" s="6">
        <v>24123828.239999995</v>
      </c>
    </row>
    <row r="16" spans="1:3" ht="15" thickBot="1" x14ac:dyDescent="0.25">
      <c r="A16" s="4" t="s">
        <v>17</v>
      </c>
      <c r="B16" s="5">
        <v>367534852</v>
      </c>
      <c r="C16" s="6">
        <v>168427781.97</v>
      </c>
    </row>
    <row r="17" spans="1:3" ht="15" thickBot="1" x14ac:dyDescent="0.25">
      <c r="A17" s="4" t="s">
        <v>18</v>
      </c>
      <c r="B17" s="5">
        <v>688282460</v>
      </c>
      <c r="C17" s="6">
        <v>534785815.86000019</v>
      </c>
    </row>
    <row r="18" spans="1:3" ht="15" thickBot="1" x14ac:dyDescent="0.25">
      <c r="A18" s="4" t="s">
        <v>19</v>
      </c>
      <c r="B18" s="5">
        <v>1600000</v>
      </c>
      <c r="C18" s="6">
        <v>3103000</v>
      </c>
    </row>
    <row r="19" spans="1:3" ht="29.25" thickBot="1" x14ac:dyDescent="0.25">
      <c r="A19" s="4" t="s">
        <v>20</v>
      </c>
      <c r="B19" s="5">
        <v>109881999</v>
      </c>
      <c r="C19" s="6">
        <v>76078073</v>
      </c>
    </row>
    <row r="20" spans="1:3" ht="15" thickBot="1" x14ac:dyDescent="0.25">
      <c r="A20" s="4" t="s">
        <v>21</v>
      </c>
      <c r="B20" s="5">
        <v>1583429855</v>
      </c>
      <c r="C20" s="6">
        <v>1744793325.1399989</v>
      </c>
    </row>
    <row r="21" spans="1:3" ht="15" thickBot="1" x14ac:dyDescent="0.25">
      <c r="A21" s="4" t="s">
        <v>22</v>
      </c>
      <c r="B21" s="5">
        <v>187262665</v>
      </c>
      <c r="C21" s="6">
        <v>186800855.32999977</v>
      </c>
    </row>
    <row r="22" spans="1:3" ht="15" thickBot="1" x14ac:dyDescent="0.25">
      <c r="A22" s="4" t="s">
        <v>23</v>
      </c>
      <c r="B22" s="5">
        <v>23674048</v>
      </c>
      <c r="C22" s="6">
        <v>68613000</v>
      </c>
    </row>
    <row r="23" spans="1:3" ht="15" thickBot="1" x14ac:dyDescent="0.25">
      <c r="A23" s="4" t="s">
        <v>24</v>
      </c>
      <c r="B23" s="5">
        <v>7080000</v>
      </c>
      <c r="C23" s="6">
        <v>2228000</v>
      </c>
    </row>
    <row r="24" spans="1:3" ht="15" thickBot="1" x14ac:dyDescent="0.25">
      <c r="A24" s="4" t="s">
        <v>25</v>
      </c>
      <c r="B24" s="5">
        <v>19685000</v>
      </c>
      <c r="C24" s="6">
        <v>22350000</v>
      </c>
    </row>
    <row r="25" spans="1:3" ht="15" thickBot="1" x14ac:dyDescent="0.25">
      <c r="A25" s="4" t="s">
        <v>26</v>
      </c>
      <c r="B25" s="5">
        <v>168000000</v>
      </c>
      <c r="C25" s="6">
        <v>145946020</v>
      </c>
    </row>
    <row r="26" spans="1:3" ht="15" thickBot="1" x14ac:dyDescent="0.25">
      <c r="A26" s="4" t="s">
        <v>27</v>
      </c>
      <c r="B26" s="5">
        <v>92618172</v>
      </c>
      <c r="C26" s="6">
        <v>107098845.13999999</v>
      </c>
    </row>
    <row r="27" spans="1:3" ht="15" thickBot="1" x14ac:dyDescent="0.25">
      <c r="A27" s="4" t="s">
        <v>28</v>
      </c>
      <c r="B27" s="5">
        <v>19409000</v>
      </c>
      <c r="C27" s="6">
        <v>19615937.759999998</v>
      </c>
    </row>
    <row r="28" spans="1:3" ht="15" thickBot="1" x14ac:dyDescent="0.25">
      <c r="A28" s="4" t="s">
        <v>29</v>
      </c>
      <c r="B28" s="5">
        <v>11459635</v>
      </c>
      <c r="C28" s="6">
        <v>12772808.800000001</v>
      </c>
    </row>
    <row r="29" spans="1:3" ht="15" thickBot="1" x14ac:dyDescent="0.25">
      <c r="A29" s="4" t="s">
        <v>30</v>
      </c>
      <c r="B29" s="5">
        <v>796253245</v>
      </c>
      <c r="C29" s="6">
        <v>618756873.4799999</v>
      </c>
    </row>
    <row r="30" spans="1:3" ht="15" thickBot="1" x14ac:dyDescent="0.25">
      <c r="A30" s="4" t="s">
        <v>31</v>
      </c>
      <c r="B30" s="5">
        <v>4000000</v>
      </c>
      <c r="C30" s="6">
        <v>3581000</v>
      </c>
    </row>
    <row r="31" spans="1:3" ht="15" thickBot="1" x14ac:dyDescent="0.25">
      <c r="A31" s="4" t="s">
        <v>32</v>
      </c>
      <c r="B31" s="5">
        <v>8000000</v>
      </c>
      <c r="C31" s="6">
        <v>240000</v>
      </c>
    </row>
    <row r="32" spans="1:3" ht="15" thickBot="1" x14ac:dyDescent="0.25">
      <c r="A32" s="4" t="s">
        <v>33</v>
      </c>
      <c r="B32" s="5">
        <v>118986297</v>
      </c>
      <c r="C32" s="6">
        <v>125546757.88999994</v>
      </c>
    </row>
    <row r="33" spans="1:3" ht="15" thickBot="1" x14ac:dyDescent="0.25">
      <c r="A33" s="4" t="s">
        <v>34</v>
      </c>
      <c r="B33" s="5">
        <v>1900000</v>
      </c>
      <c r="C33" s="6">
        <v>2030480</v>
      </c>
    </row>
    <row r="34" spans="1:3" ht="15" thickBot="1" x14ac:dyDescent="0.25">
      <c r="A34" s="4" t="s">
        <v>35</v>
      </c>
      <c r="B34" s="5">
        <v>8000000</v>
      </c>
      <c r="C34" s="6">
        <v>3675000</v>
      </c>
    </row>
    <row r="35" spans="1:3" ht="15" thickBot="1" x14ac:dyDescent="0.25">
      <c r="A35" s="4" t="s">
        <v>36</v>
      </c>
      <c r="B35" s="5">
        <v>4150000</v>
      </c>
      <c r="C35" s="6">
        <v>6603466</v>
      </c>
    </row>
    <row r="36" spans="1:3" ht="15" thickBot="1" x14ac:dyDescent="0.25">
      <c r="A36" s="4" t="s">
        <v>37</v>
      </c>
      <c r="B36" s="5">
        <v>3500000</v>
      </c>
      <c r="C36" s="6">
        <v>2618355.8000000003</v>
      </c>
    </row>
    <row r="37" spans="1:3" ht="29.25" thickBot="1" x14ac:dyDescent="0.25">
      <c r="A37" s="4" t="s">
        <v>38</v>
      </c>
      <c r="B37" s="5">
        <v>0</v>
      </c>
      <c r="C37" s="6">
        <v>864672694.99999988</v>
      </c>
    </row>
    <row r="38" spans="1:3" s="3" customFormat="1" x14ac:dyDescent="0.2">
      <c r="A38" s="7"/>
      <c r="B38" s="8"/>
      <c r="C38" s="8"/>
    </row>
  </sheetData>
  <sheetProtection selectLockedCell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9"/>
  <sheetViews>
    <sheetView workbookViewId="0">
      <selection activeCell="F28" sqref="F28"/>
    </sheetView>
  </sheetViews>
  <sheetFormatPr baseColWidth="10" defaultColWidth="0" defaultRowHeight="12.75" customHeight="1" zeroHeight="1" x14ac:dyDescent="0.2"/>
  <cols>
    <col min="1" max="1" width="46.42578125" customWidth="1"/>
    <col min="2" max="2" width="30.140625" customWidth="1"/>
    <col min="3" max="3" width="11.42578125" style="3" customWidth="1"/>
    <col min="4" max="16384" width="11.42578125" hidden="1"/>
  </cols>
  <sheetData>
    <row r="1" spans="1:2" ht="15.75" thickBot="1" x14ac:dyDescent="0.25">
      <c r="A1" s="137" t="s">
        <v>896</v>
      </c>
      <c r="B1" s="145"/>
    </row>
    <row r="2" spans="1:2" ht="15.75" thickBot="1" x14ac:dyDescent="0.25">
      <c r="A2" s="101" t="s">
        <v>897</v>
      </c>
      <c r="B2" s="51" t="s">
        <v>898</v>
      </c>
    </row>
    <row r="3" spans="1:2" ht="15" thickBot="1" x14ac:dyDescent="0.25">
      <c r="A3" s="102" t="s">
        <v>899</v>
      </c>
      <c r="B3" s="91">
        <v>6459994861.3400002</v>
      </c>
    </row>
    <row r="4" spans="1:2" ht="15" thickBot="1" x14ac:dyDescent="0.25">
      <c r="A4" s="102" t="s">
        <v>900</v>
      </c>
      <c r="B4" s="91">
        <v>843000174.69000006</v>
      </c>
    </row>
    <row r="5" spans="1:2" ht="29.25" thickBot="1" x14ac:dyDescent="0.25">
      <c r="A5" s="102" t="s">
        <v>901</v>
      </c>
      <c r="B5" s="91">
        <v>158452332.97</v>
      </c>
    </row>
    <row r="6" spans="1:2" ht="15" thickBot="1" x14ac:dyDescent="0.25">
      <c r="A6" s="102" t="s">
        <v>902</v>
      </c>
      <c r="B6" s="91">
        <v>0</v>
      </c>
    </row>
    <row r="7" spans="1:2" ht="15" thickBot="1" x14ac:dyDescent="0.25">
      <c r="A7" s="102" t="s">
        <v>903</v>
      </c>
      <c r="B7" s="91">
        <v>0</v>
      </c>
    </row>
    <row r="8" spans="1:2" ht="15.75" thickBot="1" x14ac:dyDescent="0.25">
      <c r="A8" s="82" t="s">
        <v>641</v>
      </c>
      <c r="B8" s="103">
        <f>SUM(B3:B7)</f>
        <v>7461447369.000001</v>
      </c>
    </row>
    <row r="9" spans="1:2" s="3" customFormat="1" x14ac:dyDescent="0.2"/>
  </sheetData>
  <mergeCells count="1"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6"/>
  <sheetViews>
    <sheetView workbookViewId="0">
      <selection activeCell="F28" sqref="F28"/>
    </sheetView>
  </sheetViews>
  <sheetFormatPr baseColWidth="10" defaultColWidth="0" defaultRowHeight="12.75" customHeight="1" zeroHeight="1" x14ac:dyDescent="0.2"/>
  <cols>
    <col min="1" max="1" width="39.28515625" style="26" customWidth="1"/>
    <col min="2" max="2" width="27.140625" customWidth="1"/>
    <col min="3" max="3" width="11.42578125" style="3" customWidth="1"/>
    <col min="4" max="16384" width="11.42578125" hidden="1"/>
  </cols>
  <sheetData>
    <row r="1" spans="1:2" ht="15.75" thickBot="1" x14ac:dyDescent="0.25">
      <c r="A1" s="137" t="s">
        <v>904</v>
      </c>
      <c r="B1" s="145"/>
    </row>
    <row r="2" spans="1:2" ht="15.75" thickBot="1" x14ac:dyDescent="0.25">
      <c r="A2" s="104" t="s">
        <v>905</v>
      </c>
      <c r="B2" s="105" t="s">
        <v>898</v>
      </c>
    </row>
    <row r="3" spans="1:2" ht="15.75" thickBot="1" x14ac:dyDescent="0.25">
      <c r="A3" s="106" t="s">
        <v>906</v>
      </c>
      <c r="B3" s="107">
        <f>SUM(B4:B10)</f>
        <v>6498009621.000001</v>
      </c>
    </row>
    <row r="4" spans="1:2" ht="15" thickBot="1" x14ac:dyDescent="0.25">
      <c r="A4" s="4" t="s">
        <v>907</v>
      </c>
      <c r="B4" s="108">
        <v>0</v>
      </c>
    </row>
    <row r="5" spans="1:2" ht="15" thickBot="1" x14ac:dyDescent="0.25">
      <c r="A5" s="4" t="s">
        <v>908</v>
      </c>
      <c r="B5" s="108">
        <v>0</v>
      </c>
    </row>
    <row r="6" spans="1:2" ht="15" thickBot="1" x14ac:dyDescent="0.25">
      <c r="A6" s="4" t="s">
        <v>909</v>
      </c>
      <c r="B6" s="108">
        <v>0</v>
      </c>
    </row>
    <row r="7" spans="1:2" ht="15" thickBot="1" x14ac:dyDescent="0.25">
      <c r="A7" s="4" t="s">
        <v>910</v>
      </c>
      <c r="B7" s="109">
        <v>3350951618</v>
      </c>
    </row>
    <row r="8" spans="1:2" ht="15" thickBot="1" x14ac:dyDescent="0.25">
      <c r="A8" s="4" t="s">
        <v>911</v>
      </c>
      <c r="B8" s="109">
        <v>2627271747</v>
      </c>
    </row>
    <row r="9" spans="1:2" ht="15" thickBot="1" x14ac:dyDescent="0.25">
      <c r="A9" s="4" t="s">
        <v>912</v>
      </c>
      <c r="B9" s="109">
        <v>519786256.00000072</v>
      </c>
    </row>
    <row r="10" spans="1:2" ht="18" customHeight="1" thickBot="1" x14ac:dyDescent="0.25">
      <c r="A10" s="110" t="s">
        <v>913</v>
      </c>
      <c r="B10" s="111">
        <v>0</v>
      </c>
    </row>
    <row r="11" spans="1:2" ht="15.75" thickBot="1" x14ac:dyDescent="0.25">
      <c r="A11" s="106" t="s">
        <v>914</v>
      </c>
      <c r="B11" s="107">
        <f>SUM(B12:B14)</f>
        <v>963437748</v>
      </c>
    </row>
    <row r="12" spans="1:2" ht="15" thickBot="1" x14ac:dyDescent="0.25">
      <c r="A12" s="4" t="s">
        <v>915</v>
      </c>
      <c r="B12" s="109">
        <v>963437748</v>
      </c>
    </row>
    <row r="13" spans="1:2" ht="15" thickBot="1" x14ac:dyDescent="0.25">
      <c r="A13" s="4" t="s">
        <v>916</v>
      </c>
      <c r="B13" s="109">
        <v>0</v>
      </c>
    </row>
    <row r="14" spans="1:2" ht="29.25" thickBot="1" x14ac:dyDescent="0.25">
      <c r="A14" s="112" t="s">
        <v>917</v>
      </c>
      <c r="B14" s="113">
        <v>0</v>
      </c>
    </row>
    <row r="15" spans="1:2" ht="15.75" thickBot="1" x14ac:dyDescent="0.25">
      <c r="A15" s="114" t="s">
        <v>533</v>
      </c>
      <c r="B15" s="115">
        <f>B3+B11</f>
        <v>7461447369.000001</v>
      </c>
    </row>
    <row r="16" spans="1:2" s="3" customFormat="1" ht="13.5" customHeight="1" x14ac:dyDescent="0.2">
      <c r="A16" s="25"/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5"/>
  <sheetViews>
    <sheetView workbookViewId="0">
      <selection activeCell="F28" sqref="F28"/>
    </sheetView>
  </sheetViews>
  <sheetFormatPr baseColWidth="10" defaultColWidth="0" defaultRowHeight="12.75" customHeight="1" zeroHeight="1" x14ac:dyDescent="0.2"/>
  <cols>
    <col min="1" max="1" width="46.42578125" bestFit="1" customWidth="1"/>
    <col min="2" max="2" width="20.42578125" bestFit="1" customWidth="1"/>
    <col min="3" max="3" width="17.28515625" bestFit="1" customWidth="1"/>
    <col min="4" max="4" width="11.42578125" style="3" customWidth="1"/>
    <col min="5" max="16384" width="11.42578125" hidden="1"/>
  </cols>
  <sheetData>
    <row r="1" spans="1:3" ht="16.5" thickBot="1" x14ac:dyDescent="0.25">
      <c r="A1" s="116" t="s">
        <v>918</v>
      </c>
      <c r="B1" s="117" t="s">
        <v>40</v>
      </c>
      <c r="C1" s="117" t="s">
        <v>919</v>
      </c>
    </row>
    <row r="2" spans="1:3" ht="16.5" thickBot="1" x14ac:dyDescent="0.25">
      <c r="A2" s="118" t="s">
        <v>920</v>
      </c>
      <c r="B2" s="119">
        <v>3350951618</v>
      </c>
      <c r="C2" s="120">
        <v>0.45</v>
      </c>
    </row>
    <row r="3" spans="1:3" ht="16.5" thickBot="1" x14ac:dyDescent="0.25">
      <c r="A3" s="118" t="s">
        <v>921</v>
      </c>
      <c r="B3" s="119">
        <v>4110495751</v>
      </c>
      <c r="C3" s="120">
        <v>0.55000000000000004</v>
      </c>
    </row>
    <row r="4" spans="1:3" ht="16.5" thickBot="1" x14ac:dyDescent="0.25">
      <c r="A4" s="121" t="s">
        <v>533</v>
      </c>
      <c r="B4" s="122">
        <f>B2+B3</f>
        <v>7461447369</v>
      </c>
      <c r="C4" s="123">
        <v>1</v>
      </c>
    </row>
    <row r="5" spans="1:3" s="3" customFormat="1" x14ac:dyDescent="0.2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8"/>
  <sheetViews>
    <sheetView workbookViewId="0">
      <selection activeCell="A5" sqref="A5"/>
    </sheetView>
  </sheetViews>
  <sheetFormatPr baseColWidth="10" defaultColWidth="0" defaultRowHeight="12.75" customHeight="1" zeroHeight="1" x14ac:dyDescent="0.2"/>
  <cols>
    <col min="1" max="1" width="42.28515625" bestFit="1" customWidth="1"/>
    <col min="2" max="2" width="21.28515625" bestFit="1" customWidth="1"/>
    <col min="3" max="3" width="11.42578125" style="3" customWidth="1"/>
    <col min="4" max="16384" width="11.42578125" hidden="1"/>
  </cols>
  <sheetData>
    <row r="1" spans="1:2" ht="15.75" thickBot="1" x14ac:dyDescent="0.25">
      <c r="A1" s="137" t="s">
        <v>922</v>
      </c>
      <c r="B1" s="145"/>
    </row>
    <row r="2" spans="1:2" ht="15.75" thickBot="1" x14ac:dyDescent="0.25">
      <c r="A2" s="124" t="s">
        <v>923</v>
      </c>
      <c r="B2" s="125" t="s">
        <v>552</v>
      </c>
    </row>
    <row r="3" spans="1:2" ht="15" thickBot="1" x14ac:dyDescent="0.25">
      <c r="A3" s="126" t="s">
        <v>924</v>
      </c>
      <c r="B3" s="6">
        <v>430000000</v>
      </c>
    </row>
    <row r="4" spans="1:2" ht="15" thickBot="1" x14ac:dyDescent="0.25">
      <c r="A4" s="126" t="s">
        <v>925</v>
      </c>
      <c r="B4" s="6">
        <v>300000000</v>
      </c>
    </row>
    <row r="5" spans="1:2" ht="15" thickBot="1" x14ac:dyDescent="0.25">
      <c r="A5" s="126" t="s">
        <v>926</v>
      </c>
      <c r="B5" s="6">
        <v>120000000</v>
      </c>
    </row>
    <row r="6" spans="1:2" ht="15" thickBot="1" x14ac:dyDescent="0.25">
      <c r="A6" s="127" t="s">
        <v>927</v>
      </c>
      <c r="B6" s="6">
        <v>7000000</v>
      </c>
    </row>
    <row r="7" spans="1:2" ht="15.75" thickBot="1" x14ac:dyDescent="0.25">
      <c r="A7" s="128" t="s">
        <v>533</v>
      </c>
      <c r="B7" s="129">
        <v>857000000</v>
      </c>
    </row>
    <row r="8" spans="1:2" s="3" customFormat="1" x14ac:dyDescent="0.2"/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9"/>
  <sheetViews>
    <sheetView workbookViewId="0">
      <selection activeCell="F28" sqref="F28"/>
    </sheetView>
  </sheetViews>
  <sheetFormatPr baseColWidth="10" defaultColWidth="0" defaultRowHeight="14.25" zeroHeight="1" x14ac:dyDescent="0.2"/>
  <cols>
    <col min="1" max="1" width="59.28515625" style="16" customWidth="1"/>
    <col min="2" max="2" width="20.42578125" style="17" bestFit="1" customWidth="1"/>
    <col min="3" max="3" width="11.42578125" style="3" customWidth="1"/>
    <col min="4" max="16384" width="11.42578125" hidden="1"/>
  </cols>
  <sheetData>
    <row r="1" spans="1:2" ht="15.75" thickBot="1" x14ac:dyDescent="0.25">
      <c r="A1" s="1" t="s">
        <v>39</v>
      </c>
      <c r="B1" s="11" t="s">
        <v>40</v>
      </c>
    </row>
    <row r="2" spans="1:2" ht="15" thickBot="1" x14ac:dyDescent="0.25">
      <c r="A2" s="4" t="s">
        <v>3</v>
      </c>
      <c r="B2" s="6">
        <v>69269717.549999982</v>
      </c>
    </row>
    <row r="3" spans="1:2" ht="15" thickBot="1" x14ac:dyDescent="0.25">
      <c r="A3" s="4" t="s">
        <v>4</v>
      </c>
      <c r="B3" s="6">
        <v>150000</v>
      </c>
    </row>
    <row r="4" spans="1:2" ht="29.25" thickBot="1" x14ac:dyDescent="0.25">
      <c r="A4" s="4" t="s">
        <v>5</v>
      </c>
      <c r="B4" s="6">
        <v>132395081.11</v>
      </c>
    </row>
    <row r="5" spans="1:2" ht="15" thickBot="1" x14ac:dyDescent="0.25">
      <c r="A5" s="4" t="s">
        <v>6</v>
      </c>
      <c r="B5" s="6">
        <v>858887423.80999982</v>
      </c>
    </row>
    <row r="6" spans="1:2" ht="15" thickBot="1" x14ac:dyDescent="0.25">
      <c r="A6" s="4" t="s">
        <v>7</v>
      </c>
      <c r="B6" s="6">
        <v>469250</v>
      </c>
    </row>
    <row r="7" spans="1:2" ht="15" thickBot="1" x14ac:dyDescent="0.25">
      <c r="A7" s="4" t="s">
        <v>8</v>
      </c>
      <c r="B7" s="6">
        <v>161697597.69000003</v>
      </c>
    </row>
    <row r="8" spans="1:2" ht="15" thickBot="1" x14ac:dyDescent="0.25">
      <c r="A8" s="4" t="s">
        <v>9</v>
      </c>
      <c r="B8" s="6">
        <v>280917966.84999996</v>
      </c>
    </row>
    <row r="9" spans="1:2" ht="15" thickBot="1" x14ac:dyDescent="0.25">
      <c r="A9" s="4" t="s">
        <v>10</v>
      </c>
      <c r="B9" s="6">
        <v>373000</v>
      </c>
    </row>
    <row r="10" spans="1:2" ht="29.25" thickBot="1" x14ac:dyDescent="0.25">
      <c r="A10" s="4" t="s">
        <v>11</v>
      </c>
      <c r="B10" s="6">
        <v>26059179.43</v>
      </c>
    </row>
    <row r="11" spans="1:2" ht="29.25" thickBot="1" x14ac:dyDescent="0.25">
      <c r="A11" s="4" t="s">
        <v>12</v>
      </c>
      <c r="B11" s="6">
        <v>7874000</v>
      </c>
    </row>
    <row r="12" spans="1:2" ht="15" thickBot="1" x14ac:dyDescent="0.25">
      <c r="A12" s="4" t="s">
        <v>13</v>
      </c>
      <c r="B12" s="6">
        <v>471500</v>
      </c>
    </row>
    <row r="13" spans="1:2" ht="15" thickBot="1" x14ac:dyDescent="0.25">
      <c r="A13" s="4" t="s">
        <v>14</v>
      </c>
      <c r="B13" s="6">
        <v>87115379.75999999</v>
      </c>
    </row>
    <row r="14" spans="1:2" ht="15" thickBot="1" x14ac:dyDescent="0.25">
      <c r="A14" s="4" t="s">
        <v>15</v>
      </c>
      <c r="B14" s="6">
        <v>1091305353.3900001</v>
      </c>
    </row>
    <row r="15" spans="1:2" ht="29.25" thickBot="1" x14ac:dyDescent="0.25">
      <c r="A15" s="4" t="s">
        <v>16</v>
      </c>
      <c r="B15" s="6">
        <v>24123828.239999995</v>
      </c>
    </row>
    <row r="16" spans="1:2" ht="15" thickBot="1" x14ac:dyDescent="0.25">
      <c r="A16" s="4" t="s">
        <v>17</v>
      </c>
      <c r="B16" s="6">
        <v>168427781.97</v>
      </c>
    </row>
    <row r="17" spans="1:2" ht="15" thickBot="1" x14ac:dyDescent="0.25">
      <c r="A17" s="4" t="s">
        <v>18</v>
      </c>
      <c r="B17" s="6">
        <v>534785815.86000019</v>
      </c>
    </row>
    <row r="18" spans="1:2" ht="15" thickBot="1" x14ac:dyDescent="0.25">
      <c r="A18" s="4" t="s">
        <v>19</v>
      </c>
      <c r="B18" s="6">
        <v>3103000</v>
      </c>
    </row>
    <row r="19" spans="1:2" ht="29.25" thickBot="1" x14ac:dyDescent="0.25">
      <c r="A19" s="4" t="s">
        <v>20</v>
      </c>
      <c r="B19" s="6">
        <v>76078073</v>
      </c>
    </row>
    <row r="20" spans="1:2" ht="15" thickBot="1" x14ac:dyDescent="0.25">
      <c r="A20" s="4" t="s">
        <v>21</v>
      </c>
      <c r="B20" s="6">
        <v>1744793325.1399989</v>
      </c>
    </row>
    <row r="21" spans="1:2" ht="15" thickBot="1" x14ac:dyDescent="0.25">
      <c r="A21" s="4" t="s">
        <v>41</v>
      </c>
      <c r="B21" s="6">
        <v>186800855.32999977</v>
      </c>
    </row>
    <row r="22" spans="1:2" ht="15" thickBot="1" x14ac:dyDescent="0.25">
      <c r="A22" s="4" t="s">
        <v>23</v>
      </c>
      <c r="B22" s="6">
        <v>68613000</v>
      </c>
    </row>
    <row r="23" spans="1:2" ht="15" thickBot="1" x14ac:dyDescent="0.25">
      <c r="A23" s="4" t="s">
        <v>24</v>
      </c>
      <c r="B23" s="6">
        <v>2228000</v>
      </c>
    </row>
    <row r="24" spans="1:2" ht="15" thickBot="1" x14ac:dyDescent="0.25">
      <c r="A24" s="4" t="s">
        <v>25</v>
      </c>
      <c r="B24" s="6">
        <v>22350000</v>
      </c>
    </row>
    <row r="25" spans="1:2" ht="15" thickBot="1" x14ac:dyDescent="0.25">
      <c r="A25" s="4" t="s">
        <v>26</v>
      </c>
      <c r="B25" s="6">
        <v>145946020</v>
      </c>
    </row>
    <row r="26" spans="1:2" ht="15" thickBot="1" x14ac:dyDescent="0.25">
      <c r="A26" s="4" t="s">
        <v>27</v>
      </c>
      <c r="B26" s="6">
        <v>107098845.13999999</v>
      </c>
    </row>
    <row r="27" spans="1:2" ht="15" thickBot="1" x14ac:dyDescent="0.25">
      <c r="A27" s="4" t="s">
        <v>28</v>
      </c>
      <c r="B27" s="6">
        <v>19615937.759999998</v>
      </c>
    </row>
    <row r="28" spans="1:2" ht="15" thickBot="1" x14ac:dyDescent="0.25">
      <c r="A28" s="4" t="s">
        <v>29</v>
      </c>
      <c r="B28" s="6">
        <v>12772808.800000001</v>
      </c>
    </row>
    <row r="29" spans="1:2" ht="15" thickBot="1" x14ac:dyDescent="0.25">
      <c r="A29" s="4" t="s">
        <v>30</v>
      </c>
      <c r="B29" s="6">
        <v>618756873.4799999</v>
      </c>
    </row>
    <row r="30" spans="1:2" ht="15" thickBot="1" x14ac:dyDescent="0.25">
      <c r="A30" s="4" t="s">
        <v>31</v>
      </c>
      <c r="B30" s="6">
        <v>3581000</v>
      </c>
    </row>
    <row r="31" spans="1:2" ht="15" thickBot="1" x14ac:dyDescent="0.25">
      <c r="A31" s="4" t="s">
        <v>32</v>
      </c>
      <c r="B31" s="6">
        <v>240000</v>
      </c>
    </row>
    <row r="32" spans="1:2" ht="15" thickBot="1" x14ac:dyDescent="0.25">
      <c r="A32" s="4" t="s">
        <v>33</v>
      </c>
      <c r="B32" s="6">
        <v>125546757.88999994</v>
      </c>
    </row>
    <row r="33" spans="1:2" ht="15" thickBot="1" x14ac:dyDescent="0.25">
      <c r="A33" s="4" t="s">
        <v>34</v>
      </c>
      <c r="B33" s="6">
        <v>2030480</v>
      </c>
    </row>
    <row r="34" spans="1:2" ht="15" thickBot="1" x14ac:dyDescent="0.25">
      <c r="A34" s="4" t="s">
        <v>35</v>
      </c>
      <c r="B34" s="6">
        <v>3675000</v>
      </c>
    </row>
    <row r="35" spans="1:2" ht="15" thickBot="1" x14ac:dyDescent="0.25">
      <c r="A35" s="4" t="s">
        <v>36</v>
      </c>
      <c r="B35" s="6">
        <v>6603466</v>
      </c>
    </row>
    <row r="36" spans="1:2" ht="15" thickBot="1" x14ac:dyDescent="0.25">
      <c r="A36" s="4" t="s">
        <v>37</v>
      </c>
      <c r="B36" s="6">
        <v>2618355.8000000003</v>
      </c>
    </row>
    <row r="37" spans="1:2" ht="29.25" thickBot="1" x14ac:dyDescent="0.25">
      <c r="A37" s="4" t="s">
        <v>42</v>
      </c>
      <c r="B37" s="6">
        <v>864672694.99999988</v>
      </c>
    </row>
    <row r="38" spans="1:2" ht="15.75" thickBot="1" x14ac:dyDescent="0.25">
      <c r="A38" s="12" t="s">
        <v>43</v>
      </c>
      <c r="B38" s="13">
        <f>SUM(B2:B37)</f>
        <v>7461447369</v>
      </c>
    </row>
    <row r="39" spans="1:2" s="3" customFormat="1" x14ac:dyDescent="0.2">
      <c r="A39" s="14"/>
      <c r="B39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9"/>
  <sheetViews>
    <sheetView workbookViewId="0">
      <selection activeCell="F8" sqref="F8"/>
    </sheetView>
  </sheetViews>
  <sheetFormatPr baseColWidth="10" defaultColWidth="0" defaultRowHeight="12.75" zeroHeight="1" x14ac:dyDescent="0.2"/>
  <cols>
    <col min="1" max="1" width="42.85546875" style="26" customWidth="1"/>
    <col min="2" max="2" width="14" customWidth="1"/>
    <col min="3" max="3" width="11.42578125" customWidth="1"/>
    <col min="4" max="4" width="12.5703125" bestFit="1" customWidth="1"/>
    <col min="5" max="5" width="13.85546875" bestFit="1" customWidth="1"/>
    <col min="6" max="6" width="11.42578125" style="3" customWidth="1"/>
    <col min="7" max="16384" width="11.42578125" hidden="1"/>
  </cols>
  <sheetData>
    <row r="1" spans="1:5" ht="24.75" thickBot="1" x14ac:dyDescent="0.25">
      <c r="A1" s="18" t="s">
        <v>39</v>
      </c>
      <c r="B1" s="19" t="s">
        <v>44</v>
      </c>
      <c r="C1" s="20" t="s">
        <v>45</v>
      </c>
      <c r="D1" s="20" t="s">
        <v>46</v>
      </c>
      <c r="E1" s="20" t="s">
        <v>47</v>
      </c>
    </row>
    <row r="2" spans="1:5" ht="13.5" thickBot="1" x14ac:dyDescent="0.25">
      <c r="A2" s="21" t="s">
        <v>3</v>
      </c>
      <c r="B2" s="22">
        <v>69269717.549999982</v>
      </c>
      <c r="C2" s="22">
        <v>0</v>
      </c>
      <c r="D2" s="22">
        <v>0</v>
      </c>
      <c r="E2" s="22">
        <f>B2</f>
        <v>69269717.549999982</v>
      </c>
    </row>
    <row r="3" spans="1:5" ht="13.5" thickBot="1" x14ac:dyDescent="0.25">
      <c r="A3" s="21" t="s">
        <v>4</v>
      </c>
      <c r="B3" s="22">
        <v>150000</v>
      </c>
      <c r="C3" s="22">
        <v>0</v>
      </c>
      <c r="D3" s="22">
        <v>0</v>
      </c>
      <c r="E3" s="22">
        <f t="shared" ref="E3:E28" si="0">B3</f>
        <v>150000</v>
      </c>
    </row>
    <row r="4" spans="1:5" ht="26.25" thickBot="1" x14ac:dyDescent="0.25">
      <c r="A4" s="21" t="s">
        <v>5</v>
      </c>
      <c r="B4" s="22">
        <v>132395081.11</v>
      </c>
      <c r="C4" s="22">
        <v>0</v>
      </c>
      <c r="D4" s="22">
        <v>0</v>
      </c>
      <c r="E4" s="22">
        <f t="shared" si="0"/>
        <v>132395081.11</v>
      </c>
    </row>
    <row r="5" spans="1:5" ht="13.5" thickBot="1" x14ac:dyDescent="0.25">
      <c r="A5" s="21" t="s">
        <v>6</v>
      </c>
      <c r="B5" s="22">
        <v>858887423.80999982</v>
      </c>
      <c r="C5" s="22">
        <v>0</v>
      </c>
      <c r="D5" s="22">
        <v>0</v>
      </c>
      <c r="E5" s="22">
        <f t="shared" si="0"/>
        <v>858887423.80999982</v>
      </c>
    </row>
    <row r="6" spans="1:5" ht="13.5" thickBot="1" x14ac:dyDescent="0.25">
      <c r="A6" s="21" t="s">
        <v>7</v>
      </c>
      <c r="B6" s="22">
        <v>469250</v>
      </c>
      <c r="C6" s="22">
        <v>0</v>
      </c>
      <c r="D6" s="22">
        <v>0</v>
      </c>
      <c r="E6" s="22">
        <f t="shared" si="0"/>
        <v>469250</v>
      </c>
    </row>
    <row r="7" spans="1:5" ht="13.5" thickBot="1" x14ac:dyDescent="0.25">
      <c r="A7" s="21" t="s">
        <v>8</v>
      </c>
      <c r="B7" s="22">
        <v>161697597.69000003</v>
      </c>
      <c r="C7" s="22">
        <v>0</v>
      </c>
      <c r="D7" s="22">
        <v>0</v>
      </c>
      <c r="E7" s="22">
        <f t="shared" si="0"/>
        <v>161697597.69000003</v>
      </c>
    </row>
    <row r="8" spans="1:5" ht="26.25" thickBot="1" x14ac:dyDescent="0.25">
      <c r="A8" s="21" t="s">
        <v>9</v>
      </c>
      <c r="B8" s="22">
        <v>280917966.84999996</v>
      </c>
      <c r="C8" s="22">
        <v>0</v>
      </c>
      <c r="D8" s="22">
        <v>0</v>
      </c>
      <c r="E8" s="22">
        <f t="shared" si="0"/>
        <v>280917966.84999996</v>
      </c>
    </row>
    <row r="9" spans="1:5" ht="13.5" thickBot="1" x14ac:dyDescent="0.25">
      <c r="A9" s="21" t="s">
        <v>48</v>
      </c>
      <c r="B9" s="22">
        <v>373000</v>
      </c>
      <c r="C9" s="22">
        <v>0</v>
      </c>
      <c r="D9" s="22">
        <v>0</v>
      </c>
      <c r="E9" s="22">
        <f t="shared" si="0"/>
        <v>373000</v>
      </c>
    </row>
    <row r="10" spans="1:5" ht="27.75" customHeight="1" thickBot="1" x14ac:dyDescent="0.25">
      <c r="A10" s="21" t="s">
        <v>11</v>
      </c>
      <c r="B10" s="22">
        <v>26059179.43</v>
      </c>
      <c r="C10" s="22">
        <v>0</v>
      </c>
      <c r="D10" s="22">
        <v>0</v>
      </c>
      <c r="E10" s="22">
        <f t="shared" si="0"/>
        <v>26059179.43</v>
      </c>
    </row>
    <row r="11" spans="1:5" ht="26.25" thickBot="1" x14ac:dyDescent="0.25">
      <c r="A11" s="21" t="s">
        <v>12</v>
      </c>
      <c r="B11" s="22">
        <v>7874000</v>
      </c>
      <c r="C11" s="22">
        <v>0</v>
      </c>
      <c r="D11" s="22">
        <v>0</v>
      </c>
      <c r="E11" s="22">
        <f t="shared" si="0"/>
        <v>7874000</v>
      </c>
    </row>
    <row r="12" spans="1:5" ht="26.25" thickBot="1" x14ac:dyDescent="0.25">
      <c r="A12" s="21" t="s">
        <v>13</v>
      </c>
      <c r="B12" s="22">
        <v>471500</v>
      </c>
      <c r="C12" s="22">
        <v>0</v>
      </c>
      <c r="D12" s="22">
        <v>0</v>
      </c>
      <c r="E12" s="22">
        <f t="shared" si="0"/>
        <v>471500</v>
      </c>
    </row>
    <row r="13" spans="1:5" ht="13.5" thickBot="1" x14ac:dyDescent="0.25">
      <c r="A13" s="21" t="s">
        <v>14</v>
      </c>
      <c r="B13" s="22">
        <v>87115379.75999999</v>
      </c>
      <c r="C13" s="22">
        <v>0</v>
      </c>
      <c r="D13" s="22">
        <v>0</v>
      </c>
      <c r="E13" s="22">
        <f t="shared" si="0"/>
        <v>87115379.75999999</v>
      </c>
    </row>
    <row r="14" spans="1:5" ht="13.5" thickBot="1" x14ac:dyDescent="0.25">
      <c r="A14" s="21" t="s">
        <v>15</v>
      </c>
      <c r="B14" s="22">
        <v>1091305353.3900001</v>
      </c>
      <c r="C14" s="22">
        <v>0</v>
      </c>
      <c r="D14" s="22">
        <v>0</v>
      </c>
      <c r="E14" s="22">
        <f t="shared" si="0"/>
        <v>1091305353.3900001</v>
      </c>
    </row>
    <row r="15" spans="1:5" ht="26.25" thickBot="1" x14ac:dyDescent="0.25">
      <c r="A15" s="21" t="s">
        <v>16</v>
      </c>
      <c r="B15" s="22">
        <v>24123828.239999995</v>
      </c>
      <c r="C15" s="22">
        <v>0</v>
      </c>
      <c r="D15" s="22">
        <v>0</v>
      </c>
      <c r="E15" s="22">
        <f t="shared" si="0"/>
        <v>24123828.239999995</v>
      </c>
    </row>
    <row r="16" spans="1:5" ht="13.5" thickBot="1" x14ac:dyDescent="0.25">
      <c r="A16" s="21" t="s">
        <v>17</v>
      </c>
      <c r="B16" s="22">
        <v>168427781.97</v>
      </c>
      <c r="C16" s="22">
        <v>0</v>
      </c>
      <c r="D16" s="22">
        <v>0</v>
      </c>
      <c r="E16" s="22">
        <f t="shared" si="0"/>
        <v>168427781.97</v>
      </c>
    </row>
    <row r="17" spans="1:5" ht="13.5" thickBot="1" x14ac:dyDescent="0.25">
      <c r="A17" s="21" t="s">
        <v>18</v>
      </c>
      <c r="B17" s="22">
        <v>534785815.86000019</v>
      </c>
      <c r="C17" s="22">
        <v>0</v>
      </c>
      <c r="D17" s="22">
        <v>0</v>
      </c>
      <c r="E17" s="22">
        <f t="shared" si="0"/>
        <v>534785815.86000019</v>
      </c>
    </row>
    <row r="18" spans="1:5" ht="13.5" thickBot="1" x14ac:dyDescent="0.25">
      <c r="A18" s="21" t="s">
        <v>19</v>
      </c>
      <c r="B18" s="22">
        <v>3103000</v>
      </c>
      <c r="C18" s="22">
        <v>0</v>
      </c>
      <c r="D18" s="22">
        <v>0</v>
      </c>
      <c r="E18" s="22">
        <f t="shared" si="0"/>
        <v>3103000</v>
      </c>
    </row>
    <row r="19" spans="1:5" ht="26.25" thickBot="1" x14ac:dyDescent="0.25">
      <c r="A19" s="21" t="s">
        <v>20</v>
      </c>
      <c r="B19" s="22">
        <v>76078073</v>
      </c>
      <c r="C19" s="22">
        <v>0</v>
      </c>
      <c r="D19" s="22">
        <v>0</v>
      </c>
      <c r="E19" s="22">
        <f t="shared" si="0"/>
        <v>76078073</v>
      </c>
    </row>
    <row r="20" spans="1:5" ht="13.5" thickBot="1" x14ac:dyDescent="0.25">
      <c r="A20" s="21" t="s">
        <v>21</v>
      </c>
      <c r="B20" s="22">
        <v>1744793325.1399989</v>
      </c>
      <c r="C20" s="22">
        <v>0</v>
      </c>
      <c r="D20" s="22">
        <v>0</v>
      </c>
      <c r="E20" s="22">
        <f t="shared" si="0"/>
        <v>1744793325.1399989</v>
      </c>
    </row>
    <row r="21" spans="1:5" ht="13.5" thickBot="1" x14ac:dyDescent="0.25">
      <c r="A21" s="21" t="s">
        <v>41</v>
      </c>
      <c r="B21" s="22">
        <v>186800855.32999977</v>
      </c>
      <c r="C21" s="22">
        <v>0</v>
      </c>
      <c r="D21" s="22">
        <v>0</v>
      </c>
      <c r="E21" s="22">
        <f t="shared" si="0"/>
        <v>186800855.32999977</v>
      </c>
    </row>
    <row r="22" spans="1:5" ht="13.5" thickBot="1" x14ac:dyDescent="0.25">
      <c r="A22" s="21" t="s">
        <v>23</v>
      </c>
      <c r="B22" s="22">
        <v>68613000</v>
      </c>
      <c r="C22" s="22">
        <v>0</v>
      </c>
      <c r="D22" s="22">
        <v>0</v>
      </c>
      <c r="E22" s="22">
        <f t="shared" si="0"/>
        <v>68613000</v>
      </c>
    </row>
    <row r="23" spans="1:5" ht="13.5" thickBot="1" x14ac:dyDescent="0.25">
      <c r="A23" s="21" t="s">
        <v>24</v>
      </c>
      <c r="B23" s="22">
        <v>2228000</v>
      </c>
      <c r="C23" s="22">
        <v>0</v>
      </c>
      <c r="D23" s="22">
        <v>0</v>
      </c>
      <c r="E23" s="22">
        <f t="shared" si="0"/>
        <v>2228000</v>
      </c>
    </row>
    <row r="24" spans="1:5" ht="13.5" thickBot="1" x14ac:dyDescent="0.25">
      <c r="A24" s="21" t="s">
        <v>25</v>
      </c>
      <c r="B24" s="22">
        <v>22350000</v>
      </c>
      <c r="C24" s="22">
        <v>0</v>
      </c>
      <c r="D24" s="22">
        <v>0</v>
      </c>
      <c r="E24" s="22">
        <f t="shared" si="0"/>
        <v>22350000</v>
      </c>
    </row>
    <row r="25" spans="1:5" ht="13.5" thickBot="1" x14ac:dyDescent="0.25">
      <c r="A25" s="21" t="s">
        <v>26</v>
      </c>
      <c r="B25" s="22">
        <v>145946020</v>
      </c>
      <c r="C25" s="22">
        <v>0</v>
      </c>
      <c r="D25" s="22">
        <v>0</v>
      </c>
      <c r="E25" s="22">
        <f t="shared" si="0"/>
        <v>145946020</v>
      </c>
    </row>
    <row r="26" spans="1:5" ht="13.5" thickBot="1" x14ac:dyDescent="0.25">
      <c r="A26" s="21" t="s">
        <v>27</v>
      </c>
      <c r="B26" s="22">
        <v>107098845.13999999</v>
      </c>
      <c r="C26" s="22">
        <v>0</v>
      </c>
      <c r="D26" s="22">
        <v>0</v>
      </c>
      <c r="E26" s="22">
        <f t="shared" si="0"/>
        <v>107098845.13999999</v>
      </c>
    </row>
    <row r="27" spans="1:5" ht="13.5" thickBot="1" x14ac:dyDescent="0.25">
      <c r="A27" s="21" t="s">
        <v>28</v>
      </c>
      <c r="B27" s="22">
        <v>19615937.759999998</v>
      </c>
      <c r="C27" s="22">
        <v>0</v>
      </c>
      <c r="D27" s="22">
        <v>0</v>
      </c>
      <c r="E27" s="22">
        <f t="shared" si="0"/>
        <v>19615937.759999998</v>
      </c>
    </row>
    <row r="28" spans="1:5" ht="13.5" thickBot="1" x14ac:dyDescent="0.25">
      <c r="A28" s="21" t="s">
        <v>29</v>
      </c>
      <c r="B28" s="22">
        <v>12772808.800000001</v>
      </c>
      <c r="C28" s="22">
        <v>0</v>
      </c>
      <c r="D28" s="22">
        <v>0</v>
      </c>
      <c r="E28" s="22">
        <f t="shared" si="0"/>
        <v>12772808.800000001</v>
      </c>
    </row>
    <row r="29" spans="1:5" ht="13.5" thickBot="1" x14ac:dyDescent="0.25">
      <c r="A29" s="21" t="s">
        <v>30</v>
      </c>
      <c r="B29" s="22">
        <v>519991820.4799999</v>
      </c>
      <c r="C29" s="22">
        <v>98765053</v>
      </c>
      <c r="D29" s="22">
        <v>0</v>
      </c>
      <c r="E29" s="22">
        <f>C29+B29</f>
        <v>618756873.4799999</v>
      </c>
    </row>
    <row r="30" spans="1:5" ht="13.5" thickBot="1" x14ac:dyDescent="0.25">
      <c r="A30" s="21" t="s">
        <v>31</v>
      </c>
      <c r="B30" s="22">
        <v>3581000</v>
      </c>
      <c r="C30" s="22">
        <v>0</v>
      </c>
      <c r="D30" s="22">
        <v>0</v>
      </c>
      <c r="E30" s="22">
        <f>B30</f>
        <v>3581000</v>
      </c>
    </row>
    <row r="31" spans="1:5" ht="13.5" thickBot="1" x14ac:dyDescent="0.25">
      <c r="A31" s="21" t="s">
        <v>32</v>
      </c>
      <c r="B31" s="22">
        <v>240000</v>
      </c>
      <c r="C31" s="22">
        <v>0</v>
      </c>
      <c r="D31" s="22">
        <v>0</v>
      </c>
      <c r="E31" s="22">
        <f t="shared" ref="E31:E36" si="1">B31</f>
        <v>240000</v>
      </c>
    </row>
    <row r="32" spans="1:5" ht="13.5" thickBot="1" x14ac:dyDescent="0.25">
      <c r="A32" s="21" t="s">
        <v>33</v>
      </c>
      <c r="B32" s="22">
        <v>125546757.88999994</v>
      </c>
      <c r="C32" s="22">
        <v>0</v>
      </c>
      <c r="D32" s="22">
        <v>0</v>
      </c>
      <c r="E32" s="22">
        <f t="shared" si="1"/>
        <v>125546757.88999994</v>
      </c>
    </row>
    <row r="33" spans="1:5" ht="13.5" thickBot="1" x14ac:dyDescent="0.25">
      <c r="A33" s="21" t="s">
        <v>34</v>
      </c>
      <c r="B33" s="22">
        <v>2030480</v>
      </c>
      <c r="C33" s="22">
        <v>0</v>
      </c>
      <c r="D33" s="22">
        <v>0</v>
      </c>
      <c r="E33" s="22">
        <f t="shared" si="1"/>
        <v>2030480</v>
      </c>
    </row>
    <row r="34" spans="1:5" ht="13.5" thickBot="1" x14ac:dyDescent="0.25">
      <c r="A34" s="21" t="s">
        <v>35</v>
      </c>
      <c r="B34" s="22">
        <v>3675000</v>
      </c>
      <c r="C34" s="22">
        <v>0</v>
      </c>
      <c r="D34" s="22">
        <v>0</v>
      </c>
      <c r="E34" s="22">
        <f t="shared" si="1"/>
        <v>3675000</v>
      </c>
    </row>
    <row r="35" spans="1:5" ht="13.5" thickBot="1" x14ac:dyDescent="0.25">
      <c r="A35" s="21" t="s">
        <v>36</v>
      </c>
      <c r="B35" s="22">
        <v>6603466</v>
      </c>
      <c r="C35" s="22">
        <v>0</v>
      </c>
      <c r="D35" s="22">
        <v>0</v>
      </c>
      <c r="E35" s="22">
        <f t="shared" si="1"/>
        <v>6603466</v>
      </c>
    </row>
    <row r="36" spans="1:5" ht="13.5" thickBot="1" x14ac:dyDescent="0.25">
      <c r="A36" s="21" t="s">
        <v>37</v>
      </c>
      <c r="B36" s="22">
        <v>2618355.8000000003</v>
      </c>
      <c r="C36" s="22">
        <v>0</v>
      </c>
      <c r="D36" s="22">
        <v>0</v>
      </c>
      <c r="E36" s="22">
        <f t="shared" si="1"/>
        <v>2618355.8000000003</v>
      </c>
    </row>
    <row r="37" spans="1:5" ht="26.25" thickBot="1" x14ac:dyDescent="0.25">
      <c r="A37" s="21" t="s">
        <v>42</v>
      </c>
      <c r="B37" s="22">
        <v>864672694.99999988</v>
      </c>
      <c r="C37" s="22">
        <v>0</v>
      </c>
      <c r="D37" s="22">
        <v>864672695</v>
      </c>
      <c r="E37" s="22">
        <v>864672695</v>
      </c>
    </row>
    <row r="38" spans="1:5" ht="13.5" thickBot="1" x14ac:dyDescent="0.25">
      <c r="A38" s="23" t="s">
        <v>49</v>
      </c>
      <c r="B38" s="24">
        <f>SUM(B2:B37)</f>
        <v>7362682316</v>
      </c>
      <c r="C38" s="24">
        <f>SUM(C2:C37)</f>
        <v>98765053</v>
      </c>
      <c r="D38" s="24">
        <f>SUM(D2:D37)</f>
        <v>864672695</v>
      </c>
      <c r="E38" s="24">
        <f>SUM(E2:E37)</f>
        <v>7461447369</v>
      </c>
    </row>
    <row r="39" spans="1:5" s="3" customFormat="1" x14ac:dyDescent="0.2">
      <c r="A39" s="25"/>
    </row>
  </sheetData>
  <pageMargins left="0.7" right="0.7" top="0.75" bottom="0.75" header="0.3" footer="0.3"/>
  <ignoredErrors>
    <ignoredError sqref="E2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29"/>
  <sheetViews>
    <sheetView tabSelected="1" zoomScaleNormal="100" workbookViewId="0">
      <selection activeCell="B11" sqref="B11"/>
    </sheetView>
  </sheetViews>
  <sheetFormatPr baseColWidth="10" defaultColWidth="0" defaultRowHeight="0" customHeight="1" zeroHeight="1" x14ac:dyDescent="0.2"/>
  <cols>
    <col min="1" max="1" width="51.5703125" style="47" customWidth="1"/>
    <col min="2" max="2" width="25.85546875" style="48" customWidth="1"/>
    <col min="3" max="3" width="11.42578125" style="3" customWidth="1"/>
    <col min="4" max="16384" width="11.42578125" hidden="1"/>
  </cols>
  <sheetData>
    <row r="1" spans="1:2" ht="30" customHeight="1" thickBot="1" x14ac:dyDescent="0.25">
      <c r="A1" s="27" t="s">
        <v>50</v>
      </c>
      <c r="B1" s="28" t="s">
        <v>47</v>
      </c>
    </row>
    <row r="2" spans="1:2" ht="16.5" thickBot="1" x14ac:dyDescent="0.25">
      <c r="A2" s="29" t="s">
        <v>51</v>
      </c>
      <c r="B2" s="30">
        <f>B3+B8+B13+B22+B27+B34+B36</f>
        <v>3660295669.75</v>
      </c>
    </row>
    <row r="3" spans="1:2" ht="32.25" thickBot="1" x14ac:dyDescent="0.25">
      <c r="A3" s="31" t="s">
        <v>52</v>
      </c>
      <c r="B3" s="32">
        <f>SUM(B4:B7)</f>
        <v>1876401956.98</v>
      </c>
    </row>
    <row r="4" spans="1:2" ht="15.75" thickBot="1" x14ac:dyDescent="0.25">
      <c r="A4" s="33" t="s">
        <v>53</v>
      </c>
      <c r="B4" s="130">
        <v>22573235.52</v>
      </c>
    </row>
    <row r="5" spans="1:2" ht="15.75" thickBot="1" x14ac:dyDescent="0.25">
      <c r="A5" s="33" t="s">
        <v>54</v>
      </c>
      <c r="B5" s="131">
        <v>0</v>
      </c>
    </row>
    <row r="6" spans="1:2" ht="30.75" thickBot="1" x14ac:dyDescent="0.25">
      <c r="A6" s="33" t="s">
        <v>55</v>
      </c>
      <c r="B6" s="131">
        <v>1853828721.46</v>
      </c>
    </row>
    <row r="7" spans="1:2" ht="30.75" thickBot="1" x14ac:dyDescent="0.25">
      <c r="A7" s="33" t="s">
        <v>56</v>
      </c>
      <c r="B7" s="131">
        <v>0</v>
      </c>
    </row>
    <row r="8" spans="1:2" ht="32.25" thickBot="1" x14ac:dyDescent="0.25">
      <c r="A8" s="31" t="s">
        <v>57</v>
      </c>
      <c r="B8" s="35">
        <f>SUM(B9:B12)</f>
        <v>241987104</v>
      </c>
    </row>
    <row r="9" spans="1:2" ht="15.75" thickBot="1" x14ac:dyDescent="0.25">
      <c r="A9" s="33" t="s">
        <v>58</v>
      </c>
      <c r="B9" s="130">
        <v>0</v>
      </c>
    </row>
    <row r="10" spans="1:2" ht="30.75" thickBot="1" x14ac:dyDescent="0.25">
      <c r="A10" s="33" t="s">
        <v>59</v>
      </c>
      <c r="B10" s="131">
        <v>241987104</v>
      </c>
    </row>
    <row r="11" spans="1:2" ht="30.75" thickBot="1" x14ac:dyDescent="0.25">
      <c r="A11" s="33" t="s">
        <v>60</v>
      </c>
      <c r="B11" s="131">
        <v>0</v>
      </c>
    </row>
    <row r="12" spans="1:2" ht="60.75" thickBot="1" x14ac:dyDescent="0.25">
      <c r="A12" s="33" t="s">
        <v>61</v>
      </c>
      <c r="B12" s="131">
        <v>0</v>
      </c>
    </row>
    <row r="13" spans="1:2" ht="32.25" thickBot="1" x14ac:dyDescent="0.25">
      <c r="A13" s="31" t="s">
        <v>62</v>
      </c>
      <c r="B13" s="32">
        <f>SUM(B14:B21)</f>
        <v>375179148.33999997</v>
      </c>
    </row>
    <row r="14" spans="1:2" ht="30.75" thickBot="1" x14ac:dyDescent="0.25">
      <c r="A14" s="33" t="s">
        <v>63</v>
      </c>
      <c r="B14" s="130">
        <v>0</v>
      </c>
    </row>
    <row r="15" spans="1:2" ht="30.75" thickBot="1" x14ac:dyDescent="0.25">
      <c r="A15" s="33" t="s">
        <v>64</v>
      </c>
      <c r="B15" s="131">
        <v>362679148.33999997</v>
      </c>
    </row>
    <row r="16" spans="1:2" ht="15.75" thickBot="1" x14ac:dyDescent="0.25">
      <c r="A16" s="33" t="s">
        <v>65</v>
      </c>
      <c r="B16" s="131">
        <v>12500000</v>
      </c>
    </row>
    <row r="17" spans="1:2" ht="15.75" thickBot="1" x14ac:dyDescent="0.25">
      <c r="A17" s="33" t="s">
        <v>66</v>
      </c>
      <c r="B17" s="131">
        <v>0</v>
      </c>
    </row>
    <row r="18" spans="1:2" ht="15.75" thickBot="1" x14ac:dyDescent="0.25">
      <c r="A18" s="33" t="s">
        <v>67</v>
      </c>
      <c r="B18" s="131">
        <v>0</v>
      </c>
    </row>
    <row r="19" spans="1:2" ht="45.75" thickBot="1" x14ac:dyDescent="0.25">
      <c r="A19" s="33" t="s">
        <v>68</v>
      </c>
      <c r="B19" s="131">
        <v>0</v>
      </c>
    </row>
    <row r="20" spans="1:2" ht="15.75" thickBot="1" x14ac:dyDescent="0.25">
      <c r="A20" s="33" t="s">
        <v>69</v>
      </c>
      <c r="B20" s="131">
        <v>0</v>
      </c>
    </row>
    <row r="21" spans="1:2" ht="45.75" thickBot="1" x14ac:dyDescent="0.25">
      <c r="A21" s="33" t="s">
        <v>70</v>
      </c>
      <c r="B21" s="131">
        <v>0</v>
      </c>
    </row>
    <row r="22" spans="1:2" ht="16.5" thickBot="1" x14ac:dyDescent="0.25">
      <c r="A22" s="31" t="s">
        <v>71</v>
      </c>
      <c r="B22" s="35">
        <f>SUM(B23:B26)</f>
        <v>561837191.17000008</v>
      </c>
    </row>
    <row r="23" spans="1:2" ht="15.75" thickBot="1" x14ac:dyDescent="0.25">
      <c r="A23" s="33" t="s">
        <v>72</v>
      </c>
      <c r="B23" s="130">
        <v>93604645.379999995</v>
      </c>
    </row>
    <row r="24" spans="1:2" ht="15.75" customHeight="1" thickBot="1" x14ac:dyDescent="0.25">
      <c r="A24" s="33" t="s">
        <v>73</v>
      </c>
      <c r="B24" s="131">
        <v>58909717.310000002</v>
      </c>
    </row>
    <row r="25" spans="1:2" ht="30.75" thickBot="1" x14ac:dyDescent="0.25">
      <c r="A25" s="33" t="s">
        <v>74</v>
      </c>
      <c r="B25" s="131">
        <v>359322828.48000002</v>
      </c>
    </row>
    <row r="26" spans="1:2" ht="15.75" thickBot="1" x14ac:dyDescent="0.25">
      <c r="A26" s="33" t="s">
        <v>75</v>
      </c>
      <c r="B26" s="131">
        <v>50000000</v>
      </c>
    </row>
    <row r="27" spans="1:2" ht="32.25" thickBot="1" x14ac:dyDescent="0.25">
      <c r="A27" s="31" t="s">
        <v>76</v>
      </c>
      <c r="B27" s="32">
        <f>SUM(B28:B33)</f>
        <v>549861269.25999999</v>
      </c>
    </row>
    <row r="28" spans="1:2" ht="30.75" thickBot="1" x14ac:dyDescent="0.25">
      <c r="A28" s="33" t="s">
        <v>77</v>
      </c>
      <c r="B28" s="130">
        <v>0</v>
      </c>
    </row>
    <row r="29" spans="1:2" ht="15.75" thickBot="1" x14ac:dyDescent="0.25">
      <c r="A29" s="33" t="s">
        <v>78</v>
      </c>
      <c r="B29" s="131">
        <v>2000000</v>
      </c>
    </row>
    <row r="30" spans="1:2" ht="15.75" thickBot="1" x14ac:dyDescent="0.25">
      <c r="A30" s="33" t="s">
        <v>79</v>
      </c>
      <c r="B30" s="131">
        <v>0</v>
      </c>
    </row>
    <row r="31" spans="1:2" ht="15.75" thickBot="1" x14ac:dyDescent="0.25">
      <c r="A31" s="33" t="s">
        <v>80</v>
      </c>
      <c r="B31" s="131">
        <v>547861269.25999999</v>
      </c>
    </row>
    <row r="32" spans="1:2" ht="30.75" thickBot="1" x14ac:dyDescent="0.25">
      <c r="A32" s="33" t="s">
        <v>81</v>
      </c>
      <c r="B32" s="131">
        <v>0</v>
      </c>
    </row>
    <row r="33" spans="1:2" ht="30.75" thickBot="1" x14ac:dyDescent="0.25">
      <c r="A33" s="33" t="s">
        <v>82</v>
      </c>
      <c r="B33" s="131">
        <v>0</v>
      </c>
    </row>
    <row r="34" spans="1:2" ht="16.5" thickBot="1" x14ac:dyDescent="0.25">
      <c r="A34" s="31" t="s">
        <v>83</v>
      </c>
      <c r="B34" s="35">
        <f>B35</f>
        <v>0</v>
      </c>
    </row>
    <row r="35" spans="1:2" ht="30.75" thickBot="1" x14ac:dyDescent="0.25">
      <c r="A35" s="33" t="s">
        <v>84</v>
      </c>
      <c r="B35" s="36">
        <v>0</v>
      </c>
    </row>
    <row r="36" spans="1:2" ht="32.25" thickBot="1" x14ac:dyDescent="0.25">
      <c r="A36" s="31" t="s">
        <v>85</v>
      </c>
      <c r="B36" s="32">
        <f>SUM(B37:B38)</f>
        <v>55029000</v>
      </c>
    </row>
    <row r="37" spans="1:2" ht="15.75" thickBot="1" x14ac:dyDescent="0.25">
      <c r="A37" s="33" t="s">
        <v>86</v>
      </c>
      <c r="B37" s="34">
        <v>55029000</v>
      </c>
    </row>
    <row r="38" spans="1:2" ht="15.75" thickBot="1" x14ac:dyDescent="0.25">
      <c r="A38" s="33" t="s">
        <v>87</v>
      </c>
      <c r="B38" s="34">
        <v>0</v>
      </c>
    </row>
    <row r="39" spans="1:2" ht="16.5" thickBot="1" x14ac:dyDescent="0.25">
      <c r="A39" s="29" t="s">
        <v>88</v>
      </c>
      <c r="B39" s="37">
        <f>B40+B49+B53+B63+B73+B81+B84+B90+B94</f>
        <v>413028730.03999996</v>
      </c>
    </row>
    <row r="40" spans="1:2" ht="48" thickBot="1" x14ac:dyDescent="0.25">
      <c r="A40" s="31" t="s">
        <v>89</v>
      </c>
      <c r="B40" s="38">
        <f>SUM(B41:B48)</f>
        <v>21608502.5</v>
      </c>
    </row>
    <row r="41" spans="1:2" ht="30.75" thickBot="1" x14ac:dyDescent="0.25">
      <c r="A41" s="33" t="s">
        <v>90</v>
      </c>
      <c r="B41" s="130">
        <v>8452018.3900000006</v>
      </c>
    </row>
    <row r="42" spans="1:2" ht="30.75" thickBot="1" x14ac:dyDescent="0.25">
      <c r="A42" s="33" t="s">
        <v>91</v>
      </c>
      <c r="B42" s="131">
        <v>278000</v>
      </c>
    </row>
    <row r="43" spans="1:2" ht="15.75" thickBot="1" x14ac:dyDescent="0.25">
      <c r="A43" s="33" t="s">
        <v>92</v>
      </c>
      <c r="B43" s="131">
        <v>27500</v>
      </c>
    </row>
    <row r="44" spans="1:2" ht="45.75" thickBot="1" x14ac:dyDescent="0.25">
      <c r="A44" s="33" t="s">
        <v>93</v>
      </c>
      <c r="B44" s="131">
        <v>1481704.11</v>
      </c>
    </row>
    <row r="45" spans="1:2" ht="30.75" thickBot="1" x14ac:dyDescent="0.25">
      <c r="A45" s="33" t="s">
        <v>94</v>
      </c>
      <c r="B45" s="131">
        <v>3903220</v>
      </c>
    </row>
    <row r="46" spans="1:2" ht="15.75" thickBot="1" x14ac:dyDescent="0.25">
      <c r="A46" s="33" t="s">
        <v>95</v>
      </c>
      <c r="B46" s="131">
        <v>6694560</v>
      </c>
    </row>
    <row r="47" spans="1:2" ht="15.75" thickBot="1" x14ac:dyDescent="0.25">
      <c r="A47" s="33" t="s">
        <v>96</v>
      </c>
      <c r="B47" s="131">
        <v>771500</v>
      </c>
    </row>
    <row r="48" spans="1:2" ht="30.75" thickBot="1" x14ac:dyDescent="0.25">
      <c r="A48" s="33" t="s">
        <v>97</v>
      </c>
      <c r="B48" s="131">
        <v>0</v>
      </c>
    </row>
    <row r="49" spans="1:2" ht="16.5" thickBot="1" x14ac:dyDescent="0.25">
      <c r="A49" s="31" t="s">
        <v>98</v>
      </c>
      <c r="B49" s="40">
        <f>SUM(B50:B52)</f>
        <v>8824642</v>
      </c>
    </row>
    <row r="50" spans="1:2" ht="30.75" thickBot="1" x14ac:dyDescent="0.25">
      <c r="A50" s="33" t="s">
        <v>99</v>
      </c>
      <c r="B50" s="130">
        <v>3901800</v>
      </c>
    </row>
    <row r="51" spans="1:2" ht="30.75" thickBot="1" x14ac:dyDescent="0.25">
      <c r="A51" s="33" t="s">
        <v>100</v>
      </c>
      <c r="B51" s="131">
        <v>4699900</v>
      </c>
    </row>
    <row r="52" spans="1:2" ht="30.75" thickBot="1" x14ac:dyDescent="0.25">
      <c r="A52" s="33" t="s">
        <v>101</v>
      </c>
      <c r="B52" s="131">
        <v>222942</v>
      </c>
    </row>
    <row r="53" spans="1:2" ht="32.25" thickBot="1" x14ac:dyDescent="0.25">
      <c r="A53" s="31" t="s">
        <v>102</v>
      </c>
      <c r="B53" s="38">
        <f>SUM(B54:B62)</f>
        <v>0</v>
      </c>
    </row>
    <row r="54" spans="1:2" ht="45.75" thickBot="1" x14ac:dyDescent="0.25">
      <c r="A54" s="33" t="s">
        <v>103</v>
      </c>
      <c r="B54" s="39">
        <v>0</v>
      </c>
    </row>
    <row r="55" spans="1:2" ht="30.75" thickBot="1" x14ac:dyDescent="0.25">
      <c r="A55" s="33" t="s">
        <v>104</v>
      </c>
      <c r="B55" s="39">
        <v>0</v>
      </c>
    </row>
    <row r="56" spans="1:2" ht="45.75" thickBot="1" x14ac:dyDescent="0.25">
      <c r="A56" s="33" t="s">
        <v>105</v>
      </c>
      <c r="B56" s="39">
        <v>0</v>
      </c>
    </row>
    <row r="57" spans="1:2" ht="45.75" thickBot="1" x14ac:dyDescent="0.25">
      <c r="A57" s="33" t="s">
        <v>106</v>
      </c>
      <c r="B57" s="39">
        <v>0</v>
      </c>
    </row>
    <row r="58" spans="1:2" ht="45.75" thickBot="1" x14ac:dyDescent="0.25">
      <c r="A58" s="33" t="s">
        <v>107</v>
      </c>
      <c r="B58" s="39">
        <v>0</v>
      </c>
    </row>
    <row r="59" spans="1:2" ht="45.75" thickBot="1" x14ac:dyDescent="0.25">
      <c r="A59" s="33" t="s">
        <v>108</v>
      </c>
      <c r="B59" s="39">
        <v>0</v>
      </c>
    </row>
    <row r="60" spans="1:2" ht="32.25" customHeight="1" thickBot="1" x14ac:dyDescent="0.25">
      <c r="A60" s="33" t="s">
        <v>109</v>
      </c>
      <c r="B60" s="39">
        <v>0</v>
      </c>
    </row>
    <row r="61" spans="1:2" ht="30.75" thickBot="1" x14ac:dyDescent="0.25">
      <c r="A61" s="33" t="s">
        <v>110</v>
      </c>
      <c r="B61" s="39">
        <v>0</v>
      </c>
    </row>
    <row r="62" spans="1:2" ht="30.75" thickBot="1" x14ac:dyDescent="0.25">
      <c r="A62" s="33" t="s">
        <v>111</v>
      </c>
      <c r="B62" s="39">
        <v>0</v>
      </c>
    </row>
    <row r="63" spans="1:2" ht="32.25" thickBot="1" x14ac:dyDescent="0.25">
      <c r="A63" s="31" t="s">
        <v>112</v>
      </c>
      <c r="B63" s="38">
        <f>SUM(B64:B72)</f>
        <v>106019855.2</v>
      </c>
    </row>
    <row r="64" spans="1:2" ht="16.5" customHeight="1" thickBot="1" x14ac:dyDescent="0.25">
      <c r="A64" s="33" t="s">
        <v>113</v>
      </c>
      <c r="B64" s="130">
        <v>1212087.2</v>
      </c>
    </row>
    <row r="65" spans="1:2" ht="16.5" customHeight="1" thickBot="1" x14ac:dyDescent="0.25">
      <c r="A65" s="33" t="s">
        <v>114</v>
      </c>
      <c r="B65" s="131">
        <v>11229763</v>
      </c>
    </row>
    <row r="66" spans="1:2" ht="15.75" thickBot="1" x14ac:dyDescent="0.25">
      <c r="A66" s="33" t="s">
        <v>115</v>
      </c>
      <c r="B66" s="131">
        <v>115000</v>
      </c>
    </row>
    <row r="67" spans="1:2" ht="15.75" thickBot="1" x14ac:dyDescent="0.25">
      <c r="A67" s="33" t="s">
        <v>116</v>
      </c>
      <c r="B67" s="131">
        <v>167260</v>
      </c>
    </row>
    <row r="68" spans="1:2" ht="15.75" thickBot="1" x14ac:dyDescent="0.25">
      <c r="A68" s="33" t="s">
        <v>117</v>
      </c>
      <c r="B68" s="131">
        <v>480600</v>
      </c>
    </row>
    <row r="69" spans="1:2" ht="15.75" thickBot="1" x14ac:dyDescent="0.25">
      <c r="A69" s="33" t="s">
        <v>118</v>
      </c>
      <c r="B69" s="131">
        <v>65758000</v>
      </c>
    </row>
    <row r="70" spans="1:2" ht="30.75" thickBot="1" x14ac:dyDescent="0.25">
      <c r="A70" s="33" t="s">
        <v>119</v>
      </c>
      <c r="B70" s="131">
        <v>9566620</v>
      </c>
    </row>
    <row r="71" spans="1:2" ht="15.75" thickBot="1" x14ac:dyDescent="0.25">
      <c r="A71" s="33" t="s">
        <v>120</v>
      </c>
      <c r="B71" s="131">
        <v>224000</v>
      </c>
    </row>
    <row r="72" spans="1:2" ht="30.75" thickBot="1" x14ac:dyDescent="0.25">
      <c r="A72" s="33" t="s">
        <v>121</v>
      </c>
      <c r="B72" s="131">
        <v>17266525</v>
      </c>
    </row>
    <row r="73" spans="1:2" ht="32.25" thickBot="1" x14ac:dyDescent="0.25">
      <c r="A73" s="31" t="s">
        <v>122</v>
      </c>
      <c r="B73" s="38">
        <f>SUM(B74:B80)</f>
        <v>10974481.98</v>
      </c>
    </row>
    <row r="74" spans="1:2" ht="15.75" thickBot="1" x14ac:dyDescent="0.25">
      <c r="A74" s="33" t="s">
        <v>123</v>
      </c>
      <c r="B74" s="39">
        <v>71800</v>
      </c>
    </row>
    <row r="75" spans="1:2" ht="30.75" thickBot="1" x14ac:dyDescent="0.25">
      <c r="A75" s="33" t="s">
        <v>124</v>
      </c>
      <c r="B75" s="39">
        <v>156000</v>
      </c>
    </row>
    <row r="76" spans="1:2" ht="30.75" thickBot="1" x14ac:dyDescent="0.25">
      <c r="A76" s="33" t="s">
        <v>125</v>
      </c>
      <c r="B76" s="39">
        <v>3105000</v>
      </c>
    </row>
    <row r="77" spans="1:2" ht="30.75" thickBot="1" x14ac:dyDescent="0.25">
      <c r="A77" s="33" t="s">
        <v>126</v>
      </c>
      <c r="B77" s="39">
        <v>3148500</v>
      </c>
    </row>
    <row r="78" spans="1:2" ht="30.75" thickBot="1" x14ac:dyDescent="0.25">
      <c r="A78" s="33" t="s">
        <v>127</v>
      </c>
      <c r="B78" s="39">
        <v>70000</v>
      </c>
    </row>
    <row r="79" spans="1:2" ht="30.75" thickBot="1" x14ac:dyDescent="0.25">
      <c r="A79" s="33" t="s">
        <v>128</v>
      </c>
      <c r="B79" s="39">
        <v>2323181.98</v>
      </c>
    </row>
    <row r="80" spans="1:2" ht="15.75" thickBot="1" x14ac:dyDescent="0.25">
      <c r="A80" s="33" t="s">
        <v>129</v>
      </c>
      <c r="B80" s="39">
        <v>2100000</v>
      </c>
    </row>
    <row r="81" spans="1:2" ht="32.25" thickBot="1" x14ac:dyDescent="0.25">
      <c r="A81" s="31" t="s">
        <v>130</v>
      </c>
      <c r="B81" s="38">
        <f>SUM(B82:B83)</f>
        <v>144640294</v>
      </c>
    </row>
    <row r="82" spans="1:2" ht="30.75" thickBot="1" x14ac:dyDescent="0.25">
      <c r="A82" s="33" t="s">
        <v>131</v>
      </c>
      <c r="B82" s="39">
        <v>144640294</v>
      </c>
    </row>
    <row r="83" spans="1:2" ht="15.75" thickBot="1" x14ac:dyDescent="0.25">
      <c r="A83" s="33" t="s">
        <v>132</v>
      </c>
      <c r="B83" s="39">
        <v>0</v>
      </c>
    </row>
    <row r="84" spans="1:2" ht="32.25" thickBot="1" x14ac:dyDescent="0.25">
      <c r="A84" s="31" t="s">
        <v>133</v>
      </c>
      <c r="B84" s="38">
        <f>SUM(B85:B89)</f>
        <v>49379399.980000004</v>
      </c>
    </row>
    <row r="85" spans="1:2" ht="15.75" thickBot="1" x14ac:dyDescent="0.25">
      <c r="A85" s="33" t="s">
        <v>134</v>
      </c>
      <c r="B85" s="39">
        <v>35149799.980000004</v>
      </c>
    </row>
    <row r="86" spans="1:2" ht="30.75" thickBot="1" x14ac:dyDescent="0.25">
      <c r="A86" s="33" t="s">
        <v>135</v>
      </c>
      <c r="B86" s="39">
        <v>13831800</v>
      </c>
    </row>
    <row r="87" spans="1:2" ht="15.75" thickBot="1" x14ac:dyDescent="0.25">
      <c r="A87" s="33" t="s">
        <v>136</v>
      </c>
      <c r="B87" s="39">
        <v>273800</v>
      </c>
    </row>
    <row r="88" spans="1:2" ht="15.75" thickBot="1" x14ac:dyDescent="0.25">
      <c r="A88" s="33" t="s">
        <v>137</v>
      </c>
      <c r="B88" s="39">
        <v>10000</v>
      </c>
    </row>
    <row r="89" spans="1:2" ht="30.75" thickBot="1" x14ac:dyDescent="0.25">
      <c r="A89" s="33" t="s">
        <v>138</v>
      </c>
      <c r="B89" s="39">
        <v>114000</v>
      </c>
    </row>
    <row r="90" spans="1:2" ht="32.25" thickBot="1" x14ac:dyDescent="0.25">
      <c r="A90" s="31" t="s">
        <v>139</v>
      </c>
      <c r="B90" s="38">
        <f>SUM(B91:B93)</f>
        <v>4070000</v>
      </c>
    </row>
    <row r="91" spans="1:2" ht="30.75" thickBot="1" x14ac:dyDescent="0.25">
      <c r="A91" s="33" t="s">
        <v>140</v>
      </c>
      <c r="B91" s="39">
        <v>70000</v>
      </c>
    </row>
    <row r="92" spans="1:2" ht="15.75" thickBot="1" x14ac:dyDescent="0.25">
      <c r="A92" s="33" t="s">
        <v>141</v>
      </c>
      <c r="B92" s="39">
        <v>3000000</v>
      </c>
    </row>
    <row r="93" spans="1:2" ht="30.75" thickBot="1" x14ac:dyDescent="0.25">
      <c r="A93" s="33" t="s">
        <v>142</v>
      </c>
      <c r="B93" s="39">
        <v>1000000</v>
      </c>
    </row>
    <row r="94" spans="1:2" ht="32.25" thickBot="1" x14ac:dyDescent="0.25">
      <c r="A94" s="31" t="s">
        <v>143</v>
      </c>
      <c r="B94" s="38">
        <f>SUM(B95:B103)</f>
        <v>67511554.379999995</v>
      </c>
    </row>
    <row r="95" spans="1:2" ht="15.75" thickBot="1" x14ac:dyDescent="0.25">
      <c r="A95" s="33" t="s">
        <v>144</v>
      </c>
      <c r="B95" s="39">
        <v>4816523.38</v>
      </c>
    </row>
    <row r="96" spans="1:2" ht="30.75" thickBot="1" x14ac:dyDescent="0.25">
      <c r="A96" s="33" t="s">
        <v>145</v>
      </c>
      <c r="B96" s="39">
        <v>2034531</v>
      </c>
    </row>
    <row r="97" spans="1:2" ht="60.75" thickBot="1" x14ac:dyDescent="0.25">
      <c r="A97" s="33" t="s">
        <v>146</v>
      </c>
      <c r="B97" s="39">
        <v>1396379</v>
      </c>
    </row>
    <row r="98" spans="1:2" ht="45.75" thickBot="1" x14ac:dyDescent="0.25">
      <c r="A98" s="33" t="s">
        <v>147</v>
      </c>
      <c r="B98" s="39">
        <v>2973852</v>
      </c>
    </row>
    <row r="99" spans="1:2" ht="45.75" thickBot="1" x14ac:dyDescent="0.25">
      <c r="A99" s="33" t="s">
        <v>148</v>
      </c>
      <c r="B99" s="39">
        <v>0</v>
      </c>
    </row>
    <row r="100" spans="1:2" ht="30.75" thickBot="1" x14ac:dyDescent="0.25">
      <c r="A100" s="33" t="s">
        <v>149</v>
      </c>
      <c r="B100" s="39">
        <v>51441000</v>
      </c>
    </row>
    <row r="101" spans="1:2" ht="32.25" customHeight="1" thickBot="1" x14ac:dyDescent="0.25">
      <c r="A101" s="33" t="s">
        <v>150</v>
      </c>
      <c r="B101" s="39">
        <v>0</v>
      </c>
    </row>
    <row r="102" spans="1:2" ht="30.75" customHeight="1" thickBot="1" x14ac:dyDescent="0.25">
      <c r="A102" s="33" t="s">
        <v>151</v>
      </c>
      <c r="B102" s="39">
        <v>4842269</v>
      </c>
    </row>
    <row r="103" spans="1:2" ht="30.75" thickBot="1" x14ac:dyDescent="0.25">
      <c r="A103" s="33" t="s">
        <v>152</v>
      </c>
      <c r="B103" s="39">
        <v>7000</v>
      </c>
    </row>
    <row r="104" spans="1:2" ht="16.5" thickBot="1" x14ac:dyDescent="0.25">
      <c r="A104" s="29" t="s">
        <v>153</v>
      </c>
      <c r="B104" s="37">
        <f>B105+B115+B125+B135+B145+B155+B163+B173+B179</f>
        <v>1214706281.79</v>
      </c>
    </row>
    <row r="105" spans="1:2" ht="16.5" thickBot="1" x14ac:dyDescent="0.25">
      <c r="A105" s="31" t="s">
        <v>154</v>
      </c>
      <c r="B105" s="38">
        <f>SUM(B106:B114)</f>
        <v>285651717</v>
      </c>
    </row>
    <row r="106" spans="1:2" ht="15.75" thickBot="1" x14ac:dyDescent="0.25">
      <c r="A106" s="33" t="s">
        <v>155</v>
      </c>
      <c r="B106" s="39">
        <v>261854657</v>
      </c>
    </row>
    <row r="107" spans="1:2" ht="15.75" thickBot="1" x14ac:dyDescent="0.25">
      <c r="A107" s="33" t="s">
        <v>156</v>
      </c>
      <c r="B107" s="39">
        <v>859500</v>
      </c>
    </row>
    <row r="108" spans="1:2" ht="15.75" thickBot="1" x14ac:dyDescent="0.25">
      <c r="A108" s="33" t="s">
        <v>157</v>
      </c>
      <c r="B108" s="39">
        <v>0</v>
      </c>
    </row>
    <row r="109" spans="1:2" ht="15.75" thickBot="1" x14ac:dyDescent="0.25">
      <c r="A109" s="33" t="s">
        <v>158</v>
      </c>
      <c r="B109" s="39">
        <v>6540000</v>
      </c>
    </row>
    <row r="110" spans="1:2" ht="15.75" thickBot="1" x14ac:dyDescent="0.25">
      <c r="A110" s="33" t="s">
        <v>159</v>
      </c>
      <c r="B110" s="39">
        <v>1700000</v>
      </c>
    </row>
    <row r="111" spans="1:2" ht="30.75" thickBot="1" x14ac:dyDescent="0.25">
      <c r="A111" s="33" t="s">
        <v>160</v>
      </c>
      <c r="B111" s="39">
        <v>6640120</v>
      </c>
    </row>
    <row r="112" spans="1:2" ht="32.25" customHeight="1" thickBot="1" x14ac:dyDescent="0.25">
      <c r="A112" s="33" t="s">
        <v>161</v>
      </c>
      <c r="B112" s="39">
        <v>7965440</v>
      </c>
    </row>
    <row r="113" spans="1:2" ht="15.75" customHeight="1" thickBot="1" x14ac:dyDescent="0.25">
      <c r="A113" s="33" t="s">
        <v>162</v>
      </c>
      <c r="B113" s="39">
        <v>92000</v>
      </c>
    </row>
    <row r="114" spans="1:2" ht="30.75" thickBot="1" x14ac:dyDescent="0.25">
      <c r="A114" s="33" t="s">
        <v>163</v>
      </c>
      <c r="B114" s="39">
        <v>0</v>
      </c>
    </row>
    <row r="115" spans="1:2" ht="16.5" thickBot="1" x14ac:dyDescent="0.25">
      <c r="A115" s="31" t="s">
        <v>164</v>
      </c>
      <c r="B115" s="38">
        <f>SUM(B116:B124)</f>
        <v>188130497.28000003</v>
      </c>
    </row>
    <row r="116" spans="1:2" ht="15.75" thickBot="1" x14ac:dyDescent="0.25">
      <c r="A116" s="33" t="s">
        <v>165</v>
      </c>
      <c r="B116" s="39">
        <v>0</v>
      </c>
    </row>
    <row r="117" spans="1:2" ht="15.75" thickBot="1" x14ac:dyDescent="0.25">
      <c r="A117" s="33" t="s">
        <v>166</v>
      </c>
      <c r="B117" s="39">
        <v>5209000</v>
      </c>
    </row>
    <row r="118" spans="1:2" ht="45.75" thickBot="1" x14ac:dyDescent="0.25">
      <c r="A118" s="33" t="s">
        <v>167</v>
      </c>
      <c r="B118" s="39">
        <v>10478640</v>
      </c>
    </row>
    <row r="119" spans="1:2" ht="30.75" thickBot="1" x14ac:dyDescent="0.25">
      <c r="A119" s="33" t="s">
        <v>168</v>
      </c>
      <c r="B119" s="39">
        <v>50000</v>
      </c>
    </row>
    <row r="120" spans="1:2" ht="30.75" thickBot="1" x14ac:dyDescent="0.25">
      <c r="A120" s="33" t="s">
        <v>169</v>
      </c>
      <c r="B120" s="39">
        <v>128430018.48</v>
      </c>
    </row>
    <row r="121" spans="1:2" ht="30.75" thickBot="1" x14ac:dyDescent="0.25">
      <c r="A121" s="33" t="s">
        <v>170</v>
      </c>
      <c r="B121" s="39">
        <v>35820338.799999997</v>
      </c>
    </row>
    <row r="122" spans="1:2" ht="30.75" thickBot="1" x14ac:dyDescent="0.25">
      <c r="A122" s="33" t="s">
        <v>171</v>
      </c>
      <c r="B122" s="39">
        <v>4582500</v>
      </c>
    </row>
    <row r="123" spans="1:2" ht="15.75" thickBot="1" x14ac:dyDescent="0.25">
      <c r="A123" s="33" t="s">
        <v>172</v>
      </c>
      <c r="B123" s="39">
        <v>0</v>
      </c>
    </row>
    <row r="124" spans="1:2" ht="15.75" thickBot="1" x14ac:dyDescent="0.25">
      <c r="A124" s="33" t="s">
        <v>173</v>
      </c>
      <c r="B124" s="39">
        <v>3560000</v>
      </c>
    </row>
    <row r="125" spans="1:2" ht="48" thickBot="1" x14ac:dyDescent="0.25">
      <c r="A125" s="31" t="s">
        <v>174</v>
      </c>
      <c r="B125" s="38">
        <f>SUM(B126:B134)</f>
        <v>213848661.18000001</v>
      </c>
    </row>
    <row r="126" spans="1:2" ht="29.25" customHeight="1" thickBot="1" x14ac:dyDescent="0.25">
      <c r="A126" s="33" t="s">
        <v>175</v>
      </c>
      <c r="B126" s="130">
        <v>84160000</v>
      </c>
    </row>
    <row r="127" spans="1:2" ht="15.75" thickBot="1" x14ac:dyDescent="0.25">
      <c r="A127" s="33" t="s">
        <v>176</v>
      </c>
      <c r="B127" s="131">
        <v>0</v>
      </c>
    </row>
    <row r="128" spans="1:2" ht="45.75" thickBot="1" x14ac:dyDescent="0.25">
      <c r="A128" s="33" t="s">
        <v>177</v>
      </c>
      <c r="B128" s="131">
        <v>37164540</v>
      </c>
    </row>
    <row r="129" spans="1:2" ht="15.75" thickBot="1" x14ac:dyDescent="0.25">
      <c r="A129" s="33" t="s">
        <v>178</v>
      </c>
      <c r="B129" s="131">
        <v>4007220</v>
      </c>
    </row>
    <row r="130" spans="1:2" ht="30.75" thickBot="1" x14ac:dyDescent="0.25">
      <c r="A130" s="33" t="s">
        <v>179</v>
      </c>
      <c r="B130" s="131">
        <v>370000</v>
      </c>
    </row>
    <row r="131" spans="1:2" ht="30.75" thickBot="1" x14ac:dyDescent="0.25">
      <c r="A131" s="33" t="s">
        <v>180</v>
      </c>
      <c r="B131" s="131">
        <v>17446560</v>
      </c>
    </row>
    <row r="132" spans="1:2" ht="30.75" thickBot="1" x14ac:dyDescent="0.25">
      <c r="A132" s="33" t="s">
        <v>181</v>
      </c>
      <c r="B132" s="131">
        <v>0</v>
      </c>
    </row>
    <row r="133" spans="1:2" ht="15.75" thickBot="1" x14ac:dyDescent="0.25">
      <c r="A133" s="33" t="s">
        <v>182</v>
      </c>
      <c r="B133" s="131">
        <v>0</v>
      </c>
    </row>
    <row r="134" spans="1:2" ht="30.75" thickBot="1" x14ac:dyDescent="0.25">
      <c r="A134" s="33" t="s">
        <v>183</v>
      </c>
      <c r="B134" s="131">
        <v>70700341.180000007</v>
      </c>
    </row>
    <row r="135" spans="1:2" ht="32.25" thickBot="1" x14ac:dyDescent="0.25">
      <c r="A135" s="31" t="s">
        <v>184</v>
      </c>
      <c r="B135" s="38">
        <f>SUM(B136:B144)</f>
        <v>107852500</v>
      </c>
    </row>
    <row r="136" spans="1:2" ht="15.75" thickBot="1" x14ac:dyDescent="0.25">
      <c r="A136" s="33" t="s">
        <v>185</v>
      </c>
      <c r="B136" s="39">
        <v>18090000</v>
      </c>
    </row>
    <row r="137" spans="1:2" ht="30.75" thickBot="1" x14ac:dyDescent="0.25">
      <c r="A137" s="33" t="s">
        <v>186</v>
      </c>
      <c r="B137" s="39">
        <v>20452500</v>
      </c>
    </row>
    <row r="138" spans="1:2" ht="30.75" thickBot="1" x14ac:dyDescent="0.25">
      <c r="A138" s="33" t="s">
        <v>187</v>
      </c>
      <c r="B138" s="39">
        <v>2800000</v>
      </c>
    </row>
    <row r="139" spans="1:2" ht="30.75" thickBot="1" x14ac:dyDescent="0.25">
      <c r="A139" s="33" t="s">
        <v>188</v>
      </c>
      <c r="B139" s="39">
        <v>70000</v>
      </c>
    </row>
    <row r="140" spans="1:2" ht="15.75" thickBot="1" x14ac:dyDescent="0.25">
      <c r="A140" s="33" t="s">
        <v>189</v>
      </c>
      <c r="B140" s="39">
        <v>50000000</v>
      </c>
    </row>
    <row r="141" spans="1:2" ht="15.75" thickBot="1" x14ac:dyDescent="0.25">
      <c r="A141" s="33" t="s">
        <v>190</v>
      </c>
      <c r="B141" s="39">
        <v>9000000</v>
      </c>
    </row>
    <row r="142" spans="1:2" ht="15.75" thickBot="1" x14ac:dyDescent="0.25">
      <c r="A142" s="33" t="s">
        <v>191</v>
      </c>
      <c r="B142" s="39">
        <v>7440000</v>
      </c>
    </row>
    <row r="143" spans="1:2" ht="15.75" thickBot="1" x14ac:dyDescent="0.25">
      <c r="A143" s="33" t="s">
        <v>192</v>
      </c>
      <c r="B143" s="39">
        <v>0</v>
      </c>
    </row>
    <row r="144" spans="1:2" ht="30.75" thickBot="1" x14ac:dyDescent="0.25">
      <c r="A144" s="41" t="s">
        <v>193</v>
      </c>
      <c r="B144" s="39">
        <v>0</v>
      </c>
    </row>
    <row r="145" spans="1:2" ht="48" thickBot="1" x14ac:dyDescent="0.25">
      <c r="A145" s="31" t="s">
        <v>194</v>
      </c>
      <c r="B145" s="38">
        <f>SUM(B146:B154)</f>
        <v>265108417.72999999</v>
      </c>
    </row>
    <row r="146" spans="1:2" ht="30.75" thickBot="1" x14ac:dyDescent="0.25">
      <c r="A146" s="33" t="s">
        <v>195</v>
      </c>
      <c r="B146" s="130">
        <v>36064500</v>
      </c>
    </row>
    <row r="147" spans="1:2" ht="60.75" thickBot="1" x14ac:dyDescent="0.25">
      <c r="A147" s="33" t="s">
        <v>196</v>
      </c>
      <c r="B147" s="131">
        <v>12027945.74</v>
      </c>
    </row>
    <row r="148" spans="1:2" ht="45.75" thickBot="1" x14ac:dyDescent="0.25">
      <c r="A148" s="33" t="s">
        <v>197</v>
      </c>
      <c r="B148" s="131">
        <v>3117000</v>
      </c>
    </row>
    <row r="149" spans="1:2" ht="45.75" thickBot="1" x14ac:dyDescent="0.25">
      <c r="A149" s="33" t="s">
        <v>198</v>
      </c>
      <c r="B149" s="131">
        <v>0</v>
      </c>
    </row>
    <row r="150" spans="1:2" ht="30.75" thickBot="1" x14ac:dyDescent="0.25">
      <c r="A150" s="33" t="s">
        <v>199</v>
      </c>
      <c r="B150" s="131">
        <v>83954471.989999995</v>
      </c>
    </row>
    <row r="151" spans="1:2" ht="30.75" thickBot="1" x14ac:dyDescent="0.25">
      <c r="A151" s="33" t="s">
        <v>200</v>
      </c>
      <c r="B151" s="131">
        <v>100000</v>
      </c>
    </row>
    <row r="152" spans="1:2" ht="45.75" thickBot="1" x14ac:dyDescent="0.25">
      <c r="A152" s="33" t="s">
        <v>201</v>
      </c>
      <c r="B152" s="131">
        <v>103024500</v>
      </c>
    </row>
    <row r="153" spans="1:2" ht="30.75" thickBot="1" x14ac:dyDescent="0.25">
      <c r="A153" s="33" t="s">
        <v>202</v>
      </c>
      <c r="B153" s="131">
        <v>13420000</v>
      </c>
    </row>
    <row r="154" spans="1:2" ht="19.5" customHeight="1" thickBot="1" x14ac:dyDescent="0.25">
      <c r="A154" s="33" t="s">
        <v>203</v>
      </c>
      <c r="B154" s="131">
        <v>13400000</v>
      </c>
    </row>
    <row r="155" spans="1:2" ht="32.25" thickBot="1" x14ac:dyDescent="0.25">
      <c r="A155" s="31" t="s">
        <v>204</v>
      </c>
      <c r="B155" s="38">
        <f>SUM(B156:B162)</f>
        <v>43122400</v>
      </c>
    </row>
    <row r="156" spans="1:2" ht="60.75" thickBot="1" x14ac:dyDescent="0.25">
      <c r="A156" s="33" t="s">
        <v>205</v>
      </c>
      <c r="B156" s="39">
        <v>26050000</v>
      </c>
    </row>
    <row r="157" spans="1:2" ht="60.75" thickBot="1" x14ac:dyDescent="0.25">
      <c r="A157" s="33" t="s">
        <v>206</v>
      </c>
      <c r="B157" s="39">
        <v>0</v>
      </c>
    </row>
    <row r="158" spans="1:2" ht="45.75" thickBot="1" x14ac:dyDescent="0.25">
      <c r="A158" s="33" t="s">
        <v>207</v>
      </c>
      <c r="B158" s="39">
        <v>7360000</v>
      </c>
    </row>
    <row r="159" spans="1:2" ht="30.75" thickBot="1" x14ac:dyDescent="0.25">
      <c r="A159" s="33" t="s">
        <v>208</v>
      </c>
      <c r="B159" s="39">
        <v>50000</v>
      </c>
    </row>
    <row r="160" spans="1:2" ht="30.75" thickBot="1" x14ac:dyDescent="0.25">
      <c r="A160" s="33" t="s">
        <v>209</v>
      </c>
      <c r="B160" s="39">
        <v>0</v>
      </c>
    </row>
    <row r="161" spans="1:2" ht="45.75" thickBot="1" x14ac:dyDescent="0.25">
      <c r="A161" s="33" t="s">
        <v>210</v>
      </c>
      <c r="B161" s="39">
        <v>9384000</v>
      </c>
    </row>
    <row r="162" spans="1:2" ht="15.75" thickBot="1" x14ac:dyDescent="0.25">
      <c r="A162" s="33" t="s">
        <v>211</v>
      </c>
      <c r="B162" s="39">
        <v>278400</v>
      </c>
    </row>
    <row r="163" spans="1:2" ht="16.5" thickBot="1" x14ac:dyDescent="0.25">
      <c r="A163" s="31" t="s">
        <v>212</v>
      </c>
      <c r="B163" s="38">
        <f>SUM(B164:B172)</f>
        <v>2115000</v>
      </c>
    </row>
    <row r="164" spans="1:2" ht="15.75" thickBot="1" x14ac:dyDescent="0.25">
      <c r="A164" s="33" t="s">
        <v>213</v>
      </c>
      <c r="B164" s="39">
        <v>848000</v>
      </c>
    </row>
    <row r="165" spans="1:2" ht="15.75" thickBot="1" x14ac:dyDescent="0.25">
      <c r="A165" s="33" t="s">
        <v>214</v>
      </c>
      <c r="B165" s="39">
        <v>188000</v>
      </c>
    </row>
    <row r="166" spans="1:2" ht="30.75" thickBot="1" x14ac:dyDescent="0.25">
      <c r="A166" s="33" t="s">
        <v>215</v>
      </c>
      <c r="B166" s="39">
        <v>0</v>
      </c>
    </row>
    <row r="167" spans="1:2" ht="15.75" thickBot="1" x14ac:dyDescent="0.25">
      <c r="A167" s="42" t="s">
        <v>216</v>
      </c>
      <c r="B167" s="39">
        <v>0</v>
      </c>
    </row>
    <row r="168" spans="1:2" ht="15.75" thickBot="1" x14ac:dyDescent="0.25">
      <c r="A168" s="33" t="s">
        <v>217</v>
      </c>
      <c r="B168" s="39">
        <v>887000</v>
      </c>
    </row>
    <row r="169" spans="1:2" ht="15.75" thickBot="1" x14ac:dyDescent="0.25">
      <c r="A169" s="33" t="s">
        <v>218</v>
      </c>
      <c r="B169" s="39">
        <v>175000</v>
      </c>
    </row>
    <row r="170" spans="1:2" ht="30.75" thickBot="1" x14ac:dyDescent="0.25">
      <c r="A170" s="33" t="s">
        <v>219</v>
      </c>
      <c r="B170" s="39">
        <v>0</v>
      </c>
    </row>
    <row r="171" spans="1:2" ht="30.75" thickBot="1" x14ac:dyDescent="0.25">
      <c r="A171" s="33" t="s">
        <v>220</v>
      </c>
      <c r="B171" s="39">
        <v>0</v>
      </c>
    </row>
    <row r="172" spans="1:2" ht="30.75" thickBot="1" x14ac:dyDescent="0.25">
      <c r="A172" s="33" t="s">
        <v>221</v>
      </c>
      <c r="B172" s="39">
        <v>17000</v>
      </c>
    </row>
    <row r="173" spans="1:2" ht="16.5" thickBot="1" x14ac:dyDescent="0.25">
      <c r="A173" s="31" t="s">
        <v>222</v>
      </c>
      <c r="B173" s="38">
        <f>SUM(B174:B178)</f>
        <v>33066288.600000001</v>
      </c>
    </row>
    <row r="174" spans="1:2" ht="15.75" thickBot="1" x14ac:dyDescent="0.25">
      <c r="A174" s="33" t="s">
        <v>223</v>
      </c>
      <c r="B174" s="39">
        <v>0</v>
      </c>
    </row>
    <row r="175" spans="1:2" ht="15.75" customHeight="1" thickBot="1" x14ac:dyDescent="0.25">
      <c r="A175" s="33" t="s">
        <v>224</v>
      </c>
      <c r="B175" s="39">
        <v>28660288.600000001</v>
      </c>
    </row>
    <row r="176" spans="1:2" ht="15.75" thickBot="1" x14ac:dyDescent="0.25">
      <c r="A176" s="33" t="s">
        <v>225</v>
      </c>
      <c r="B176" s="39">
        <v>416000</v>
      </c>
    </row>
    <row r="177" spans="1:2" ht="15.75" thickBot="1" x14ac:dyDescent="0.25">
      <c r="A177" s="33" t="s">
        <v>226</v>
      </c>
      <c r="B177" s="39">
        <v>3990000</v>
      </c>
    </row>
    <row r="178" spans="1:2" ht="15.75" thickBot="1" x14ac:dyDescent="0.25">
      <c r="A178" s="33" t="s">
        <v>227</v>
      </c>
      <c r="B178" s="39">
        <v>0</v>
      </c>
    </row>
    <row r="179" spans="1:2" ht="16.5" thickBot="1" x14ac:dyDescent="0.25">
      <c r="A179" s="31" t="s">
        <v>228</v>
      </c>
      <c r="B179" s="38">
        <f>SUM(B180:B188)</f>
        <v>75810800</v>
      </c>
    </row>
    <row r="180" spans="1:2" ht="30.75" thickBot="1" x14ac:dyDescent="0.25">
      <c r="A180" s="33" t="s">
        <v>229</v>
      </c>
      <c r="B180" s="39">
        <v>0</v>
      </c>
    </row>
    <row r="181" spans="1:2" ht="15.75" thickBot="1" x14ac:dyDescent="0.25">
      <c r="A181" s="33" t="s">
        <v>230</v>
      </c>
      <c r="B181" s="39">
        <v>11510800</v>
      </c>
    </row>
    <row r="182" spans="1:2" ht="30.75" thickBot="1" x14ac:dyDescent="0.25">
      <c r="A182" s="33" t="s">
        <v>231</v>
      </c>
      <c r="B182" s="39">
        <v>0</v>
      </c>
    </row>
    <row r="183" spans="1:2" ht="30.75" thickBot="1" x14ac:dyDescent="0.25">
      <c r="A183" s="33" t="s">
        <v>232</v>
      </c>
      <c r="B183" s="39">
        <v>60000000</v>
      </c>
    </row>
    <row r="184" spans="1:2" ht="30.75" thickBot="1" x14ac:dyDescent="0.25">
      <c r="A184" s="33" t="s">
        <v>233</v>
      </c>
      <c r="B184" s="39">
        <v>2700000</v>
      </c>
    </row>
    <row r="185" spans="1:2" ht="30.75" thickBot="1" x14ac:dyDescent="0.25">
      <c r="A185" s="33" t="s">
        <v>234</v>
      </c>
      <c r="B185" s="39">
        <v>1600000</v>
      </c>
    </row>
    <row r="186" spans="1:2" ht="15.75" thickBot="1" x14ac:dyDescent="0.25">
      <c r="A186" s="33" t="s">
        <v>235</v>
      </c>
      <c r="B186" s="39">
        <v>0</v>
      </c>
    </row>
    <row r="187" spans="1:2" ht="45.75" thickBot="1" x14ac:dyDescent="0.25">
      <c r="A187" s="33" t="s">
        <v>236</v>
      </c>
      <c r="B187" s="39">
        <v>0</v>
      </c>
    </row>
    <row r="188" spans="1:2" ht="15.75" thickBot="1" x14ac:dyDescent="0.25">
      <c r="A188" s="33" t="s">
        <v>237</v>
      </c>
      <c r="B188" s="39">
        <v>0</v>
      </c>
    </row>
    <row r="189" spans="1:2" ht="32.25" thickBot="1" x14ac:dyDescent="0.25">
      <c r="A189" s="29" t="s">
        <v>238</v>
      </c>
      <c r="B189" s="37">
        <f>B190+B200+B206+B216+B225+B229+B237+B239+B245</f>
        <v>1170964179.76</v>
      </c>
    </row>
    <row r="190" spans="1:2" ht="32.25" thickBot="1" x14ac:dyDescent="0.25">
      <c r="A190" s="31" t="s">
        <v>239</v>
      </c>
      <c r="B190" s="38">
        <f>SUM(B191:B199)</f>
        <v>19295000</v>
      </c>
    </row>
    <row r="191" spans="1:2" ht="30.75" thickBot="1" x14ac:dyDescent="0.25">
      <c r="A191" s="33" t="s">
        <v>240</v>
      </c>
      <c r="B191" s="39">
        <v>0</v>
      </c>
    </row>
    <row r="192" spans="1:2" ht="30.75" thickBot="1" x14ac:dyDescent="0.25">
      <c r="A192" s="33" t="s">
        <v>241</v>
      </c>
      <c r="B192" s="39">
        <v>0</v>
      </c>
    </row>
    <row r="193" spans="1:2" ht="30.75" thickBot="1" x14ac:dyDescent="0.25">
      <c r="A193" s="33" t="s">
        <v>242</v>
      </c>
      <c r="B193" s="39">
        <v>0</v>
      </c>
    </row>
    <row r="194" spans="1:2" ht="30.75" thickBot="1" x14ac:dyDescent="0.25">
      <c r="A194" s="33" t="s">
        <v>243</v>
      </c>
      <c r="B194" s="39">
        <v>0</v>
      </c>
    </row>
    <row r="195" spans="1:2" ht="48.75" customHeight="1" thickBot="1" x14ac:dyDescent="0.25">
      <c r="A195" s="33" t="s">
        <v>244</v>
      </c>
      <c r="B195" s="39">
        <v>0</v>
      </c>
    </row>
    <row r="196" spans="1:2" ht="45.75" customHeight="1" thickBot="1" x14ac:dyDescent="0.25">
      <c r="A196" s="33" t="s">
        <v>245</v>
      </c>
      <c r="B196" s="39">
        <v>0</v>
      </c>
    </row>
    <row r="197" spans="1:2" ht="45.75" thickBot="1" x14ac:dyDescent="0.25">
      <c r="A197" s="33" t="s">
        <v>246</v>
      </c>
      <c r="B197" s="39">
        <v>19295000</v>
      </c>
    </row>
    <row r="198" spans="1:2" ht="45.75" thickBot="1" x14ac:dyDescent="0.25">
      <c r="A198" s="33" t="s">
        <v>247</v>
      </c>
      <c r="B198" s="39">
        <v>0</v>
      </c>
    </row>
    <row r="199" spans="1:2" ht="45.75" thickBot="1" x14ac:dyDescent="0.25">
      <c r="A199" s="33" t="s">
        <v>248</v>
      </c>
      <c r="B199" s="39">
        <v>0</v>
      </c>
    </row>
    <row r="200" spans="1:2" ht="32.25" thickBot="1" x14ac:dyDescent="0.25">
      <c r="A200" s="31" t="s">
        <v>249</v>
      </c>
      <c r="B200" s="38">
        <f>SUM(B201:B205)</f>
        <v>861000000</v>
      </c>
    </row>
    <row r="201" spans="1:2" ht="45.75" thickBot="1" x14ac:dyDescent="0.25">
      <c r="A201" s="33" t="s">
        <v>250</v>
      </c>
      <c r="B201" s="39">
        <v>861000000</v>
      </c>
    </row>
    <row r="202" spans="1:2" ht="45.75" thickBot="1" x14ac:dyDescent="0.25">
      <c r="A202" s="33" t="s">
        <v>251</v>
      </c>
      <c r="B202" s="39">
        <v>0</v>
      </c>
    </row>
    <row r="203" spans="1:2" ht="30" customHeight="1" thickBot="1" x14ac:dyDescent="0.25">
      <c r="A203" s="33" t="s">
        <v>252</v>
      </c>
      <c r="B203" s="39">
        <v>0</v>
      </c>
    </row>
    <row r="204" spans="1:2" ht="30.75" thickBot="1" x14ac:dyDescent="0.25">
      <c r="A204" s="33" t="s">
        <v>253</v>
      </c>
      <c r="B204" s="39">
        <v>0</v>
      </c>
    </row>
    <row r="205" spans="1:2" ht="30.75" thickBot="1" x14ac:dyDescent="0.25">
      <c r="A205" s="33" t="s">
        <v>254</v>
      </c>
      <c r="B205" s="39">
        <v>0</v>
      </c>
    </row>
    <row r="206" spans="1:2" ht="16.5" thickBot="1" x14ac:dyDescent="0.25">
      <c r="A206" s="31" t="s">
        <v>255</v>
      </c>
      <c r="B206" s="38">
        <f>B207</f>
        <v>11100000</v>
      </c>
    </row>
    <row r="207" spans="1:2" ht="15.75" thickBot="1" x14ac:dyDescent="0.25">
      <c r="A207" s="33" t="s">
        <v>256</v>
      </c>
      <c r="B207" s="39">
        <v>11100000</v>
      </c>
    </row>
    <row r="208" spans="1:2" ht="15.75" thickBot="1" x14ac:dyDescent="0.25">
      <c r="A208" s="33" t="s">
        <v>257</v>
      </c>
      <c r="B208" s="39">
        <v>0</v>
      </c>
    </row>
    <row r="209" spans="1:2" ht="15.75" thickBot="1" x14ac:dyDescent="0.25">
      <c r="A209" s="33" t="s">
        <v>258</v>
      </c>
      <c r="B209" s="39">
        <v>0</v>
      </c>
    </row>
    <row r="210" spans="1:2" ht="30.75" thickBot="1" x14ac:dyDescent="0.25">
      <c r="A210" s="33" t="s">
        <v>259</v>
      </c>
      <c r="B210" s="39">
        <v>0</v>
      </c>
    </row>
    <row r="211" spans="1:2" ht="30.75" thickBot="1" x14ac:dyDescent="0.25">
      <c r="A211" s="33" t="s">
        <v>260</v>
      </c>
      <c r="B211" s="39">
        <v>0</v>
      </c>
    </row>
    <row r="212" spans="1:2" ht="15.75" thickBot="1" x14ac:dyDescent="0.25">
      <c r="A212" s="33" t="s">
        <v>261</v>
      </c>
      <c r="B212" s="39">
        <v>0</v>
      </c>
    </row>
    <row r="213" spans="1:2" ht="15.75" thickBot="1" x14ac:dyDescent="0.25">
      <c r="A213" s="33" t="s">
        <v>262</v>
      </c>
      <c r="B213" s="39">
        <v>0</v>
      </c>
    </row>
    <row r="214" spans="1:2" ht="30.75" thickBot="1" x14ac:dyDescent="0.25">
      <c r="A214" s="33" t="s">
        <v>263</v>
      </c>
      <c r="B214" s="39">
        <v>0</v>
      </c>
    </row>
    <row r="215" spans="1:2" ht="15.75" thickBot="1" x14ac:dyDescent="0.25">
      <c r="A215" s="33" t="s">
        <v>264</v>
      </c>
      <c r="B215" s="39">
        <v>0</v>
      </c>
    </row>
    <row r="216" spans="1:2" ht="16.5" thickBot="1" x14ac:dyDescent="0.25">
      <c r="A216" s="31" t="s">
        <v>265</v>
      </c>
      <c r="B216" s="38">
        <f>SUM(B217:B224)</f>
        <v>183116100</v>
      </c>
    </row>
    <row r="217" spans="1:2" ht="15.75" thickBot="1" x14ac:dyDescent="0.25">
      <c r="A217" s="33" t="s">
        <v>266</v>
      </c>
      <c r="B217" s="130">
        <v>168252080</v>
      </c>
    </row>
    <row r="218" spans="1:2" ht="30.75" thickBot="1" x14ac:dyDescent="0.25">
      <c r="A218" s="33" t="s">
        <v>267</v>
      </c>
      <c r="B218" s="131">
        <v>5825000</v>
      </c>
    </row>
    <row r="219" spans="1:2" ht="30.75" thickBot="1" x14ac:dyDescent="0.25">
      <c r="A219" s="33" t="s">
        <v>268</v>
      </c>
      <c r="B219" s="131">
        <v>6919020</v>
      </c>
    </row>
    <row r="220" spans="1:2" ht="30.75" thickBot="1" x14ac:dyDescent="0.25">
      <c r="A220" s="33" t="s">
        <v>269</v>
      </c>
      <c r="B220" s="131">
        <v>0</v>
      </c>
    </row>
    <row r="221" spans="1:2" ht="30.75" thickBot="1" x14ac:dyDescent="0.25">
      <c r="A221" s="33" t="s">
        <v>270</v>
      </c>
      <c r="B221" s="131">
        <v>2120000</v>
      </c>
    </row>
    <row r="222" spans="1:2" ht="15.75" thickBot="1" x14ac:dyDescent="0.25">
      <c r="A222" s="33" t="s">
        <v>271</v>
      </c>
      <c r="B222" s="131">
        <v>0</v>
      </c>
    </row>
    <row r="223" spans="1:2" ht="30.75" thickBot="1" x14ac:dyDescent="0.25">
      <c r="A223" s="33" t="s">
        <v>272</v>
      </c>
      <c r="B223" s="131">
        <v>0</v>
      </c>
    </row>
    <row r="224" spans="1:2" ht="30.75" thickBot="1" x14ac:dyDescent="0.25">
      <c r="A224" s="33" t="s">
        <v>273</v>
      </c>
      <c r="B224" s="131">
        <v>0</v>
      </c>
    </row>
    <row r="225" spans="1:2" ht="16.5" thickBot="1" x14ac:dyDescent="0.25">
      <c r="A225" s="43" t="s">
        <v>274</v>
      </c>
      <c r="B225" s="40">
        <f>SUM(B226:B228)</f>
        <v>0</v>
      </c>
    </row>
    <row r="226" spans="1:2" ht="15.75" thickBot="1" x14ac:dyDescent="0.25">
      <c r="A226" s="33" t="s">
        <v>275</v>
      </c>
      <c r="B226" s="39">
        <v>0</v>
      </c>
    </row>
    <row r="227" spans="1:2" ht="15.75" thickBot="1" x14ac:dyDescent="0.25">
      <c r="A227" s="33" t="s">
        <v>276</v>
      </c>
      <c r="B227" s="39">
        <v>0</v>
      </c>
    </row>
    <row r="228" spans="1:2" ht="15.75" thickBot="1" x14ac:dyDescent="0.25">
      <c r="A228" s="33" t="s">
        <v>277</v>
      </c>
      <c r="B228" s="39">
        <v>0</v>
      </c>
    </row>
    <row r="229" spans="1:2" ht="32.25" thickBot="1" x14ac:dyDescent="0.25">
      <c r="A229" s="43" t="s">
        <v>278</v>
      </c>
      <c r="B229" s="40">
        <f>SUM(B230:B236)</f>
        <v>0</v>
      </c>
    </row>
    <row r="230" spans="1:2" ht="30.75" thickBot="1" x14ac:dyDescent="0.25">
      <c r="A230" s="33" t="s">
        <v>279</v>
      </c>
      <c r="B230" s="39">
        <v>0</v>
      </c>
    </row>
    <row r="231" spans="1:2" ht="30.75" thickBot="1" x14ac:dyDescent="0.25">
      <c r="A231" s="33" t="s">
        <v>280</v>
      </c>
      <c r="B231" s="39">
        <v>0</v>
      </c>
    </row>
    <row r="232" spans="1:2" ht="30.75" thickBot="1" x14ac:dyDescent="0.25">
      <c r="A232" s="33" t="s">
        <v>281</v>
      </c>
      <c r="B232" s="39">
        <v>0</v>
      </c>
    </row>
    <row r="233" spans="1:2" ht="45.75" thickBot="1" x14ac:dyDescent="0.25">
      <c r="A233" s="33" t="s">
        <v>282</v>
      </c>
      <c r="B233" s="39">
        <v>0</v>
      </c>
    </row>
    <row r="234" spans="1:2" ht="45.75" thickBot="1" x14ac:dyDescent="0.25">
      <c r="A234" s="33" t="s">
        <v>283</v>
      </c>
      <c r="B234" s="39">
        <v>0</v>
      </c>
    </row>
    <row r="235" spans="1:2" ht="30.75" thickBot="1" x14ac:dyDescent="0.25">
      <c r="A235" s="33" t="s">
        <v>284</v>
      </c>
      <c r="B235" s="39">
        <v>0</v>
      </c>
    </row>
    <row r="236" spans="1:2" ht="30.75" thickBot="1" x14ac:dyDescent="0.25">
      <c r="A236" s="33" t="s">
        <v>285</v>
      </c>
      <c r="B236" s="39">
        <v>0</v>
      </c>
    </row>
    <row r="237" spans="1:2" ht="32.25" thickBot="1" x14ac:dyDescent="0.25">
      <c r="A237" s="43" t="s">
        <v>286</v>
      </c>
      <c r="B237" s="40">
        <f>SUM(B238)</f>
        <v>0</v>
      </c>
    </row>
    <row r="238" spans="1:2" ht="30.75" thickBot="1" x14ac:dyDescent="0.25">
      <c r="A238" s="33" t="s">
        <v>287</v>
      </c>
      <c r="B238" s="39">
        <v>0</v>
      </c>
    </row>
    <row r="239" spans="1:2" ht="16.5" thickBot="1" x14ac:dyDescent="0.25">
      <c r="A239" s="31" t="s">
        <v>288</v>
      </c>
      <c r="B239" s="38">
        <f>SUM(B240:B244)</f>
        <v>96453079.75999999</v>
      </c>
    </row>
    <row r="240" spans="1:2" ht="30.75" thickBot="1" x14ac:dyDescent="0.25">
      <c r="A240" s="33" t="s">
        <v>289</v>
      </c>
      <c r="B240" s="39">
        <v>47240000</v>
      </c>
    </row>
    <row r="241" spans="1:2" ht="17.25" customHeight="1" thickBot="1" x14ac:dyDescent="0.25">
      <c r="A241" s="33" t="s">
        <v>290</v>
      </c>
      <c r="B241" s="39">
        <v>0</v>
      </c>
    </row>
    <row r="242" spans="1:2" ht="15.75" thickBot="1" x14ac:dyDescent="0.25">
      <c r="A242" s="33" t="s">
        <v>291</v>
      </c>
      <c r="B242" s="39">
        <v>0</v>
      </c>
    </row>
    <row r="243" spans="1:2" ht="18.75" customHeight="1" thickBot="1" x14ac:dyDescent="0.25">
      <c r="A243" s="33" t="s">
        <v>292</v>
      </c>
      <c r="B243" s="39">
        <v>49213079.759999998</v>
      </c>
    </row>
    <row r="244" spans="1:2" ht="15.75" thickBot="1" x14ac:dyDescent="0.25">
      <c r="A244" s="33" t="s">
        <v>293</v>
      </c>
      <c r="B244" s="39">
        <v>0</v>
      </c>
    </row>
    <row r="245" spans="1:2" ht="16.5" thickBot="1" x14ac:dyDescent="0.25">
      <c r="A245" s="43" t="s">
        <v>294</v>
      </c>
      <c r="B245" s="40">
        <f>SUM(B246:B248)</f>
        <v>0</v>
      </c>
    </row>
    <row r="246" spans="1:2" ht="30.75" thickBot="1" x14ac:dyDescent="0.25">
      <c r="A246" s="33" t="s">
        <v>295</v>
      </c>
      <c r="B246" s="39">
        <v>0</v>
      </c>
    </row>
    <row r="247" spans="1:2" ht="30.75" thickBot="1" x14ac:dyDescent="0.25">
      <c r="A247" s="33" t="s">
        <v>296</v>
      </c>
      <c r="B247" s="39">
        <v>0</v>
      </c>
    </row>
    <row r="248" spans="1:2" ht="30.75" thickBot="1" x14ac:dyDescent="0.25">
      <c r="A248" s="33" t="s">
        <v>297</v>
      </c>
      <c r="B248" s="39">
        <v>0</v>
      </c>
    </row>
    <row r="249" spans="1:2" ht="32.25" thickBot="1" x14ac:dyDescent="0.25">
      <c r="A249" s="29" t="s">
        <v>298</v>
      </c>
      <c r="B249" s="37">
        <f>B250+B257+B262+B265+B272+B274+B283+B293+B298</f>
        <v>69201274.689999998</v>
      </c>
    </row>
    <row r="250" spans="1:2" ht="32.25" thickBot="1" x14ac:dyDescent="0.25">
      <c r="A250" s="31" t="s">
        <v>299</v>
      </c>
      <c r="B250" s="38">
        <f>SUM(B251:B256)</f>
        <v>21491913.600000001</v>
      </c>
    </row>
    <row r="251" spans="1:2" ht="15.75" thickBot="1" x14ac:dyDescent="0.25">
      <c r="A251" s="33" t="s">
        <v>300</v>
      </c>
      <c r="B251" s="39">
        <v>1823915.6</v>
      </c>
    </row>
    <row r="252" spans="1:2" ht="30.75" thickBot="1" x14ac:dyDescent="0.25">
      <c r="A252" s="33" t="s">
        <v>301</v>
      </c>
      <c r="B252" s="39">
        <v>615598</v>
      </c>
    </row>
    <row r="253" spans="1:2" ht="30.75" thickBot="1" x14ac:dyDescent="0.25">
      <c r="A253" s="33" t="s">
        <v>302</v>
      </c>
      <c r="B253" s="39">
        <v>0</v>
      </c>
    </row>
    <row r="254" spans="1:2" ht="15.75" thickBot="1" x14ac:dyDescent="0.25">
      <c r="A254" s="33" t="s">
        <v>303</v>
      </c>
      <c r="B254" s="39">
        <v>0</v>
      </c>
    </row>
    <row r="255" spans="1:2" ht="30.75" thickBot="1" x14ac:dyDescent="0.25">
      <c r="A255" s="33" t="s">
        <v>304</v>
      </c>
      <c r="B255" s="39">
        <v>18244400</v>
      </c>
    </row>
    <row r="256" spans="1:2" ht="30.75" thickBot="1" x14ac:dyDescent="0.25">
      <c r="A256" s="33" t="s">
        <v>305</v>
      </c>
      <c r="B256" s="39">
        <v>808000</v>
      </c>
    </row>
    <row r="257" spans="1:2" ht="32.25" thickBot="1" x14ac:dyDescent="0.25">
      <c r="A257" s="31" t="s">
        <v>306</v>
      </c>
      <c r="B257" s="38">
        <f>SUM(B258:B261)</f>
        <v>5713123</v>
      </c>
    </row>
    <row r="258" spans="1:2" ht="15.75" thickBot="1" x14ac:dyDescent="0.25">
      <c r="A258" s="33" t="s">
        <v>307</v>
      </c>
      <c r="B258" s="39">
        <v>247600</v>
      </c>
    </row>
    <row r="259" spans="1:2" ht="15.75" thickBot="1" x14ac:dyDescent="0.25">
      <c r="A259" s="33" t="s">
        <v>308</v>
      </c>
      <c r="B259" s="39">
        <v>0</v>
      </c>
    </row>
    <row r="260" spans="1:2" ht="15.75" thickBot="1" x14ac:dyDescent="0.25">
      <c r="A260" s="33" t="s">
        <v>309</v>
      </c>
      <c r="B260" s="39">
        <v>1279115</v>
      </c>
    </row>
    <row r="261" spans="1:2" ht="30.75" thickBot="1" x14ac:dyDescent="0.25">
      <c r="A261" s="33" t="s">
        <v>310</v>
      </c>
      <c r="B261" s="39">
        <v>4186408</v>
      </c>
    </row>
    <row r="262" spans="1:2" ht="32.25" thickBot="1" x14ac:dyDescent="0.25">
      <c r="A262" s="31" t="s">
        <v>311</v>
      </c>
      <c r="B262" s="38">
        <f>SUM(B263:B264)</f>
        <v>1018480</v>
      </c>
    </row>
    <row r="263" spans="1:2" ht="15.75" thickBot="1" x14ac:dyDescent="0.25">
      <c r="A263" s="33" t="s">
        <v>312</v>
      </c>
      <c r="B263" s="39">
        <v>887480</v>
      </c>
    </row>
    <row r="264" spans="1:2" ht="30.75" thickBot="1" x14ac:dyDescent="0.25">
      <c r="A264" s="33" t="s">
        <v>313</v>
      </c>
      <c r="B264" s="39">
        <v>131000</v>
      </c>
    </row>
    <row r="265" spans="1:2" ht="32.25" thickBot="1" x14ac:dyDescent="0.25">
      <c r="A265" s="31" t="s">
        <v>314</v>
      </c>
      <c r="B265" s="38">
        <f>SUM(B266:B271)</f>
        <v>1100000</v>
      </c>
    </row>
    <row r="266" spans="1:2" ht="15.75" thickBot="1" x14ac:dyDescent="0.25">
      <c r="A266" s="33" t="s">
        <v>315</v>
      </c>
      <c r="B266" s="39">
        <v>0</v>
      </c>
    </row>
    <row r="267" spans="1:2" ht="15.75" thickBot="1" x14ac:dyDescent="0.25">
      <c r="A267" s="33" t="s">
        <v>316</v>
      </c>
      <c r="B267" s="39">
        <v>850000</v>
      </c>
    </row>
    <row r="268" spans="1:2" ht="15.75" thickBot="1" x14ac:dyDescent="0.25">
      <c r="A268" s="33" t="s">
        <v>317</v>
      </c>
      <c r="B268" s="39">
        <v>0</v>
      </c>
    </row>
    <row r="269" spans="1:2" ht="15.75" thickBot="1" x14ac:dyDescent="0.25">
      <c r="A269" s="33" t="s">
        <v>318</v>
      </c>
      <c r="B269" s="39">
        <v>0</v>
      </c>
    </row>
    <row r="270" spans="1:2" ht="15.75" thickBot="1" x14ac:dyDescent="0.25">
      <c r="A270" s="33" t="s">
        <v>319</v>
      </c>
      <c r="B270" s="39">
        <v>0</v>
      </c>
    </row>
    <row r="271" spans="1:2" ht="15.75" thickBot="1" x14ac:dyDescent="0.25">
      <c r="A271" s="33" t="s">
        <v>320</v>
      </c>
      <c r="B271" s="39">
        <v>250000</v>
      </c>
    </row>
    <row r="272" spans="1:2" ht="16.5" thickBot="1" x14ac:dyDescent="0.25">
      <c r="A272" s="43" t="s">
        <v>321</v>
      </c>
      <c r="B272" s="40">
        <f>B273</f>
        <v>0</v>
      </c>
    </row>
    <row r="273" spans="1:2" ht="15.75" thickBot="1" x14ac:dyDescent="0.25">
      <c r="A273" s="33" t="s">
        <v>322</v>
      </c>
      <c r="B273" s="39">
        <v>0</v>
      </c>
    </row>
    <row r="274" spans="1:2" ht="32.25" thickBot="1" x14ac:dyDescent="0.25">
      <c r="A274" s="31" t="s">
        <v>323</v>
      </c>
      <c r="B274" s="38">
        <f>SUM(B275:B282)</f>
        <v>28814245.57</v>
      </c>
    </row>
    <row r="275" spans="1:2" ht="15.75" thickBot="1" x14ac:dyDescent="0.25">
      <c r="A275" s="33" t="s">
        <v>324</v>
      </c>
      <c r="B275" s="39">
        <v>2005000</v>
      </c>
    </row>
    <row r="276" spans="1:2" ht="15.75" thickBot="1" x14ac:dyDescent="0.25">
      <c r="A276" s="33" t="s">
        <v>325</v>
      </c>
      <c r="B276" s="39">
        <v>4054204.0300000003</v>
      </c>
    </row>
    <row r="277" spans="1:2" ht="30.75" thickBot="1" x14ac:dyDescent="0.25">
      <c r="A277" s="33" t="s">
        <v>326</v>
      </c>
      <c r="B277" s="39">
        <v>800000</v>
      </c>
    </row>
    <row r="278" spans="1:2" ht="45.75" thickBot="1" x14ac:dyDescent="0.25">
      <c r="A278" s="33" t="s">
        <v>327</v>
      </c>
      <c r="B278" s="39">
        <v>4000000</v>
      </c>
    </row>
    <row r="279" spans="1:2" ht="30.75" thickBot="1" x14ac:dyDescent="0.25">
      <c r="A279" s="33" t="s">
        <v>328</v>
      </c>
      <c r="B279" s="39">
        <v>7106621.54</v>
      </c>
    </row>
    <row r="280" spans="1:2" ht="30.75" thickBot="1" x14ac:dyDescent="0.25">
      <c r="A280" s="33" t="s">
        <v>329</v>
      </c>
      <c r="B280" s="39">
        <v>3252092</v>
      </c>
    </row>
    <row r="281" spans="1:2" ht="30.75" thickBot="1" x14ac:dyDescent="0.25">
      <c r="A281" s="33" t="s">
        <v>330</v>
      </c>
      <c r="B281" s="39">
        <v>5998500</v>
      </c>
    </row>
    <row r="282" spans="1:2" ht="15.75" thickBot="1" x14ac:dyDescent="0.25">
      <c r="A282" s="33" t="s">
        <v>331</v>
      </c>
      <c r="B282" s="39">
        <v>1597828</v>
      </c>
    </row>
    <row r="283" spans="1:2" ht="16.5" thickBot="1" x14ac:dyDescent="0.25">
      <c r="A283" s="31" t="s">
        <v>332</v>
      </c>
      <c r="B283" s="38">
        <f>SUM(B284:B292)</f>
        <v>1200000</v>
      </c>
    </row>
    <row r="284" spans="1:2" ht="15.75" thickBot="1" x14ac:dyDescent="0.25">
      <c r="A284" s="33" t="s">
        <v>333</v>
      </c>
      <c r="B284" s="39">
        <v>0</v>
      </c>
    </row>
    <row r="285" spans="1:2" ht="15.75" thickBot="1" x14ac:dyDescent="0.25">
      <c r="A285" s="33" t="s">
        <v>334</v>
      </c>
      <c r="B285" s="39">
        <v>0</v>
      </c>
    </row>
    <row r="286" spans="1:2" ht="15.75" thickBot="1" x14ac:dyDescent="0.25">
      <c r="A286" s="33" t="s">
        <v>335</v>
      </c>
      <c r="B286" s="39">
        <v>0</v>
      </c>
    </row>
    <row r="287" spans="1:2" ht="15.75" thickBot="1" x14ac:dyDescent="0.25">
      <c r="A287" s="33" t="s">
        <v>336</v>
      </c>
      <c r="B287" s="39">
        <v>0</v>
      </c>
    </row>
    <row r="288" spans="1:2" ht="15.75" thickBot="1" x14ac:dyDescent="0.25">
      <c r="A288" s="33" t="s">
        <v>337</v>
      </c>
      <c r="B288" s="39">
        <v>0</v>
      </c>
    </row>
    <row r="289" spans="1:2" ht="15.75" thickBot="1" x14ac:dyDescent="0.25">
      <c r="A289" s="33" t="s">
        <v>338</v>
      </c>
      <c r="B289" s="39">
        <v>0</v>
      </c>
    </row>
    <row r="290" spans="1:2" ht="15.75" thickBot="1" x14ac:dyDescent="0.25">
      <c r="A290" s="33" t="s">
        <v>339</v>
      </c>
      <c r="B290" s="39">
        <v>1200000</v>
      </c>
    </row>
    <row r="291" spans="1:2" ht="15.75" thickBot="1" x14ac:dyDescent="0.25">
      <c r="A291" s="33" t="s">
        <v>340</v>
      </c>
      <c r="B291" s="39">
        <v>0</v>
      </c>
    </row>
    <row r="292" spans="1:2" ht="15.75" thickBot="1" x14ac:dyDescent="0.25">
      <c r="A292" s="33" t="s">
        <v>341</v>
      </c>
      <c r="B292" s="39">
        <v>0</v>
      </c>
    </row>
    <row r="293" spans="1:2" ht="16.5" thickBot="1" x14ac:dyDescent="0.25">
      <c r="A293" s="31" t="s">
        <v>342</v>
      </c>
      <c r="B293" s="38">
        <f>SUM(B294:B297)</f>
        <v>0</v>
      </c>
    </row>
    <row r="294" spans="1:2" ht="15.75" thickBot="1" x14ac:dyDescent="0.25">
      <c r="A294" s="33" t="s">
        <v>343</v>
      </c>
      <c r="B294" s="39">
        <v>0</v>
      </c>
    </row>
    <row r="295" spans="1:2" ht="15.75" thickBot="1" x14ac:dyDescent="0.25">
      <c r="A295" s="33" t="s">
        <v>344</v>
      </c>
      <c r="B295" s="39">
        <v>0</v>
      </c>
    </row>
    <row r="296" spans="1:2" ht="15.75" thickBot="1" x14ac:dyDescent="0.25">
      <c r="A296" s="33" t="s">
        <v>345</v>
      </c>
      <c r="B296" s="39">
        <v>0</v>
      </c>
    </row>
    <row r="297" spans="1:2" ht="15.75" thickBot="1" x14ac:dyDescent="0.25">
      <c r="A297" s="33" t="s">
        <v>346</v>
      </c>
      <c r="B297" s="39">
        <v>0</v>
      </c>
    </row>
    <row r="298" spans="1:2" ht="16.5" thickBot="1" x14ac:dyDescent="0.25">
      <c r="A298" s="31" t="s">
        <v>347</v>
      </c>
      <c r="B298" s="38">
        <f>SUM(B299:B307)</f>
        <v>9863512.5199999996</v>
      </c>
    </row>
    <row r="299" spans="1:2" ht="15.75" thickBot="1" x14ac:dyDescent="0.25">
      <c r="A299" s="33" t="s">
        <v>348</v>
      </c>
      <c r="B299" s="39">
        <v>3668212.52</v>
      </c>
    </row>
    <row r="300" spans="1:2" ht="15.75" thickBot="1" x14ac:dyDescent="0.25">
      <c r="A300" s="33" t="s">
        <v>349</v>
      </c>
      <c r="B300" s="39">
        <v>0</v>
      </c>
    </row>
    <row r="301" spans="1:2" ht="15.75" thickBot="1" x14ac:dyDescent="0.25">
      <c r="A301" s="33" t="s">
        <v>350</v>
      </c>
      <c r="B301" s="39">
        <v>0</v>
      </c>
    </row>
    <row r="302" spans="1:2" ht="15.75" thickBot="1" x14ac:dyDescent="0.25">
      <c r="A302" s="33" t="s">
        <v>351</v>
      </c>
      <c r="B302" s="39">
        <v>0</v>
      </c>
    </row>
    <row r="303" spans="1:2" ht="15.75" thickBot="1" x14ac:dyDescent="0.25">
      <c r="A303" s="33" t="s">
        <v>352</v>
      </c>
      <c r="B303" s="39">
        <v>0</v>
      </c>
    </row>
    <row r="304" spans="1:2" ht="15.75" thickBot="1" x14ac:dyDescent="0.25">
      <c r="A304" s="33" t="s">
        <v>353</v>
      </c>
      <c r="B304" s="39">
        <v>0</v>
      </c>
    </row>
    <row r="305" spans="1:2" ht="30.75" thickBot="1" x14ac:dyDescent="0.25">
      <c r="A305" s="33" t="s">
        <v>354</v>
      </c>
      <c r="B305" s="39">
        <v>6195300</v>
      </c>
    </row>
    <row r="306" spans="1:2" ht="30.75" thickBot="1" x14ac:dyDescent="0.25">
      <c r="A306" s="33" t="s">
        <v>355</v>
      </c>
      <c r="B306" s="39">
        <v>0</v>
      </c>
    </row>
    <row r="307" spans="1:2" ht="15.75" thickBot="1" x14ac:dyDescent="0.25">
      <c r="A307" s="33" t="s">
        <v>356</v>
      </c>
      <c r="B307" s="39">
        <v>0</v>
      </c>
    </row>
    <row r="308" spans="1:2" ht="16.5" thickBot="1" x14ac:dyDescent="0.25">
      <c r="A308" s="29" t="s">
        <v>357</v>
      </c>
      <c r="B308" s="37">
        <f>B309+B318+B327</f>
        <v>773798900</v>
      </c>
    </row>
    <row r="309" spans="1:2" ht="32.25" thickBot="1" x14ac:dyDescent="0.25">
      <c r="A309" s="31" t="s">
        <v>358</v>
      </c>
      <c r="B309" s="38">
        <f>SUM(B310:B317)</f>
        <v>589896745.61000001</v>
      </c>
    </row>
    <row r="310" spans="1:2" ht="15.75" thickBot="1" x14ac:dyDescent="0.25">
      <c r="A310" s="33" t="s">
        <v>359</v>
      </c>
      <c r="B310" s="39">
        <v>0</v>
      </c>
    </row>
    <row r="311" spans="1:2" ht="15.75" thickBot="1" x14ac:dyDescent="0.25">
      <c r="A311" s="33" t="s">
        <v>360</v>
      </c>
      <c r="B311" s="39">
        <v>98765053</v>
      </c>
    </row>
    <row r="312" spans="1:2" ht="47.25" customHeight="1" thickBot="1" x14ac:dyDescent="0.25">
      <c r="A312" s="33" t="s">
        <v>361</v>
      </c>
      <c r="B312" s="39">
        <v>0</v>
      </c>
    </row>
    <row r="313" spans="1:2" ht="45.75" thickBot="1" x14ac:dyDescent="0.25">
      <c r="A313" s="33" t="s">
        <v>362</v>
      </c>
      <c r="B313" s="39">
        <v>491131692.61000001</v>
      </c>
    </row>
    <row r="314" spans="1:2" ht="30.75" thickBot="1" x14ac:dyDescent="0.25">
      <c r="A314" s="33" t="s">
        <v>363</v>
      </c>
      <c r="B314" s="39">
        <v>0</v>
      </c>
    </row>
    <row r="315" spans="1:2" ht="30.75" thickBot="1" x14ac:dyDescent="0.25">
      <c r="A315" s="33" t="s">
        <v>364</v>
      </c>
      <c r="B315" s="39">
        <v>0</v>
      </c>
    </row>
    <row r="316" spans="1:2" ht="30.75" thickBot="1" x14ac:dyDescent="0.25">
      <c r="A316" s="33" t="s">
        <v>365</v>
      </c>
      <c r="B316" s="39">
        <v>0</v>
      </c>
    </row>
    <row r="317" spans="1:2" ht="45.75" thickBot="1" x14ac:dyDescent="0.25">
      <c r="A317" s="33" t="s">
        <v>366</v>
      </c>
      <c r="B317" s="39">
        <v>0</v>
      </c>
    </row>
    <row r="318" spans="1:2" ht="16.5" thickBot="1" x14ac:dyDescent="0.25">
      <c r="A318" s="31" t="s">
        <v>367</v>
      </c>
      <c r="B318" s="38">
        <f>SUM(B319:B326)</f>
        <v>183902154.38999999</v>
      </c>
    </row>
    <row r="319" spans="1:2" ht="15.75" thickBot="1" x14ac:dyDescent="0.25">
      <c r="A319" s="33" t="s">
        <v>368</v>
      </c>
      <c r="B319" s="39">
        <v>0</v>
      </c>
    </row>
    <row r="320" spans="1:2" ht="15.75" thickBot="1" x14ac:dyDescent="0.25">
      <c r="A320" s="33" t="s">
        <v>369</v>
      </c>
      <c r="B320" s="39">
        <v>183902154.38999999</v>
      </c>
    </row>
    <row r="321" spans="1:2" ht="45.75" customHeight="1" thickBot="1" x14ac:dyDescent="0.25">
      <c r="A321" s="33" t="s">
        <v>370</v>
      </c>
      <c r="B321" s="39">
        <v>0</v>
      </c>
    </row>
    <row r="322" spans="1:2" ht="45.75" thickBot="1" x14ac:dyDescent="0.25">
      <c r="A322" s="33" t="s">
        <v>371</v>
      </c>
      <c r="B322" s="39">
        <v>0</v>
      </c>
    </row>
    <row r="323" spans="1:2" ht="30.75" thickBot="1" x14ac:dyDescent="0.25">
      <c r="A323" s="33" t="s">
        <v>372</v>
      </c>
      <c r="B323" s="39">
        <v>0</v>
      </c>
    </row>
    <row r="324" spans="1:2" ht="30.75" thickBot="1" x14ac:dyDescent="0.25">
      <c r="A324" s="33" t="s">
        <v>373</v>
      </c>
      <c r="B324" s="39">
        <v>0</v>
      </c>
    </row>
    <row r="325" spans="1:2" ht="30.75" thickBot="1" x14ac:dyDescent="0.25">
      <c r="A325" s="33" t="s">
        <v>374</v>
      </c>
      <c r="B325" s="39">
        <v>0</v>
      </c>
    </row>
    <row r="326" spans="1:2" ht="45.75" thickBot="1" x14ac:dyDescent="0.25">
      <c r="A326" s="33" t="s">
        <v>375</v>
      </c>
      <c r="B326" s="39">
        <v>0</v>
      </c>
    </row>
    <row r="327" spans="1:2" ht="32.25" thickBot="1" x14ac:dyDescent="0.25">
      <c r="A327" s="43" t="s">
        <v>376</v>
      </c>
      <c r="B327" s="40">
        <f>SUM(B328:B329)</f>
        <v>0</v>
      </c>
    </row>
    <row r="328" spans="1:2" ht="60.75" customHeight="1" thickBot="1" x14ac:dyDescent="0.25">
      <c r="A328" s="33" t="s">
        <v>377</v>
      </c>
      <c r="B328" s="39">
        <v>0</v>
      </c>
    </row>
    <row r="329" spans="1:2" ht="60.75" thickBot="1" x14ac:dyDescent="0.25">
      <c r="A329" s="33" t="s">
        <v>378</v>
      </c>
      <c r="B329" s="39">
        <v>0</v>
      </c>
    </row>
    <row r="330" spans="1:2" ht="32.25" thickBot="1" x14ac:dyDescent="0.25">
      <c r="A330" s="29" t="s">
        <v>379</v>
      </c>
      <c r="B330" s="37">
        <f>B331+B334+B344+B351+B361+B371+B374</f>
        <v>1000000</v>
      </c>
    </row>
    <row r="331" spans="1:2" ht="32.25" thickBot="1" x14ac:dyDescent="0.25">
      <c r="A331" s="31" t="s">
        <v>380</v>
      </c>
      <c r="B331" s="38">
        <v>0</v>
      </c>
    </row>
    <row r="332" spans="1:2" ht="60.75" thickBot="1" x14ac:dyDescent="0.25">
      <c r="A332" s="33" t="s">
        <v>381</v>
      </c>
      <c r="B332" s="39">
        <v>0</v>
      </c>
    </row>
    <row r="333" spans="1:2" ht="60.75" thickBot="1" x14ac:dyDescent="0.25">
      <c r="A333" s="33" t="s">
        <v>382</v>
      </c>
      <c r="B333" s="39">
        <v>0</v>
      </c>
    </row>
    <row r="334" spans="1:2" ht="32.25" thickBot="1" x14ac:dyDescent="0.25">
      <c r="A334" s="43" t="s">
        <v>383</v>
      </c>
      <c r="B334" s="40">
        <v>0</v>
      </c>
    </row>
    <row r="335" spans="1:2" ht="60.75" thickBot="1" x14ac:dyDescent="0.25">
      <c r="A335" s="33" t="s">
        <v>384</v>
      </c>
      <c r="B335" s="39">
        <v>0</v>
      </c>
    </row>
    <row r="336" spans="1:2" ht="60.75" thickBot="1" x14ac:dyDescent="0.25">
      <c r="A336" s="33" t="s">
        <v>385</v>
      </c>
      <c r="B336" s="39">
        <v>0</v>
      </c>
    </row>
    <row r="337" spans="1:2" ht="60.75" thickBot="1" x14ac:dyDescent="0.25">
      <c r="A337" s="33" t="s">
        <v>386</v>
      </c>
      <c r="B337" s="39">
        <v>0</v>
      </c>
    </row>
    <row r="338" spans="1:2" ht="45.75" thickBot="1" x14ac:dyDescent="0.25">
      <c r="A338" s="33" t="s">
        <v>387</v>
      </c>
      <c r="B338" s="39">
        <v>0</v>
      </c>
    </row>
    <row r="339" spans="1:2" ht="49.5" customHeight="1" thickBot="1" x14ac:dyDescent="0.25">
      <c r="A339" s="33" t="s">
        <v>388</v>
      </c>
      <c r="B339" s="39">
        <v>0</v>
      </c>
    </row>
    <row r="340" spans="1:2" ht="45.75" thickBot="1" x14ac:dyDescent="0.25">
      <c r="A340" s="33" t="s">
        <v>389</v>
      </c>
      <c r="B340" s="39">
        <v>0</v>
      </c>
    </row>
    <row r="341" spans="1:2" ht="45.75" thickBot="1" x14ac:dyDescent="0.25">
      <c r="A341" s="33" t="s">
        <v>390</v>
      </c>
      <c r="B341" s="39">
        <v>0</v>
      </c>
    </row>
    <row r="342" spans="1:2" ht="45.75" thickBot="1" x14ac:dyDescent="0.25">
      <c r="A342" s="33" t="s">
        <v>391</v>
      </c>
      <c r="B342" s="39">
        <v>0</v>
      </c>
    </row>
    <row r="343" spans="1:2" ht="45.75" thickBot="1" x14ac:dyDescent="0.25">
      <c r="A343" s="33" t="s">
        <v>392</v>
      </c>
      <c r="B343" s="39">
        <v>0</v>
      </c>
    </row>
    <row r="344" spans="1:2" ht="16.5" thickBot="1" x14ac:dyDescent="0.25">
      <c r="A344" s="43" t="s">
        <v>393</v>
      </c>
      <c r="B344" s="40">
        <v>0</v>
      </c>
    </row>
    <row r="345" spans="1:2" ht="15.75" thickBot="1" x14ac:dyDescent="0.25">
      <c r="A345" s="33" t="s">
        <v>394</v>
      </c>
      <c r="B345" s="39">
        <v>0</v>
      </c>
    </row>
    <row r="346" spans="1:2" ht="45.75" thickBot="1" x14ac:dyDescent="0.25">
      <c r="A346" s="33" t="s">
        <v>395</v>
      </c>
      <c r="B346" s="39">
        <v>0</v>
      </c>
    </row>
    <row r="347" spans="1:2" ht="45.75" thickBot="1" x14ac:dyDescent="0.25">
      <c r="A347" s="33" t="s">
        <v>396</v>
      </c>
      <c r="B347" s="39">
        <v>0</v>
      </c>
    </row>
    <row r="348" spans="1:2" ht="45.75" thickBot="1" x14ac:dyDescent="0.25">
      <c r="A348" s="33" t="s">
        <v>397</v>
      </c>
      <c r="B348" s="39">
        <v>0</v>
      </c>
    </row>
    <row r="349" spans="1:2" ht="45.75" thickBot="1" x14ac:dyDescent="0.25">
      <c r="A349" s="33" t="s">
        <v>398</v>
      </c>
      <c r="B349" s="39">
        <v>0</v>
      </c>
    </row>
    <row r="350" spans="1:2" ht="15.75" thickBot="1" x14ac:dyDescent="0.25">
      <c r="A350" s="33" t="s">
        <v>399</v>
      </c>
      <c r="B350" s="39">
        <v>0</v>
      </c>
    </row>
    <row r="351" spans="1:2" ht="16.5" thickBot="1" x14ac:dyDescent="0.25">
      <c r="A351" s="43" t="s">
        <v>400</v>
      </c>
      <c r="B351" s="40">
        <v>0</v>
      </c>
    </row>
    <row r="352" spans="1:2" ht="60.75" thickBot="1" x14ac:dyDescent="0.25">
      <c r="A352" s="33" t="s">
        <v>401</v>
      </c>
      <c r="B352" s="39">
        <v>0</v>
      </c>
    </row>
    <row r="353" spans="1:2" ht="60.75" thickBot="1" x14ac:dyDescent="0.25">
      <c r="A353" s="33" t="s">
        <v>402</v>
      </c>
      <c r="B353" s="39">
        <v>0</v>
      </c>
    </row>
    <row r="354" spans="1:2" ht="60.75" thickBot="1" x14ac:dyDescent="0.25">
      <c r="A354" s="33" t="s">
        <v>403</v>
      </c>
      <c r="B354" s="39">
        <v>0</v>
      </c>
    </row>
    <row r="355" spans="1:2" ht="45.75" thickBot="1" x14ac:dyDescent="0.25">
      <c r="A355" s="33" t="s">
        <v>404</v>
      </c>
      <c r="B355" s="39">
        <v>0</v>
      </c>
    </row>
    <row r="356" spans="1:2" ht="45.75" thickBot="1" x14ac:dyDescent="0.25">
      <c r="A356" s="33" t="s">
        <v>405</v>
      </c>
      <c r="B356" s="39">
        <v>0</v>
      </c>
    </row>
    <row r="357" spans="1:2" ht="45.75" thickBot="1" x14ac:dyDescent="0.25">
      <c r="A357" s="33" t="s">
        <v>406</v>
      </c>
      <c r="B357" s="39">
        <v>0</v>
      </c>
    </row>
    <row r="358" spans="1:2" ht="45.75" thickBot="1" x14ac:dyDescent="0.25">
      <c r="A358" s="33" t="s">
        <v>407</v>
      </c>
      <c r="B358" s="39">
        <v>0</v>
      </c>
    </row>
    <row r="359" spans="1:2" ht="45.75" thickBot="1" x14ac:dyDescent="0.25">
      <c r="A359" s="33" t="s">
        <v>408</v>
      </c>
      <c r="B359" s="39">
        <v>0</v>
      </c>
    </row>
    <row r="360" spans="1:2" ht="45.75" thickBot="1" x14ac:dyDescent="0.25">
      <c r="A360" s="33" t="s">
        <v>409</v>
      </c>
      <c r="B360" s="39">
        <v>0</v>
      </c>
    </row>
    <row r="361" spans="1:2" ht="32.25" thickBot="1" x14ac:dyDescent="0.25">
      <c r="A361" s="43" t="s">
        <v>410</v>
      </c>
      <c r="B361" s="40">
        <v>0</v>
      </c>
    </row>
    <row r="362" spans="1:2" ht="30.75" thickBot="1" x14ac:dyDescent="0.25">
      <c r="A362" s="33" t="s">
        <v>411</v>
      </c>
      <c r="B362" s="39">
        <v>0</v>
      </c>
    </row>
    <row r="363" spans="1:2" ht="30.75" thickBot="1" x14ac:dyDescent="0.25">
      <c r="A363" s="33" t="s">
        <v>412</v>
      </c>
      <c r="B363" s="39">
        <v>0</v>
      </c>
    </row>
    <row r="364" spans="1:2" ht="30.75" thickBot="1" x14ac:dyDescent="0.25">
      <c r="A364" s="33" t="s">
        <v>413</v>
      </c>
      <c r="B364" s="39">
        <v>0</v>
      </c>
    </row>
    <row r="365" spans="1:2" ht="45.75" thickBot="1" x14ac:dyDescent="0.25">
      <c r="A365" s="33" t="s">
        <v>414</v>
      </c>
      <c r="B365" s="39">
        <v>0</v>
      </c>
    </row>
    <row r="366" spans="1:2" ht="45.75" thickBot="1" x14ac:dyDescent="0.25">
      <c r="A366" s="33" t="s">
        <v>415</v>
      </c>
      <c r="B366" s="39">
        <v>0</v>
      </c>
    </row>
    <row r="367" spans="1:2" ht="30.75" thickBot="1" x14ac:dyDescent="0.25">
      <c r="A367" s="33" t="s">
        <v>416</v>
      </c>
      <c r="B367" s="39">
        <v>0</v>
      </c>
    </row>
    <row r="368" spans="1:2" ht="30.75" thickBot="1" x14ac:dyDescent="0.25">
      <c r="A368" s="33" t="s">
        <v>417</v>
      </c>
      <c r="B368" s="39">
        <v>0</v>
      </c>
    </row>
    <row r="369" spans="1:2" ht="30.75" thickBot="1" x14ac:dyDescent="0.25">
      <c r="A369" s="33" t="s">
        <v>418</v>
      </c>
      <c r="B369" s="39">
        <v>0</v>
      </c>
    </row>
    <row r="370" spans="1:2" ht="15.75" thickBot="1" x14ac:dyDescent="0.25">
      <c r="A370" s="33" t="s">
        <v>419</v>
      </c>
      <c r="B370" s="39">
        <v>0</v>
      </c>
    </row>
    <row r="371" spans="1:2" ht="16.5" thickBot="1" x14ac:dyDescent="0.25">
      <c r="A371" s="43" t="s">
        <v>420</v>
      </c>
      <c r="B371" s="40">
        <v>0</v>
      </c>
    </row>
    <row r="372" spans="1:2" ht="30.75" thickBot="1" x14ac:dyDescent="0.25">
      <c r="A372" s="33" t="s">
        <v>421</v>
      </c>
      <c r="B372" s="39">
        <v>0</v>
      </c>
    </row>
    <row r="373" spans="1:2" ht="30.75" thickBot="1" x14ac:dyDescent="0.25">
      <c r="A373" s="33" t="s">
        <v>422</v>
      </c>
      <c r="B373" s="39">
        <v>0</v>
      </c>
    </row>
    <row r="374" spans="1:2" ht="32.25" thickBot="1" x14ac:dyDescent="0.25">
      <c r="A374" s="43" t="s">
        <v>423</v>
      </c>
      <c r="B374" s="40">
        <v>1000000</v>
      </c>
    </row>
    <row r="375" spans="1:2" ht="30.75" thickBot="1" x14ac:dyDescent="0.25">
      <c r="A375" s="33" t="s">
        <v>424</v>
      </c>
      <c r="B375" s="39">
        <v>1000000</v>
      </c>
    </row>
    <row r="376" spans="1:2" ht="15.75" thickBot="1" x14ac:dyDescent="0.25">
      <c r="A376" s="33" t="s">
        <v>425</v>
      </c>
      <c r="B376" s="39">
        <v>0</v>
      </c>
    </row>
    <row r="377" spans="1:2" ht="15.75" thickBot="1" x14ac:dyDescent="0.25">
      <c r="A377" s="33" t="s">
        <v>426</v>
      </c>
      <c r="B377" s="39">
        <v>0</v>
      </c>
    </row>
    <row r="378" spans="1:2" ht="16.5" customHeight="1" thickBot="1" x14ac:dyDescent="0.25">
      <c r="A378" s="29" t="s">
        <v>427</v>
      </c>
      <c r="B378" s="37">
        <v>0</v>
      </c>
    </row>
    <row r="379" spans="1:2" ht="16.5" thickBot="1" x14ac:dyDescent="0.25">
      <c r="A379" s="43" t="s">
        <v>428</v>
      </c>
      <c r="B379" s="40">
        <v>0</v>
      </c>
    </row>
    <row r="380" spans="1:2" ht="15.75" thickBot="1" x14ac:dyDescent="0.25">
      <c r="A380" s="33" t="s">
        <v>429</v>
      </c>
      <c r="B380" s="44">
        <v>0</v>
      </c>
    </row>
    <row r="381" spans="1:2" ht="15.75" thickBot="1" x14ac:dyDescent="0.25">
      <c r="A381" s="33" t="s">
        <v>430</v>
      </c>
      <c r="B381" s="44">
        <v>0</v>
      </c>
    </row>
    <row r="382" spans="1:2" ht="30.75" thickBot="1" x14ac:dyDescent="0.25">
      <c r="A382" s="33" t="s">
        <v>431</v>
      </c>
      <c r="B382" s="44">
        <v>0</v>
      </c>
    </row>
    <row r="383" spans="1:2" ht="28.5" customHeight="1" thickBot="1" x14ac:dyDescent="0.25">
      <c r="A383" s="33" t="s">
        <v>432</v>
      </c>
      <c r="B383" s="44">
        <v>0</v>
      </c>
    </row>
    <row r="384" spans="1:2" ht="30.75" thickBot="1" x14ac:dyDescent="0.25">
      <c r="A384" s="33" t="s">
        <v>433</v>
      </c>
      <c r="B384" s="44">
        <v>0</v>
      </c>
    </row>
    <row r="385" spans="1:2" ht="30.75" thickBot="1" x14ac:dyDescent="0.25">
      <c r="A385" s="33" t="s">
        <v>434</v>
      </c>
      <c r="B385" s="44">
        <v>0</v>
      </c>
    </row>
    <row r="386" spans="1:2" ht="16.5" thickBot="1" x14ac:dyDescent="0.25">
      <c r="A386" s="43" t="s">
        <v>435</v>
      </c>
      <c r="B386" s="40">
        <v>0</v>
      </c>
    </row>
    <row r="387" spans="1:2" ht="30.75" thickBot="1" x14ac:dyDescent="0.25">
      <c r="A387" s="33" t="s">
        <v>436</v>
      </c>
      <c r="B387" s="44">
        <v>0</v>
      </c>
    </row>
    <row r="388" spans="1:2" ht="30.75" thickBot="1" x14ac:dyDescent="0.25">
      <c r="A388" s="33" t="s">
        <v>437</v>
      </c>
      <c r="B388" s="44">
        <v>0</v>
      </c>
    </row>
    <row r="389" spans="1:2" ht="30.75" thickBot="1" x14ac:dyDescent="0.25">
      <c r="A389" s="33" t="s">
        <v>438</v>
      </c>
      <c r="B389" s="44">
        <v>0</v>
      </c>
    </row>
    <row r="390" spans="1:2" ht="45.75" thickBot="1" x14ac:dyDescent="0.25">
      <c r="A390" s="33" t="s">
        <v>439</v>
      </c>
      <c r="B390" s="44">
        <v>0</v>
      </c>
    </row>
    <row r="391" spans="1:2" ht="45.75" thickBot="1" x14ac:dyDescent="0.25">
      <c r="A391" s="33" t="s">
        <v>440</v>
      </c>
      <c r="B391" s="44">
        <v>0</v>
      </c>
    </row>
    <row r="392" spans="1:2" ht="16.5" thickBot="1" x14ac:dyDescent="0.25">
      <c r="A392" s="43" t="s">
        <v>441</v>
      </c>
      <c r="B392" s="40">
        <v>0</v>
      </c>
    </row>
    <row r="393" spans="1:2" ht="15.75" thickBot="1" x14ac:dyDescent="0.25">
      <c r="A393" s="33" t="s">
        <v>442</v>
      </c>
      <c r="B393" s="44">
        <v>0</v>
      </c>
    </row>
    <row r="394" spans="1:2" ht="15.75" thickBot="1" x14ac:dyDescent="0.25">
      <c r="A394" s="33" t="s">
        <v>443</v>
      </c>
      <c r="B394" s="44">
        <v>0</v>
      </c>
    </row>
    <row r="395" spans="1:2" ht="15.75" thickBot="1" x14ac:dyDescent="0.25">
      <c r="A395" s="33" t="s">
        <v>444</v>
      </c>
      <c r="B395" s="44">
        <v>0</v>
      </c>
    </row>
    <row r="396" spans="1:2" ht="16.5" thickBot="1" x14ac:dyDescent="0.25">
      <c r="A396" s="29" t="s">
        <v>445</v>
      </c>
      <c r="B396" s="37">
        <f>B397+B406+B415+B418+B421+B423+B426</f>
        <v>158452332.97</v>
      </c>
    </row>
    <row r="397" spans="1:2" ht="15" customHeight="1" thickBot="1" x14ac:dyDescent="0.25">
      <c r="A397" s="31" t="s">
        <v>446</v>
      </c>
      <c r="B397" s="38">
        <f>SUM(B398:B405)</f>
        <v>61463388.369999997</v>
      </c>
    </row>
    <row r="398" spans="1:2" ht="30.75" thickBot="1" x14ac:dyDescent="0.25">
      <c r="A398" s="33" t="s">
        <v>447</v>
      </c>
      <c r="B398" s="39">
        <v>61463388.369999997</v>
      </c>
    </row>
    <row r="399" spans="1:2" ht="30.75" thickBot="1" x14ac:dyDescent="0.25">
      <c r="A399" s="33" t="s">
        <v>448</v>
      </c>
      <c r="B399" s="39">
        <v>0</v>
      </c>
    </row>
    <row r="400" spans="1:2" ht="30.75" thickBot="1" x14ac:dyDescent="0.25">
      <c r="A400" s="33" t="s">
        <v>449</v>
      </c>
      <c r="B400" s="39">
        <v>0</v>
      </c>
    </row>
    <row r="401" spans="1:2" ht="30.75" thickBot="1" x14ac:dyDescent="0.25">
      <c r="A401" s="33" t="s">
        <v>450</v>
      </c>
      <c r="B401" s="39">
        <v>0</v>
      </c>
    </row>
    <row r="402" spans="1:2" ht="45.75" thickBot="1" x14ac:dyDescent="0.25">
      <c r="A402" s="33" t="s">
        <v>451</v>
      </c>
      <c r="B402" s="39">
        <v>0</v>
      </c>
    </row>
    <row r="403" spans="1:2" ht="15.75" customHeight="1" thickBot="1" x14ac:dyDescent="0.25">
      <c r="A403" s="33" t="s">
        <v>452</v>
      </c>
      <c r="B403" s="39">
        <v>0</v>
      </c>
    </row>
    <row r="404" spans="1:2" ht="30.75" thickBot="1" x14ac:dyDescent="0.25">
      <c r="A404" s="33" t="s">
        <v>453</v>
      </c>
      <c r="B404" s="39">
        <v>0</v>
      </c>
    </row>
    <row r="405" spans="1:2" ht="30.75" thickBot="1" x14ac:dyDescent="0.25">
      <c r="A405" s="33" t="s">
        <v>454</v>
      </c>
      <c r="B405" s="39">
        <v>0</v>
      </c>
    </row>
    <row r="406" spans="1:2" ht="16.5" thickBot="1" x14ac:dyDescent="0.25">
      <c r="A406" s="31" t="s">
        <v>455</v>
      </c>
      <c r="B406" s="38">
        <f>SUM(B407:B414)</f>
        <v>79594366.409999996</v>
      </c>
    </row>
    <row r="407" spans="1:2" ht="30.75" thickBot="1" x14ac:dyDescent="0.25">
      <c r="A407" s="33" t="s">
        <v>456</v>
      </c>
      <c r="B407" s="44">
        <v>79594366.409999996</v>
      </c>
    </row>
    <row r="408" spans="1:2" ht="30.75" thickBot="1" x14ac:dyDescent="0.25">
      <c r="A408" s="33" t="s">
        <v>457</v>
      </c>
      <c r="B408" s="44">
        <v>0</v>
      </c>
    </row>
    <row r="409" spans="1:2" ht="30.75" thickBot="1" x14ac:dyDescent="0.25">
      <c r="A409" s="33" t="s">
        <v>458</v>
      </c>
      <c r="B409" s="44">
        <v>0</v>
      </c>
    </row>
    <row r="410" spans="1:2" ht="30.75" thickBot="1" x14ac:dyDescent="0.25">
      <c r="A410" s="33" t="s">
        <v>459</v>
      </c>
      <c r="B410" s="44">
        <v>0</v>
      </c>
    </row>
    <row r="411" spans="1:2" ht="45.75" thickBot="1" x14ac:dyDescent="0.25">
      <c r="A411" s="33" t="s">
        <v>460</v>
      </c>
      <c r="B411" s="44">
        <v>0</v>
      </c>
    </row>
    <row r="412" spans="1:2" ht="15.75" thickBot="1" x14ac:dyDescent="0.25">
      <c r="A412" s="33" t="s">
        <v>461</v>
      </c>
      <c r="B412" s="44">
        <v>0</v>
      </c>
    </row>
    <row r="413" spans="1:2" ht="45.75" thickBot="1" x14ac:dyDescent="0.25">
      <c r="A413" s="33" t="s">
        <v>462</v>
      </c>
      <c r="B413" s="44">
        <v>0</v>
      </c>
    </row>
    <row r="414" spans="1:2" ht="30.75" thickBot="1" x14ac:dyDescent="0.25">
      <c r="A414" s="33" t="s">
        <v>463</v>
      </c>
      <c r="B414" s="44">
        <v>0</v>
      </c>
    </row>
    <row r="415" spans="1:2" ht="16.5" thickBot="1" x14ac:dyDescent="0.25">
      <c r="A415" s="43" t="s">
        <v>464</v>
      </c>
      <c r="B415" s="40">
        <f>SUM(B416:B417)</f>
        <v>0</v>
      </c>
    </row>
    <row r="416" spans="1:2" ht="30.75" thickBot="1" x14ac:dyDescent="0.25">
      <c r="A416" s="33" t="s">
        <v>465</v>
      </c>
      <c r="B416" s="44">
        <v>0</v>
      </c>
    </row>
    <row r="417" spans="1:2" ht="30.75" thickBot="1" x14ac:dyDescent="0.25">
      <c r="A417" s="33" t="s">
        <v>466</v>
      </c>
      <c r="B417" s="44">
        <v>0</v>
      </c>
    </row>
    <row r="418" spans="1:2" ht="16.5" thickBot="1" x14ac:dyDescent="0.25">
      <c r="A418" s="31" t="s">
        <v>467</v>
      </c>
      <c r="B418" s="38">
        <v>1306486.3900000001</v>
      </c>
    </row>
    <row r="419" spans="1:2" ht="18" customHeight="1" thickBot="1" x14ac:dyDescent="0.25">
      <c r="A419" s="33" t="s">
        <v>468</v>
      </c>
      <c r="B419" s="39">
        <v>1306486.3900000001</v>
      </c>
    </row>
    <row r="420" spans="1:2" ht="30.75" thickBot="1" x14ac:dyDescent="0.25">
      <c r="A420" s="33" t="s">
        <v>469</v>
      </c>
      <c r="B420" s="39">
        <v>0</v>
      </c>
    </row>
    <row r="421" spans="1:2" ht="16.5" thickBot="1" x14ac:dyDescent="0.25">
      <c r="A421" s="43" t="s">
        <v>470</v>
      </c>
      <c r="B421" s="40">
        <v>16088091.800000001</v>
      </c>
    </row>
    <row r="422" spans="1:2" ht="15.75" thickBot="1" x14ac:dyDescent="0.25">
      <c r="A422" s="33" t="s">
        <v>471</v>
      </c>
      <c r="B422" s="39">
        <v>16088091.800000001</v>
      </c>
    </row>
    <row r="423" spans="1:2" ht="16.5" thickBot="1" x14ac:dyDescent="0.25">
      <c r="A423" s="43" t="s">
        <v>472</v>
      </c>
      <c r="B423" s="40">
        <v>0</v>
      </c>
    </row>
    <row r="424" spans="1:2" ht="30.75" thickBot="1" x14ac:dyDescent="0.25">
      <c r="A424" s="33" t="s">
        <v>473</v>
      </c>
      <c r="B424" s="44">
        <v>0</v>
      </c>
    </row>
    <row r="425" spans="1:2" ht="31.5" customHeight="1" thickBot="1" x14ac:dyDescent="0.25">
      <c r="A425" s="33" t="s">
        <v>474</v>
      </c>
      <c r="B425" s="44">
        <v>0</v>
      </c>
    </row>
    <row r="426" spans="1:2" ht="32.25" thickBot="1" x14ac:dyDescent="0.25">
      <c r="A426" s="31" t="s">
        <v>475</v>
      </c>
      <c r="B426" s="38">
        <v>0</v>
      </c>
    </row>
    <row r="427" spans="1:2" ht="15.75" thickBot="1" x14ac:dyDescent="0.25">
      <c r="A427" s="33" t="s">
        <v>476</v>
      </c>
      <c r="B427" s="44">
        <v>0</v>
      </c>
    </row>
    <row r="428" spans="1:2" ht="16.5" thickBot="1" x14ac:dyDescent="0.25">
      <c r="A428" s="29" t="s">
        <v>43</v>
      </c>
      <c r="B428" s="37">
        <f>B2+B39+B104+B189+B249+B308+B330+B378+B396</f>
        <v>7461447369</v>
      </c>
    </row>
    <row r="429" spans="1:2" s="3" customFormat="1" ht="30" customHeight="1" x14ac:dyDescent="0.2">
      <c r="A429" s="45"/>
      <c r="B429" s="4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5"/>
  <sheetViews>
    <sheetView workbookViewId="0">
      <selection activeCell="F28" sqref="F28"/>
    </sheetView>
  </sheetViews>
  <sheetFormatPr baseColWidth="10" defaultColWidth="0" defaultRowHeight="12.75" zeroHeight="1" x14ac:dyDescent="0.2"/>
  <cols>
    <col min="1" max="1" width="63" style="26" customWidth="1"/>
    <col min="2" max="2" width="26.7109375" style="26" customWidth="1"/>
    <col min="3" max="3" width="26.85546875" customWidth="1"/>
    <col min="4" max="4" width="11.42578125" style="3" customWidth="1"/>
    <col min="5" max="16384" width="11.42578125" hidden="1"/>
  </cols>
  <sheetData>
    <row r="1" spans="1:3" ht="30.75" customHeight="1" thickBot="1" x14ac:dyDescent="0.25">
      <c r="A1" s="137" t="s">
        <v>477</v>
      </c>
      <c r="B1" s="138"/>
      <c r="C1" s="139"/>
    </row>
    <row r="2" spans="1:3" ht="15.75" thickBot="1" x14ac:dyDescent="0.25">
      <c r="A2" s="49" t="s">
        <v>39</v>
      </c>
      <c r="B2" s="50" t="s">
        <v>478</v>
      </c>
      <c r="C2" s="51" t="s">
        <v>40</v>
      </c>
    </row>
    <row r="3" spans="1:3" ht="15" x14ac:dyDescent="0.2">
      <c r="A3" s="140" t="s">
        <v>479</v>
      </c>
      <c r="B3" s="141"/>
      <c r="C3" s="142">
        <f>SUM(C5:C6)</f>
        <v>0</v>
      </c>
    </row>
    <row r="4" spans="1:3" ht="15" x14ac:dyDescent="0.2">
      <c r="A4" s="134" t="s">
        <v>480</v>
      </c>
      <c r="B4" s="135"/>
      <c r="C4" s="136"/>
    </row>
    <row r="5" spans="1:3" ht="14.25" x14ac:dyDescent="0.2">
      <c r="A5" s="52" t="s">
        <v>481</v>
      </c>
      <c r="B5" s="53" t="s">
        <v>482</v>
      </c>
      <c r="C5" s="54">
        <v>0</v>
      </c>
    </row>
    <row r="6" spans="1:3" ht="14.25" x14ac:dyDescent="0.2">
      <c r="A6" s="52" t="s">
        <v>483</v>
      </c>
      <c r="B6" s="53" t="s">
        <v>484</v>
      </c>
      <c r="C6" s="54">
        <v>0</v>
      </c>
    </row>
    <row r="7" spans="1:3" ht="15" x14ac:dyDescent="0.2">
      <c r="A7" s="134" t="s">
        <v>485</v>
      </c>
      <c r="B7" s="135"/>
      <c r="C7" s="55">
        <f>SUM(C8:C15)</f>
        <v>4066542468.1599984</v>
      </c>
    </row>
    <row r="8" spans="1:3" ht="14.25" x14ac:dyDescent="0.2">
      <c r="A8" s="52" t="s">
        <v>486</v>
      </c>
      <c r="B8" s="53" t="s">
        <v>487</v>
      </c>
      <c r="C8" s="56">
        <v>3260825920.4299984</v>
      </c>
    </row>
    <row r="9" spans="1:3" ht="14.25" x14ac:dyDescent="0.2">
      <c r="A9" s="52" t="s">
        <v>488</v>
      </c>
      <c r="B9" s="53" t="s">
        <v>489</v>
      </c>
      <c r="C9" s="56">
        <v>280917966.84999996</v>
      </c>
    </row>
    <row r="10" spans="1:3" ht="28.5" x14ac:dyDescent="0.2">
      <c r="A10" s="52" t="s">
        <v>490</v>
      </c>
      <c r="B10" s="53" t="s">
        <v>491</v>
      </c>
      <c r="C10" s="56">
        <v>486991752.64000022</v>
      </c>
    </row>
    <row r="11" spans="1:3" ht="14.25" x14ac:dyDescent="0.2">
      <c r="A11" s="52" t="s">
        <v>492</v>
      </c>
      <c r="B11" s="53" t="s">
        <v>493</v>
      </c>
      <c r="C11" s="56">
        <v>5809000</v>
      </c>
    </row>
    <row r="12" spans="1:3" ht="14.25" x14ac:dyDescent="0.2">
      <c r="A12" s="52" t="s">
        <v>494</v>
      </c>
      <c r="B12" s="53" t="s">
        <v>495</v>
      </c>
      <c r="C12" s="56">
        <v>31997828.239999995</v>
      </c>
    </row>
    <row r="13" spans="1:3" ht="28.5" x14ac:dyDescent="0.2">
      <c r="A13" s="52" t="s">
        <v>496</v>
      </c>
      <c r="B13" s="53" t="s">
        <v>497</v>
      </c>
      <c r="C13" s="54">
        <v>0</v>
      </c>
    </row>
    <row r="14" spans="1:3" ht="14.25" x14ac:dyDescent="0.2">
      <c r="A14" s="52" t="s">
        <v>498</v>
      </c>
      <c r="B14" s="53" t="s">
        <v>499</v>
      </c>
      <c r="C14" s="54">
        <v>0</v>
      </c>
    </row>
    <row r="15" spans="1:3" ht="14.25" x14ac:dyDescent="0.2">
      <c r="A15" s="52" t="s">
        <v>500</v>
      </c>
      <c r="B15" s="53" t="s">
        <v>501</v>
      </c>
      <c r="C15" s="54">
        <v>0</v>
      </c>
    </row>
    <row r="16" spans="1:3" ht="15" x14ac:dyDescent="0.2">
      <c r="A16" s="134" t="s">
        <v>502</v>
      </c>
      <c r="B16" s="135"/>
      <c r="C16" s="55">
        <f>SUM(C17:C19)</f>
        <v>3357845721.4099998</v>
      </c>
    </row>
    <row r="17" spans="1:3" ht="28.5" x14ac:dyDescent="0.2">
      <c r="A17" s="52" t="s">
        <v>503</v>
      </c>
      <c r="B17" s="53" t="s">
        <v>504</v>
      </c>
      <c r="C17" s="56">
        <v>1337717566.1200006</v>
      </c>
    </row>
    <row r="18" spans="1:3" ht="28.5" x14ac:dyDescent="0.2">
      <c r="A18" s="52" t="s">
        <v>505</v>
      </c>
      <c r="B18" s="53" t="s">
        <v>506</v>
      </c>
      <c r="C18" s="56">
        <v>2020128155.2899992</v>
      </c>
    </row>
    <row r="19" spans="1:3" ht="14.25" x14ac:dyDescent="0.2">
      <c r="A19" s="52" t="s">
        <v>507</v>
      </c>
      <c r="B19" s="53" t="s">
        <v>508</v>
      </c>
      <c r="C19" s="54">
        <v>0</v>
      </c>
    </row>
    <row r="20" spans="1:3" ht="15" x14ac:dyDescent="0.2">
      <c r="A20" s="57" t="s">
        <v>509</v>
      </c>
      <c r="B20" s="58"/>
      <c r="C20" s="55">
        <f>SUM(C21:C22)</f>
        <v>37059179.43</v>
      </c>
    </row>
    <row r="21" spans="1:3" ht="28.5" x14ac:dyDescent="0.2">
      <c r="A21" s="52" t="s">
        <v>510</v>
      </c>
      <c r="B21" s="53" t="s">
        <v>511</v>
      </c>
      <c r="C21" s="54">
        <v>0</v>
      </c>
    </row>
    <row r="22" spans="1:3" ht="14.25" x14ac:dyDescent="0.2">
      <c r="A22" s="52" t="s">
        <v>512</v>
      </c>
      <c r="B22" s="53" t="s">
        <v>513</v>
      </c>
      <c r="C22" s="56">
        <v>37059179.43</v>
      </c>
    </row>
    <row r="23" spans="1:3" ht="15" x14ac:dyDescent="0.2">
      <c r="A23" s="57" t="s">
        <v>514</v>
      </c>
      <c r="B23" s="58"/>
      <c r="C23" s="55">
        <f>SUM(C24:C27)</f>
        <v>0</v>
      </c>
    </row>
    <row r="24" spans="1:3" ht="14.25" x14ac:dyDescent="0.2">
      <c r="A24" s="52" t="s">
        <v>515</v>
      </c>
      <c r="B24" s="53" t="s">
        <v>516</v>
      </c>
      <c r="C24" s="54">
        <v>0</v>
      </c>
    </row>
    <row r="25" spans="1:3" ht="14.25" x14ac:dyDescent="0.2">
      <c r="A25" s="52" t="s">
        <v>517</v>
      </c>
      <c r="B25" s="53" t="s">
        <v>518</v>
      </c>
      <c r="C25" s="54">
        <v>0</v>
      </c>
    </row>
    <row r="26" spans="1:3" ht="14.25" x14ac:dyDescent="0.2">
      <c r="A26" s="52" t="s">
        <v>519</v>
      </c>
      <c r="B26" s="53" t="s">
        <v>520</v>
      </c>
      <c r="C26" s="54">
        <v>0</v>
      </c>
    </row>
    <row r="27" spans="1:3" ht="28.5" x14ac:dyDescent="0.2">
      <c r="A27" s="52" t="s">
        <v>521</v>
      </c>
      <c r="B27" s="53" t="s">
        <v>522</v>
      </c>
      <c r="C27" s="54">
        <v>0</v>
      </c>
    </row>
    <row r="28" spans="1:3" ht="15" x14ac:dyDescent="0.2">
      <c r="A28" s="134" t="s">
        <v>523</v>
      </c>
      <c r="B28" s="135"/>
      <c r="C28" s="136">
        <f>C30</f>
        <v>0</v>
      </c>
    </row>
    <row r="29" spans="1:3" ht="15" x14ac:dyDescent="0.2">
      <c r="A29" s="134" t="s">
        <v>524</v>
      </c>
      <c r="B29" s="135"/>
      <c r="C29" s="136"/>
    </row>
    <row r="30" spans="1:3" ht="14.25" x14ac:dyDescent="0.2">
      <c r="A30" s="52" t="s">
        <v>525</v>
      </c>
      <c r="B30" s="53" t="s">
        <v>526</v>
      </c>
      <c r="C30" s="54">
        <v>0</v>
      </c>
    </row>
    <row r="31" spans="1:3" ht="30" x14ac:dyDescent="0.2">
      <c r="A31" s="57" t="s">
        <v>527</v>
      </c>
      <c r="B31" s="58" t="s">
        <v>528</v>
      </c>
      <c r="C31" s="55">
        <v>0</v>
      </c>
    </row>
    <row r="32" spans="1:3" ht="30" x14ac:dyDescent="0.2">
      <c r="A32" s="57" t="s">
        <v>529</v>
      </c>
      <c r="B32" s="58" t="s">
        <v>530</v>
      </c>
      <c r="C32" s="55">
        <v>0</v>
      </c>
    </row>
    <row r="33" spans="1:3" ht="15.75" thickBot="1" x14ac:dyDescent="0.25">
      <c r="A33" s="57" t="s">
        <v>531</v>
      </c>
      <c r="B33" s="59" t="s">
        <v>532</v>
      </c>
      <c r="C33" s="60">
        <v>0</v>
      </c>
    </row>
    <row r="34" spans="1:3" ht="15.75" thickBot="1" x14ac:dyDescent="0.25">
      <c r="A34" s="137" t="s">
        <v>533</v>
      </c>
      <c r="B34" s="138"/>
      <c r="C34" s="61">
        <f>C3+C7+C16+C20+C23+C28+C31+C32+C33</f>
        <v>7461447368.9999981</v>
      </c>
    </row>
    <row r="35" spans="1:3" s="3" customFormat="1" x14ac:dyDescent="0.2">
      <c r="A35" s="25"/>
      <c r="B35" s="25"/>
    </row>
  </sheetData>
  <mergeCells count="10">
    <mergeCell ref="A28:B28"/>
    <mergeCell ref="C28:C29"/>
    <mergeCell ref="A29:B29"/>
    <mergeCell ref="A34:B34"/>
    <mergeCell ref="A1:C1"/>
    <mergeCell ref="A3:B3"/>
    <mergeCell ref="C3:C4"/>
    <mergeCell ref="A4:B4"/>
    <mergeCell ref="A7:B7"/>
    <mergeCell ref="A16:B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7"/>
  <sheetViews>
    <sheetView workbookViewId="0">
      <selection activeCell="F28" sqref="F28"/>
    </sheetView>
  </sheetViews>
  <sheetFormatPr baseColWidth="10" defaultColWidth="0" defaultRowHeight="12.75" customHeight="1" zeroHeight="1" x14ac:dyDescent="0.2"/>
  <cols>
    <col min="1" max="1" width="107.28515625" bestFit="1" customWidth="1"/>
    <col min="2" max="2" width="22.85546875" bestFit="1" customWidth="1"/>
    <col min="3" max="3" width="11.42578125" style="3" customWidth="1"/>
    <col min="4" max="16384" width="11.42578125" hidden="1"/>
  </cols>
  <sheetData>
    <row r="1" spans="1:2" ht="15.75" thickBot="1" x14ac:dyDescent="0.25">
      <c r="A1" s="62" t="s">
        <v>534</v>
      </c>
      <c r="B1" s="11" t="s">
        <v>535</v>
      </c>
    </row>
    <row r="2" spans="1:2" ht="15.75" thickBot="1" x14ac:dyDescent="0.25">
      <c r="A2" s="63" t="s">
        <v>536</v>
      </c>
      <c r="B2" s="34">
        <v>69419717.549999997</v>
      </c>
    </row>
    <row r="3" spans="1:2" ht="15.75" thickBot="1" x14ac:dyDescent="0.25">
      <c r="A3" s="63" t="s">
        <v>537</v>
      </c>
      <c r="B3" s="34">
        <v>133395081.11</v>
      </c>
    </row>
    <row r="4" spans="1:2" ht="15.75" thickBot="1" x14ac:dyDescent="0.25">
      <c r="A4" s="63" t="s">
        <v>538</v>
      </c>
      <c r="B4" s="34">
        <v>868144045.35000002</v>
      </c>
    </row>
    <row r="5" spans="1:2" ht="15.75" thickBot="1" x14ac:dyDescent="0.25">
      <c r="A5" s="63" t="s">
        <v>539</v>
      </c>
      <c r="B5" s="34">
        <v>162166847.69</v>
      </c>
    </row>
    <row r="6" spans="1:2" ht="15.75" thickBot="1" x14ac:dyDescent="0.25">
      <c r="A6" s="63" t="s">
        <v>540</v>
      </c>
      <c r="B6" s="34">
        <v>326224146.27999997</v>
      </c>
    </row>
    <row r="7" spans="1:2" ht="15.75" thickBot="1" x14ac:dyDescent="0.25">
      <c r="A7" s="63" t="s">
        <v>541</v>
      </c>
      <c r="B7" s="34">
        <v>1337344566.1199999</v>
      </c>
    </row>
    <row r="8" spans="1:2" ht="15.75" thickBot="1" x14ac:dyDescent="0.25">
      <c r="A8" s="63" t="s">
        <v>542</v>
      </c>
      <c r="B8" s="34">
        <v>24123828.239999998</v>
      </c>
    </row>
    <row r="9" spans="1:2" ht="15.75" thickBot="1" x14ac:dyDescent="0.25">
      <c r="A9" s="63" t="s">
        <v>543</v>
      </c>
      <c r="B9" s="34">
        <v>1154378183.9300001</v>
      </c>
    </row>
    <row r="10" spans="1:2" ht="15.75" thickBot="1" x14ac:dyDescent="0.25">
      <c r="A10" s="63" t="s">
        <v>544</v>
      </c>
      <c r="B10" s="34">
        <v>1879871398.1400001</v>
      </c>
    </row>
    <row r="11" spans="1:2" ht="15.75" thickBot="1" x14ac:dyDescent="0.25">
      <c r="A11" s="63" t="s">
        <v>545</v>
      </c>
      <c r="B11" s="34">
        <v>424937875.32999998</v>
      </c>
    </row>
    <row r="12" spans="1:2" ht="15.75" thickBot="1" x14ac:dyDescent="0.25">
      <c r="A12" s="63" t="s">
        <v>546</v>
      </c>
      <c r="B12" s="34">
        <v>139487591.69999999</v>
      </c>
    </row>
    <row r="13" spans="1:2" ht="15.75" thickBot="1" x14ac:dyDescent="0.25">
      <c r="A13" s="63" t="s">
        <v>547</v>
      </c>
      <c r="B13" s="34">
        <v>797659027.87</v>
      </c>
    </row>
    <row r="14" spans="1:2" ht="15.75" thickBot="1" x14ac:dyDescent="0.25">
      <c r="A14" s="63" t="s">
        <v>548</v>
      </c>
      <c r="B14" s="34">
        <v>144295059.69</v>
      </c>
    </row>
    <row r="15" spans="1:2" ht="16.5" thickBot="1" x14ac:dyDescent="0.25">
      <c r="A15" s="64" t="s">
        <v>49</v>
      </c>
      <c r="B15" s="65">
        <v>7461447369</v>
      </c>
    </row>
    <row r="16" spans="1:2" s="3" customFormat="1" ht="15.75" x14ac:dyDescent="0.2">
      <c r="A16" s="66"/>
      <c r="B16" s="67"/>
    </row>
    <row r="17" spans="1:1" s="3" customFormat="1" ht="15" x14ac:dyDescent="0.2">
      <c r="A17" s="68" t="s">
        <v>549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99"/>
  <sheetViews>
    <sheetView workbookViewId="0">
      <selection activeCell="B85" sqref="B85"/>
    </sheetView>
  </sheetViews>
  <sheetFormatPr baseColWidth="10" defaultColWidth="0" defaultRowHeight="12.75" zeroHeight="1" x14ac:dyDescent="0.2"/>
  <cols>
    <col min="1" max="1" width="51.85546875" style="78" customWidth="1"/>
    <col min="2" max="2" width="25.140625" style="48" customWidth="1"/>
    <col min="3" max="3" width="11.42578125" style="3" customWidth="1"/>
    <col min="4" max="5" width="0" hidden="1" customWidth="1"/>
    <col min="6" max="16384" width="11.42578125" hidden="1"/>
  </cols>
  <sheetData>
    <row r="1" spans="1:2" ht="16.5" thickBot="1" x14ac:dyDescent="0.25">
      <c r="A1" s="143" t="s">
        <v>550</v>
      </c>
      <c r="B1" s="144"/>
    </row>
    <row r="2" spans="1:2" ht="16.5" thickBot="1" x14ac:dyDescent="0.25">
      <c r="A2" s="69" t="s">
        <v>551</v>
      </c>
      <c r="B2" s="70" t="s">
        <v>552</v>
      </c>
    </row>
    <row r="3" spans="1:2" ht="16.5" thickBot="1" x14ac:dyDescent="0.25">
      <c r="A3" s="71" t="s">
        <v>536</v>
      </c>
      <c r="B3" s="72">
        <f>SUM(B4:B7)</f>
        <v>69419717.549999982</v>
      </c>
    </row>
    <row r="4" spans="1:2" ht="15.75" thickBot="1" x14ac:dyDescent="0.25">
      <c r="A4" s="73" t="s">
        <v>553</v>
      </c>
      <c r="B4" s="36">
        <v>5340051.95</v>
      </c>
    </row>
    <row r="5" spans="1:2" ht="15.75" thickBot="1" x14ac:dyDescent="0.25">
      <c r="A5" s="73" t="s">
        <v>554</v>
      </c>
      <c r="B5" s="36">
        <v>8134676.04</v>
      </c>
    </row>
    <row r="6" spans="1:2" ht="30.75" thickBot="1" x14ac:dyDescent="0.25">
      <c r="A6" s="73" t="s">
        <v>555</v>
      </c>
      <c r="B6" s="36">
        <v>3614665.98</v>
      </c>
    </row>
    <row r="7" spans="1:2" ht="15.75" thickBot="1" x14ac:dyDescent="0.25">
      <c r="A7" s="73" t="s">
        <v>556</v>
      </c>
      <c r="B7" s="36">
        <v>52330323.579999991</v>
      </c>
    </row>
    <row r="8" spans="1:2" ht="16.5" thickBot="1" x14ac:dyDescent="0.25">
      <c r="A8" s="74" t="s">
        <v>537</v>
      </c>
      <c r="B8" s="32">
        <f>SUM(B9:B13)</f>
        <v>133395081.11000003</v>
      </c>
    </row>
    <row r="9" spans="1:2" ht="30.75" thickBot="1" x14ac:dyDescent="0.25">
      <c r="A9" s="73" t="s">
        <v>557</v>
      </c>
      <c r="B9" s="36">
        <v>72172192.87000002</v>
      </c>
    </row>
    <row r="10" spans="1:2" ht="15.75" thickBot="1" x14ac:dyDescent="0.25">
      <c r="A10" s="73" t="s">
        <v>537</v>
      </c>
      <c r="B10" s="36">
        <v>21003945.610000003</v>
      </c>
    </row>
    <row r="11" spans="1:2" ht="30.75" thickBot="1" x14ac:dyDescent="0.25">
      <c r="A11" s="73" t="s">
        <v>558</v>
      </c>
      <c r="B11" s="36">
        <v>15016609.060000002</v>
      </c>
    </row>
    <row r="12" spans="1:2" ht="30.75" thickBot="1" x14ac:dyDescent="0.25">
      <c r="A12" s="73" t="s">
        <v>559</v>
      </c>
      <c r="B12" s="36">
        <v>16013594.810000001</v>
      </c>
    </row>
    <row r="13" spans="1:2" ht="30.75" thickBot="1" x14ac:dyDescent="0.25">
      <c r="A13" s="73" t="s">
        <v>560</v>
      </c>
      <c r="B13" s="36">
        <v>9188738.7599999998</v>
      </c>
    </row>
    <row r="14" spans="1:2" ht="32.25" thickBot="1" x14ac:dyDescent="0.25">
      <c r="A14" s="74" t="s">
        <v>561</v>
      </c>
      <c r="B14" s="32">
        <f>SUM(B15)</f>
        <v>868144045.34999979</v>
      </c>
    </row>
    <row r="15" spans="1:2" ht="30.75" thickBot="1" x14ac:dyDescent="0.25">
      <c r="A15" s="73" t="s">
        <v>561</v>
      </c>
      <c r="B15" s="36">
        <v>868144045.34999979</v>
      </c>
    </row>
    <row r="16" spans="1:2" ht="16.5" thickBot="1" x14ac:dyDescent="0.25">
      <c r="A16" s="74" t="s">
        <v>539</v>
      </c>
      <c r="B16" s="32">
        <f>SUM(B17:B25)</f>
        <v>162166847.68999997</v>
      </c>
    </row>
    <row r="17" spans="1:2" ht="15.75" thickBot="1" x14ac:dyDescent="0.25">
      <c r="A17" s="73" t="s">
        <v>562</v>
      </c>
      <c r="B17" s="36">
        <v>76922415.569999993</v>
      </c>
    </row>
    <row r="18" spans="1:2" ht="15.75" thickBot="1" x14ac:dyDescent="0.25">
      <c r="A18" s="73" t="s">
        <v>563</v>
      </c>
      <c r="B18" s="36">
        <v>7287408.8200000022</v>
      </c>
    </row>
    <row r="19" spans="1:2" ht="15.75" thickBot="1" x14ac:dyDescent="0.25">
      <c r="A19" s="73" t="s">
        <v>564</v>
      </c>
      <c r="B19" s="36">
        <v>19086189.600000001</v>
      </c>
    </row>
    <row r="20" spans="1:2" ht="15.75" thickBot="1" x14ac:dyDescent="0.25">
      <c r="A20" s="73" t="s">
        <v>565</v>
      </c>
      <c r="B20" s="36">
        <v>948500</v>
      </c>
    </row>
    <row r="21" spans="1:2" ht="15.75" thickBot="1" x14ac:dyDescent="0.25">
      <c r="A21" s="73" t="s">
        <v>566</v>
      </c>
      <c r="B21" s="36">
        <v>7247764.8200000003</v>
      </c>
    </row>
    <row r="22" spans="1:2" ht="15.75" thickBot="1" x14ac:dyDescent="0.25">
      <c r="A22" s="73" t="s">
        <v>567</v>
      </c>
      <c r="B22" s="36">
        <v>23560758.589999989</v>
      </c>
    </row>
    <row r="23" spans="1:2" ht="45.75" thickBot="1" x14ac:dyDescent="0.25">
      <c r="A23" s="73" t="s">
        <v>568</v>
      </c>
      <c r="B23" s="36">
        <v>7011271.4399999995</v>
      </c>
    </row>
    <row r="24" spans="1:2" ht="30.75" thickBot="1" x14ac:dyDescent="0.25">
      <c r="A24" s="73" t="s">
        <v>569</v>
      </c>
      <c r="B24" s="36">
        <v>7989643.4400000013</v>
      </c>
    </row>
    <row r="25" spans="1:2" ht="15.75" customHeight="1" thickBot="1" x14ac:dyDescent="0.25">
      <c r="A25" s="73" t="s">
        <v>570</v>
      </c>
      <c r="B25" s="36">
        <v>12112895.41</v>
      </c>
    </row>
    <row r="26" spans="1:2" ht="16.5" thickBot="1" x14ac:dyDescent="0.25">
      <c r="A26" s="74" t="s">
        <v>571</v>
      </c>
      <c r="B26" s="32">
        <f>SUM(B27:B37)</f>
        <v>326224146.28000009</v>
      </c>
    </row>
    <row r="27" spans="1:2" ht="15.75" thickBot="1" x14ac:dyDescent="0.25">
      <c r="A27" s="73" t="s">
        <v>572</v>
      </c>
      <c r="B27" s="36">
        <v>24520325.610000007</v>
      </c>
    </row>
    <row r="28" spans="1:2" ht="30.75" thickBot="1" x14ac:dyDescent="0.25">
      <c r="A28" s="73" t="s">
        <v>573</v>
      </c>
      <c r="B28" s="36">
        <v>134629327.04000002</v>
      </c>
    </row>
    <row r="29" spans="1:2" ht="30.75" thickBot="1" x14ac:dyDescent="0.25">
      <c r="A29" s="73" t="s">
        <v>574</v>
      </c>
      <c r="B29" s="36">
        <v>6307169.8499999987</v>
      </c>
    </row>
    <row r="30" spans="1:2" ht="30.75" thickBot="1" x14ac:dyDescent="0.25">
      <c r="A30" s="73" t="s">
        <v>575</v>
      </c>
      <c r="B30" s="36">
        <v>6465199.9800000014</v>
      </c>
    </row>
    <row r="31" spans="1:2" ht="15.75" thickBot="1" x14ac:dyDescent="0.25">
      <c r="A31" s="73" t="s">
        <v>571</v>
      </c>
      <c r="B31" s="36">
        <v>21210088.999999996</v>
      </c>
    </row>
    <row r="32" spans="1:2" ht="30.75" thickBot="1" x14ac:dyDescent="0.25">
      <c r="A32" s="73" t="s">
        <v>576</v>
      </c>
      <c r="B32" s="36">
        <v>4098742.93</v>
      </c>
    </row>
    <row r="33" spans="1:2" ht="15.75" thickBot="1" x14ac:dyDescent="0.25">
      <c r="A33" s="73" t="s">
        <v>577</v>
      </c>
      <c r="B33" s="36">
        <v>7199290.3900000015</v>
      </c>
    </row>
    <row r="34" spans="1:2" ht="30.75" thickBot="1" x14ac:dyDescent="0.25">
      <c r="A34" s="73" t="s">
        <v>578</v>
      </c>
      <c r="B34" s="36">
        <v>17625404.590000007</v>
      </c>
    </row>
    <row r="35" spans="1:2" ht="15.75" thickBot="1" x14ac:dyDescent="0.25">
      <c r="A35" s="73" t="s">
        <v>579</v>
      </c>
      <c r="B35" s="36">
        <v>85695550.049999997</v>
      </c>
    </row>
    <row r="36" spans="1:2" ht="45.75" thickBot="1" x14ac:dyDescent="0.25">
      <c r="A36" s="73" t="s">
        <v>580</v>
      </c>
      <c r="B36" s="36">
        <v>1369154.5999999999</v>
      </c>
    </row>
    <row r="37" spans="1:2" ht="15.75" thickBot="1" x14ac:dyDescent="0.25">
      <c r="A37" s="73" t="s">
        <v>581</v>
      </c>
      <c r="B37" s="36">
        <v>17103892.240000002</v>
      </c>
    </row>
    <row r="38" spans="1:2" ht="16.5" thickBot="1" x14ac:dyDescent="0.25">
      <c r="A38" s="74" t="s">
        <v>582</v>
      </c>
      <c r="B38" s="32">
        <f>SUM(B39:B44)</f>
        <v>1337344566.1199999</v>
      </c>
    </row>
    <row r="39" spans="1:2" ht="15.75" thickBot="1" x14ac:dyDescent="0.25">
      <c r="A39" s="73" t="s">
        <v>583</v>
      </c>
      <c r="B39" s="36">
        <v>143468275.43000001</v>
      </c>
    </row>
    <row r="40" spans="1:2" ht="30.75" thickBot="1" x14ac:dyDescent="0.25">
      <c r="A40" s="73" t="s">
        <v>584</v>
      </c>
      <c r="B40" s="36">
        <v>14391163.960000005</v>
      </c>
    </row>
    <row r="41" spans="1:2" ht="15.75" thickBot="1" x14ac:dyDescent="0.25">
      <c r="A41" s="73" t="s">
        <v>585</v>
      </c>
      <c r="B41" s="36">
        <v>30487036.509999998</v>
      </c>
    </row>
    <row r="42" spans="1:2" ht="15.75" thickBot="1" x14ac:dyDescent="0.25">
      <c r="A42" s="73" t="s">
        <v>586</v>
      </c>
      <c r="B42" s="36">
        <v>6054539.1899999995</v>
      </c>
    </row>
    <row r="43" spans="1:2" ht="15.75" thickBot="1" x14ac:dyDescent="0.25">
      <c r="A43" s="73" t="s">
        <v>587</v>
      </c>
      <c r="B43" s="36">
        <v>42028088.199999996</v>
      </c>
    </row>
    <row r="44" spans="1:2" ht="30.75" thickBot="1" x14ac:dyDescent="0.25">
      <c r="A44" s="73" t="s">
        <v>588</v>
      </c>
      <c r="B44" s="36">
        <v>1100915462.8299999</v>
      </c>
    </row>
    <row r="45" spans="1:2" ht="16.5" thickBot="1" x14ac:dyDescent="0.25">
      <c r="A45" s="74" t="s">
        <v>589</v>
      </c>
      <c r="B45" s="32">
        <f>SUM(B46:B49)</f>
        <v>24123828.240000002</v>
      </c>
    </row>
    <row r="46" spans="1:2" ht="15.75" thickBot="1" x14ac:dyDescent="0.25">
      <c r="A46" s="73" t="s">
        <v>590</v>
      </c>
      <c r="B46" s="36">
        <v>11148983.660000002</v>
      </c>
    </row>
    <row r="47" spans="1:2" ht="30.75" thickBot="1" x14ac:dyDescent="0.25">
      <c r="A47" s="73" t="s">
        <v>591</v>
      </c>
      <c r="B47" s="36">
        <v>1706944.23</v>
      </c>
    </row>
    <row r="48" spans="1:2" ht="15.75" thickBot="1" x14ac:dyDescent="0.25">
      <c r="A48" s="73" t="s">
        <v>592</v>
      </c>
      <c r="B48" s="36">
        <v>1589285.6400000004</v>
      </c>
    </row>
    <row r="49" spans="1:2" ht="15.75" thickBot="1" x14ac:dyDescent="0.25">
      <c r="A49" s="73" t="s">
        <v>589</v>
      </c>
      <c r="B49" s="36">
        <v>9678614.709999999</v>
      </c>
    </row>
    <row r="50" spans="1:2" ht="32.25" thickBot="1" x14ac:dyDescent="0.25">
      <c r="A50" s="74" t="s">
        <v>543</v>
      </c>
      <c r="B50" s="32">
        <f>SUM(B51:B63)</f>
        <v>1154378183.9299998</v>
      </c>
    </row>
    <row r="51" spans="1:2" ht="30.75" thickBot="1" x14ac:dyDescent="0.25">
      <c r="A51" s="73" t="s">
        <v>593</v>
      </c>
      <c r="B51" s="36">
        <v>93218304.240000024</v>
      </c>
    </row>
    <row r="52" spans="1:2" ht="15.75" thickBot="1" x14ac:dyDescent="0.25">
      <c r="A52" s="73" t="s">
        <v>594</v>
      </c>
      <c r="B52" s="36">
        <v>13980602.449999997</v>
      </c>
    </row>
    <row r="53" spans="1:2" ht="15.75" thickBot="1" x14ac:dyDescent="0.25">
      <c r="A53" s="73" t="s">
        <v>595</v>
      </c>
      <c r="B53" s="36">
        <v>82326843.479999989</v>
      </c>
    </row>
    <row r="54" spans="1:2" ht="15.75" thickBot="1" x14ac:dyDescent="0.25">
      <c r="A54" s="73" t="s">
        <v>596</v>
      </c>
      <c r="B54" s="36">
        <v>111685044.65999998</v>
      </c>
    </row>
    <row r="55" spans="1:2" ht="15.75" thickBot="1" x14ac:dyDescent="0.25">
      <c r="A55" s="73" t="s">
        <v>597</v>
      </c>
      <c r="B55" s="36">
        <v>111249949.8</v>
      </c>
    </row>
    <row r="56" spans="1:2" ht="15.75" thickBot="1" x14ac:dyDescent="0.25">
      <c r="A56" s="73" t="s">
        <v>598</v>
      </c>
      <c r="B56" s="36">
        <v>46986449.450000003</v>
      </c>
    </row>
    <row r="57" spans="1:2" ht="30.75" thickBot="1" x14ac:dyDescent="0.25">
      <c r="A57" s="73" t="s">
        <v>543</v>
      </c>
      <c r="B57" s="36">
        <v>177587103.37999997</v>
      </c>
    </row>
    <row r="58" spans="1:2" ht="15.75" thickBot="1" x14ac:dyDescent="0.25">
      <c r="A58" s="73" t="s">
        <v>599</v>
      </c>
      <c r="B58" s="36">
        <v>15995589.140000002</v>
      </c>
    </row>
    <row r="59" spans="1:2" ht="30.75" thickBot="1" x14ac:dyDescent="0.25">
      <c r="A59" s="73" t="s">
        <v>600</v>
      </c>
      <c r="B59" s="36">
        <v>13735930.08</v>
      </c>
    </row>
    <row r="60" spans="1:2" ht="15.75" thickBot="1" x14ac:dyDescent="0.25">
      <c r="A60" s="73" t="s">
        <v>601</v>
      </c>
      <c r="B60" s="36">
        <v>291249941.20999998</v>
      </c>
    </row>
    <row r="61" spans="1:2" ht="15.75" thickBot="1" x14ac:dyDescent="0.25">
      <c r="A61" s="73" t="s">
        <v>602</v>
      </c>
      <c r="B61" s="36">
        <v>178124090.24999994</v>
      </c>
    </row>
    <row r="62" spans="1:2" ht="30.75" thickBot="1" x14ac:dyDescent="0.25">
      <c r="A62" s="73" t="s">
        <v>603</v>
      </c>
      <c r="B62" s="36">
        <v>13501074.74</v>
      </c>
    </row>
    <row r="63" spans="1:2" ht="30.75" thickBot="1" x14ac:dyDescent="0.25">
      <c r="A63" s="73" t="s">
        <v>604</v>
      </c>
      <c r="B63" s="36">
        <v>4737261.05</v>
      </c>
    </row>
    <row r="64" spans="1:2" ht="48" thickBot="1" x14ac:dyDescent="0.25">
      <c r="A64" s="74" t="s">
        <v>605</v>
      </c>
      <c r="B64" s="32">
        <f>SUM(B65:B71)</f>
        <v>1879871398.1400001</v>
      </c>
    </row>
    <row r="65" spans="1:2" ht="15.75" thickBot="1" x14ac:dyDescent="0.25">
      <c r="A65" s="73" t="s">
        <v>606</v>
      </c>
      <c r="B65" s="36">
        <v>435696332.58999991</v>
      </c>
    </row>
    <row r="66" spans="1:2" ht="30.75" thickBot="1" x14ac:dyDescent="0.25">
      <c r="A66" s="73" t="s">
        <v>607</v>
      </c>
      <c r="B66" s="36">
        <v>119683177.77999999</v>
      </c>
    </row>
    <row r="67" spans="1:2" ht="30.75" thickBot="1" x14ac:dyDescent="0.25">
      <c r="A67" s="73" t="s">
        <v>608</v>
      </c>
      <c r="B67" s="36">
        <v>121965036.53</v>
      </c>
    </row>
    <row r="68" spans="1:2" ht="15.75" thickBot="1" x14ac:dyDescent="0.25">
      <c r="A68" s="73" t="s">
        <v>609</v>
      </c>
      <c r="B68" s="36">
        <v>1174398764.7700002</v>
      </c>
    </row>
    <row r="69" spans="1:2" ht="15.75" thickBot="1" x14ac:dyDescent="0.25">
      <c r="A69" s="73" t="s">
        <v>610</v>
      </c>
      <c r="B69" s="36">
        <v>11832717.179999998</v>
      </c>
    </row>
    <row r="70" spans="1:2" ht="45.75" thickBot="1" x14ac:dyDescent="0.25">
      <c r="A70" s="73" t="s">
        <v>611</v>
      </c>
      <c r="B70" s="36">
        <v>10190805.719999997</v>
      </c>
    </row>
    <row r="71" spans="1:2" ht="21.75" customHeight="1" thickBot="1" x14ac:dyDescent="0.25">
      <c r="A71" s="73" t="s">
        <v>612</v>
      </c>
      <c r="B71" s="36">
        <v>6104563.5700000003</v>
      </c>
    </row>
    <row r="72" spans="1:2" ht="48" thickBot="1" x14ac:dyDescent="0.25">
      <c r="A72" s="74" t="s">
        <v>545</v>
      </c>
      <c r="B72" s="32">
        <f>SUM(B73:B79)</f>
        <v>424937875.33000004</v>
      </c>
    </row>
    <row r="73" spans="1:2" ht="30.75" thickBot="1" x14ac:dyDescent="0.25">
      <c r="A73" s="73" t="s">
        <v>613</v>
      </c>
      <c r="B73" s="130">
        <v>216730204.09</v>
      </c>
    </row>
    <row r="74" spans="1:2" ht="30.75" thickBot="1" x14ac:dyDescent="0.25">
      <c r="A74" s="73" t="s">
        <v>614</v>
      </c>
      <c r="B74" s="131">
        <v>4007346.41</v>
      </c>
    </row>
    <row r="75" spans="1:2" ht="18" customHeight="1" thickBot="1" x14ac:dyDescent="0.25">
      <c r="A75" s="73" t="s">
        <v>615</v>
      </c>
      <c r="B75" s="131">
        <v>25997402.920000002</v>
      </c>
    </row>
    <row r="76" spans="1:2" ht="15.75" thickBot="1" x14ac:dyDescent="0.25">
      <c r="A76" s="73" t="s">
        <v>616</v>
      </c>
      <c r="B76" s="131">
        <v>31808956.789999999</v>
      </c>
    </row>
    <row r="77" spans="1:2" ht="30.75" thickBot="1" x14ac:dyDescent="0.25">
      <c r="A77" s="73" t="s">
        <v>617</v>
      </c>
      <c r="B77" s="131">
        <v>9040566.9199999999</v>
      </c>
    </row>
    <row r="78" spans="1:2" ht="30.75" thickBot="1" x14ac:dyDescent="0.25">
      <c r="A78" s="73" t="s">
        <v>618</v>
      </c>
      <c r="B78" s="131">
        <v>24788153</v>
      </c>
    </row>
    <row r="79" spans="1:2" ht="45.75" thickBot="1" x14ac:dyDescent="0.25">
      <c r="A79" s="73" t="s">
        <v>545</v>
      </c>
      <c r="B79" s="131">
        <v>112565245.2</v>
      </c>
    </row>
    <row r="80" spans="1:2" ht="32.25" thickBot="1" x14ac:dyDescent="0.25">
      <c r="A80" s="74" t="s">
        <v>619</v>
      </c>
      <c r="B80" s="32">
        <f>SUM(B81:B86)</f>
        <v>139487591.69999999</v>
      </c>
    </row>
    <row r="81" spans="1:5" ht="30.75" thickBot="1" x14ac:dyDescent="0.25">
      <c r="A81" s="73" t="s">
        <v>620</v>
      </c>
      <c r="B81" s="130">
        <v>29426699.460000001</v>
      </c>
    </row>
    <row r="82" spans="1:5" ht="19.5" customHeight="1" thickBot="1" x14ac:dyDescent="0.25">
      <c r="A82" s="73" t="s">
        <v>621</v>
      </c>
      <c r="B82" s="131">
        <v>50369102.649999999</v>
      </c>
    </row>
    <row r="83" spans="1:5" ht="15.75" thickBot="1" x14ac:dyDescent="0.25">
      <c r="A83" s="73" t="s">
        <v>622</v>
      </c>
      <c r="B83" s="131">
        <v>21033446.329999998</v>
      </c>
    </row>
    <row r="84" spans="1:5" ht="30.75" thickBot="1" x14ac:dyDescent="0.25">
      <c r="A84" s="73" t="s">
        <v>619</v>
      </c>
      <c r="B84" s="131">
        <v>8397122.6199999992</v>
      </c>
    </row>
    <row r="85" spans="1:5" ht="30.75" thickBot="1" x14ac:dyDescent="0.25">
      <c r="A85" s="73" t="s">
        <v>623</v>
      </c>
      <c r="B85" s="131">
        <v>7238720.5800000001</v>
      </c>
    </row>
    <row r="86" spans="1:5" ht="15.75" thickBot="1" x14ac:dyDescent="0.25">
      <c r="A86" s="73" t="s">
        <v>624</v>
      </c>
      <c r="B86" s="131">
        <v>23022500.059999999</v>
      </c>
    </row>
    <row r="87" spans="1:5" ht="32.25" thickBot="1" x14ac:dyDescent="0.25">
      <c r="A87" s="74" t="s">
        <v>625</v>
      </c>
      <c r="B87" s="32">
        <f>B88</f>
        <v>797659027.86999977</v>
      </c>
    </row>
    <row r="88" spans="1:5" ht="30.75" thickBot="1" x14ac:dyDescent="0.25">
      <c r="A88" s="73" t="s">
        <v>625</v>
      </c>
      <c r="B88" s="36">
        <v>797659027.86999977</v>
      </c>
    </row>
    <row r="89" spans="1:5" ht="32.25" thickBot="1" x14ac:dyDescent="0.25">
      <c r="A89" s="74" t="s">
        <v>626</v>
      </c>
      <c r="B89" s="32">
        <f>SUM(B90:B97)</f>
        <v>144295059.69</v>
      </c>
    </row>
    <row r="90" spans="1:5" ht="18" customHeight="1" thickBot="1" x14ac:dyDescent="0.25">
      <c r="A90" s="73" t="s">
        <v>627</v>
      </c>
      <c r="B90" s="36">
        <v>18755047.359999996</v>
      </c>
    </row>
    <row r="91" spans="1:5" ht="15.75" thickBot="1" x14ac:dyDescent="0.25">
      <c r="A91" s="73" t="s">
        <v>628</v>
      </c>
      <c r="B91" s="36">
        <v>21055725.199999999</v>
      </c>
    </row>
    <row r="92" spans="1:5" ht="15.75" thickBot="1" x14ac:dyDescent="0.25">
      <c r="A92" s="73" t="s">
        <v>629</v>
      </c>
      <c r="B92" s="36">
        <v>53458724.550000004</v>
      </c>
    </row>
    <row r="93" spans="1:5" ht="15.75" thickBot="1" x14ac:dyDescent="0.25">
      <c r="A93" s="73" t="s">
        <v>630</v>
      </c>
      <c r="B93" s="36">
        <v>9331128.4299999997</v>
      </c>
      <c r="E93" s="75"/>
    </row>
    <row r="94" spans="1:5" ht="30.75" thickBot="1" x14ac:dyDescent="0.25">
      <c r="A94" s="73" t="s">
        <v>626</v>
      </c>
      <c r="B94" s="36">
        <v>16468018.540000003</v>
      </c>
      <c r="E94" s="75"/>
    </row>
    <row r="95" spans="1:5" ht="30.75" thickBot="1" x14ac:dyDescent="0.25">
      <c r="A95" s="73" t="s">
        <v>631</v>
      </c>
      <c r="B95" s="36">
        <v>19027059.809999999</v>
      </c>
    </row>
    <row r="96" spans="1:5" ht="15.75" thickBot="1" x14ac:dyDescent="0.25">
      <c r="A96" s="73" t="s">
        <v>632</v>
      </c>
      <c r="B96" s="36">
        <v>3581000</v>
      </c>
    </row>
    <row r="97" spans="1:2" ht="30.75" thickBot="1" x14ac:dyDescent="0.25">
      <c r="A97" s="73" t="s">
        <v>633</v>
      </c>
      <c r="B97" s="36">
        <v>2618355.8000000003</v>
      </c>
    </row>
    <row r="98" spans="1:2" ht="16.5" thickBot="1" x14ac:dyDescent="0.25">
      <c r="A98" s="76" t="s">
        <v>533</v>
      </c>
      <c r="B98" s="30">
        <f>B3+B8+B14+B16+B26+B38+B45+B50+B64+B72+B80+B87+B89</f>
        <v>7461447368.999999</v>
      </c>
    </row>
    <row r="99" spans="1:2" s="3" customFormat="1" x14ac:dyDescent="0.2">
      <c r="A99" s="77"/>
      <c r="B99" s="46"/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8"/>
  <sheetViews>
    <sheetView workbookViewId="0">
      <selection activeCell="C4" sqref="C4"/>
    </sheetView>
  </sheetViews>
  <sheetFormatPr baseColWidth="10" defaultColWidth="0" defaultRowHeight="12.75" customHeight="1" zeroHeight="1" x14ac:dyDescent="0.2"/>
  <cols>
    <col min="1" max="1" width="39.85546875" customWidth="1"/>
    <col min="2" max="2" width="26.7109375" customWidth="1"/>
    <col min="3" max="3" width="11.42578125" style="3" customWidth="1"/>
    <col min="4" max="16384" width="11.42578125" hidden="1"/>
  </cols>
  <sheetData>
    <row r="1" spans="1:2" ht="15.75" thickBot="1" x14ac:dyDescent="0.25">
      <c r="A1" s="137" t="s">
        <v>634</v>
      </c>
      <c r="B1" s="145"/>
    </row>
    <row r="2" spans="1:2" ht="15.75" thickBot="1" x14ac:dyDescent="0.25">
      <c r="A2" s="49" t="s">
        <v>635</v>
      </c>
      <c r="B2" s="79" t="s">
        <v>636</v>
      </c>
    </row>
    <row r="3" spans="1:2" ht="15.75" thickBot="1" x14ac:dyDescent="0.25">
      <c r="A3" s="80" t="s">
        <v>637</v>
      </c>
      <c r="B3" s="81">
        <v>4806289630.4799995</v>
      </c>
    </row>
    <row r="4" spans="1:2" ht="15.75" thickBot="1" x14ac:dyDescent="0.25">
      <c r="A4" s="80" t="s">
        <v>638</v>
      </c>
      <c r="B4" s="81">
        <v>2630579738.52</v>
      </c>
    </row>
    <row r="5" spans="1:2" ht="15.75" thickBot="1" x14ac:dyDescent="0.25">
      <c r="A5" s="80" t="s">
        <v>639</v>
      </c>
      <c r="B5" s="81">
        <v>24578000</v>
      </c>
    </row>
    <row r="6" spans="1:2" ht="30.75" thickBot="1" x14ac:dyDescent="0.25">
      <c r="A6" s="80" t="s">
        <v>640</v>
      </c>
      <c r="B6" s="81">
        <v>0</v>
      </c>
    </row>
    <row r="7" spans="1:2" ht="15.75" thickBot="1" x14ac:dyDescent="0.25">
      <c r="A7" s="82" t="s">
        <v>641</v>
      </c>
      <c r="B7" s="83">
        <f>SUM(B3:B6)</f>
        <v>7461447369</v>
      </c>
    </row>
    <row r="8" spans="1:2" s="3" customFormat="1" x14ac:dyDescent="0.2"/>
  </sheetData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46"/>
  <sheetViews>
    <sheetView zoomScale="85" zoomScaleNormal="85" workbookViewId="0">
      <selection activeCell="C91" sqref="C91"/>
    </sheetView>
  </sheetViews>
  <sheetFormatPr baseColWidth="10" defaultColWidth="0" defaultRowHeight="12.75" zeroHeight="1" x14ac:dyDescent="0.2"/>
  <cols>
    <col min="1" max="1" width="40.85546875" style="26" customWidth="1"/>
    <col min="2" max="2" width="32.140625" style="26" bestFit="1" customWidth="1"/>
    <col min="3" max="3" width="24.28515625" style="100" customWidth="1"/>
    <col min="4" max="4" width="11.42578125" style="3" customWidth="1"/>
    <col min="5" max="16384" width="11.42578125" hidden="1"/>
  </cols>
  <sheetData>
    <row r="1" spans="1:4" ht="15.75" thickBot="1" x14ac:dyDescent="0.25">
      <c r="A1" s="137" t="s">
        <v>642</v>
      </c>
      <c r="B1" s="138"/>
      <c r="C1" s="139"/>
    </row>
    <row r="2" spans="1:4" ht="15.75" thickBot="1" x14ac:dyDescent="0.25">
      <c r="A2" s="84" t="s">
        <v>643</v>
      </c>
      <c r="B2" s="85"/>
      <c r="C2" s="86">
        <f>C3+C6+C11+C21+C23+C26+C30+C35</f>
        <v>4806289630.4799995</v>
      </c>
    </row>
    <row r="3" spans="1:4" ht="15.75" thickBot="1" x14ac:dyDescent="0.25">
      <c r="A3" s="87" t="s">
        <v>644</v>
      </c>
      <c r="B3" s="87"/>
      <c r="C3" s="88">
        <f>SUM(C4:C5)</f>
        <v>24123828.239999991</v>
      </c>
    </row>
    <row r="4" spans="1:4" ht="15" thickBot="1" x14ac:dyDescent="0.25">
      <c r="A4" s="89" t="s">
        <v>645</v>
      </c>
      <c r="B4" s="90" t="s">
        <v>646</v>
      </c>
      <c r="C4" s="91">
        <v>0</v>
      </c>
    </row>
    <row r="5" spans="1:4" ht="15" thickBot="1" x14ac:dyDescent="0.25">
      <c r="A5" s="89" t="s">
        <v>647</v>
      </c>
      <c r="B5" s="90" t="s">
        <v>648</v>
      </c>
      <c r="C5" s="91">
        <v>24123828.239999991</v>
      </c>
    </row>
    <row r="6" spans="1:4" ht="15.75" thickBot="1" x14ac:dyDescent="0.25">
      <c r="A6" s="87" t="s">
        <v>649</v>
      </c>
      <c r="B6" s="87"/>
      <c r="C6" s="88">
        <f>SUM(C7:C10)</f>
        <v>168766847.69000003</v>
      </c>
    </row>
    <row r="7" spans="1:4" ht="15" thickBot="1" x14ac:dyDescent="0.25">
      <c r="A7" s="89" t="s">
        <v>650</v>
      </c>
      <c r="B7" s="90" t="s">
        <v>651</v>
      </c>
      <c r="C7" s="91">
        <v>0</v>
      </c>
    </row>
    <row r="8" spans="1:4" ht="15" thickBot="1" x14ac:dyDescent="0.25">
      <c r="A8" s="89" t="s">
        <v>652</v>
      </c>
      <c r="B8" s="90" t="s">
        <v>653</v>
      </c>
      <c r="C8" s="91">
        <v>168766847.69000003</v>
      </c>
      <c r="D8" s="92"/>
    </row>
    <row r="9" spans="1:4" ht="29.25" thickBot="1" x14ac:dyDescent="0.25">
      <c r="A9" s="89" t="s">
        <v>654</v>
      </c>
      <c r="B9" s="90" t="s">
        <v>655</v>
      </c>
      <c r="C9" s="91">
        <v>0</v>
      </c>
    </row>
    <row r="10" spans="1:4" ht="15" thickBot="1" x14ac:dyDescent="0.25">
      <c r="A10" s="89" t="s">
        <v>656</v>
      </c>
      <c r="B10" s="90" t="s">
        <v>657</v>
      </c>
      <c r="C10" s="91">
        <v>0</v>
      </c>
    </row>
    <row r="11" spans="1:4" ht="30.75" thickBot="1" x14ac:dyDescent="0.25">
      <c r="A11" s="87" t="s">
        <v>658</v>
      </c>
      <c r="B11" s="87"/>
      <c r="C11" s="88">
        <f>SUM(C12:C20)</f>
        <v>2081909196.7999988</v>
      </c>
    </row>
    <row r="12" spans="1:4" ht="15" thickBot="1" x14ac:dyDescent="0.25">
      <c r="A12" s="89" t="s">
        <v>659</v>
      </c>
      <c r="B12" s="93" t="s">
        <v>660</v>
      </c>
      <c r="C12" s="91">
        <v>69269717.549999982</v>
      </c>
    </row>
    <row r="13" spans="1:4" ht="15" thickBot="1" x14ac:dyDescent="0.25">
      <c r="A13" s="89" t="s">
        <v>661</v>
      </c>
      <c r="B13" s="93" t="s">
        <v>662</v>
      </c>
      <c r="C13" s="91">
        <v>132395081.11</v>
      </c>
    </row>
    <row r="14" spans="1:4" ht="29.25" thickBot="1" x14ac:dyDescent="0.25">
      <c r="A14" s="89" t="s">
        <v>663</v>
      </c>
      <c r="B14" s="93" t="s">
        <v>664</v>
      </c>
      <c r="C14" s="91">
        <v>0</v>
      </c>
    </row>
    <row r="15" spans="1:4" ht="15" thickBot="1" x14ac:dyDescent="0.25">
      <c r="A15" s="89" t="s">
        <v>665</v>
      </c>
      <c r="B15" s="93" t="s">
        <v>666</v>
      </c>
      <c r="C15" s="91">
        <v>1880244398.1399987</v>
      </c>
    </row>
    <row r="16" spans="1:4" ht="15" thickBot="1" x14ac:dyDescent="0.25">
      <c r="A16" s="89" t="s">
        <v>667</v>
      </c>
      <c r="B16" s="93" t="s">
        <v>668</v>
      </c>
      <c r="C16" s="91">
        <v>0</v>
      </c>
    </row>
    <row r="17" spans="1:3" ht="29.25" thickBot="1" x14ac:dyDescent="0.25">
      <c r="A17" s="89" t="s">
        <v>669</v>
      </c>
      <c r="B17" s="93" t="s">
        <v>670</v>
      </c>
      <c r="C17" s="91">
        <v>0</v>
      </c>
    </row>
    <row r="18" spans="1:3" ht="15" thickBot="1" x14ac:dyDescent="0.25">
      <c r="A18" s="89" t="s">
        <v>671</v>
      </c>
      <c r="B18" s="93" t="s">
        <v>672</v>
      </c>
      <c r="C18" s="91">
        <v>0</v>
      </c>
    </row>
    <row r="19" spans="1:3" ht="15" thickBot="1" x14ac:dyDescent="0.25">
      <c r="A19" s="89" t="s">
        <v>673</v>
      </c>
      <c r="B19" s="93" t="s">
        <v>674</v>
      </c>
      <c r="C19" s="91">
        <v>0</v>
      </c>
    </row>
    <row r="20" spans="1:3" ht="15" thickBot="1" x14ac:dyDescent="0.25">
      <c r="A20" s="89" t="s">
        <v>675</v>
      </c>
      <c r="B20" s="93" t="s">
        <v>676</v>
      </c>
      <c r="C20" s="91">
        <v>0</v>
      </c>
    </row>
    <row r="21" spans="1:3" ht="15.75" thickBot="1" x14ac:dyDescent="0.25">
      <c r="A21" s="87" t="s">
        <v>677</v>
      </c>
      <c r="B21" s="87"/>
      <c r="C21" s="94">
        <f>C22</f>
        <v>0</v>
      </c>
    </row>
    <row r="22" spans="1:3" ht="15" thickBot="1" x14ac:dyDescent="0.25">
      <c r="A22" s="89" t="s">
        <v>678</v>
      </c>
      <c r="B22" s="93" t="s">
        <v>679</v>
      </c>
      <c r="C22" s="91">
        <v>0</v>
      </c>
    </row>
    <row r="23" spans="1:3" ht="30.75" thickBot="1" x14ac:dyDescent="0.25">
      <c r="A23" s="87" t="s">
        <v>680</v>
      </c>
      <c r="B23" s="87"/>
      <c r="C23" s="88">
        <f>SUM(C24:C25)</f>
        <v>1336873066.1200006</v>
      </c>
    </row>
    <row r="24" spans="1:3" ht="15" thickBot="1" x14ac:dyDescent="0.25">
      <c r="A24" s="89" t="s">
        <v>681</v>
      </c>
      <c r="B24" s="93" t="s">
        <v>682</v>
      </c>
      <c r="C24" s="91">
        <v>0</v>
      </c>
    </row>
    <row r="25" spans="1:3" ht="15" thickBot="1" x14ac:dyDescent="0.25">
      <c r="A25" s="89" t="s">
        <v>683</v>
      </c>
      <c r="B25" s="93" t="s">
        <v>684</v>
      </c>
      <c r="C25" s="91">
        <v>1336873066.1200006</v>
      </c>
    </row>
    <row r="26" spans="1:3" ht="15.75" thickBot="1" x14ac:dyDescent="0.25">
      <c r="A26" s="87" t="s">
        <v>685</v>
      </c>
      <c r="B26" s="87"/>
      <c r="C26" s="94">
        <f>SUM(C27:C29)</f>
        <v>0</v>
      </c>
    </row>
    <row r="27" spans="1:3" ht="15" thickBot="1" x14ac:dyDescent="0.25">
      <c r="A27" s="89" t="s">
        <v>686</v>
      </c>
      <c r="B27" s="93" t="s">
        <v>687</v>
      </c>
      <c r="C27" s="91">
        <v>0</v>
      </c>
    </row>
    <row r="28" spans="1:3" ht="15" thickBot="1" x14ac:dyDescent="0.25">
      <c r="A28" s="89" t="s">
        <v>688</v>
      </c>
      <c r="B28" s="93" t="s">
        <v>689</v>
      </c>
      <c r="C28" s="91">
        <v>0</v>
      </c>
    </row>
    <row r="29" spans="1:3" ht="29.25" thickBot="1" x14ac:dyDescent="0.25">
      <c r="A29" s="89" t="s">
        <v>690</v>
      </c>
      <c r="B29" s="93" t="s">
        <v>691</v>
      </c>
      <c r="C29" s="91">
        <v>0</v>
      </c>
    </row>
    <row r="30" spans="1:3" ht="30.75" thickBot="1" x14ac:dyDescent="0.25">
      <c r="A30" s="87" t="s">
        <v>692</v>
      </c>
      <c r="B30" s="87"/>
      <c r="C30" s="88">
        <f>SUM(C31:C34)</f>
        <v>905203224.77999985</v>
      </c>
    </row>
    <row r="31" spans="1:3" ht="15" thickBot="1" x14ac:dyDescent="0.25">
      <c r="A31" s="89" t="s">
        <v>693</v>
      </c>
      <c r="B31" s="93" t="s">
        <v>694</v>
      </c>
      <c r="C31" s="91">
        <v>868144045.3499999</v>
      </c>
    </row>
    <row r="32" spans="1:3" ht="15" thickBot="1" x14ac:dyDescent="0.25">
      <c r="A32" s="89" t="s">
        <v>695</v>
      </c>
      <c r="B32" s="93" t="s">
        <v>696</v>
      </c>
      <c r="C32" s="91">
        <v>37059179.43</v>
      </c>
    </row>
    <row r="33" spans="1:3" ht="29.25" thickBot="1" x14ac:dyDescent="0.25">
      <c r="A33" s="89" t="s">
        <v>697</v>
      </c>
      <c r="B33" s="93" t="s">
        <v>698</v>
      </c>
      <c r="C33" s="91">
        <v>0</v>
      </c>
    </row>
    <row r="34" spans="1:3" ht="29.25" thickBot="1" x14ac:dyDescent="0.25">
      <c r="A34" s="89" t="s">
        <v>699</v>
      </c>
      <c r="B34" s="93" t="s">
        <v>700</v>
      </c>
      <c r="C34" s="91">
        <v>0</v>
      </c>
    </row>
    <row r="35" spans="1:3" ht="15.75" thickBot="1" x14ac:dyDescent="0.25">
      <c r="A35" s="87" t="s">
        <v>701</v>
      </c>
      <c r="B35" s="87"/>
      <c r="C35" s="88">
        <f>SUM(C36:C40)</f>
        <v>289413466.84999996</v>
      </c>
    </row>
    <row r="36" spans="1:3" ht="29.25" thickBot="1" x14ac:dyDescent="0.25">
      <c r="A36" s="89" t="s">
        <v>702</v>
      </c>
      <c r="B36" s="93" t="s">
        <v>703</v>
      </c>
      <c r="C36" s="91">
        <v>281389466.84999996</v>
      </c>
    </row>
    <row r="37" spans="1:3" ht="15" thickBot="1" x14ac:dyDescent="0.25">
      <c r="A37" s="89" t="s">
        <v>704</v>
      </c>
      <c r="B37" s="93" t="s">
        <v>705</v>
      </c>
      <c r="C37" s="91">
        <v>0</v>
      </c>
    </row>
    <row r="38" spans="1:3" ht="29.25" thickBot="1" x14ac:dyDescent="0.25">
      <c r="A38" s="89" t="s">
        <v>706</v>
      </c>
      <c r="B38" s="93" t="s">
        <v>707</v>
      </c>
      <c r="C38" s="91">
        <v>0</v>
      </c>
    </row>
    <row r="39" spans="1:3" ht="29.25" thickBot="1" x14ac:dyDescent="0.25">
      <c r="A39" s="89" t="s">
        <v>708</v>
      </c>
      <c r="B39" s="93" t="s">
        <v>709</v>
      </c>
      <c r="C39" s="91">
        <v>150000</v>
      </c>
    </row>
    <row r="40" spans="1:3" ht="15" thickBot="1" x14ac:dyDescent="0.25">
      <c r="A40" s="89" t="s">
        <v>710</v>
      </c>
      <c r="B40" s="93" t="s">
        <v>676</v>
      </c>
      <c r="C40" s="91">
        <v>7874000</v>
      </c>
    </row>
    <row r="41" spans="1:3" ht="15.75" thickBot="1" x14ac:dyDescent="0.25">
      <c r="A41" s="84" t="s">
        <v>711</v>
      </c>
      <c r="B41" s="85"/>
      <c r="C41" s="86">
        <f>C42+C49+C57+C63+C68+C75+C85</f>
        <v>2630579738.52</v>
      </c>
    </row>
    <row r="42" spans="1:3" ht="15.75" thickBot="1" x14ac:dyDescent="0.25">
      <c r="A42" s="87" t="s">
        <v>712</v>
      </c>
      <c r="B42" s="87"/>
      <c r="C42" s="88">
        <f>SUM(C43:C48)</f>
        <v>722446338.93999994</v>
      </c>
    </row>
    <row r="43" spans="1:3" ht="15" thickBot="1" x14ac:dyDescent="0.25">
      <c r="A43" s="89" t="s">
        <v>713</v>
      </c>
      <c r="B43" s="93" t="s">
        <v>714</v>
      </c>
      <c r="C43" s="132">
        <v>0</v>
      </c>
    </row>
    <row r="44" spans="1:3" ht="15" thickBot="1" x14ac:dyDescent="0.25">
      <c r="A44" s="89" t="s">
        <v>715</v>
      </c>
      <c r="B44" s="93" t="s">
        <v>716</v>
      </c>
      <c r="C44" s="133">
        <v>0</v>
      </c>
    </row>
    <row r="45" spans="1:3" ht="43.5" thickBot="1" x14ac:dyDescent="0.25">
      <c r="A45" s="89" t="s">
        <v>717</v>
      </c>
      <c r="B45" s="93" t="s">
        <v>718</v>
      </c>
      <c r="C45" s="133">
        <v>0</v>
      </c>
    </row>
    <row r="46" spans="1:3" ht="15" thickBot="1" x14ac:dyDescent="0.25">
      <c r="A46" s="89" t="s">
        <v>719</v>
      </c>
      <c r="B46" s="93" t="s">
        <v>720</v>
      </c>
      <c r="C46" s="133">
        <v>709673530.13999999</v>
      </c>
    </row>
    <row r="47" spans="1:3" ht="29.25" thickBot="1" x14ac:dyDescent="0.25">
      <c r="A47" s="89" t="s">
        <v>721</v>
      </c>
      <c r="B47" s="93" t="s">
        <v>722</v>
      </c>
      <c r="C47" s="133">
        <v>12772808.800000001</v>
      </c>
    </row>
    <row r="48" spans="1:3" ht="15" thickBot="1" x14ac:dyDescent="0.25">
      <c r="A48" s="89" t="s">
        <v>723</v>
      </c>
      <c r="B48" s="93" t="s">
        <v>724</v>
      </c>
      <c r="C48" s="133">
        <v>0</v>
      </c>
    </row>
    <row r="49" spans="1:3" ht="30.75" thickBot="1" x14ac:dyDescent="0.25">
      <c r="A49" s="87" t="s">
        <v>725</v>
      </c>
      <c r="B49" s="87"/>
      <c r="C49" s="88">
        <f>SUM(C50:C56)</f>
        <v>1369078464.5599999</v>
      </c>
    </row>
    <row r="50" spans="1:3" ht="15" thickBot="1" x14ac:dyDescent="0.25">
      <c r="A50" s="89" t="s">
        <v>726</v>
      </c>
      <c r="B50" s="93" t="s">
        <v>727</v>
      </c>
      <c r="C50" s="132">
        <v>1369078464.5599999</v>
      </c>
    </row>
    <row r="51" spans="1:3" ht="15" thickBot="1" x14ac:dyDescent="0.25">
      <c r="A51" s="89" t="s">
        <v>728</v>
      </c>
      <c r="B51" s="93" t="s">
        <v>729</v>
      </c>
      <c r="C51" s="133">
        <v>0</v>
      </c>
    </row>
    <row r="52" spans="1:3" ht="15" thickBot="1" x14ac:dyDescent="0.25">
      <c r="A52" s="89" t="s">
        <v>730</v>
      </c>
      <c r="B52" s="93" t="s">
        <v>731</v>
      </c>
      <c r="C52" s="133">
        <v>0</v>
      </c>
    </row>
    <row r="53" spans="1:3" ht="15" thickBot="1" x14ac:dyDescent="0.25">
      <c r="A53" s="89" t="s">
        <v>732</v>
      </c>
      <c r="B53" s="93" t="s">
        <v>733</v>
      </c>
      <c r="C53" s="133">
        <v>0</v>
      </c>
    </row>
    <row r="54" spans="1:3" ht="15" thickBot="1" x14ac:dyDescent="0.25">
      <c r="A54" s="89" t="s">
        <v>734</v>
      </c>
      <c r="B54" s="93" t="s">
        <v>735</v>
      </c>
      <c r="C54" s="133">
        <v>0</v>
      </c>
    </row>
    <row r="55" spans="1:3" ht="15" thickBot="1" x14ac:dyDescent="0.25">
      <c r="A55" s="89" t="s">
        <v>736</v>
      </c>
      <c r="B55" s="93" t="s">
        <v>737</v>
      </c>
      <c r="C55" s="133">
        <v>0</v>
      </c>
    </row>
    <row r="56" spans="1:3" ht="15" thickBot="1" x14ac:dyDescent="0.25">
      <c r="A56" s="89" t="s">
        <v>738</v>
      </c>
      <c r="B56" s="93" t="s">
        <v>739</v>
      </c>
      <c r="C56" s="133">
        <v>0</v>
      </c>
    </row>
    <row r="57" spans="1:3" ht="15.75" thickBot="1" x14ac:dyDescent="0.25">
      <c r="A57" s="87" t="s">
        <v>740</v>
      </c>
      <c r="B57" s="87"/>
      <c r="C57" s="88">
        <f>SUM(C58:C62)</f>
        <v>0</v>
      </c>
    </row>
    <row r="58" spans="1:3" ht="29.25" thickBot="1" x14ac:dyDescent="0.25">
      <c r="A58" s="89" t="s">
        <v>741</v>
      </c>
      <c r="B58" s="93" t="s">
        <v>742</v>
      </c>
      <c r="C58" s="91">
        <v>0</v>
      </c>
    </row>
    <row r="59" spans="1:3" ht="29.25" thickBot="1" x14ac:dyDescent="0.25">
      <c r="A59" s="89" t="s">
        <v>743</v>
      </c>
      <c r="B59" s="93" t="s">
        <v>744</v>
      </c>
      <c r="C59" s="91">
        <v>0</v>
      </c>
    </row>
    <row r="60" spans="1:3" ht="29.25" thickBot="1" x14ac:dyDescent="0.25">
      <c r="A60" s="89" t="s">
        <v>745</v>
      </c>
      <c r="B60" s="93" t="s">
        <v>746</v>
      </c>
      <c r="C60" s="91">
        <v>0</v>
      </c>
    </row>
    <row r="61" spans="1:3" ht="15" thickBot="1" x14ac:dyDescent="0.25">
      <c r="A61" s="89" t="s">
        <v>747</v>
      </c>
      <c r="B61" s="93" t="s">
        <v>748</v>
      </c>
      <c r="C61" s="91">
        <v>0</v>
      </c>
    </row>
    <row r="62" spans="1:3" ht="15" thickBot="1" x14ac:dyDescent="0.25">
      <c r="A62" s="89" t="s">
        <v>749</v>
      </c>
      <c r="B62" s="93" t="s">
        <v>750</v>
      </c>
      <c r="C62" s="91">
        <v>0</v>
      </c>
    </row>
    <row r="63" spans="1:3" ht="45.75" thickBot="1" x14ac:dyDescent="0.25">
      <c r="A63" s="87" t="s">
        <v>751</v>
      </c>
      <c r="B63" s="87"/>
      <c r="C63" s="88">
        <f>SUM(C64:C67)</f>
        <v>129127757.88999997</v>
      </c>
    </row>
    <row r="64" spans="1:3" ht="15" thickBot="1" x14ac:dyDescent="0.25">
      <c r="A64" s="89" t="s">
        <v>752</v>
      </c>
      <c r="B64" s="93" t="s">
        <v>753</v>
      </c>
      <c r="C64" s="91">
        <v>0</v>
      </c>
    </row>
    <row r="65" spans="1:3" ht="15" thickBot="1" x14ac:dyDescent="0.25">
      <c r="A65" s="89" t="s">
        <v>754</v>
      </c>
      <c r="B65" s="93" t="s">
        <v>755</v>
      </c>
      <c r="C65" s="91">
        <v>129127757.88999997</v>
      </c>
    </row>
    <row r="66" spans="1:3" ht="15" thickBot="1" x14ac:dyDescent="0.25">
      <c r="A66" s="89" t="s">
        <v>756</v>
      </c>
      <c r="B66" s="93" t="s">
        <v>757</v>
      </c>
      <c r="C66" s="91">
        <v>0</v>
      </c>
    </row>
    <row r="67" spans="1:3" ht="29.25" thickBot="1" x14ac:dyDescent="0.25">
      <c r="A67" s="89" t="s">
        <v>758</v>
      </c>
      <c r="B67" s="93" t="s">
        <v>759</v>
      </c>
      <c r="C67" s="91">
        <v>0</v>
      </c>
    </row>
    <row r="68" spans="1:3" ht="15.75" thickBot="1" x14ac:dyDescent="0.25">
      <c r="A68" s="87" t="s">
        <v>760</v>
      </c>
      <c r="B68" s="87"/>
      <c r="C68" s="88">
        <f>SUM(C69:C74)</f>
        <v>146186020</v>
      </c>
    </row>
    <row r="69" spans="1:3" ht="15" thickBot="1" x14ac:dyDescent="0.25">
      <c r="A69" s="89" t="s">
        <v>761</v>
      </c>
      <c r="B69" s="93" t="s">
        <v>762</v>
      </c>
      <c r="C69" s="132">
        <v>146186020</v>
      </c>
    </row>
    <row r="70" spans="1:3" ht="15" thickBot="1" x14ac:dyDescent="0.25">
      <c r="A70" s="89" t="s">
        <v>763</v>
      </c>
      <c r="B70" s="93" t="s">
        <v>764</v>
      </c>
      <c r="C70" s="133">
        <v>0</v>
      </c>
    </row>
    <row r="71" spans="1:3" ht="15" thickBot="1" x14ac:dyDescent="0.25">
      <c r="A71" s="89" t="s">
        <v>765</v>
      </c>
      <c r="B71" s="93" t="s">
        <v>766</v>
      </c>
      <c r="C71" s="133">
        <v>0</v>
      </c>
    </row>
    <row r="72" spans="1:3" ht="15" thickBot="1" x14ac:dyDescent="0.25">
      <c r="A72" s="89" t="s">
        <v>767</v>
      </c>
      <c r="B72" s="93" t="s">
        <v>768</v>
      </c>
      <c r="C72" s="133">
        <v>0</v>
      </c>
    </row>
    <row r="73" spans="1:3" ht="15" thickBot="1" x14ac:dyDescent="0.25">
      <c r="A73" s="89" t="s">
        <v>769</v>
      </c>
      <c r="B73" s="93" t="s">
        <v>770</v>
      </c>
      <c r="C73" s="133">
        <v>0</v>
      </c>
    </row>
    <row r="74" spans="1:3" ht="29.25" thickBot="1" x14ac:dyDescent="0.25">
      <c r="A74" s="89" t="s">
        <v>771</v>
      </c>
      <c r="B74" s="93" t="s">
        <v>772</v>
      </c>
      <c r="C74" s="133">
        <v>0</v>
      </c>
    </row>
    <row r="75" spans="1:3" ht="15.75" thickBot="1" x14ac:dyDescent="0.25">
      <c r="A75" s="87" t="s">
        <v>773</v>
      </c>
      <c r="B75" s="87"/>
      <c r="C75" s="88">
        <f>SUM(C76:C84)</f>
        <v>180200855.32999974</v>
      </c>
    </row>
    <row r="76" spans="1:3" ht="15" thickBot="1" x14ac:dyDescent="0.25">
      <c r="A76" s="89" t="s">
        <v>774</v>
      </c>
      <c r="B76" s="93" t="s">
        <v>775</v>
      </c>
      <c r="C76" s="91">
        <v>0</v>
      </c>
    </row>
    <row r="77" spans="1:3" ht="15" thickBot="1" x14ac:dyDescent="0.25">
      <c r="A77" s="89" t="s">
        <v>776</v>
      </c>
      <c r="B77" s="93" t="s">
        <v>777</v>
      </c>
      <c r="C77" s="91">
        <v>0</v>
      </c>
    </row>
    <row r="78" spans="1:3" ht="15" thickBot="1" x14ac:dyDescent="0.25">
      <c r="A78" s="89" t="s">
        <v>778</v>
      </c>
      <c r="B78" s="93" t="s">
        <v>779</v>
      </c>
      <c r="C78" s="91">
        <v>0</v>
      </c>
    </row>
    <row r="79" spans="1:3" ht="15" thickBot="1" x14ac:dyDescent="0.25">
      <c r="A79" s="89" t="s">
        <v>780</v>
      </c>
      <c r="B79" s="93" t="s">
        <v>781</v>
      </c>
      <c r="C79" s="91">
        <v>0</v>
      </c>
    </row>
    <row r="80" spans="1:3" ht="15" thickBot="1" x14ac:dyDescent="0.25">
      <c r="A80" s="89" t="s">
        <v>782</v>
      </c>
      <c r="B80" s="93" t="s">
        <v>783</v>
      </c>
      <c r="C80" s="91">
        <v>0</v>
      </c>
    </row>
    <row r="81" spans="1:3" ht="15" thickBot="1" x14ac:dyDescent="0.25">
      <c r="A81" s="89" t="s">
        <v>784</v>
      </c>
      <c r="B81" s="93" t="s">
        <v>785</v>
      </c>
      <c r="C81" s="91">
        <v>0</v>
      </c>
    </row>
    <row r="82" spans="1:3" ht="15" thickBot="1" x14ac:dyDescent="0.25">
      <c r="A82" s="89" t="s">
        <v>786</v>
      </c>
      <c r="B82" s="93" t="s">
        <v>787</v>
      </c>
      <c r="C82" s="91">
        <v>0</v>
      </c>
    </row>
    <row r="83" spans="1:3" ht="15" thickBot="1" x14ac:dyDescent="0.25">
      <c r="A83" s="89" t="s">
        <v>788</v>
      </c>
      <c r="B83" s="93" t="s">
        <v>789</v>
      </c>
      <c r="C83" s="91">
        <v>0</v>
      </c>
    </row>
    <row r="84" spans="1:3" ht="29.25" thickBot="1" x14ac:dyDescent="0.25">
      <c r="A84" s="89" t="s">
        <v>790</v>
      </c>
      <c r="B84" s="93" t="s">
        <v>791</v>
      </c>
      <c r="C84" s="91">
        <v>180200855.32999974</v>
      </c>
    </row>
    <row r="85" spans="1:3" ht="15.75" thickBot="1" x14ac:dyDescent="0.25">
      <c r="A85" s="87" t="s">
        <v>792</v>
      </c>
      <c r="B85" s="87"/>
      <c r="C85" s="88">
        <f>C86</f>
        <v>83540301.799999997</v>
      </c>
    </row>
    <row r="86" spans="1:3" ht="15" thickBot="1" x14ac:dyDescent="0.25">
      <c r="A86" s="89" t="s">
        <v>793</v>
      </c>
      <c r="B86" s="93" t="s">
        <v>794</v>
      </c>
      <c r="C86" s="91">
        <v>83540301.799999997</v>
      </c>
    </row>
    <row r="87" spans="1:3" ht="15.75" thickBot="1" x14ac:dyDescent="0.25">
      <c r="A87" s="84" t="s">
        <v>795</v>
      </c>
      <c r="B87" s="85"/>
      <c r="C87" s="86">
        <f>C88+C91+C98+C105+C109+C116+C118+C121+C126</f>
        <v>24578000</v>
      </c>
    </row>
    <row r="88" spans="1:3" ht="45.75" thickBot="1" x14ac:dyDescent="0.25">
      <c r="A88" s="87" t="s">
        <v>796</v>
      </c>
      <c r="B88" s="87"/>
      <c r="C88" s="94">
        <f>SUM(C89:C90)</f>
        <v>24578000</v>
      </c>
    </row>
    <row r="89" spans="1:3" ht="29.25" thickBot="1" x14ac:dyDescent="0.25">
      <c r="A89" s="89" t="s">
        <v>797</v>
      </c>
      <c r="B89" s="93" t="s">
        <v>798</v>
      </c>
      <c r="C89" s="132">
        <v>2228000</v>
      </c>
    </row>
    <row r="90" spans="1:3" ht="15" thickBot="1" x14ac:dyDescent="0.25">
      <c r="A90" s="89" t="s">
        <v>799</v>
      </c>
      <c r="B90" s="93" t="s">
        <v>800</v>
      </c>
      <c r="C90" s="133">
        <v>22350000</v>
      </c>
    </row>
    <row r="91" spans="1:3" ht="30.75" thickBot="1" x14ac:dyDescent="0.25">
      <c r="A91" s="87" t="s">
        <v>801</v>
      </c>
      <c r="B91" s="87"/>
      <c r="C91" s="94">
        <f>SUM(C92:C97)</f>
        <v>0</v>
      </c>
    </row>
    <row r="92" spans="1:3" ht="15" thickBot="1" x14ac:dyDescent="0.25">
      <c r="A92" s="89" t="s">
        <v>802</v>
      </c>
      <c r="B92" s="93" t="s">
        <v>803</v>
      </c>
      <c r="C92" s="91">
        <v>0</v>
      </c>
    </row>
    <row r="93" spans="1:3" ht="15" thickBot="1" x14ac:dyDescent="0.25">
      <c r="A93" s="89" t="s">
        <v>804</v>
      </c>
      <c r="B93" s="93" t="s">
        <v>805</v>
      </c>
      <c r="C93" s="91">
        <v>0</v>
      </c>
    </row>
    <row r="94" spans="1:3" ht="15" thickBot="1" x14ac:dyDescent="0.25">
      <c r="A94" s="89" t="s">
        <v>806</v>
      </c>
      <c r="B94" s="93" t="s">
        <v>807</v>
      </c>
      <c r="C94" s="91">
        <v>0</v>
      </c>
    </row>
    <row r="95" spans="1:3" ht="15" thickBot="1" x14ac:dyDescent="0.25">
      <c r="A95" s="89" t="s">
        <v>808</v>
      </c>
      <c r="B95" s="93" t="s">
        <v>809</v>
      </c>
      <c r="C95" s="91">
        <v>0</v>
      </c>
    </row>
    <row r="96" spans="1:3" ht="15" thickBot="1" x14ac:dyDescent="0.25">
      <c r="A96" s="89" t="s">
        <v>810</v>
      </c>
      <c r="B96" s="93" t="s">
        <v>811</v>
      </c>
      <c r="C96" s="91">
        <v>0</v>
      </c>
    </row>
    <row r="97" spans="1:3" ht="29.25" thickBot="1" x14ac:dyDescent="0.25">
      <c r="A97" s="89" t="s">
        <v>812</v>
      </c>
      <c r="B97" s="93" t="s">
        <v>813</v>
      </c>
      <c r="C97" s="91">
        <v>0</v>
      </c>
    </row>
    <row r="98" spans="1:3" ht="15.75" thickBot="1" x14ac:dyDescent="0.25">
      <c r="A98" s="87" t="s">
        <v>814</v>
      </c>
      <c r="B98" s="87"/>
      <c r="C98" s="94">
        <f>SUM(C99:C104)</f>
        <v>0</v>
      </c>
    </row>
    <row r="99" spans="1:3" ht="29.25" thickBot="1" x14ac:dyDescent="0.25">
      <c r="A99" s="89" t="s">
        <v>815</v>
      </c>
      <c r="B99" s="93" t="s">
        <v>816</v>
      </c>
      <c r="C99" s="91">
        <v>0</v>
      </c>
    </row>
    <row r="100" spans="1:3" ht="29.25" thickBot="1" x14ac:dyDescent="0.25">
      <c r="A100" s="89" t="s">
        <v>817</v>
      </c>
      <c r="B100" s="93" t="s">
        <v>818</v>
      </c>
      <c r="C100" s="91">
        <v>0</v>
      </c>
    </row>
    <row r="101" spans="1:3" ht="15" thickBot="1" x14ac:dyDescent="0.25">
      <c r="A101" s="89" t="s">
        <v>819</v>
      </c>
      <c r="B101" s="93" t="s">
        <v>820</v>
      </c>
      <c r="C101" s="91">
        <v>0</v>
      </c>
    </row>
    <row r="102" spans="1:3" ht="15" thickBot="1" x14ac:dyDescent="0.25">
      <c r="A102" s="89" t="s">
        <v>821</v>
      </c>
      <c r="B102" s="93" t="s">
        <v>822</v>
      </c>
      <c r="C102" s="91">
        <v>0</v>
      </c>
    </row>
    <row r="103" spans="1:3" ht="15" thickBot="1" x14ac:dyDescent="0.25">
      <c r="A103" s="89" t="s">
        <v>823</v>
      </c>
      <c r="B103" s="93" t="s">
        <v>824</v>
      </c>
      <c r="C103" s="91">
        <v>0</v>
      </c>
    </row>
    <row r="104" spans="1:3" ht="15" thickBot="1" x14ac:dyDescent="0.25">
      <c r="A104" s="89" t="s">
        <v>825</v>
      </c>
      <c r="B104" s="93" t="s">
        <v>826</v>
      </c>
      <c r="C104" s="91">
        <v>0</v>
      </c>
    </row>
    <row r="105" spans="1:3" ht="30.75" thickBot="1" x14ac:dyDescent="0.25">
      <c r="A105" s="87" t="s">
        <v>827</v>
      </c>
      <c r="B105" s="87"/>
      <c r="C105" s="94">
        <f>SUM(C106:C108)</f>
        <v>0</v>
      </c>
    </row>
    <row r="106" spans="1:3" ht="43.5" thickBot="1" x14ac:dyDescent="0.25">
      <c r="A106" s="89" t="s">
        <v>828</v>
      </c>
      <c r="B106" s="93" t="s">
        <v>829</v>
      </c>
      <c r="C106" s="91">
        <v>0</v>
      </c>
    </row>
    <row r="107" spans="1:3" ht="15" thickBot="1" x14ac:dyDescent="0.25">
      <c r="A107" s="89" t="s">
        <v>830</v>
      </c>
      <c r="B107" s="93" t="s">
        <v>831</v>
      </c>
      <c r="C107" s="91">
        <v>0</v>
      </c>
    </row>
    <row r="108" spans="1:3" ht="15" thickBot="1" x14ac:dyDescent="0.25">
      <c r="A108" s="89" t="s">
        <v>832</v>
      </c>
      <c r="B108" s="93" t="s">
        <v>833</v>
      </c>
      <c r="C108" s="91">
        <v>0</v>
      </c>
    </row>
    <row r="109" spans="1:3" ht="15.75" thickBot="1" x14ac:dyDescent="0.25">
      <c r="A109" s="87" t="s">
        <v>834</v>
      </c>
      <c r="B109" s="87"/>
      <c r="C109" s="94">
        <f>SUM(C110:C115)</f>
        <v>0</v>
      </c>
    </row>
    <row r="110" spans="1:3" ht="15" thickBot="1" x14ac:dyDescent="0.25">
      <c r="A110" s="89" t="s">
        <v>835</v>
      </c>
      <c r="B110" s="93" t="s">
        <v>836</v>
      </c>
      <c r="C110" s="91">
        <v>0</v>
      </c>
    </row>
    <row r="111" spans="1:3" ht="15" thickBot="1" x14ac:dyDescent="0.25">
      <c r="A111" s="89" t="s">
        <v>837</v>
      </c>
      <c r="B111" s="93" t="s">
        <v>838</v>
      </c>
      <c r="C111" s="91">
        <v>0</v>
      </c>
    </row>
    <row r="112" spans="1:3" ht="15" thickBot="1" x14ac:dyDescent="0.25">
      <c r="A112" s="89" t="s">
        <v>839</v>
      </c>
      <c r="B112" s="93" t="s">
        <v>840</v>
      </c>
      <c r="C112" s="91">
        <v>0</v>
      </c>
    </row>
    <row r="113" spans="1:3" ht="15" thickBot="1" x14ac:dyDescent="0.25">
      <c r="A113" s="89" t="s">
        <v>841</v>
      </c>
      <c r="B113" s="93" t="s">
        <v>842</v>
      </c>
      <c r="C113" s="91">
        <v>0</v>
      </c>
    </row>
    <row r="114" spans="1:3" ht="43.5" thickBot="1" x14ac:dyDescent="0.25">
      <c r="A114" s="89" t="s">
        <v>843</v>
      </c>
      <c r="B114" s="93" t="s">
        <v>844</v>
      </c>
      <c r="C114" s="91">
        <v>0</v>
      </c>
    </row>
    <row r="115" spans="1:3" ht="29.25" thickBot="1" x14ac:dyDescent="0.25">
      <c r="A115" s="89" t="s">
        <v>845</v>
      </c>
      <c r="B115" s="93" t="s">
        <v>846</v>
      </c>
      <c r="C115" s="91">
        <v>0</v>
      </c>
    </row>
    <row r="116" spans="1:3" ht="15.75" thickBot="1" x14ac:dyDescent="0.25">
      <c r="A116" s="87" t="s">
        <v>847</v>
      </c>
      <c r="B116" s="87"/>
      <c r="C116" s="94">
        <f>C117</f>
        <v>0</v>
      </c>
    </row>
    <row r="117" spans="1:3" ht="15" thickBot="1" x14ac:dyDescent="0.25">
      <c r="A117" s="89" t="s">
        <v>848</v>
      </c>
      <c r="B117" s="93" t="s">
        <v>849</v>
      </c>
      <c r="C117" s="91">
        <v>0</v>
      </c>
    </row>
    <row r="118" spans="1:3" ht="15.75" thickBot="1" x14ac:dyDescent="0.25">
      <c r="A118" s="87" t="s">
        <v>850</v>
      </c>
      <c r="B118" s="87"/>
      <c r="C118" s="94">
        <f>SUM(C119:C120)</f>
        <v>0</v>
      </c>
    </row>
    <row r="119" spans="1:3" ht="15" thickBot="1" x14ac:dyDescent="0.25">
      <c r="A119" s="89" t="s">
        <v>851</v>
      </c>
      <c r="B119" s="93" t="s">
        <v>852</v>
      </c>
      <c r="C119" s="91">
        <v>0</v>
      </c>
    </row>
    <row r="120" spans="1:3" ht="15" thickBot="1" x14ac:dyDescent="0.25">
      <c r="A120" s="89" t="s">
        <v>853</v>
      </c>
      <c r="B120" s="93" t="s">
        <v>854</v>
      </c>
      <c r="C120" s="91">
        <v>0</v>
      </c>
    </row>
    <row r="121" spans="1:3" ht="30.75" thickBot="1" x14ac:dyDescent="0.25">
      <c r="A121" s="87" t="s">
        <v>855</v>
      </c>
      <c r="B121" s="87"/>
      <c r="C121" s="94">
        <f>SUM(C122:C125)</f>
        <v>0</v>
      </c>
    </row>
    <row r="122" spans="1:3" ht="15" thickBot="1" x14ac:dyDescent="0.25">
      <c r="A122" s="89" t="s">
        <v>856</v>
      </c>
      <c r="B122" s="93" t="s">
        <v>857</v>
      </c>
      <c r="C122" s="91">
        <v>0</v>
      </c>
    </row>
    <row r="123" spans="1:3" ht="15" thickBot="1" x14ac:dyDescent="0.25">
      <c r="A123" s="89" t="s">
        <v>858</v>
      </c>
      <c r="B123" s="93" t="s">
        <v>859</v>
      </c>
      <c r="C123" s="91">
        <v>0</v>
      </c>
    </row>
    <row r="124" spans="1:3" ht="29.25" thickBot="1" x14ac:dyDescent="0.25">
      <c r="A124" s="89" t="s">
        <v>860</v>
      </c>
      <c r="B124" s="93" t="s">
        <v>861</v>
      </c>
      <c r="C124" s="91">
        <v>0</v>
      </c>
    </row>
    <row r="125" spans="1:3" ht="15" thickBot="1" x14ac:dyDescent="0.25">
      <c r="A125" s="89" t="s">
        <v>862</v>
      </c>
      <c r="B125" s="93" t="s">
        <v>863</v>
      </c>
      <c r="C125" s="91">
        <v>0</v>
      </c>
    </row>
    <row r="126" spans="1:3" ht="30.75" thickBot="1" x14ac:dyDescent="0.25">
      <c r="A126" s="87" t="s">
        <v>864</v>
      </c>
      <c r="B126" s="87"/>
      <c r="C126" s="94">
        <f>SUM(C127:C129)</f>
        <v>0</v>
      </c>
    </row>
    <row r="127" spans="1:3" ht="29.25" thickBot="1" x14ac:dyDescent="0.25">
      <c r="A127" s="89" t="s">
        <v>865</v>
      </c>
      <c r="B127" s="93" t="s">
        <v>866</v>
      </c>
      <c r="C127" s="91">
        <v>0</v>
      </c>
    </row>
    <row r="128" spans="1:3" ht="15" thickBot="1" x14ac:dyDescent="0.25">
      <c r="A128" s="89" t="s">
        <v>867</v>
      </c>
      <c r="B128" s="93" t="s">
        <v>868</v>
      </c>
      <c r="C128" s="91">
        <v>0</v>
      </c>
    </row>
    <row r="129" spans="1:3" ht="15" thickBot="1" x14ac:dyDescent="0.25">
      <c r="A129" s="89" t="s">
        <v>869</v>
      </c>
      <c r="B129" s="93" t="s">
        <v>870</v>
      </c>
      <c r="C129" s="91">
        <v>0</v>
      </c>
    </row>
    <row r="130" spans="1:3" ht="30.75" thickBot="1" x14ac:dyDescent="0.25">
      <c r="A130" s="84" t="s">
        <v>871</v>
      </c>
      <c r="B130" s="85"/>
      <c r="C130" s="86">
        <f>C131+C134+C138+C143</f>
        <v>0</v>
      </c>
    </row>
    <row r="131" spans="1:3" ht="45.75" thickBot="1" x14ac:dyDescent="0.25">
      <c r="A131" s="87" t="s">
        <v>872</v>
      </c>
      <c r="B131" s="87"/>
      <c r="C131" s="88">
        <f>SUM(C132:C133)</f>
        <v>0</v>
      </c>
    </row>
    <row r="132" spans="1:3" ht="15" thickBot="1" x14ac:dyDescent="0.25">
      <c r="A132" s="89" t="s">
        <v>873</v>
      </c>
      <c r="B132" s="93" t="s">
        <v>874</v>
      </c>
      <c r="C132" s="91">
        <v>0</v>
      </c>
    </row>
    <row r="133" spans="1:3" ht="15" thickBot="1" x14ac:dyDescent="0.25">
      <c r="A133" s="89" t="s">
        <v>875</v>
      </c>
      <c r="B133" s="93" t="s">
        <v>876</v>
      </c>
      <c r="C133" s="91">
        <v>0</v>
      </c>
    </row>
    <row r="134" spans="1:3" ht="75.75" thickBot="1" x14ac:dyDescent="0.25">
      <c r="A134" s="87" t="s">
        <v>877</v>
      </c>
      <c r="B134" s="87"/>
      <c r="C134" s="94">
        <f>SUM(C135:C137)</f>
        <v>0</v>
      </c>
    </row>
    <row r="135" spans="1:3" ht="29.25" thickBot="1" x14ac:dyDescent="0.25">
      <c r="A135" s="89" t="s">
        <v>878</v>
      </c>
      <c r="B135" s="93" t="s">
        <v>879</v>
      </c>
      <c r="C135" s="91">
        <v>0</v>
      </c>
    </row>
    <row r="136" spans="1:3" ht="29.25" thickBot="1" x14ac:dyDescent="0.25">
      <c r="A136" s="89" t="s">
        <v>880</v>
      </c>
      <c r="B136" s="93" t="s">
        <v>881</v>
      </c>
      <c r="C136" s="91">
        <v>0</v>
      </c>
    </row>
    <row r="137" spans="1:3" ht="29.25" thickBot="1" x14ac:dyDescent="0.25">
      <c r="A137" s="89" t="s">
        <v>882</v>
      </c>
      <c r="B137" s="93" t="s">
        <v>883</v>
      </c>
      <c r="C137" s="91">
        <v>0</v>
      </c>
    </row>
    <row r="138" spans="1:3" ht="30.75" thickBot="1" x14ac:dyDescent="0.25">
      <c r="A138" s="87" t="s">
        <v>884</v>
      </c>
      <c r="B138" s="87"/>
      <c r="C138" s="94">
        <f>SUM(C139:C142)</f>
        <v>0</v>
      </c>
    </row>
    <row r="139" spans="1:3" ht="29.25" thickBot="1" x14ac:dyDescent="0.25">
      <c r="A139" s="89" t="s">
        <v>885</v>
      </c>
      <c r="B139" s="93" t="s">
        <v>886</v>
      </c>
      <c r="C139" s="91">
        <v>0</v>
      </c>
    </row>
    <row r="140" spans="1:3" ht="15" thickBot="1" x14ac:dyDescent="0.25">
      <c r="A140" s="89" t="s">
        <v>887</v>
      </c>
      <c r="B140" s="93" t="s">
        <v>888</v>
      </c>
      <c r="C140" s="91">
        <v>0</v>
      </c>
    </row>
    <row r="141" spans="1:3" ht="15" thickBot="1" x14ac:dyDescent="0.25">
      <c r="A141" s="89" t="s">
        <v>889</v>
      </c>
      <c r="B141" s="93" t="s">
        <v>890</v>
      </c>
      <c r="C141" s="91">
        <v>0</v>
      </c>
    </row>
    <row r="142" spans="1:3" ht="43.5" thickBot="1" x14ac:dyDescent="0.25">
      <c r="A142" s="89" t="s">
        <v>891</v>
      </c>
      <c r="B142" s="93" t="s">
        <v>892</v>
      </c>
      <c r="C142" s="91">
        <v>0</v>
      </c>
    </row>
    <row r="143" spans="1:3" ht="30.75" thickBot="1" x14ac:dyDescent="0.25">
      <c r="A143" s="87" t="s">
        <v>893</v>
      </c>
      <c r="B143" s="87"/>
      <c r="C143" s="88">
        <f>C144</f>
        <v>0</v>
      </c>
    </row>
    <row r="144" spans="1:3" ht="29.25" thickBot="1" x14ac:dyDescent="0.25">
      <c r="A144" s="95" t="s">
        <v>894</v>
      </c>
      <c r="B144" s="96" t="s">
        <v>895</v>
      </c>
      <c r="C144" s="97">
        <v>0</v>
      </c>
    </row>
    <row r="145" spans="1:3" ht="15.75" thickBot="1" x14ac:dyDescent="0.25">
      <c r="A145" s="137" t="s">
        <v>533</v>
      </c>
      <c r="B145" s="139"/>
      <c r="C145" s="98">
        <f>C2+C41+C87+C130</f>
        <v>7461447369</v>
      </c>
    </row>
    <row r="146" spans="1:3" s="3" customFormat="1" x14ac:dyDescent="0.2">
      <c r="A146" s="25"/>
      <c r="B146" s="25"/>
      <c r="C146" s="99"/>
    </row>
  </sheetData>
  <mergeCells count="2">
    <mergeCell ref="A1:C1"/>
    <mergeCell ref="A145:B1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PP1</vt:lpstr>
      <vt:lpstr>PP2</vt:lpstr>
      <vt:lpstr>PP3</vt:lpstr>
      <vt:lpstr>COG</vt:lpstr>
      <vt:lpstr>PROGRAMATICO</vt:lpstr>
      <vt:lpstr>UR</vt:lpstr>
      <vt:lpstr>UR DESGLOSADO</vt:lpstr>
      <vt:lpstr>FUNCIONAL</vt:lpstr>
      <vt:lpstr>FUNCIONAL DESGLOSADO</vt:lpstr>
      <vt:lpstr>TIPO DE GASTO</vt:lpstr>
      <vt:lpstr>FF</vt:lpstr>
      <vt:lpstr>AUTONOMÍA DE RECURSOS</vt:lpstr>
      <vt:lpstr>OPD´S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Andres Sanchez Flores</dc:creator>
  <cp:lastModifiedBy>Rocio Aceves</cp:lastModifiedBy>
  <dcterms:created xsi:type="dcterms:W3CDTF">2020-12-16T15:09:07Z</dcterms:created>
  <dcterms:modified xsi:type="dcterms:W3CDTF">2021-01-22T22:59:19Z</dcterms:modified>
</cp:coreProperties>
</file>